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rntzenc/Documents/restep-eco/"/>
    </mc:Choice>
  </mc:AlternateContent>
  <xr:revisionPtr revIDLastSave="0" documentId="13_ncr:1_{495118ED-95BF-D84A-B636-1F8770007664}" xr6:coauthVersionLast="45" xr6:coauthVersionMax="45" xr10:uidLastSave="{00000000-0000-0000-0000-000000000000}"/>
  <bookViews>
    <workbookView xWindow="0" yWindow="460" windowWidth="25600" windowHeight="17460" tabRatio="500" xr2:uid="{00000000-000D-0000-FFFF-FFFF00000000}"/>
  </bookViews>
  <sheets>
    <sheet name="License" sheetId="2" r:id="rId1"/>
    <sheet name="LoopAnalysis" sheetId="1" r:id="rId2"/>
  </sheets>
  <definedNames>
    <definedName name="Aps">LoopAnalysis!$B$21</definedName>
    <definedName name="Fco_target">LoopAnalysis!$B$29</definedName>
    <definedName name="fs">LoopAnalysis!$B$7</definedName>
    <definedName name="Qn">LoopAnalysis!$B$27</definedName>
    <definedName name="Se">LoopAnalysis!$B$26</definedName>
    <definedName name="Sn">LoopAnalysis!$B$25</definedName>
    <definedName name="ωLEP">LoopAnalysis!$B$24</definedName>
    <definedName name="ωn">LoopAnalysis!$B$28</definedName>
    <definedName name="ωRHP">LoopAnalysis!$B$23</definedName>
    <definedName name="ωZESR">LoopAnalysis!$B$22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39" i="1" s="1"/>
  <c r="B16" i="1"/>
  <c r="B13" i="1"/>
  <c r="B31" i="1"/>
  <c r="B37" i="1" s="1"/>
  <c r="B5" i="1"/>
  <c r="B24" i="1" s="1"/>
  <c r="B35" i="1" s="1"/>
  <c r="B38" i="1" s="1"/>
  <c r="B4" i="1"/>
  <c r="B6" i="1"/>
  <c r="E6" i="1"/>
  <c r="F6" i="1" s="1"/>
  <c r="K6" i="1" s="1"/>
  <c r="O6" i="1" s="1"/>
  <c r="E7" i="1"/>
  <c r="F7" i="1" s="1"/>
  <c r="K7" i="1" s="1"/>
  <c r="O7" i="1" s="1"/>
  <c r="E8" i="1"/>
  <c r="F8" i="1" s="1"/>
  <c r="K8" i="1" s="1"/>
  <c r="O8" i="1" s="1"/>
  <c r="E9" i="1"/>
  <c r="F9" i="1" s="1"/>
  <c r="K9" i="1" s="1"/>
  <c r="O9" i="1" s="1"/>
  <c r="E10" i="1"/>
  <c r="F10" i="1" s="1"/>
  <c r="K10" i="1" s="1"/>
  <c r="O10" i="1" s="1"/>
  <c r="E11" i="1"/>
  <c r="F11" i="1" s="1"/>
  <c r="K11" i="1" s="1"/>
  <c r="O11" i="1" s="1"/>
  <c r="E12" i="1"/>
  <c r="F12" i="1" s="1"/>
  <c r="K12" i="1" s="1"/>
  <c r="O12" i="1" s="1"/>
  <c r="E13" i="1"/>
  <c r="F13" i="1" s="1"/>
  <c r="K13" i="1" s="1"/>
  <c r="O13" i="1" s="1"/>
  <c r="E14" i="1"/>
  <c r="F14" i="1" s="1"/>
  <c r="K14" i="1" s="1"/>
  <c r="O14" i="1" s="1"/>
  <c r="E15" i="1"/>
  <c r="F15" i="1" s="1"/>
  <c r="K15" i="1" s="1"/>
  <c r="O15" i="1" s="1"/>
  <c r="E16" i="1"/>
  <c r="F16" i="1" s="1"/>
  <c r="K16" i="1" s="1"/>
  <c r="O16" i="1" s="1"/>
  <c r="E17" i="1"/>
  <c r="F17" i="1" s="1"/>
  <c r="K17" i="1" s="1"/>
  <c r="O17" i="1" s="1"/>
  <c r="E18" i="1"/>
  <c r="F18" i="1" s="1"/>
  <c r="K18" i="1" s="1"/>
  <c r="O18" i="1" s="1"/>
  <c r="E19" i="1"/>
  <c r="F19" i="1" s="1"/>
  <c r="K19" i="1" s="1"/>
  <c r="O19" i="1"/>
  <c r="E20" i="1"/>
  <c r="F20" i="1" s="1"/>
  <c r="K20" i="1" s="1"/>
  <c r="O20" i="1" s="1"/>
  <c r="E21" i="1"/>
  <c r="F21" i="1" s="1"/>
  <c r="K21" i="1" s="1"/>
  <c r="O21" i="1" s="1"/>
  <c r="E22" i="1"/>
  <c r="F22" i="1" s="1"/>
  <c r="K22" i="1" s="1"/>
  <c r="O22" i="1" s="1"/>
  <c r="E23" i="1"/>
  <c r="F23" i="1" s="1"/>
  <c r="K23" i="1" s="1"/>
  <c r="O23" i="1"/>
  <c r="E24" i="1"/>
  <c r="F24" i="1" s="1"/>
  <c r="K24" i="1" s="1"/>
  <c r="O24" i="1" s="1"/>
  <c r="E25" i="1"/>
  <c r="F25" i="1" s="1"/>
  <c r="K25" i="1" s="1"/>
  <c r="O25" i="1" s="1"/>
  <c r="E26" i="1"/>
  <c r="F26" i="1" s="1"/>
  <c r="K26" i="1" s="1"/>
  <c r="O26" i="1" s="1"/>
  <c r="E27" i="1"/>
  <c r="F27" i="1" s="1"/>
  <c r="K27" i="1" s="1"/>
  <c r="O27" i="1"/>
  <c r="E28" i="1"/>
  <c r="F28" i="1" s="1"/>
  <c r="K28" i="1" s="1"/>
  <c r="O28" i="1" s="1"/>
  <c r="E29" i="1"/>
  <c r="F29" i="1" s="1"/>
  <c r="K29" i="1" s="1"/>
  <c r="O29" i="1" s="1"/>
  <c r="E30" i="1"/>
  <c r="F30" i="1" s="1"/>
  <c r="K30" i="1" s="1"/>
  <c r="O30" i="1" s="1"/>
  <c r="E31" i="1"/>
  <c r="F31" i="1" s="1"/>
  <c r="K31" i="1" s="1"/>
  <c r="O31" i="1"/>
  <c r="E32" i="1"/>
  <c r="F32" i="1" s="1"/>
  <c r="K32" i="1" s="1"/>
  <c r="O32" i="1" s="1"/>
  <c r="E33" i="1"/>
  <c r="F33" i="1" s="1"/>
  <c r="K33" i="1" s="1"/>
  <c r="O33" i="1" s="1"/>
  <c r="E34" i="1"/>
  <c r="F34" i="1" s="1"/>
  <c r="K34" i="1" s="1"/>
  <c r="O34" i="1" s="1"/>
  <c r="E35" i="1"/>
  <c r="F35" i="1" s="1"/>
  <c r="K35" i="1" s="1"/>
  <c r="O35" i="1" s="1"/>
  <c r="E36" i="1"/>
  <c r="F36" i="1" s="1"/>
  <c r="K36" i="1" s="1"/>
  <c r="O36" i="1" s="1"/>
  <c r="E37" i="1"/>
  <c r="F37" i="1" s="1"/>
  <c r="K37" i="1" s="1"/>
  <c r="O37" i="1" s="1"/>
  <c r="E38" i="1"/>
  <c r="F38" i="1" s="1"/>
  <c r="K38" i="1" s="1"/>
  <c r="O38" i="1" s="1"/>
  <c r="E39" i="1"/>
  <c r="F39" i="1" s="1"/>
  <c r="K39" i="1" s="1"/>
  <c r="O39" i="1" s="1"/>
  <c r="E40" i="1"/>
  <c r="F40" i="1" s="1"/>
  <c r="K40" i="1" s="1"/>
  <c r="O40" i="1" s="1"/>
  <c r="E41" i="1"/>
  <c r="F41" i="1" s="1"/>
  <c r="K41" i="1" s="1"/>
  <c r="O41" i="1" s="1"/>
  <c r="E42" i="1"/>
  <c r="F42" i="1" s="1"/>
  <c r="K42" i="1" s="1"/>
  <c r="O42" i="1" s="1"/>
  <c r="E43" i="1"/>
  <c r="F43" i="1" s="1"/>
  <c r="K43" i="1" s="1"/>
  <c r="O43" i="1" s="1"/>
  <c r="E44" i="1"/>
  <c r="F44" i="1" s="1"/>
  <c r="K44" i="1" s="1"/>
  <c r="O44" i="1" s="1"/>
  <c r="E45" i="1"/>
  <c r="F45" i="1" s="1"/>
  <c r="K45" i="1" s="1"/>
  <c r="O45" i="1" s="1"/>
  <c r="E46" i="1"/>
  <c r="F46" i="1" s="1"/>
  <c r="K46" i="1" s="1"/>
  <c r="O46" i="1" s="1"/>
  <c r="E47" i="1"/>
  <c r="F47" i="1" s="1"/>
  <c r="K47" i="1" s="1"/>
  <c r="O47" i="1" s="1"/>
  <c r="E48" i="1"/>
  <c r="F48" i="1" s="1"/>
  <c r="K48" i="1" s="1"/>
  <c r="O48" i="1" s="1"/>
  <c r="E49" i="1"/>
  <c r="F49" i="1" s="1"/>
  <c r="K49" i="1" s="1"/>
  <c r="O49" i="1" s="1"/>
  <c r="E50" i="1"/>
  <c r="F50" i="1" s="1"/>
  <c r="K50" i="1" s="1"/>
  <c r="O50" i="1" s="1"/>
  <c r="E51" i="1"/>
  <c r="F51" i="1" s="1"/>
  <c r="K51" i="1" s="1"/>
  <c r="O51" i="1"/>
  <c r="E52" i="1"/>
  <c r="F52" i="1" s="1"/>
  <c r="K52" i="1" s="1"/>
  <c r="O52" i="1" s="1"/>
  <c r="E53" i="1"/>
  <c r="F53" i="1" s="1"/>
  <c r="K53" i="1" s="1"/>
  <c r="O53" i="1" s="1"/>
  <c r="E54" i="1"/>
  <c r="F54" i="1" s="1"/>
  <c r="K54" i="1" s="1"/>
  <c r="O54" i="1" s="1"/>
  <c r="E55" i="1"/>
  <c r="F55" i="1" s="1"/>
  <c r="K55" i="1" s="1"/>
  <c r="O55" i="1"/>
  <c r="E56" i="1"/>
  <c r="F56" i="1" s="1"/>
  <c r="K56" i="1" s="1"/>
  <c r="O56" i="1" s="1"/>
  <c r="E57" i="1"/>
  <c r="F57" i="1" s="1"/>
  <c r="K57" i="1" s="1"/>
  <c r="O57" i="1" s="1"/>
  <c r="E58" i="1"/>
  <c r="F58" i="1" s="1"/>
  <c r="K58" i="1" s="1"/>
  <c r="O58" i="1" s="1"/>
  <c r="E59" i="1"/>
  <c r="F59" i="1" s="1"/>
  <c r="K59" i="1" s="1"/>
  <c r="O59" i="1"/>
  <c r="E60" i="1"/>
  <c r="F60" i="1" s="1"/>
  <c r="K60" i="1" s="1"/>
  <c r="O60" i="1" s="1"/>
  <c r="E61" i="1"/>
  <c r="F61" i="1" s="1"/>
  <c r="K61" i="1" s="1"/>
  <c r="O61" i="1" s="1"/>
  <c r="E62" i="1"/>
  <c r="F62" i="1" s="1"/>
  <c r="K62" i="1" s="1"/>
  <c r="O62" i="1" s="1"/>
  <c r="E63" i="1"/>
  <c r="F63" i="1" s="1"/>
  <c r="K63" i="1" s="1"/>
  <c r="O63" i="1"/>
  <c r="E64" i="1"/>
  <c r="F64" i="1" s="1"/>
  <c r="K64" i="1" s="1"/>
  <c r="O64" i="1" s="1"/>
  <c r="E65" i="1"/>
  <c r="F65" i="1" s="1"/>
  <c r="K65" i="1" s="1"/>
  <c r="O65" i="1" s="1"/>
  <c r="E66" i="1"/>
  <c r="F66" i="1" s="1"/>
  <c r="K66" i="1" s="1"/>
  <c r="O66" i="1" s="1"/>
  <c r="E67" i="1"/>
  <c r="F67" i="1" s="1"/>
  <c r="K67" i="1" s="1"/>
  <c r="O67" i="1"/>
  <c r="E68" i="1"/>
  <c r="F68" i="1" s="1"/>
  <c r="K68" i="1" s="1"/>
  <c r="O68" i="1" s="1"/>
  <c r="E69" i="1"/>
  <c r="F69" i="1" s="1"/>
  <c r="K69" i="1" s="1"/>
  <c r="O69" i="1" s="1"/>
  <c r="E70" i="1"/>
  <c r="F70" i="1" s="1"/>
  <c r="K70" i="1" s="1"/>
  <c r="O70" i="1" s="1"/>
  <c r="E71" i="1"/>
  <c r="F71" i="1" s="1"/>
  <c r="K71" i="1" s="1"/>
  <c r="O71" i="1" s="1"/>
  <c r="E72" i="1"/>
  <c r="F72" i="1" s="1"/>
  <c r="K72" i="1" s="1"/>
  <c r="O72" i="1" s="1"/>
  <c r="E73" i="1"/>
  <c r="F73" i="1" s="1"/>
  <c r="K73" i="1" s="1"/>
  <c r="O73" i="1" s="1"/>
  <c r="E74" i="1"/>
  <c r="F74" i="1" s="1"/>
  <c r="K74" i="1" s="1"/>
  <c r="O74" i="1" s="1"/>
  <c r="E75" i="1"/>
  <c r="F75" i="1" s="1"/>
  <c r="K75" i="1" s="1"/>
  <c r="O75" i="1" s="1"/>
  <c r="E76" i="1"/>
  <c r="F76" i="1" s="1"/>
  <c r="K76" i="1" s="1"/>
  <c r="O76" i="1" s="1"/>
  <c r="E77" i="1"/>
  <c r="F77" i="1" s="1"/>
  <c r="E78" i="1"/>
  <c r="F78" i="1" s="1"/>
  <c r="K78" i="1" s="1"/>
  <c r="O78" i="1" s="1"/>
  <c r="E79" i="1"/>
  <c r="F79" i="1" s="1"/>
  <c r="K79" i="1" s="1"/>
  <c r="O79" i="1" s="1"/>
  <c r="E80" i="1"/>
  <c r="F80" i="1" s="1"/>
  <c r="K80" i="1" s="1"/>
  <c r="O80" i="1" s="1"/>
  <c r="E81" i="1"/>
  <c r="F81" i="1" s="1"/>
  <c r="K81" i="1" s="1"/>
  <c r="O81" i="1" s="1"/>
  <c r="E82" i="1"/>
  <c r="F82" i="1" s="1"/>
  <c r="K82" i="1" s="1"/>
  <c r="O82" i="1" s="1"/>
  <c r="E83" i="1"/>
  <c r="F83" i="1" s="1"/>
  <c r="K83" i="1" s="1"/>
  <c r="O83" i="1"/>
  <c r="E84" i="1"/>
  <c r="F84" i="1" s="1"/>
  <c r="K84" i="1" s="1"/>
  <c r="O84" i="1" s="1"/>
  <c r="E85" i="1"/>
  <c r="F85" i="1" s="1"/>
  <c r="K85" i="1" s="1"/>
  <c r="O85" i="1" s="1"/>
  <c r="E86" i="1"/>
  <c r="F86" i="1" s="1"/>
  <c r="K86" i="1" s="1"/>
  <c r="O86" i="1" s="1"/>
  <c r="E87" i="1"/>
  <c r="F87" i="1" s="1"/>
  <c r="K87" i="1" s="1"/>
  <c r="O87" i="1"/>
  <c r="E88" i="1"/>
  <c r="F88" i="1" s="1"/>
  <c r="K88" i="1" s="1"/>
  <c r="O88" i="1" s="1"/>
  <c r="E89" i="1"/>
  <c r="F89" i="1" s="1"/>
  <c r="K89" i="1" s="1"/>
  <c r="O89" i="1" s="1"/>
  <c r="E90" i="1"/>
  <c r="F90" i="1" s="1"/>
  <c r="K90" i="1" s="1"/>
  <c r="O90" i="1" s="1"/>
  <c r="E91" i="1"/>
  <c r="F91" i="1" s="1"/>
  <c r="K91" i="1" s="1"/>
  <c r="O91" i="1"/>
  <c r="E92" i="1"/>
  <c r="F92" i="1" s="1"/>
  <c r="K92" i="1" s="1"/>
  <c r="O92" i="1" s="1"/>
  <c r="E93" i="1"/>
  <c r="F93" i="1" s="1"/>
  <c r="K93" i="1" s="1"/>
  <c r="O93" i="1" s="1"/>
  <c r="E94" i="1"/>
  <c r="F94" i="1" s="1"/>
  <c r="K94" i="1" s="1"/>
  <c r="O94" i="1" s="1"/>
  <c r="E95" i="1"/>
  <c r="F95" i="1" s="1"/>
  <c r="K95" i="1" s="1"/>
  <c r="O95" i="1"/>
  <c r="E96" i="1"/>
  <c r="F96" i="1" s="1"/>
  <c r="K96" i="1" s="1"/>
  <c r="O96" i="1" s="1"/>
  <c r="E97" i="1"/>
  <c r="F97" i="1" s="1"/>
  <c r="K97" i="1" s="1"/>
  <c r="O97" i="1" s="1"/>
  <c r="E98" i="1"/>
  <c r="F98" i="1" s="1"/>
  <c r="K98" i="1" s="1"/>
  <c r="O98" i="1" s="1"/>
  <c r="E99" i="1"/>
  <c r="F99" i="1" s="1"/>
  <c r="K99" i="1"/>
  <c r="O99" i="1" s="1"/>
  <c r="E100" i="1"/>
  <c r="F100" i="1" s="1"/>
  <c r="K100" i="1" s="1"/>
  <c r="O100" i="1"/>
  <c r="E101" i="1"/>
  <c r="F101" i="1" s="1"/>
  <c r="K101" i="1"/>
  <c r="O101" i="1" s="1"/>
  <c r="E102" i="1"/>
  <c r="F102" i="1" s="1"/>
  <c r="E103" i="1"/>
  <c r="F103" i="1" s="1"/>
  <c r="K103" i="1" s="1"/>
  <c r="O103" i="1" s="1"/>
  <c r="E104" i="1"/>
  <c r="F104" i="1" s="1"/>
  <c r="K104" i="1" s="1"/>
  <c r="O104" i="1"/>
  <c r="E105" i="1"/>
  <c r="F105" i="1" s="1"/>
  <c r="K105" i="1"/>
  <c r="O105" i="1"/>
  <c r="E106" i="1"/>
  <c r="F106" i="1" s="1"/>
  <c r="K106" i="1" s="1"/>
  <c r="O106" i="1" s="1"/>
  <c r="E107" i="1"/>
  <c r="F107" i="1" s="1"/>
  <c r="K107" i="1" s="1"/>
  <c r="O107" i="1" s="1"/>
  <c r="Q107" i="1" s="1"/>
  <c r="E108" i="1"/>
  <c r="F108" i="1" s="1"/>
  <c r="K108" i="1" s="1"/>
  <c r="O108" i="1"/>
  <c r="E109" i="1"/>
  <c r="F109" i="1" s="1"/>
  <c r="K109" i="1" s="1"/>
  <c r="O109" i="1" s="1"/>
  <c r="E110" i="1"/>
  <c r="F110" i="1" s="1"/>
  <c r="K110" i="1" s="1"/>
  <c r="O110" i="1" s="1"/>
  <c r="E111" i="1"/>
  <c r="F111" i="1" s="1"/>
  <c r="K111" i="1" s="1"/>
  <c r="O111" i="1"/>
  <c r="E112" i="1"/>
  <c r="F112" i="1" s="1"/>
  <c r="K112" i="1" s="1"/>
  <c r="O112" i="1" s="1"/>
  <c r="E113" i="1"/>
  <c r="F113" i="1" s="1"/>
  <c r="K113" i="1"/>
  <c r="O113" i="1" s="1"/>
  <c r="E114" i="1"/>
  <c r="F114" i="1" s="1"/>
  <c r="K114" i="1" s="1"/>
  <c r="O114" i="1" s="1"/>
  <c r="E115" i="1"/>
  <c r="F115" i="1" s="1"/>
  <c r="K115" i="1" s="1"/>
  <c r="O115" i="1" s="1"/>
  <c r="E116" i="1"/>
  <c r="F116" i="1" s="1"/>
  <c r="K116" i="1" s="1"/>
  <c r="O116" i="1"/>
  <c r="E117" i="1"/>
  <c r="F117" i="1" s="1"/>
  <c r="K117" i="1"/>
  <c r="O117" i="1" s="1"/>
  <c r="E118" i="1"/>
  <c r="F118" i="1" s="1"/>
  <c r="E119" i="1"/>
  <c r="F119" i="1" s="1"/>
  <c r="K119" i="1" s="1"/>
  <c r="O119" i="1"/>
  <c r="E120" i="1"/>
  <c r="F120" i="1" s="1"/>
  <c r="K120" i="1" s="1"/>
  <c r="O120" i="1"/>
  <c r="E121" i="1"/>
  <c r="F121" i="1" s="1"/>
  <c r="K121" i="1"/>
  <c r="O121" i="1"/>
  <c r="E122" i="1"/>
  <c r="F122" i="1" s="1"/>
  <c r="K122" i="1" s="1"/>
  <c r="O122" i="1" s="1"/>
  <c r="E123" i="1"/>
  <c r="F123" i="1" s="1"/>
  <c r="K123" i="1" s="1"/>
  <c r="O123" i="1"/>
  <c r="E124" i="1"/>
  <c r="F124" i="1" s="1"/>
  <c r="K124" i="1" s="1"/>
  <c r="O124" i="1"/>
  <c r="E125" i="1"/>
  <c r="F125" i="1" s="1"/>
  <c r="K125" i="1"/>
  <c r="O125" i="1" s="1"/>
  <c r="E126" i="1"/>
  <c r="F126" i="1" s="1"/>
  <c r="K126" i="1" s="1"/>
  <c r="O126" i="1" s="1"/>
  <c r="E127" i="1"/>
  <c r="F127" i="1" s="1"/>
  <c r="K127" i="1" s="1"/>
  <c r="O127" i="1" s="1"/>
  <c r="E128" i="1"/>
  <c r="F128" i="1" s="1"/>
  <c r="K128" i="1" s="1"/>
  <c r="O128" i="1" s="1"/>
  <c r="E129" i="1"/>
  <c r="F129" i="1" s="1"/>
  <c r="K129" i="1"/>
  <c r="O129" i="1" s="1"/>
  <c r="E130" i="1"/>
  <c r="F130" i="1" s="1"/>
  <c r="K130" i="1" s="1"/>
  <c r="O130" i="1" s="1"/>
  <c r="E131" i="1"/>
  <c r="F131" i="1" s="1"/>
  <c r="K131" i="1"/>
  <c r="O131" i="1" s="1"/>
  <c r="E132" i="1"/>
  <c r="F132" i="1" s="1"/>
  <c r="K132" i="1" s="1"/>
  <c r="O132" i="1"/>
  <c r="E133" i="1"/>
  <c r="F133" i="1" s="1"/>
  <c r="K133" i="1"/>
  <c r="O133" i="1" s="1"/>
  <c r="E134" i="1"/>
  <c r="F134" i="1" s="1"/>
  <c r="K134" i="1" s="1"/>
  <c r="O134" i="1" s="1"/>
  <c r="E135" i="1"/>
  <c r="F135" i="1" s="1"/>
  <c r="K135" i="1" s="1"/>
  <c r="O135" i="1" s="1"/>
  <c r="E136" i="1"/>
  <c r="F136" i="1" s="1"/>
  <c r="K136" i="1" s="1"/>
  <c r="O136" i="1"/>
  <c r="E137" i="1"/>
  <c r="F137" i="1" s="1"/>
  <c r="K137" i="1"/>
  <c r="O137" i="1"/>
  <c r="E138" i="1"/>
  <c r="F138" i="1" s="1"/>
  <c r="K138" i="1" s="1"/>
  <c r="O138" i="1" s="1"/>
  <c r="E139" i="1"/>
  <c r="F139" i="1" s="1"/>
  <c r="K139" i="1" s="1"/>
  <c r="O139" i="1" s="1"/>
  <c r="E140" i="1"/>
  <c r="F140" i="1" s="1"/>
  <c r="K140" i="1" s="1"/>
  <c r="O140" i="1"/>
  <c r="E141" i="1"/>
  <c r="F141" i="1" s="1"/>
  <c r="K141" i="1"/>
  <c r="O141" i="1" s="1"/>
  <c r="E142" i="1"/>
  <c r="F142" i="1" s="1"/>
  <c r="K142" i="1" s="1"/>
  <c r="O142" i="1" s="1"/>
  <c r="Q142" i="1" s="1"/>
  <c r="E143" i="1"/>
  <c r="F143" i="1" s="1"/>
  <c r="K143" i="1" s="1"/>
  <c r="O143" i="1"/>
  <c r="E144" i="1"/>
  <c r="F144" i="1" s="1"/>
  <c r="K144" i="1" s="1"/>
  <c r="O144" i="1" s="1"/>
  <c r="E145" i="1"/>
  <c r="F145" i="1" s="1"/>
  <c r="K145" i="1"/>
  <c r="E146" i="1"/>
  <c r="F146" i="1" s="1"/>
  <c r="K146" i="1" s="1"/>
  <c r="O146" i="1" s="1"/>
  <c r="E147" i="1"/>
  <c r="F147" i="1" s="1"/>
  <c r="K147" i="1"/>
  <c r="O147" i="1" s="1"/>
  <c r="E148" i="1"/>
  <c r="F148" i="1" s="1"/>
  <c r="K148" i="1" s="1"/>
  <c r="O148" i="1"/>
  <c r="E149" i="1"/>
  <c r="F149" i="1" s="1"/>
  <c r="K149" i="1"/>
  <c r="E150" i="1"/>
  <c r="F150" i="1" s="1"/>
  <c r="K150" i="1" s="1"/>
  <c r="O150" i="1" s="1"/>
  <c r="E151" i="1"/>
  <c r="F151" i="1" s="1"/>
  <c r="K151" i="1" s="1"/>
  <c r="O151" i="1" s="1"/>
  <c r="E152" i="1"/>
  <c r="F152" i="1" s="1"/>
  <c r="K152" i="1" s="1"/>
  <c r="O152" i="1"/>
  <c r="E153" i="1"/>
  <c r="F153" i="1" s="1"/>
  <c r="K153" i="1"/>
  <c r="O153" i="1"/>
  <c r="E154" i="1"/>
  <c r="F154" i="1" s="1"/>
  <c r="K154" i="1" s="1"/>
  <c r="O154" i="1" s="1"/>
  <c r="E155" i="1"/>
  <c r="F155" i="1" s="1"/>
  <c r="K155" i="1" s="1"/>
  <c r="O155" i="1" s="1"/>
  <c r="E156" i="1"/>
  <c r="F156" i="1" s="1"/>
  <c r="K156" i="1" s="1"/>
  <c r="O156" i="1"/>
  <c r="E157" i="1"/>
  <c r="F157" i="1" s="1"/>
  <c r="E158" i="1"/>
  <c r="F158" i="1" s="1"/>
  <c r="K158" i="1" s="1"/>
  <c r="O158" i="1"/>
  <c r="E159" i="1"/>
  <c r="F159" i="1" s="1"/>
  <c r="K159" i="1" s="1"/>
  <c r="O159" i="1" s="1"/>
  <c r="E160" i="1"/>
  <c r="F160" i="1" s="1"/>
  <c r="K160" i="1" s="1"/>
  <c r="O160" i="1"/>
  <c r="E161" i="1"/>
  <c r="F161" i="1" s="1"/>
  <c r="K161" i="1"/>
  <c r="E162" i="1"/>
  <c r="F162" i="1" s="1"/>
  <c r="K162" i="1" s="1"/>
  <c r="O162" i="1" s="1"/>
  <c r="E163" i="1"/>
  <c r="F163" i="1" s="1"/>
  <c r="K163" i="1" s="1"/>
  <c r="O163" i="1" s="1"/>
  <c r="E164" i="1"/>
  <c r="F164" i="1" s="1"/>
  <c r="K164" i="1" s="1"/>
  <c r="O164" i="1"/>
  <c r="E165" i="1"/>
  <c r="F165" i="1" s="1"/>
  <c r="K165" i="1" s="1"/>
  <c r="O165" i="1" s="1"/>
  <c r="E166" i="1"/>
  <c r="F166" i="1" s="1"/>
  <c r="K166" i="1" s="1"/>
  <c r="O166" i="1" s="1"/>
  <c r="E167" i="1"/>
  <c r="F167" i="1" s="1"/>
  <c r="K167" i="1"/>
  <c r="O167" i="1"/>
  <c r="E168" i="1"/>
  <c r="F168" i="1" s="1"/>
  <c r="K168" i="1" s="1"/>
  <c r="O168" i="1"/>
  <c r="E169" i="1"/>
  <c r="F169" i="1" s="1"/>
  <c r="K169" i="1"/>
  <c r="O169" i="1" s="1"/>
  <c r="E170" i="1"/>
  <c r="F170" i="1" s="1"/>
  <c r="K170" i="1" s="1"/>
  <c r="O170" i="1"/>
  <c r="E171" i="1"/>
  <c r="F171" i="1" s="1"/>
  <c r="K171" i="1" s="1"/>
  <c r="O171" i="1" s="1"/>
  <c r="E172" i="1"/>
  <c r="F172" i="1" s="1"/>
  <c r="K172" i="1" s="1"/>
  <c r="O172" i="1"/>
  <c r="E173" i="1"/>
  <c r="F173" i="1" s="1"/>
  <c r="K173" i="1" s="1"/>
  <c r="O173" i="1" s="1"/>
  <c r="E174" i="1"/>
  <c r="F174" i="1" s="1"/>
  <c r="K174" i="1"/>
  <c r="E175" i="1"/>
  <c r="F175" i="1"/>
  <c r="K175" i="1" s="1"/>
  <c r="O175" i="1" s="1"/>
  <c r="E176" i="1"/>
  <c r="F176" i="1"/>
  <c r="E177" i="1"/>
  <c r="F177" i="1" s="1"/>
  <c r="K177" i="1" s="1"/>
  <c r="E178" i="1"/>
  <c r="F178" i="1"/>
  <c r="K178" i="1"/>
  <c r="O178" i="1" s="1"/>
  <c r="E179" i="1"/>
  <c r="F179" i="1"/>
  <c r="K179" i="1" s="1"/>
  <c r="O179" i="1" s="1"/>
  <c r="E180" i="1"/>
  <c r="F180" i="1" s="1"/>
  <c r="K180" i="1" s="1"/>
  <c r="O180" i="1" s="1"/>
  <c r="E181" i="1"/>
  <c r="F181" i="1"/>
  <c r="K181" i="1" s="1"/>
  <c r="O181" i="1" s="1"/>
  <c r="E182" i="1"/>
  <c r="F182" i="1" s="1"/>
  <c r="K182" i="1" s="1"/>
  <c r="O182" i="1" s="1"/>
  <c r="E183" i="1"/>
  <c r="F183" i="1"/>
  <c r="K183" i="1" s="1"/>
  <c r="E184" i="1"/>
  <c r="F184" i="1"/>
  <c r="K184" i="1" s="1"/>
  <c r="O184" i="1" s="1"/>
  <c r="E185" i="1"/>
  <c r="F185" i="1"/>
  <c r="K185" i="1" s="1"/>
  <c r="E186" i="1"/>
  <c r="F186" i="1" s="1"/>
  <c r="K186" i="1" s="1"/>
  <c r="O186" i="1" s="1"/>
  <c r="E187" i="1"/>
  <c r="F187" i="1" s="1"/>
  <c r="K187" i="1"/>
  <c r="E188" i="1"/>
  <c r="F188" i="1" s="1"/>
  <c r="K188" i="1" s="1"/>
  <c r="O188" i="1" s="1"/>
  <c r="E189" i="1"/>
  <c r="F189" i="1" s="1"/>
  <c r="K189" i="1" s="1"/>
  <c r="O189" i="1" s="1"/>
  <c r="E190" i="1"/>
  <c r="F190" i="1" s="1"/>
  <c r="K190" i="1"/>
  <c r="O190" i="1" s="1"/>
  <c r="E191" i="1"/>
  <c r="F191" i="1"/>
  <c r="K191" i="1" s="1"/>
  <c r="O191" i="1" s="1"/>
  <c r="E192" i="1"/>
  <c r="F192" i="1"/>
  <c r="K192" i="1" s="1"/>
  <c r="E193" i="1"/>
  <c r="F193" i="1" s="1"/>
  <c r="K193" i="1" s="1"/>
  <c r="E194" i="1"/>
  <c r="F194" i="1"/>
  <c r="K194" i="1"/>
  <c r="O194" i="1" s="1"/>
  <c r="E195" i="1"/>
  <c r="F195" i="1"/>
  <c r="K195" i="1" s="1"/>
  <c r="O195" i="1" s="1"/>
  <c r="E196" i="1"/>
  <c r="F196" i="1" s="1"/>
  <c r="K196" i="1" s="1"/>
  <c r="O196" i="1" s="1"/>
  <c r="E197" i="1"/>
  <c r="F197" i="1" s="1"/>
  <c r="K197" i="1" s="1"/>
  <c r="O197" i="1" s="1"/>
  <c r="E198" i="1"/>
  <c r="F198" i="1" s="1"/>
  <c r="K198" i="1" s="1"/>
  <c r="O198" i="1" s="1"/>
  <c r="E199" i="1"/>
  <c r="F199" i="1" s="1"/>
  <c r="K199" i="1" s="1"/>
  <c r="O199" i="1" s="1"/>
  <c r="E200" i="1"/>
  <c r="F200" i="1"/>
  <c r="K200" i="1" s="1"/>
  <c r="O200" i="1" s="1"/>
  <c r="E201" i="1"/>
  <c r="F201" i="1"/>
  <c r="K201" i="1"/>
  <c r="E202" i="1"/>
  <c r="F202" i="1" s="1"/>
  <c r="K202" i="1" s="1"/>
  <c r="O202" i="1" s="1"/>
  <c r="E203" i="1"/>
  <c r="F203" i="1" s="1"/>
  <c r="K203" i="1" s="1"/>
  <c r="O203" i="1"/>
  <c r="E204" i="1"/>
  <c r="F204" i="1"/>
  <c r="K204" i="1" s="1"/>
  <c r="O204" i="1" s="1"/>
  <c r="E205" i="1"/>
  <c r="F205" i="1" s="1"/>
  <c r="K205" i="1" s="1"/>
  <c r="O205" i="1" s="1"/>
  <c r="E206" i="1"/>
  <c r="F206" i="1"/>
  <c r="K206" i="1" s="1"/>
  <c r="O206" i="1" s="1"/>
  <c r="E207" i="1"/>
  <c r="F207" i="1"/>
  <c r="K207" i="1" s="1"/>
  <c r="O207" i="1" s="1"/>
  <c r="E208" i="1"/>
  <c r="F208" i="1" s="1"/>
  <c r="K208" i="1" s="1"/>
  <c r="O208" i="1" s="1"/>
  <c r="E209" i="1"/>
  <c r="F209" i="1" s="1"/>
  <c r="K209" i="1"/>
  <c r="E210" i="1"/>
  <c r="F210" i="1"/>
  <c r="K210" i="1" s="1"/>
  <c r="O210" i="1" s="1"/>
  <c r="E211" i="1"/>
  <c r="F211" i="1" s="1"/>
  <c r="K211" i="1" s="1"/>
  <c r="E212" i="1"/>
  <c r="F212" i="1" s="1"/>
  <c r="K212" i="1"/>
  <c r="O212" i="1" s="1"/>
  <c r="E213" i="1"/>
  <c r="F213" i="1"/>
  <c r="K213" i="1" s="1"/>
  <c r="O213" i="1" s="1"/>
  <c r="E214" i="1"/>
  <c r="F214" i="1" s="1"/>
  <c r="K214" i="1" s="1"/>
  <c r="O214" i="1" s="1"/>
  <c r="E215" i="1"/>
  <c r="F215" i="1" s="1"/>
  <c r="K215" i="1" s="1"/>
  <c r="O215" i="1" s="1"/>
  <c r="Q215" i="1" s="1"/>
  <c r="E216" i="1"/>
  <c r="F216" i="1"/>
  <c r="K216" i="1" s="1"/>
  <c r="O216" i="1" s="1"/>
  <c r="E217" i="1"/>
  <c r="F217" i="1"/>
  <c r="K217" i="1"/>
  <c r="E218" i="1"/>
  <c r="F218" i="1" s="1"/>
  <c r="K218" i="1"/>
  <c r="O218" i="1" s="1"/>
  <c r="E219" i="1"/>
  <c r="F219" i="1" s="1"/>
  <c r="K219" i="1"/>
  <c r="O219" i="1" s="1"/>
  <c r="E220" i="1"/>
  <c r="F220" i="1" s="1"/>
  <c r="K220" i="1" s="1"/>
  <c r="E221" i="1"/>
  <c r="F221" i="1" s="1"/>
  <c r="K221" i="1" s="1"/>
  <c r="O221" i="1" s="1"/>
  <c r="E222" i="1"/>
  <c r="F222" i="1" s="1"/>
  <c r="K222" i="1" s="1"/>
  <c r="O222" i="1" s="1"/>
  <c r="E223" i="1"/>
  <c r="F223" i="1"/>
  <c r="K223" i="1" s="1"/>
  <c r="O223" i="1" s="1"/>
  <c r="E224" i="1"/>
  <c r="F224" i="1" s="1"/>
  <c r="K224" i="1" s="1"/>
  <c r="O224" i="1" s="1"/>
  <c r="E225" i="1"/>
  <c r="F225" i="1" s="1"/>
  <c r="K225" i="1" s="1"/>
  <c r="E226" i="1"/>
  <c r="F226" i="1"/>
  <c r="K226" i="1"/>
  <c r="O226" i="1" s="1"/>
  <c r="E227" i="1"/>
  <c r="F227" i="1" s="1"/>
  <c r="K227" i="1" s="1"/>
  <c r="O227" i="1" s="1"/>
  <c r="E228" i="1"/>
  <c r="F228" i="1" s="1"/>
  <c r="K228" i="1" s="1"/>
  <c r="O228" i="1" s="1"/>
  <c r="E229" i="1"/>
  <c r="F229" i="1" s="1"/>
  <c r="K229" i="1"/>
  <c r="E230" i="1"/>
  <c r="F230" i="1" s="1"/>
  <c r="K230" i="1" s="1"/>
  <c r="O230" i="1" s="1"/>
  <c r="E231" i="1"/>
  <c r="F231" i="1" s="1"/>
  <c r="K231" i="1"/>
  <c r="O231" i="1" s="1"/>
  <c r="E232" i="1"/>
  <c r="F232" i="1"/>
  <c r="K232" i="1" s="1"/>
  <c r="O232" i="1" s="1"/>
  <c r="E233" i="1"/>
  <c r="F233" i="1"/>
  <c r="K233" i="1" s="1"/>
  <c r="E234" i="1"/>
  <c r="F234" i="1" s="1"/>
  <c r="K234" i="1" s="1"/>
  <c r="O234" i="1" s="1"/>
  <c r="E235" i="1"/>
  <c r="F235" i="1" s="1"/>
  <c r="K235" i="1" s="1"/>
  <c r="O235" i="1" s="1"/>
  <c r="E236" i="1"/>
  <c r="F236" i="1" s="1"/>
  <c r="K236" i="1" s="1"/>
  <c r="O236" i="1" s="1"/>
  <c r="E237" i="1"/>
  <c r="F237" i="1" s="1"/>
  <c r="K237" i="1" s="1"/>
  <c r="O237" i="1"/>
  <c r="E238" i="1"/>
  <c r="F238" i="1"/>
  <c r="K238" i="1" s="1"/>
  <c r="O238" i="1" s="1"/>
  <c r="E239" i="1"/>
  <c r="F239" i="1"/>
  <c r="K239" i="1" s="1"/>
  <c r="O239" i="1" s="1"/>
  <c r="E240" i="1"/>
  <c r="F240" i="1" s="1"/>
  <c r="K240" i="1"/>
  <c r="O240" i="1" s="1"/>
  <c r="E241" i="1"/>
  <c r="F241" i="1" s="1"/>
  <c r="K241" i="1"/>
  <c r="O241" i="1" s="1"/>
  <c r="E242" i="1"/>
  <c r="F242" i="1"/>
  <c r="K242" i="1"/>
  <c r="O242" i="1" s="1"/>
  <c r="E243" i="1"/>
  <c r="F243" i="1" s="1"/>
  <c r="K243" i="1" s="1"/>
  <c r="O243" i="1" s="1"/>
  <c r="E244" i="1"/>
  <c r="F244" i="1" s="1"/>
  <c r="K244" i="1"/>
  <c r="O244" i="1" s="1"/>
  <c r="E245" i="1"/>
  <c r="F245" i="1"/>
  <c r="K245" i="1"/>
  <c r="O245" i="1" s="1"/>
  <c r="E246" i="1"/>
  <c r="F246" i="1" s="1"/>
  <c r="K246" i="1" s="1"/>
  <c r="O246" i="1" s="1"/>
  <c r="E247" i="1"/>
  <c r="F247" i="1"/>
  <c r="K247" i="1" s="1"/>
  <c r="O247" i="1"/>
  <c r="E248" i="1"/>
  <c r="F248" i="1"/>
  <c r="K248" i="1" s="1"/>
  <c r="O248" i="1" s="1"/>
  <c r="E249" i="1"/>
  <c r="F249" i="1"/>
  <c r="K249" i="1" s="1"/>
  <c r="O249" i="1"/>
  <c r="E250" i="1"/>
  <c r="F250" i="1"/>
  <c r="K250" i="1" s="1"/>
  <c r="O250" i="1" s="1"/>
  <c r="E251" i="1"/>
  <c r="F251" i="1" s="1"/>
  <c r="K251" i="1"/>
  <c r="O251" i="1" s="1"/>
  <c r="E252" i="1"/>
  <c r="F252" i="1"/>
  <c r="K252" i="1" s="1"/>
  <c r="O252" i="1" s="1"/>
  <c r="E253" i="1"/>
  <c r="F253" i="1" s="1"/>
  <c r="K253" i="1" s="1"/>
  <c r="O253" i="1" s="1"/>
  <c r="E254" i="1"/>
  <c r="F254" i="1" s="1"/>
  <c r="K254" i="1" s="1"/>
  <c r="E255" i="1"/>
  <c r="F255" i="1"/>
  <c r="K255" i="1" s="1"/>
  <c r="O255" i="1" s="1"/>
  <c r="E256" i="1"/>
  <c r="F256" i="1"/>
  <c r="K256" i="1" s="1"/>
  <c r="O256" i="1" s="1"/>
  <c r="E257" i="1"/>
  <c r="F257" i="1"/>
  <c r="K257" i="1" s="1"/>
  <c r="O257" i="1" s="1"/>
  <c r="E258" i="1"/>
  <c r="F258" i="1"/>
  <c r="K258" i="1" s="1"/>
  <c r="O258" i="1" s="1"/>
  <c r="E259" i="1"/>
  <c r="F259" i="1" s="1"/>
  <c r="K259" i="1"/>
  <c r="O259" i="1"/>
  <c r="E260" i="1"/>
  <c r="F260" i="1" s="1"/>
  <c r="K260" i="1" s="1"/>
  <c r="O260" i="1" s="1"/>
  <c r="E261" i="1"/>
  <c r="F261" i="1" s="1"/>
  <c r="K261" i="1"/>
  <c r="O261" i="1" s="1"/>
  <c r="E262" i="1"/>
  <c r="F262" i="1" s="1"/>
  <c r="K262" i="1" s="1"/>
  <c r="E263" i="1"/>
  <c r="F263" i="1" s="1"/>
  <c r="K263" i="1" s="1"/>
  <c r="O263" i="1" s="1"/>
  <c r="E264" i="1"/>
  <c r="F264" i="1"/>
  <c r="K264" i="1" s="1"/>
  <c r="O264" i="1" s="1"/>
  <c r="E265" i="1"/>
  <c r="F265" i="1"/>
  <c r="K265" i="1"/>
  <c r="O265" i="1" s="1"/>
  <c r="E266" i="1"/>
  <c r="F266" i="1"/>
  <c r="K266" i="1" s="1"/>
  <c r="O266" i="1" s="1"/>
  <c r="E267" i="1"/>
  <c r="F267" i="1" s="1"/>
  <c r="K267" i="1" s="1"/>
  <c r="O267" i="1"/>
  <c r="E268" i="1"/>
  <c r="F268" i="1" s="1"/>
  <c r="K268" i="1" s="1"/>
  <c r="O268" i="1" s="1"/>
  <c r="E269" i="1"/>
  <c r="F269" i="1" s="1"/>
  <c r="K269" i="1" s="1"/>
  <c r="O269" i="1" s="1"/>
  <c r="E270" i="1"/>
  <c r="F270" i="1" s="1"/>
  <c r="K270" i="1"/>
  <c r="O270" i="1" s="1"/>
  <c r="E271" i="1"/>
  <c r="F271" i="1" s="1"/>
  <c r="K271" i="1" s="1"/>
  <c r="O271" i="1" s="1"/>
  <c r="E272" i="1"/>
  <c r="F272" i="1"/>
  <c r="K272" i="1" s="1"/>
  <c r="O272" i="1"/>
  <c r="E273" i="1"/>
  <c r="F273" i="1"/>
  <c r="K273" i="1" s="1"/>
  <c r="O273" i="1" s="1"/>
  <c r="E274" i="1"/>
  <c r="F274" i="1" s="1"/>
  <c r="K274" i="1" s="1"/>
  <c r="O274" i="1"/>
  <c r="E275" i="1"/>
  <c r="F275" i="1"/>
  <c r="K275" i="1" s="1"/>
  <c r="O275" i="1" s="1"/>
  <c r="E276" i="1"/>
  <c r="F276" i="1"/>
  <c r="K276" i="1"/>
  <c r="O276" i="1" s="1"/>
  <c r="E277" i="1"/>
  <c r="F277" i="1"/>
  <c r="K277" i="1" s="1"/>
  <c r="O277" i="1" s="1"/>
  <c r="E278" i="1"/>
  <c r="F278" i="1"/>
  <c r="K278" i="1" s="1"/>
  <c r="E279" i="1"/>
  <c r="F279" i="1" s="1"/>
  <c r="K279" i="1" s="1"/>
  <c r="O279" i="1" s="1"/>
  <c r="E280" i="1"/>
  <c r="F280" i="1"/>
  <c r="K280" i="1" s="1"/>
  <c r="O280" i="1" s="1"/>
  <c r="E281" i="1"/>
  <c r="F281" i="1"/>
  <c r="K281" i="1" s="1"/>
  <c r="O281" i="1" s="1"/>
  <c r="E282" i="1"/>
  <c r="F282" i="1" s="1"/>
  <c r="K282" i="1" s="1"/>
  <c r="O282" i="1" s="1"/>
  <c r="E283" i="1"/>
  <c r="F283" i="1"/>
  <c r="K283" i="1" s="1"/>
  <c r="O283" i="1" s="1"/>
  <c r="E284" i="1"/>
  <c r="F284" i="1"/>
  <c r="K284" i="1" s="1"/>
  <c r="O284" i="1" s="1"/>
  <c r="E285" i="1"/>
  <c r="F285" i="1"/>
  <c r="K285" i="1" s="1"/>
  <c r="O285" i="1" s="1"/>
  <c r="E286" i="1"/>
  <c r="F286" i="1"/>
  <c r="K286" i="1" s="1"/>
  <c r="O286" i="1"/>
  <c r="E287" i="1"/>
  <c r="F287" i="1" s="1"/>
  <c r="K287" i="1" s="1"/>
  <c r="O287" i="1" s="1"/>
  <c r="E288" i="1"/>
  <c r="F288" i="1"/>
  <c r="K288" i="1" s="1"/>
  <c r="O288" i="1"/>
  <c r="E289" i="1"/>
  <c r="F289" i="1"/>
  <c r="K289" i="1" s="1"/>
  <c r="O289" i="1" s="1"/>
  <c r="E290" i="1"/>
  <c r="F290" i="1" s="1"/>
  <c r="K290" i="1" s="1"/>
  <c r="O290" i="1"/>
  <c r="E291" i="1"/>
  <c r="F291" i="1"/>
  <c r="K291" i="1" s="1"/>
  <c r="O291" i="1" s="1"/>
  <c r="E292" i="1"/>
  <c r="F292" i="1"/>
  <c r="K292" i="1"/>
  <c r="O292" i="1" s="1"/>
  <c r="E293" i="1"/>
  <c r="F293" i="1"/>
  <c r="K293" i="1" s="1"/>
  <c r="O293" i="1" s="1"/>
  <c r="E294" i="1"/>
  <c r="F294" i="1"/>
  <c r="K294" i="1" s="1"/>
  <c r="E295" i="1"/>
  <c r="F295" i="1" s="1"/>
  <c r="K295" i="1" s="1"/>
  <c r="O295" i="1" s="1"/>
  <c r="E296" i="1"/>
  <c r="F296" i="1"/>
  <c r="K296" i="1" s="1"/>
  <c r="O296" i="1" s="1"/>
  <c r="E297" i="1"/>
  <c r="F297" i="1"/>
  <c r="K297" i="1" s="1"/>
  <c r="O297" i="1" s="1"/>
  <c r="E298" i="1"/>
  <c r="F298" i="1" s="1"/>
  <c r="K298" i="1" s="1"/>
  <c r="O298" i="1" s="1"/>
  <c r="E299" i="1"/>
  <c r="F299" i="1"/>
  <c r="K299" i="1" s="1"/>
  <c r="O299" i="1" s="1"/>
  <c r="E300" i="1"/>
  <c r="F300" i="1"/>
  <c r="K300" i="1" s="1"/>
  <c r="O300" i="1" s="1"/>
  <c r="E301" i="1"/>
  <c r="F301" i="1"/>
  <c r="K301" i="1" s="1"/>
  <c r="O301" i="1" s="1"/>
  <c r="E302" i="1"/>
  <c r="F302" i="1"/>
  <c r="K302" i="1" s="1"/>
  <c r="O302" i="1"/>
  <c r="E303" i="1"/>
  <c r="F303" i="1" s="1"/>
  <c r="K303" i="1" s="1"/>
  <c r="O303" i="1" s="1"/>
  <c r="E304" i="1"/>
  <c r="F304" i="1"/>
  <c r="K304" i="1" s="1"/>
  <c r="O304" i="1"/>
  <c r="E305" i="1"/>
  <c r="F305" i="1"/>
  <c r="K305" i="1" s="1"/>
  <c r="O305" i="1" s="1"/>
  <c r="E306" i="1"/>
  <c r="F306" i="1" s="1"/>
  <c r="K306" i="1" s="1"/>
  <c r="O306" i="1"/>
  <c r="E307" i="1"/>
  <c r="F307" i="1"/>
  <c r="K307" i="1" s="1"/>
  <c r="O307" i="1" s="1"/>
  <c r="E308" i="1"/>
  <c r="F308" i="1"/>
  <c r="K308" i="1"/>
  <c r="O308" i="1" s="1"/>
  <c r="E309" i="1"/>
  <c r="F309" i="1"/>
  <c r="K309" i="1" s="1"/>
  <c r="O309" i="1" s="1"/>
  <c r="E310" i="1"/>
  <c r="F310" i="1"/>
  <c r="K310" i="1" s="1"/>
  <c r="E311" i="1"/>
  <c r="F311" i="1" s="1"/>
  <c r="K311" i="1" s="1"/>
  <c r="O311" i="1" s="1"/>
  <c r="E312" i="1"/>
  <c r="F312" i="1"/>
  <c r="K312" i="1" s="1"/>
  <c r="O312" i="1" s="1"/>
  <c r="E313" i="1"/>
  <c r="F313" i="1"/>
  <c r="K313" i="1" s="1"/>
  <c r="O313" i="1" s="1"/>
  <c r="E314" i="1"/>
  <c r="F314" i="1" s="1"/>
  <c r="K314" i="1" s="1"/>
  <c r="O314" i="1" s="1"/>
  <c r="E315" i="1"/>
  <c r="F315" i="1"/>
  <c r="K315" i="1" s="1"/>
  <c r="O315" i="1" s="1"/>
  <c r="E316" i="1"/>
  <c r="F316" i="1"/>
  <c r="K316" i="1"/>
  <c r="O316" i="1" s="1"/>
  <c r="E317" i="1"/>
  <c r="F317" i="1"/>
  <c r="K317" i="1" s="1"/>
  <c r="E318" i="1"/>
  <c r="F318" i="1"/>
  <c r="K318" i="1" s="1"/>
  <c r="O318" i="1" s="1"/>
  <c r="E319" i="1"/>
  <c r="F319" i="1" s="1"/>
  <c r="K319" i="1" s="1"/>
  <c r="O319" i="1" s="1"/>
  <c r="E320" i="1"/>
  <c r="F320" i="1"/>
  <c r="K320" i="1" s="1"/>
  <c r="O320" i="1"/>
  <c r="E321" i="1"/>
  <c r="F321" i="1"/>
  <c r="K321" i="1" s="1"/>
  <c r="O321" i="1" s="1"/>
  <c r="E322" i="1"/>
  <c r="F322" i="1" s="1"/>
  <c r="K322" i="1" s="1"/>
  <c r="O322" i="1" s="1"/>
  <c r="E323" i="1"/>
  <c r="F323" i="1"/>
  <c r="K323" i="1" s="1"/>
  <c r="O323" i="1" s="1"/>
  <c r="E324" i="1"/>
  <c r="F324" i="1"/>
  <c r="K324" i="1"/>
  <c r="O324" i="1" s="1"/>
  <c r="E325" i="1"/>
  <c r="F325" i="1"/>
  <c r="K325" i="1" s="1"/>
  <c r="O325" i="1" s="1"/>
  <c r="E326" i="1"/>
  <c r="F326" i="1"/>
  <c r="K326" i="1" s="1"/>
  <c r="E327" i="1"/>
  <c r="F327" i="1" s="1"/>
  <c r="K327" i="1" s="1"/>
  <c r="O327" i="1" s="1"/>
  <c r="E328" i="1"/>
  <c r="F328" i="1"/>
  <c r="K328" i="1" s="1"/>
  <c r="E329" i="1"/>
  <c r="F329" i="1"/>
  <c r="K329" i="1" s="1"/>
  <c r="O329" i="1" s="1"/>
  <c r="E330" i="1"/>
  <c r="F330" i="1" s="1"/>
  <c r="K330" i="1" s="1"/>
  <c r="E331" i="1"/>
  <c r="F331" i="1"/>
  <c r="K331" i="1" s="1"/>
  <c r="O331" i="1" s="1"/>
  <c r="E332" i="1"/>
  <c r="F332" i="1"/>
  <c r="K332" i="1" s="1"/>
  <c r="O332" i="1" s="1"/>
  <c r="E333" i="1"/>
  <c r="F333" i="1"/>
  <c r="K333" i="1" s="1"/>
  <c r="O333" i="1" s="1"/>
  <c r="E334" i="1"/>
  <c r="F334" i="1"/>
  <c r="K334" i="1" s="1"/>
  <c r="O334" i="1" s="1"/>
  <c r="E335" i="1"/>
  <c r="F335" i="1" s="1"/>
  <c r="K335" i="1" s="1"/>
  <c r="O335" i="1" s="1"/>
  <c r="E336" i="1"/>
  <c r="F336" i="1"/>
  <c r="K336" i="1" s="1"/>
  <c r="O336" i="1" s="1"/>
  <c r="E337" i="1"/>
  <c r="F337" i="1"/>
  <c r="K337" i="1" s="1"/>
  <c r="O337" i="1" s="1"/>
  <c r="E338" i="1"/>
  <c r="F338" i="1" s="1"/>
  <c r="K338" i="1" s="1"/>
  <c r="O338" i="1" s="1"/>
  <c r="E339" i="1"/>
  <c r="F339" i="1"/>
  <c r="K339" i="1" s="1"/>
  <c r="O339" i="1" s="1"/>
  <c r="E340" i="1"/>
  <c r="F340" i="1"/>
  <c r="K340" i="1"/>
  <c r="O340" i="1" s="1"/>
  <c r="E341" i="1"/>
  <c r="F341" i="1"/>
  <c r="K341" i="1" s="1"/>
  <c r="O341" i="1" s="1"/>
  <c r="E342" i="1"/>
  <c r="F342" i="1"/>
  <c r="K342" i="1" s="1"/>
  <c r="E343" i="1"/>
  <c r="F343" i="1" s="1"/>
  <c r="K343" i="1" s="1"/>
  <c r="O343" i="1" s="1"/>
  <c r="E344" i="1"/>
  <c r="F344" i="1"/>
  <c r="K344" i="1" s="1"/>
  <c r="O344" i="1" s="1"/>
  <c r="E345" i="1"/>
  <c r="F345" i="1"/>
  <c r="K345" i="1" s="1"/>
  <c r="O345" i="1" s="1"/>
  <c r="E346" i="1"/>
  <c r="F346" i="1" s="1"/>
  <c r="K346" i="1" s="1"/>
  <c r="O346" i="1" s="1"/>
  <c r="E347" i="1"/>
  <c r="F347" i="1"/>
  <c r="K347" i="1" s="1"/>
  <c r="O347" i="1" s="1"/>
  <c r="E348" i="1"/>
  <c r="F348" i="1"/>
  <c r="K348" i="1"/>
  <c r="O348" i="1" s="1"/>
  <c r="E349" i="1"/>
  <c r="F349" i="1"/>
  <c r="K349" i="1" s="1"/>
  <c r="O349" i="1" s="1"/>
  <c r="E350" i="1"/>
  <c r="F350" i="1"/>
  <c r="K350" i="1" s="1"/>
  <c r="N350" i="1" s="1"/>
  <c r="O350" i="1"/>
  <c r="E351" i="1"/>
  <c r="F351" i="1" s="1"/>
  <c r="K351" i="1" s="1"/>
  <c r="O351" i="1" s="1"/>
  <c r="E352" i="1"/>
  <c r="F352" i="1"/>
  <c r="K352" i="1" s="1"/>
  <c r="O352" i="1"/>
  <c r="E353" i="1"/>
  <c r="F353" i="1" s="1"/>
  <c r="K353" i="1" s="1"/>
  <c r="O353" i="1" s="1"/>
  <c r="E354" i="1"/>
  <c r="F354" i="1" s="1"/>
  <c r="K354" i="1" s="1"/>
  <c r="O354" i="1"/>
  <c r="E355" i="1"/>
  <c r="F355" i="1"/>
  <c r="K355" i="1" s="1"/>
  <c r="O355" i="1" s="1"/>
  <c r="E356" i="1"/>
  <c r="F356" i="1"/>
  <c r="K356" i="1" s="1"/>
  <c r="O356" i="1" s="1"/>
  <c r="E357" i="1"/>
  <c r="F357" i="1"/>
  <c r="K357" i="1" s="1"/>
  <c r="O357" i="1" s="1"/>
  <c r="E358" i="1"/>
  <c r="F358" i="1"/>
  <c r="K358" i="1"/>
  <c r="O358" i="1" s="1"/>
  <c r="E359" i="1"/>
  <c r="F359" i="1" s="1"/>
  <c r="K359" i="1" s="1"/>
  <c r="E360" i="1"/>
  <c r="F360" i="1"/>
  <c r="K360" i="1" s="1"/>
  <c r="O360" i="1" s="1"/>
  <c r="E361" i="1"/>
  <c r="F361" i="1" s="1"/>
  <c r="K361" i="1" s="1"/>
  <c r="O361" i="1" s="1"/>
  <c r="E362" i="1"/>
  <c r="F362" i="1" s="1"/>
  <c r="K362" i="1" s="1"/>
  <c r="O362" i="1" s="1"/>
  <c r="E363" i="1"/>
  <c r="F363" i="1"/>
  <c r="K363" i="1" s="1"/>
  <c r="O363" i="1" s="1"/>
  <c r="E364" i="1"/>
  <c r="F364" i="1"/>
  <c r="K364" i="1" s="1"/>
  <c r="E365" i="1"/>
  <c r="F365" i="1" s="1"/>
  <c r="K365" i="1"/>
  <c r="O365" i="1" s="1"/>
  <c r="E366" i="1"/>
  <c r="F366" i="1"/>
  <c r="K366" i="1" s="1"/>
  <c r="E367" i="1"/>
  <c r="F367" i="1"/>
  <c r="K367" i="1" s="1"/>
  <c r="O367" i="1"/>
  <c r="E368" i="1"/>
  <c r="F368" i="1"/>
  <c r="K368" i="1" s="1"/>
  <c r="O368" i="1" s="1"/>
  <c r="E369" i="1"/>
  <c r="F369" i="1"/>
  <c r="K369" i="1" s="1"/>
  <c r="O369" i="1" s="1"/>
  <c r="E370" i="1"/>
  <c r="F370" i="1"/>
  <c r="K370" i="1" s="1"/>
  <c r="O370" i="1" s="1"/>
  <c r="E371" i="1"/>
  <c r="F371" i="1"/>
  <c r="K371" i="1" s="1"/>
  <c r="O371" i="1"/>
  <c r="E372" i="1"/>
  <c r="F372" i="1" s="1"/>
  <c r="K372" i="1" s="1"/>
  <c r="O372" i="1" s="1"/>
  <c r="E373" i="1"/>
  <c r="F373" i="1"/>
  <c r="K373" i="1" s="1"/>
  <c r="O373" i="1"/>
  <c r="E374" i="1"/>
  <c r="F374" i="1"/>
  <c r="K374" i="1" s="1"/>
  <c r="E375" i="1"/>
  <c r="F375" i="1"/>
  <c r="K375" i="1" s="1"/>
  <c r="O375" i="1"/>
  <c r="E376" i="1"/>
  <c r="F376" i="1"/>
  <c r="K376" i="1" s="1"/>
  <c r="O376" i="1" s="1"/>
  <c r="E377" i="1"/>
  <c r="F377" i="1"/>
  <c r="K377" i="1" s="1"/>
  <c r="O377" i="1" s="1"/>
  <c r="E378" i="1"/>
  <c r="F378" i="1"/>
  <c r="K378" i="1" s="1"/>
  <c r="O378" i="1" s="1"/>
  <c r="E379" i="1"/>
  <c r="F379" i="1"/>
  <c r="K379" i="1" s="1"/>
  <c r="O379" i="1"/>
  <c r="E380" i="1"/>
  <c r="F380" i="1" s="1"/>
  <c r="K380" i="1" s="1"/>
  <c r="O380" i="1" s="1"/>
  <c r="E381" i="1"/>
  <c r="F381" i="1"/>
  <c r="K381" i="1" s="1"/>
  <c r="O381" i="1"/>
  <c r="E382" i="1"/>
  <c r="F382" i="1"/>
  <c r="K382" i="1" s="1"/>
  <c r="E383" i="1"/>
  <c r="F383" i="1"/>
  <c r="K383" i="1" s="1"/>
  <c r="O383" i="1"/>
  <c r="E384" i="1"/>
  <c r="F384" i="1"/>
  <c r="K384" i="1" s="1"/>
  <c r="O384" i="1" s="1"/>
  <c r="E385" i="1"/>
  <c r="F385" i="1"/>
  <c r="K385" i="1" s="1"/>
  <c r="O385" i="1" s="1"/>
  <c r="E386" i="1"/>
  <c r="F386" i="1"/>
  <c r="K386" i="1" s="1"/>
  <c r="O386" i="1" s="1"/>
  <c r="E387" i="1"/>
  <c r="F387" i="1"/>
  <c r="K387" i="1" s="1"/>
  <c r="O387" i="1"/>
  <c r="E388" i="1"/>
  <c r="F388" i="1" s="1"/>
  <c r="K388" i="1" s="1"/>
  <c r="O388" i="1" s="1"/>
  <c r="E389" i="1"/>
  <c r="F389" i="1"/>
  <c r="K389" i="1" s="1"/>
  <c r="O389" i="1"/>
  <c r="E390" i="1"/>
  <c r="F390" i="1"/>
  <c r="K390" i="1" s="1"/>
  <c r="E391" i="1"/>
  <c r="F391" i="1"/>
  <c r="K391" i="1" s="1"/>
  <c r="O391" i="1"/>
  <c r="E392" i="1"/>
  <c r="F392" i="1"/>
  <c r="K392" i="1" s="1"/>
  <c r="O392" i="1" s="1"/>
  <c r="E393" i="1"/>
  <c r="F393" i="1"/>
  <c r="K393" i="1" s="1"/>
  <c r="O393" i="1" s="1"/>
  <c r="E394" i="1"/>
  <c r="F394" i="1"/>
  <c r="K394" i="1" s="1"/>
  <c r="O394" i="1" s="1"/>
  <c r="E395" i="1"/>
  <c r="F395" i="1"/>
  <c r="K395" i="1" s="1"/>
  <c r="O395" i="1"/>
  <c r="E396" i="1"/>
  <c r="F396" i="1" s="1"/>
  <c r="K396" i="1" s="1"/>
  <c r="O396" i="1" s="1"/>
  <c r="E397" i="1"/>
  <c r="F397" i="1"/>
  <c r="K397" i="1" s="1"/>
  <c r="O397" i="1"/>
  <c r="E398" i="1"/>
  <c r="F398" i="1"/>
  <c r="K398" i="1" s="1"/>
  <c r="E399" i="1"/>
  <c r="F399" i="1"/>
  <c r="K399" i="1" s="1"/>
  <c r="O399" i="1"/>
  <c r="E400" i="1"/>
  <c r="F400" i="1"/>
  <c r="K400" i="1" s="1"/>
  <c r="O400" i="1" s="1"/>
  <c r="E401" i="1"/>
  <c r="F401" i="1"/>
  <c r="K401" i="1" s="1"/>
  <c r="O401" i="1" s="1"/>
  <c r="E402" i="1"/>
  <c r="F402" i="1"/>
  <c r="K402" i="1" s="1"/>
  <c r="O402" i="1" s="1"/>
  <c r="E403" i="1"/>
  <c r="F403" i="1"/>
  <c r="K403" i="1" s="1"/>
  <c r="O403" i="1"/>
  <c r="E404" i="1"/>
  <c r="F404" i="1" s="1"/>
  <c r="K404" i="1" s="1"/>
  <c r="O404" i="1" s="1"/>
  <c r="E405" i="1"/>
  <c r="F405" i="1"/>
  <c r="K405" i="1" s="1"/>
  <c r="O405" i="1"/>
  <c r="E406" i="1"/>
  <c r="F406" i="1"/>
  <c r="K406" i="1" s="1"/>
  <c r="E407" i="1"/>
  <c r="F407" i="1"/>
  <c r="K407" i="1" s="1"/>
  <c r="O407" i="1"/>
  <c r="E408" i="1"/>
  <c r="F408" i="1"/>
  <c r="K408" i="1" s="1"/>
  <c r="O408" i="1" s="1"/>
  <c r="E409" i="1"/>
  <c r="F409" i="1"/>
  <c r="K409" i="1" s="1"/>
  <c r="O409" i="1" s="1"/>
  <c r="E410" i="1"/>
  <c r="F410" i="1"/>
  <c r="K410" i="1" s="1"/>
  <c r="O410" i="1" s="1"/>
  <c r="E411" i="1"/>
  <c r="F411" i="1"/>
  <c r="K411" i="1" s="1"/>
  <c r="O411" i="1"/>
  <c r="E412" i="1"/>
  <c r="F412" i="1" s="1"/>
  <c r="K412" i="1" s="1"/>
  <c r="O412" i="1" s="1"/>
  <c r="E413" i="1"/>
  <c r="F413" i="1"/>
  <c r="K413" i="1" s="1"/>
  <c r="O413" i="1"/>
  <c r="E414" i="1"/>
  <c r="F414" i="1"/>
  <c r="K414" i="1" s="1"/>
  <c r="E415" i="1"/>
  <c r="F415" i="1"/>
  <c r="K415" i="1" s="1"/>
  <c r="O415" i="1"/>
  <c r="E416" i="1"/>
  <c r="F416" i="1"/>
  <c r="K416" i="1" s="1"/>
  <c r="O416" i="1" s="1"/>
  <c r="E417" i="1"/>
  <c r="F417" i="1"/>
  <c r="E418" i="1"/>
  <c r="F418" i="1"/>
  <c r="K418" i="1" s="1"/>
  <c r="O418" i="1" s="1"/>
  <c r="E419" i="1"/>
  <c r="F419" i="1"/>
  <c r="K419" i="1" s="1"/>
  <c r="O419" i="1"/>
  <c r="E420" i="1"/>
  <c r="F420" i="1" s="1"/>
  <c r="K420" i="1" s="1"/>
  <c r="O420" i="1" s="1"/>
  <c r="E421" i="1"/>
  <c r="F421" i="1"/>
  <c r="K421" i="1" s="1"/>
  <c r="O421" i="1"/>
  <c r="E422" i="1"/>
  <c r="F422" i="1"/>
  <c r="K422" i="1" s="1"/>
  <c r="E423" i="1"/>
  <c r="F423" i="1"/>
  <c r="K423" i="1" s="1"/>
  <c r="O423" i="1"/>
  <c r="E424" i="1"/>
  <c r="F424" i="1"/>
  <c r="K424" i="1" s="1"/>
  <c r="O424" i="1" s="1"/>
  <c r="E425" i="1"/>
  <c r="F425" i="1"/>
  <c r="K425" i="1" s="1"/>
  <c r="O425" i="1" s="1"/>
  <c r="E426" i="1"/>
  <c r="F426" i="1"/>
  <c r="K426" i="1" s="1"/>
  <c r="E427" i="1"/>
  <c r="F427" i="1"/>
  <c r="K427" i="1" s="1"/>
  <c r="O427" i="1"/>
  <c r="E428" i="1"/>
  <c r="F428" i="1" s="1"/>
  <c r="K428" i="1" s="1"/>
  <c r="O428" i="1" s="1"/>
  <c r="E429" i="1"/>
  <c r="F429" i="1"/>
  <c r="K429" i="1" s="1"/>
  <c r="O429" i="1" s="1"/>
  <c r="E430" i="1"/>
  <c r="F430" i="1" s="1"/>
  <c r="K430" i="1" s="1"/>
  <c r="E431" i="1"/>
  <c r="F431" i="1"/>
  <c r="K431" i="1" s="1"/>
  <c r="O431" i="1"/>
  <c r="E432" i="1"/>
  <c r="F432" i="1"/>
  <c r="K432" i="1" s="1"/>
  <c r="E433" i="1"/>
  <c r="F433" i="1"/>
  <c r="K433" i="1" s="1"/>
  <c r="O433" i="1" s="1"/>
  <c r="E434" i="1"/>
  <c r="F434" i="1" s="1"/>
  <c r="K434" i="1"/>
  <c r="O434" i="1" s="1"/>
  <c r="E435" i="1"/>
  <c r="F435" i="1"/>
  <c r="K435" i="1" s="1"/>
  <c r="O435" i="1"/>
  <c r="E436" i="1"/>
  <c r="F436" i="1"/>
  <c r="K436" i="1" s="1"/>
  <c r="O436" i="1"/>
  <c r="E437" i="1"/>
  <c r="F437" i="1"/>
  <c r="K437" i="1" s="1"/>
  <c r="O437" i="1"/>
  <c r="E438" i="1"/>
  <c r="F438" i="1" s="1"/>
  <c r="K438" i="1" s="1"/>
  <c r="E439" i="1"/>
  <c r="F439" i="1"/>
  <c r="K439" i="1" s="1"/>
  <c r="E440" i="1"/>
  <c r="F440" i="1"/>
  <c r="K440" i="1" s="1"/>
  <c r="O440" i="1" s="1"/>
  <c r="E441" i="1"/>
  <c r="F441" i="1"/>
  <c r="K441" i="1" s="1"/>
  <c r="O441" i="1" s="1"/>
  <c r="E442" i="1"/>
  <c r="F442" i="1"/>
  <c r="K442" i="1"/>
  <c r="O442" i="1" s="1"/>
  <c r="E443" i="1"/>
  <c r="F443" i="1"/>
  <c r="K443" i="1" s="1"/>
  <c r="O443" i="1"/>
  <c r="E444" i="1"/>
  <c r="F444" i="1" s="1"/>
  <c r="K444" i="1" s="1"/>
  <c r="O444" i="1" s="1"/>
  <c r="E445" i="1"/>
  <c r="F445" i="1"/>
  <c r="K445" i="1" s="1"/>
  <c r="O445" i="1" s="1"/>
  <c r="E446" i="1"/>
  <c r="F446" i="1" s="1"/>
  <c r="K446" i="1" s="1"/>
  <c r="E447" i="1"/>
  <c r="F447" i="1"/>
  <c r="K447" i="1" s="1"/>
  <c r="O447" i="1"/>
  <c r="E448" i="1"/>
  <c r="F448" i="1"/>
  <c r="K448" i="1" s="1"/>
  <c r="O448" i="1" s="1"/>
  <c r="E449" i="1"/>
  <c r="F449" i="1"/>
  <c r="K449" i="1" s="1"/>
  <c r="O449" i="1" s="1"/>
  <c r="E450" i="1"/>
  <c r="F450" i="1" s="1"/>
  <c r="K450" i="1"/>
  <c r="O450" i="1" s="1"/>
  <c r="E451" i="1"/>
  <c r="F451" i="1"/>
  <c r="K451" i="1" s="1"/>
  <c r="O451" i="1"/>
  <c r="E452" i="1"/>
  <c r="F452" i="1"/>
  <c r="K452" i="1" s="1"/>
  <c r="O452" i="1"/>
  <c r="E453" i="1"/>
  <c r="F453" i="1"/>
  <c r="K453" i="1" s="1"/>
  <c r="O453" i="1"/>
  <c r="E454" i="1"/>
  <c r="F454" i="1" s="1"/>
  <c r="E455" i="1"/>
  <c r="F455" i="1"/>
  <c r="K455" i="1" s="1"/>
  <c r="O455" i="1" s="1"/>
  <c r="E456" i="1"/>
  <c r="F456" i="1"/>
  <c r="K456" i="1" s="1"/>
  <c r="O456" i="1" s="1"/>
  <c r="E457" i="1"/>
  <c r="F457" i="1"/>
  <c r="K457" i="1" s="1"/>
  <c r="O457" i="1" s="1"/>
  <c r="E458" i="1"/>
  <c r="F458" i="1"/>
  <c r="K458" i="1"/>
  <c r="O458" i="1" s="1"/>
  <c r="E459" i="1"/>
  <c r="F459" i="1"/>
  <c r="K459" i="1" s="1"/>
  <c r="O459" i="1"/>
  <c r="E460" i="1"/>
  <c r="F460" i="1" s="1"/>
  <c r="K460" i="1" s="1"/>
  <c r="O460" i="1" s="1"/>
  <c r="E461" i="1"/>
  <c r="F461" i="1"/>
  <c r="K461" i="1" s="1"/>
  <c r="O461" i="1" s="1"/>
  <c r="E462" i="1"/>
  <c r="F462" i="1" s="1"/>
  <c r="E463" i="1"/>
  <c r="F463" i="1"/>
  <c r="K463" i="1" s="1"/>
  <c r="O463" i="1"/>
  <c r="E464" i="1"/>
  <c r="F464" i="1"/>
  <c r="K464" i="1" s="1"/>
  <c r="O464" i="1" s="1"/>
  <c r="E465" i="1"/>
  <c r="F465" i="1"/>
  <c r="K465" i="1" s="1"/>
  <c r="O465" i="1" s="1"/>
  <c r="E466" i="1"/>
  <c r="F466" i="1" s="1"/>
  <c r="K466" i="1" s="1"/>
  <c r="E467" i="1"/>
  <c r="F467" i="1"/>
  <c r="K467" i="1" s="1"/>
  <c r="O467" i="1"/>
  <c r="E468" i="1"/>
  <c r="F468" i="1"/>
  <c r="K468" i="1" s="1"/>
  <c r="O468" i="1"/>
  <c r="E469" i="1"/>
  <c r="F469" i="1"/>
  <c r="K469" i="1" s="1"/>
  <c r="O469" i="1"/>
  <c r="E470" i="1"/>
  <c r="F470" i="1" s="1"/>
  <c r="K470" i="1" s="1"/>
  <c r="E471" i="1"/>
  <c r="F471" i="1"/>
  <c r="K471" i="1" s="1"/>
  <c r="E472" i="1"/>
  <c r="F472" i="1"/>
  <c r="K472" i="1" s="1"/>
  <c r="E473" i="1"/>
  <c r="F473" i="1"/>
  <c r="K473" i="1" s="1"/>
  <c r="O473" i="1" s="1"/>
  <c r="E474" i="1"/>
  <c r="F474" i="1"/>
  <c r="K474" i="1"/>
  <c r="E475" i="1"/>
  <c r="F475" i="1"/>
  <c r="K475" i="1" s="1"/>
  <c r="O475" i="1"/>
  <c r="E476" i="1"/>
  <c r="F476" i="1" s="1"/>
  <c r="K476" i="1" s="1"/>
  <c r="E477" i="1"/>
  <c r="F477" i="1"/>
  <c r="K477" i="1" s="1"/>
  <c r="O477" i="1" s="1"/>
  <c r="E478" i="1"/>
  <c r="F478" i="1" s="1"/>
  <c r="K478" i="1" s="1"/>
  <c r="E479" i="1"/>
  <c r="F479" i="1"/>
  <c r="K479" i="1" s="1"/>
  <c r="O479" i="1"/>
  <c r="E480" i="1"/>
  <c r="F480" i="1"/>
  <c r="K480" i="1"/>
  <c r="O480" i="1" s="1"/>
  <c r="E481" i="1"/>
  <c r="F481" i="1"/>
  <c r="K481" i="1" s="1"/>
  <c r="E482" i="1"/>
  <c r="F482" i="1" s="1"/>
  <c r="K482" i="1" s="1"/>
  <c r="E483" i="1"/>
  <c r="F483" i="1"/>
  <c r="K483" i="1" s="1"/>
  <c r="O483" i="1"/>
  <c r="E484" i="1"/>
  <c r="F484" i="1"/>
  <c r="K484" i="1" s="1"/>
  <c r="O484" i="1" s="1"/>
  <c r="E485" i="1"/>
  <c r="F485" i="1"/>
  <c r="K485" i="1" s="1"/>
  <c r="O485" i="1"/>
  <c r="E486" i="1"/>
  <c r="F486" i="1" s="1"/>
  <c r="K486" i="1" s="1"/>
  <c r="E487" i="1"/>
  <c r="F487" i="1"/>
  <c r="K487" i="1" s="1"/>
  <c r="O487" i="1" s="1"/>
  <c r="E488" i="1"/>
  <c r="F488" i="1"/>
  <c r="E489" i="1"/>
  <c r="F489" i="1"/>
  <c r="K489" i="1" s="1"/>
  <c r="E490" i="1"/>
  <c r="F490" i="1"/>
  <c r="K490" i="1" s="1"/>
  <c r="E491" i="1"/>
  <c r="F491" i="1"/>
  <c r="K491" i="1" s="1"/>
  <c r="O491" i="1"/>
  <c r="E492" i="1"/>
  <c r="F492" i="1" s="1"/>
  <c r="K492" i="1" s="1"/>
  <c r="E493" i="1"/>
  <c r="F493" i="1"/>
  <c r="K493" i="1" s="1"/>
  <c r="O493" i="1"/>
  <c r="E494" i="1"/>
  <c r="F494" i="1" s="1"/>
  <c r="K494" i="1" s="1"/>
  <c r="E495" i="1"/>
  <c r="F495" i="1"/>
  <c r="K495" i="1" s="1"/>
  <c r="O495" i="1"/>
  <c r="E496" i="1"/>
  <c r="F496" i="1"/>
  <c r="K496" i="1"/>
  <c r="O496" i="1" s="1"/>
  <c r="E497" i="1"/>
  <c r="F497" i="1"/>
  <c r="K497" i="1" s="1"/>
  <c r="O497" i="1" s="1"/>
  <c r="E498" i="1"/>
  <c r="F498" i="1" s="1"/>
  <c r="K498" i="1" s="1"/>
  <c r="O498" i="1" s="1"/>
  <c r="E499" i="1"/>
  <c r="F499" i="1"/>
  <c r="K499" i="1" s="1"/>
  <c r="E500" i="1"/>
  <c r="F500" i="1"/>
  <c r="K500" i="1" s="1"/>
  <c r="O500" i="1" s="1"/>
  <c r="E501" i="1"/>
  <c r="F501" i="1"/>
  <c r="K501" i="1" s="1"/>
  <c r="O501" i="1"/>
  <c r="E502" i="1"/>
  <c r="F502" i="1" s="1"/>
  <c r="K502" i="1" s="1"/>
  <c r="E503" i="1"/>
  <c r="F503" i="1"/>
  <c r="K503" i="1" s="1"/>
  <c r="O503" i="1" s="1"/>
  <c r="E504" i="1"/>
  <c r="F504" i="1"/>
  <c r="K504" i="1" s="1"/>
  <c r="O504" i="1" s="1"/>
  <c r="E505" i="1"/>
  <c r="F505" i="1"/>
  <c r="K505" i="1" s="1"/>
  <c r="E5" i="1"/>
  <c r="F5" i="1"/>
  <c r="K5" i="1" s="1"/>
  <c r="O5" i="1" s="1"/>
  <c r="B22" i="1"/>
  <c r="B23" i="1"/>
  <c r="B12" i="1"/>
  <c r="B11" i="1"/>
  <c r="B26" i="1" s="1"/>
  <c r="B27" i="1" s="1"/>
  <c r="B25" i="1"/>
  <c r="B28" i="1"/>
  <c r="B21" i="1"/>
  <c r="H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6" i="1"/>
  <c r="N147" i="1"/>
  <c r="N148" i="1"/>
  <c r="N150" i="1"/>
  <c r="N151" i="1"/>
  <c r="N152" i="1"/>
  <c r="N153" i="1"/>
  <c r="N154" i="1"/>
  <c r="N155" i="1"/>
  <c r="N156" i="1"/>
  <c r="N158" i="1"/>
  <c r="N159" i="1"/>
  <c r="N160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5" i="1"/>
  <c r="N178" i="1"/>
  <c r="N179" i="1"/>
  <c r="N180" i="1"/>
  <c r="N181" i="1"/>
  <c r="N182" i="1"/>
  <c r="N184" i="1"/>
  <c r="N186" i="1"/>
  <c r="N188" i="1"/>
  <c r="N189" i="1"/>
  <c r="N190" i="1"/>
  <c r="N191" i="1"/>
  <c r="N194" i="1"/>
  <c r="N195" i="1"/>
  <c r="N196" i="1"/>
  <c r="N197" i="1"/>
  <c r="N198" i="1"/>
  <c r="N199" i="1"/>
  <c r="N200" i="1"/>
  <c r="N202" i="1"/>
  <c r="N203" i="1"/>
  <c r="N204" i="1"/>
  <c r="N205" i="1"/>
  <c r="N206" i="1"/>
  <c r="N207" i="1"/>
  <c r="N208" i="1"/>
  <c r="N210" i="1"/>
  <c r="N212" i="1"/>
  <c r="N213" i="1"/>
  <c r="N214" i="1"/>
  <c r="N215" i="1"/>
  <c r="N216" i="1"/>
  <c r="N218" i="1"/>
  <c r="N219" i="1"/>
  <c r="N221" i="1"/>
  <c r="N222" i="1"/>
  <c r="N223" i="1"/>
  <c r="N224" i="1"/>
  <c r="N226" i="1"/>
  <c r="N227" i="1"/>
  <c r="N228" i="1"/>
  <c r="N230" i="1"/>
  <c r="N231" i="1"/>
  <c r="N232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5" i="1"/>
  <c r="N256" i="1"/>
  <c r="N257" i="1"/>
  <c r="N258" i="1"/>
  <c r="N259" i="1"/>
  <c r="N260" i="1"/>
  <c r="N261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1" i="1"/>
  <c r="N312" i="1"/>
  <c r="N313" i="1"/>
  <c r="N314" i="1"/>
  <c r="N315" i="1"/>
  <c r="N316" i="1"/>
  <c r="N318" i="1"/>
  <c r="N319" i="1"/>
  <c r="N320" i="1"/>
  <c r="N321" i="1"/>
  <c r="N322" i="1"/>
  <c r="N323" i="1"/>
  <c r="N324" i="1"/>
  <c r="N325" i="1"/>
  <c r="N327" i="1"/>
  <c r="N329" i="1"/>
  <c r="N331" i="1"/>
  <c r="N332" i="1"/>
  <c r="N333" i="1"/>
  <c r="N334" i="1"/>
  <c r="N335" i="1"/>
  <c r="N336" i="1"/>
  <c r="N337" i="1"/>
  <c r="N338" i="1"/>
  <c r="N339" i="1"/>
  <c r="N340" i="1"/>
  <c r="N341" i="1"/>
  <c r="N343" i="1"/>
  <c r="N344" i="1"/>
  <c r="N345" i="1"/>
  <c r="N346" i="1"/>
  <c r="N347" i="1"/>
  <c r="N348" i="1"/>
  <c r="N349" i="1"/>
  <c r="N351" i="1"/>
  <c r="N352" i="1"/>
  <c r="N353" i="1"/>
  <c r="N354" i="1"/>
  <c r="N355" i="1"/>
  <c r="N356" i="1"/>
  <c r="N357" i="1"/>
  <c r="N358" i="1"/>
  <c r="N360" i="1"/>
  <c r="N361" i="1"/>
  <c r="N362" i="1"/>
  <c r="N363" i="1"/>
  <c r="N365" i="1"/>
  <c r="N367" i="1"/>
  <c r="N368" i="1"/>
  <c r="N369" i="1"/>
  <c r="N370" i="1"/>
  <c r="N371" i="1"/>
  <c r="N372" i="1"/>
  <c r="N373" i="1"/>
  <c r="N375" i="1"/>
  <c r="N376" i="1"/>
  <c r="N377" i="1"/>
  <c r="N378" i="1"/>
  <c r="N379" i="1"/>
  <c r="N381" i="1"/>
  <c r="N383" i="1"/>
  <c r="N384" i="1"/>
  <c r="N385" i="1"/>
  <c r="N386" i="1"/>
  <c r="N387" i="1"/>
  <c r="N388" i="1"/>
  <c r="N389" i="1"/>
  <c r="N391" i="1"/>
  <c r="N392" i="1"/>
  <c r="N393" i="1"/>
  <c r="N394" i="1"/>
  <c r="N395" i="1"/>
  <c r="N396" i="1"/>
  <c r="N397" i="1"/>
  <c r="N399" i="1"/>
  <c r="N400" i="1"/>
  <c r="N401" i="1"/>
  <c r="N403" i="1"/>
  <c r="N404" i="1"/>
  <c r="N405" i="1"/>
  <c r="N407" i="1"/>
  <c r="N409" i="1"/>
  <c r="N410" i="1"/>
  <c r="N411" i="1"/>
  <c r="N412" i="1"/>
  <c r="N413" i="1"/>
  <c r="N415" i="1"/>
  <c r="N416" i="1"/>
  <c r="N418" i="1"/>
  <c r="N419" i="1"/>
  <c r="N420" i="1"/>
  <c r="N421" i="1"/>
  <c r="N423" i="1"/>
  <c r="N424" i="1"/>
  <c r="N425" i="1"/>
  <c r="N427" i="1"/>
  <c r="N428" i="1"/>
  <c r="N429" i="1"/>
  <c r="N431" i="1"/>
  <c r="N433" i="1"/>
  <c r="N434" i="1"/>
  <c r="N435" i="1"/>
  <c r="N436" i="1"/>
  <c r="N437" i="1"/>
  <c r="N440" i="1"/>
  <c r="N441" i="1"/>
  <c r="N442" i="1"/>
  <c r="N443" i="1"/>
  <c r="N445" i="1"/>
  <c r="N447" i="1"/>
  <c r="N448" i="1"/>
  <c r="N449" i="1"/>
  <c r="N450" i="1"/>
  <c r="N451" i="1"/>
  <c r="N452" i="1"/>
  <c r="N453" i="1"/>
  <c r="N455" i="1"/>
  <c r="N457" i="1"/>
  <c r="N458" i="1"/>
  <c r="N459" i="1"/>
  <c r="N460" i="1"/>
  <c r="N461" i="1"/>
  <c r="N463" i="1"/>
  <c r="N464" i="1"/>
  <c r="N467" i="1"/>
  <c r="N468" i="1"/>
  <c r="N469" i="1"/>
  <c r="N473" i="1"/>
  <c r="N475" i="1"/>
  <c r="N477" i="1"/>
  <c r="N479" i="1"/>
  <c r="N480" i="1"/>
  <c r="N483" i="1"/>
  <c r="N484" i="1"/>
  <c r="N485" i="1"/>
  <c r="N487" i="1"/>
  <c r="N491" i="1"/>
  <c r="N493" i="1"/>
  <c r="N495" i="1"/>
  <c r="N496" i="1"/>
  <c r="N497" i="1"/>
  <c r="N498" i="1"/>
  <c r="N500" i="1"/>
  <c r="N501" i="1"/>
  <c r="N503" i="1"/>
  <c r="N504" i="1"/>
  <c r="B19" i="1"/>
  <c r="B20" i="1"/>
  <c r="L504" i="1"/>
  <c r="L501" i="1"/>
  <c r="L498" i="1"/>
  <c r="L494" i="1"/>
  <c r="L490" i="1"/>
  <c r="L485" i="1"/>
  <c r="L482" i="1"/>
  <c r="L478" i="1"/>
  <c r="L474" i="1"/>
  <c r="L470" i="1"/>
  <c r="L467" i="1"/>
  <c r="L465" i="1"/>
  <c r="L458" i="1"/>
  <c r="L451" i="1"/>
  <c r="L449" i="1"/>
  <c r="L445" i="1"/>
  <c r="L443" i="1"/>
  <c r="L437" i="1"/>
  <c r="L436" i="1"/>
  <c r="L430" i="1"/>
  <c r="L428" i="1"/>
  <c r="L426" i="1"/>
  <c r="L425" i="1"/>
  <c r="L418" i="1"/>
  <c r="L412" i="1"/>
  <c r="L409" i="1"/>
  <c r="L406" i="1"/>
  <c r="L405" i="1"/>
  <c r="L400" i="1"/>
  <c r="L397" i="1"/>
  <c r="L392" i="1"/>
  <c r="L389" i="1"/>
  <c r="L388" i="1"/>
  <c r="L385" i="1"/>
  <c r="L380" i="1"/>
  <c r="L378" i="1"/>
  <c r="L372" i="1"/>
  <c r="L370" i="1"/>
  <c r="L369" i="1"/>
  <c r="L361" i="1"/>
  <c r="L357" i="1"/>
  <c r="L353" i="1"/>
  <c r="L352" i="1"/>
  <c r="L348" i="1"/>
  <c r="L345" i="1"/>
  <c r="L341" i="1"/>
  <c r="L339" i="1"/>
  <c r="L333" i="1"/>
  <c r="L332" i="1"/>
  <c r="L328" i="1"/>
  <c r="L326" i="1"/>
  <c r="L321" i="1"/>
  <c r="L318" i="1"/>
  <c r="L315" i="1"/>
  <c r="L312" i="1"/>
  <c r="L308" i="1"/>
  <c r="L307" i="1"/>
  <c r="L302" i="1"/>
  <c r="L299" i="1"/>
  <c r="L296" i="1"/>
  <c r="L291" i="1"/>
  <c r="L290" i="1"/>
  <c r="L288" i="1"/>
  <c r="L282" i="1"/>
  <c r="L280" i="1"/>
  <c r="L275" i="1"/>
  <c r="L272" i="1"/>
  <c r="L270" i="1"/>
  <c r="L268" i="1"/>
  <c r="L262" i="1"/>
  <c r="L260" i="1"/>
  <c r="L254" i="1"/>
  <c r="L253" i="1"/>
  <c r="L251" i="1"/>
  <c r="L248" i="1"/>
  <c r="L243" i="1"/>
  <c r="L242" i="1"/>
  <c r="L235" i="1"/>
  <c r="L234" i="1"/>
  <c r="L232" i="1"/>
  <c r="M232" i="1" s="1"/>
  <c r="L229" i="1"/>
  <c r="L224" i="1"/>
  <c r="L222" i="1"/>
  <c r="L217" i="1"/>
  <c r="L214" i="1"/>
  <c r="L211" i="1"/>
  <c r="L209" i="1"/>
  <c r="M209" i="1" s="1"/>
  <c r="L205" i="1"/>
  <c r="L202" i="1"/>
  <c r="L197" i="1"/>
  <c r="L195" i="1"/>
  <c r="L193" i="1"/>
  <c r="L189" i="1"/>
  <c r="L186" i="1"/>
  <c r="L181" i="1"/>
  <c r="L178" i="1"/>
  <c r="L174" i="1"/>
  <c r="L172" i="1"/>
  <c r="M172" i="1" s="1"/>
  <c r="L170" i="1"/>
  <c r="L165" i="1"/>
  <c r="L162" i="1"/>
  <c r="L158" i="1"/>
  <c r="L156" i="1"/>
  <c r="L153" i="1"/>
  <c r="L150" i="1"/>
  <c r="L145" i="1"/>
  <c r="L144" i="1"/>
  <c r="L138" i="1"/>
  <c r="L136" i="1"/>
  <c r="L133" i="1"/>
  <c r="M133" i="1" s="1"/>
  <c r="L132" i="1"/>
  <c r="M132" i="1" s="1"/>
  <c r="L125" i="1"/>
  <c r="L124" i="1"/>
  <c r="L120" i="1"/>
  <c r="L116" i="1"/>
  <c r="L114" i="1"/>
  <c r="L113" i="1"/>
  <c r="M113" i="1" s="1"/>
  <c r="L107" i="1"/>
  <c r="L105" i="1"/>
  <c r="L99" i="1"/>
  <c r="L97" i="1"/>
  <c r="L96" i="1"/>
  <c r="M96" i="1" s="1"/>
  <c r="L92" i="1"/>
  <c r="M92" i="1" s="1"/>
  <c r="L88" i="1"/>
  <c r="L85" i="1"/>
  <c r="L80" i="1"/>
  <c r="L76" i="1"/>
  <c r="M76" i="1" s="1"/>
  <c r="L72" i="1"/>
  <c r="M72" i="1" s="1"/>
  <c r="L68" i="1"/>
  <c r="L65" i="1"/>
  <c r="L60" i="1"/>
  <c r="L59" i="1"/>
  <c r="M59" i="1" s="1"/>
  <c r="L56" i="1"/>
  <c r="M56" i="1" s="1"/>
  <c r="L52" i="1"/>
  <c r="M52" i="1" s="1"/>
  <c r="L49" i="1"/>
  <c r="L46" i="1"/>
  <c r="L41" i="1"/>
  <c r="M41" i="1" s="1"/>
  <c r="L40" i="1"/>
  <c r="M40" i="1" s="1"/>
  <c r="L35" i="1"/>
  <c r="M35" i="1" s="1"/>
  <c r="L34" i="1"/>
  <c r="M34" i="1" s="1"/>
  <c r="L28" i="1"/>
  <c r="M28" i="1" s="1"/>
  <c r="L26" i="1"/>
  <c r="M26" i="1" s="1"/>
  <c r="L22" i="1"/>
  <c r="M22" i="1" s="1"/>
  <c r="L19" i="1"/>
  <c r="M19" i="1" s="1"/>
  <c r="L16" i="1"/>
  <c r="M16" i="1" s="1"/>
  <c r="L14" i="1"/>
  <c r="M14" i="1" s="1"/>
  <c r="L10" i="1"/>
  <c r="M10" i="1" s="1"/>
  <c r="L6" i="1"/>
  <c r="M6" i="1" s="1"/>
  <c r="H6" i="1"/>
  <c r="H7" i="1"/>
  <c r="H9" i="1"/>
  <c r="I9" i="1" s="1"/>
  <c r="P9" i="1" s="1"/>
  <c r="J9" i="1"/>
  <c r="Q9" i="1" s="1"/>
  <c r="H10" i="1"/>
  <c r="J10" i="1" s="1"/>
  <c r="Q10" i="1" s="1"/>
  <c r="H11" i="1"/>
  <c r="I11" i="1" s="1"/>
  <c r="P11" i="1" s="1"/>
  <c r="H13" i="1"/>
  <c r="I13" i="1" s="1"/>
  <c r="P13" i="1" s="1"/>
  <c r="J13" i="1"/>
  <c r="Q13" i="1" s="1"/>
  <c r="H14" i="1"/>
  <c r="H15" i="1"/>
  <c r="I15" i="1" s="1"/>
  <c r="P15" i="1" s="1"/>
  <c r="J15" i="1"/>
  <c r="Q15" i="1" s="1"/>
  <c r="H17" i="1"/>
  <c r="H18" i="1"/>
  <c r="J18" i="1" s="1"/>
  <c r="Q18" i="1" s="1"/>
  <c r="H19" i="1"/>
  <c r="I19" i="1"/>
  <c r="P19" i="1" s="1"/>
  <c r="J19" i="1"/>
  <c r="Q19" i="1" s="1"/>
  <c r="H21" i="1"/>
  <c r="H22" i="1"/>
  <c r="J22" i="1" s="1"/>
  <c r="Q22" i="1" s="1"/>
  <c r="I22" i="1"/>
  <c r="P22" i="1"/>
  <c r="H25" i="1"/>
  <c r="I25" i="1"/>
  <c r="P25" i="1" s="1"/>
  <c r="J25" i="1"/>
  <c r="Q25" i="1" s="1"/>
  <c r="H27" i="1"/>
  <c r="H30" i="1"/>
  <c r="J30" i="1" s="1"/>
  <c r="Q30" i="1" s="1"/>
  <c r="I30" i="1"/>
  <c r="P30" i="1"/>
  <c r="H31" i="1"/>
  <c r="H33" i="1"/>
  <c r="I33" i="1"/>
  <c r="P33" i="1" s="1"/>
  <c r="J33" i="1"/>
  <c r="Q33" i="1" s="1"/>
  <c r="H34" i="1"/>
  <c r="I34" i="1"/>
  <c r="P34" i="1"/>
  <c r="J34" i="1"/>
  <c r="Q34" i="1" s="1"/>
  <c r="H35" i="1"/>
  <c r="I35" i="1" s="1"/>
  <c r="P35" i="1"/>
  <c r="J35" i="1"/>
  <c r="Q35" i="1" s="1"/>
  <c r="H37" i="1"/>
  <c r="I37" i="1"/>
  <c r="P37" i="1" s="1"/>
  <c r="J37" i="1"/>
  <c r="Q37" i="1" s="1"/>
  <c r="H38" i="1"/>
  <c r="I38" i="1" s="1"/>
  <c r="P38" i="1" s="1"/>
  <c r="J38" i="1"/>
  <c r="Q38" i="1" s="1"/>
  <c r="H39" i="1"/>
  <c r="J39" i="1" s="1"/>
  <c r="Q39" i="1" s="1"/>
  <c r="I39" i="1"/>
  <c r="P39" i="1"/>
  <c r="H41" i="1"/>
  <c r="I41" i="1" s="1"/>
  <c r="P41" i="1" s="1"/>
  <c r="H42" i="1"/>
  <c r="I42" i="1"/>
  <c r="P42" i="1"/>
  <c r="J42" i="1"/>
  <c r="Q42" i="1" s="1"/>
  <c r="H43" i="1"/>
  <c r="J43" i="1" s="1"/>
  <c r="Q43" i="1" s="1"/>
  <c r="I43" i="1"/>
  <c r="P43" i="1" s="1"/>
  <c r="H44" i="1"/>
  <c r="I44" i="1" s="1"/>
  <c r="P44" i="1"/>
  <c r="J44" i="1"/>
  <c r="Q44" i="1" s="1"/>
  <c r="H45" i="1"/>
  <c r="J45" i="1" s="1"/>
  <c r="I45" i="1"/>
  <c r="P45" i="1"/>
  <c r="Q45" i="1"/>
  <c r="M46" i="1"/>
  <c r="H46" i="1"/>
  <c r="H47" i="1"/>
  <c r="I47" i="1"/>
  <c r="P47" i="1"/>
  <c r="J47" i="1"/>
  <c r="Q47" i="1" s="1"/>
  <c r="H48" i="1"/>
  <c r="I48" i="1" s="1"/>
  <c r="P48" i="1"/>
  <c r="J48" i="1"/>
  <c r="Q48" i="1"/>
  <c r="M49" i="1"/>
  <c r="H49" i="1"/>
  <c r="H50" i="1"/>
  <c r="I50" i="1" s="1"/>
  <c r="P50" i="1" s="1"/>
  <c r="J50" i="1"/>
  <c r="Q50" i="1"/>
  <c r="H51" i="1"/>
  <c r="H52" i="1"/>
  <c r="J52" i="1" s="1"/>
  <c r="I52" i="1"/>
  <c r="P52" i="1"/>
  <c r="Q52" i="1"/>
  <c r="H53" i="1"/>
  <c r="I53" i="1" s="1"/>
  <c r="P53" i="1" s="1"/>
  <c r="J53" i="1"/>
  <c r="Q53" i="1"/>
  <c r="H54" i="1"/>
  <c r="J54" i="1" s="1"/>
  <c r="Q54" i="1" s="1"/>
  <c r="H55" i="1"/>
  <c r="I55" i="1" s="1"/>
  <c r="P55" i="1"/>
  <c r="J55" i="1"/>
  <c r="Q55" i="1" s="1"/>
  <c r="H56" i="1"/>
  <c r="J56" i="1" s="1"/>
  <c r="Q56" i="1"/>
  <c r="H57" i="1"/>
  <c r="J57" i="1" s="1"/>
  <c r="Q57" i="1" s="1"/>
  <c r="H58" i="1"/>
  <c r="I58" i="1"/>
  <c r="P58" i="1"/>
  <c r="J58" i="1"/>
  <c r="Q58" i="1"/>
  <c r="H59" i="1"/>
  <c r="I59" i="1" s="1"/>
  <c r="P59" i="1" s="1"/>
  <c r="M60" i="1"/>
  <c r="H60" i="1"/>
  <c r="J60" i="1" s="1"/>
  <c r="Q60" i="1" s="1"/>
  <c r="I60" i="1"/>
  <c r="P60" i="1" s="1"/>
  <c r="H61" i="1"/>
  <c r="I61" i="1"/>
  <c r="P61" i="1"/>
  <c r="J61" i="1"/>
  <c r="Q61" i="1" s="1"/>
  <c r="H62" i="1"/>
  <c r="J62" i="1" s="1"/>
  <c r="Q62" i="1" s="1"/>
  <c r="I62" i="1"/>
  <c r="P62" i="1" s="1"/>
  <c r="H63" i="1"/>
  <c r="H64" i="1"/>
  <c r="J64" i="1" s="1"/>
  <c r="I64" i="1"/>
  <c r="P64" i="1"/>
  <c r="Q64" i="1"/>
  <c r="M65" i="1"/>
  <c r="H65" i="1"/>
  <c r="J65" i="1" s="1"/>
  <c r="Q65" i="1" s="1"/>
  <c r="I65" i="1"/>
  <c r="P65" i="1" s="1"/>
  <c r="H66" i="1"/>
  <c r="J66" i="1" s="1"/>
  <c r="Q66" i="1" s="1"/>
  <c r="I66" i="1"/>
  <c r="P66" i="1" s="1"/>
  <c r="H67" i="1"/>
  <c r="I67" i="1" s="1"/>
  <c r="P67" i="1"/>
  <c r="J67" i="1"/>
  <c r="Q67" i="1" s="1"/>
  <c r="M68" i="1"/>
  <c r="H68" i="1"/>
  <c r="J68" i="1" s="1"/>
  <c r="Q68" i="1" s="1"/>
  <c r="I68" i="1"/>
  <c r="P68" i="1" s="1"/>
  <c r="H69" i="1"/>
  <c r="J69" i="1" s="1"/>
  <c r="Q69" i="1" s="1"/>
  <c r="I69" i="1"/>
  <c r="P69" i="1" s="1"/>
  <c r="H70" i="1"/>
  <c r="I70" i="1" s="1"/>
  <c r="P70" i="1" s="1"/>
  <c r="J70" i="1"/>
  <c r="Q70" i="1"/>
  <c r="H71" i="1"/>
  <c r="I71" i="1" s="1"/>
  <c r="P71" i="1"/>
  <c r="J71" i="1"/>
  <c r="Q71" i="1" s="1"/>
  <c r="H72" i="1"/>
  <c r="J72" i="1" s="1"/>
  <c r="Q72" i="1" s="1"/>
  <c r="I72" i="1"/>
  <c r="P72" i="1" s="1"/>
  <c r="H73" i="1"/>
  <c r="I73" i="1" s="1"/>
  <c r="P73" i="1" s="1"/>
  <c r="J73" i="1"/>
  <c r="Q73" i="1" s="1"/>
  <c r="H74" i="1"/>
  <c r="J74" i="1" s="1"/>
  <c r="Q74" i="1" s="1"/>
  <c r="I74" i="1"/>
  <c r="P74" i="1" s="1"/>
  <c r="H75" i="1"/>
  <c r="J75" i="1" s="1"/>
  <c r="Q75" i="1" s="1"/>
  <c r="I75" i="1"/>
  <c r="P75" i="1" s="1"/>
  <c r="H76" i="1"/>
  <c r="I76" i="1"/>
  <c r="P76" i="1"/>
  <c r="J76" i="1"/>
  <c r="Q76" i="1" s="1"/>
  <c r="H78" i="1"/>
  <c r="J78" i="1" s="1"/>
  <c r="Q78" i="1" s="1"/>
  <c r="I78" i="1"/>
  <c r="P78" i="1" s="1"/>
  <c r="H79" i="1"/>
  <c r="J79" i="1" s="1"/>
  <c r="Q79" i="1" s="1"/>
  <c r="I79" i="1"/>
  <c r="P79" i="1" s="1"/>
  <c r="M80" i="1"/>
  <c r="H80" i="1"/>
  <c r="I80" i="1"/>
  <c r="P80" i="1"/>
  <c r="J80" i="1"/>
  <c r="Q80" i="1" s="1"/>
  <c r="H81" i="1"/>
  <c r="I81" i="1" s="1"/>
  <c r="P81" i="1" s="1"/>
  <c r="J81" i="1"/>
  <c r="Q81" i="1"/>
  <c r="H82" i="1"/>
  <c r="J82" i="1" s="1"/>
  <c r="Q82" i="1" s="1"/>
  <c r="I82" i="1"/>
  <c r="P82" i="1" s="1"/>
  <c r="H83" i="1"/>
  <c r="H84" i="1"/>
  <c r="I84" i="1"/>
  <c r="P84" i="1" s="1"/>
  <c r="J84" i="1"/>
  <c r="Q84" i="1" s="1"/>
  <c r="M85" i="1"/>
  <c r="H85" i="1"/>
  <c r="I85" i="1" s="1"/>
  <c r="P85" i="1" s="1"/>
  <c r="J85" i="1"/>
  <c r="Q85" i="1" s="1"/>
  <c r="H86" i="1"/>
  <c r="J86" i="1" s="1"/>
  <c r="Q86" i="1" s="1"/>
  <c r="I86" i="1"/>
  <c r="P86" i="1" s="1"/>
  <c r="H87" i="1"/>
  <c r="J87" i="1" s="1"/>
  <c r="Q87" i="1" s="1"/>
  <c r="I87" i="1"/>
  <c r="P87" i="1" s="1"/>
  <c r="M88" i="1"/>
  <c r="H88" i="1"/>
  <c r="I88" i="1"/>
  <c r="P88" i="1"/>
  <c r="J88" i="1"/>
  <c r="Q88" i="1" s="1"/>
  <c r="H89" i="1"/>
  <c r="I89" i="1" s="1"/>
  <c r="P89" i="1" s="1"/>
  <c r="J89" i="1"/>
  <c r="Q89" i="1"/>
  <c r="H90" i="1"/>
  <c r="J90" i="1" s="1"/>
  <c r="Q90" i="1" s="1"/>
  <c r="I90" i="1"/>
  <c r="P90" i="1"/>
  <c r="H91" i="1"/>
  <c r="J91" i="1" s="1"/>
  <c r="Q91" i="1" s="1"/>
  <c r="H92" i="1"/>
  <c r="I92" i="1"/>
  <c r="P92" i="1" s="1"/>
  <c r="J92" i="1"/>
  <c r="Q92" i="1" s="1"/>
  <c r="H93" i="1"/>
  <c r="I93" i="1" s="1"/>
  <c r="P93" i="1" s="1"/>
  <c r="J93" i="1"/>
  <c r="Q93" i="1"/>
  <c r="H94" i="1"/>
  <c r="J94" i="1" s="1"/>
  <c r="Q94" i="1" s="1"/>
  <c r="I94" i="1"/>
  <c r="P94" i="1"/>
  <c r="H95" i="1"/>
  <c r="J95" i="1" s="1"/>
  <c r="Q95" i="1" s="1"/>
  <c r="H96" i="1"/>
  <c r="I96" i="1"/>
  <c r="P96" i="1"/>
  <c r="J96" i="1"/>
  <c r="Q96" i="1" s="1"/>
  <c r="M97" i="1"/>
  <c r="H97" i="1"/>
  <c r="I97" i="1" s="1"/>
  <c r="P97" i="1"/>
  <c r="J97" i="1"/>
  <c r="Q97" i="1"/>
  <c r="H98" i="1"/>
  <c r="J98" i="1" s="1"/>
  <c r="Q98" i="1" s="1"/>
  <c r="I98" i="1"/>
  <c r="P98" i="1"/>
  <c r="M99" i="1"/>
  <c r="H99" i="1"/>
  <c r="J99" i="1" s="1"/>
  <c r="Q99" i="1" s="1"/>
  <c r="I99" i="1"/>
  <c r="P99" i="1" s="1"/>
  <c r="H100" i="1"/>
  <c r="J100" i="1" s="1"/>
  <c r="Q100" i="1" s="1"/>
  <c r="I100" i="1"/>
  <c r="P100" i="1"/>
  <c r="H101" i="1"/>
  <c r="I101" i="1" s="1"/>
  <c r="P101" i="1"/>
  <c r="J101" i="1"/>
  <c r="Q101" i="1"/>
  <c r="H103" i="1"/>
  <c r="J103" i="1" s="1"/>
  <c r="I103" i="1"/>
  <c r="P103" i="1" s="1"/>
  <c r="Q103" i="1"/>
  <c r="H104" i="1"/>
  <c r="I104" i="1" s="1"/>
  <c r="P104" i="1" s="1"/>
  <c r="J104" i="1"/>
  <c r="Q104" i="1" s="1"/>
  <c r="M105" i="1"/>
  <c r="H105" i="1"/>
  <c r="I105" i="1" s="1"/>
  <c r="P105" i="1"/>
  <c r="J105" i="1"/>
  <c r="Q105" i="1"/>
  <c r="H106" i="1"/>
  <c r="J106" i="1" s="1"/>
  <c r="Q106" i="1" s="1"/>
  <c r="I106" i="1"/>
  <c r="P106" i="1"/>
  <c r="M107" i="1"/>
  <c r="H107" i="1"/>
  <c r="J107" i="1" s="1"/>
  <c r="I107" i="1"/>
  <c r="P107" i="1" s="1"/>
  <c r="H108" i="1"/>
  <c r="J108" i="1" s="1"/>
  <c r="Q108" i="1" s="1"/>
  <c r="I108" i="1"/>
  <c r="P108" i="1" s="1"/>
  <c r="H109" i="1"/>
  <c r="I109" i="1" s="1"/>
  <c r="P109" i="1"/>
  <c r="J109" i="1"/>
  <c r="Q109" i="1" s="1"/>
  <c r="H110" i="1"/>
  <c r="J110" i="1" s="1"/>
  <c r="Q110" i="1" s="1"/>
  <c r="I110" i="1"/>
  <c r="P110" i="1"/>
  <c r="H111" i="1"/>
  <c r="J111" i="1" s="1"/>
  <c r="Q111" i="1"/>
  <c r="H112" i="1"/>
  <c r="H113" i="1"/>
  <c r="I113" i="1" s="1"/>
  <c r="P113" i="1"/>
  <c r="J113" i="1"/>
  <c r="Q113" i="1"/>
  <c r="M114" i="1"/>
  <c r="H114" i="1"/>
  <c r="I114" i="1" s="1"/>
  <c r="P114" i="1"/>
  <c r="H115" i="1"/>
  <c r="J115" i="1" s="1"/>
  <c r="Q115" i="1"/>
  <c r="M116" i="1"/>
  <c r="H116" i="1"/>
  <c r="I116" i="1"/>
  <c r="P116" i="1"/>
  <c r="J116" i="1"/>
  <c r="Q116" i="1" s="1"/>
  <c r="H117" i="1"/>
  <c r="I117" i="1" s="1"/>
  <c r="P117" i="1" s="1"/>
  <c r="J117" i="1"/>
  <c r="Q117" i="1"/>
  <c r="H119" i="1"/>
  <c r="J119" i="1" s="1"/>
  <c r="Q119" i="1"/>
  <c r="M120" i="1"/>
  <c r="H120" i="1"/>
  <c r="I120" i="1"/>
  <c r="P120" i="1"/>
  <c r="J120" i="1"/>
  <c r="Q120" i="1" s="1"/>
  <c r="H121" i="1"/>
  <c r="I121" i="1" s="1"/>
  <c r="P121" i="1" s="1"/>
  <c r="J121" i="1"/>
  <c r="Q121" i="1"/>
  <c r="H122" i="1"/>
  <c r="I122" i="1" s="1"/>
  <c r="P122" i="1"/>
  <c r="H123" i="1"/>
  <c r="J123" i="1" s="1"/>
  <c r="Q123" i="1" s="1"/>
  <c r="I123" i="1"/>
  <c r="P123" i="1"/>
  <c r="M124" i="1"/>
  <c r="H124" i="1"/>
  <c r="I124" i="1"/>
  <c r="P124" i="1"/>
  <c r="J124" i="1"/>
  <c r="Q124" i="1"/>
  <c r="M125" i="1"/>
  <c r="H125" i="1"/>
  <c r="I125" i="1" s="1"/>
  <c r="P125" i="1"/>
  <c r="J125" i="1"/>
  <c r="Q125" i="1"/>
  <c r="H126" i="1"/>
  <c r="J126" i="1" s="1"/>
  <c r="Q126" i="1" s="1"/>
  <c r="I126" i="1"/>
  <c r="P126" i="1"/>
  <c r="H127" i="1"/>
  <c r="I127" i="1"/>
  <c r="P127" i="1"/>
  <c r="J127" i="1"/>
  <c r="Q127" i="1"/>
  <c r="H128" i="1"/>
  <c r="H129" i="1"/>
  <c r="I129" i="1" s="1"/>
  <c r="P129" i="1"/>
  <c r="J129" i="1"/>
  <c r="Q129" i="1" s="1"/>
  <c r="H130" i="1"/>
  <c r="J130" i="1" s="1"/>
  <c r="I130" i="1"/>
  <c r="P130" i="1"/>
  <c r="Q130" i="1"/>
  <c r="H131" i="1"/>
  <c r="H132" i="1"/>
  <c r="I132" i="1" s="1"/>
  <c r="P132" i="1" s="1"/>
  <c r="J132" i="1"/>
  <c r="Q132" i="1" s="1"/>
  <c r="H133" i="1"/>
  <c r="I133" i="1" s="1"/>
  <c r="P133" i="1" s="1"/>
  <c r="J133" i="1"/>
  <c r="Q133" i="1" s="1"/>
  <c r="H134" i="1"/>
  <c r="H135" i="1"/>
  <c r="I135" i="1" s="1"/>
  <c r="P135" i="1" s="1"/>
  <c r="J135" i="1"/>
  <c r="Q135" i="1" s="1"/>
  <c r="M136" i="1"/>
  <c r="H136" i="1"/>
  <c r="I136" i="1" s="1"/>
  <c r="P136" i="1" s="1"/>
  <c r="J136" i="1"/>
  <c r="Q136" i="1"/>
  <c r="H137" i="1"/>
  <c r="I137" i="1" s="1"/>
  <c r="P137" i="1" s="1"/>
  <c r="J137" i="1"/>
  <c r="Q137" i="1" s="1"/>
  <c r="M138" i="1"/>
  <c r="H138" i="1"/>
  <c r="J138" i="1" s="1"/>
  <c r="Q138" i="1" s="1"/>
  <c r="I138" i="1"/>
  <c r="P138" i="1"/>
  <c r="H139" i="1"/>
  <c r="I139" i="1" s="1"/>
  <c r="P139" i="1" s="1"/>
  <c r="J139" i="1"/>
  <c r="Q139" i="1"/>
  <c r="H140" i="1"/>
  <c r="H141" i="1"/>
  <c r="I141" i="1" s="1"/>
  <c r="P141" i="1"/>
  <c r="J141" i="1"/>
  <c r="Q141" i="1" s="1"/>
  <c r="H142" i="1"/>
  <c r="J142" i="1" s="1"/>
  <c r="H143" i="1"/>
  <c r="M144" i="1"/>
  <c r="H144" i="1"/>
  <c r="J144" i="1" s="1"/>
  <c r="Q144" i="1" s="1"/>
  <c r="I144" i="1"/>
  <c r="P144" i="1"/>
  <c r="M145" i="1"/>
  <c r="H145" i="1"/>
  <c r="I145" i="1" s="1"/>
  <c r="J145" i="1"/>
  <c r="H146" i="1"/>
  <c r="J146" i="1" s="1"/>
  <c r="Q146" i="1"/>
  <c r="H147" i="1"/>
  <c r="J147" i="1" s="1"/>
  <c r="I147" i="1"/>
  <c r="P147" i="1"/>
  <c r="H148" i="1"/>
  <c r="I148" i="1" s="1"/>
  <c r="P148" i="1" s="1"/>
  <c r="J148" i="1"/>
  <c r="Q148" i="1"/>
  <c r="H149" i="1"/>
  <c r="I149" i="1" s="1"/>
  <c r="J149" i="1"/>
  <c r="M150" i="1"/>
  <c r="H150" i="1"/>
  <c r="J150" i="1" s="1"/>
  <c r="Q150" i="1" s="1"/>
  <c r="I150" i="1"/>
  <c r="P150" i="1"/>
  <c r="H151" i="1"/>
  <c r="I151" i="1" s="1"/>
  <c r="P151" i="1" s="1"/>
  <c r="J151" i="1"/>
  <c r="Q151" i="1"/>
  <c r="H152" i="1"/>
  <c r="M153" i="1"/>
  <c r="H153" i="1"/>
  <c r="I153" i="1" s="1"/>
  <c r="P153" i="1"/>
  <c r="J153" i="1"/>
  <c r="Q153" i="1" s="1"/>
  <c r="H154" i="1"/>
  <c r="J154" i="1" s="1"/>
  <c r="Q154" i="1"/>
  <c r="H155" i="1"/>
  <c r="M156" i="1"/>
  <c r="H156" i="1"/>
  <c r="J156" i="1" s="1"/>
  <c r="Q156" i="1" s="1"/>
  <c r="I156" i="1"/>
  <c r="P156" i="1"/>
  <c r="M158" i="1"/>
  <c r="H158" i="1"/>
  <c r="J158" i="1" s="1"/>
  <c r="Q158" i="1"/>
  <c r="H159" i="1"/>
  <c r="J159" i="1" s="1"/>
  <c r="Q159" i="1" s="1"/>
  <c r="I159" i="1"/>
  <c r="P159" i="1"/>
  <c r="H160" i="1"/>
  <c r="I160" i="1" s="1"/>
  <c r="P160" i="1" s="1"/>
  <c r="J160" i="1"/>
  <c r="Q160" i="1"/>
  <c r="H161" i="1"/>
  <c r="I161" i="1" s="1"/>
  <c r="J161" i="1"/>
  <c r="M162" i="1"/>
  <c r="H162" i="1"/>
  <c r="J162" i="1" s="1"/>
  <c r="Q162" i="1" s="1"/>
  <c r="I162" i="1"/>
  <c r="P162" i="1"/>
  <c r="H163" i="1"/>
  <c r="I163" i="1" s="1"/>
  <c r="P163" i="1" s="1"/>
  <c r="J163" i="1"/>
  <c r="Q163" i="1"/>
  <c r="H164" i="1"/>
  <c r="M165" i="1"/>
  <c r="H165" i="1"/>
  <c r="I165" i="1" s="1"/>
  <c r="P165" i="1" s="1"/>
  <c r="J165" i="1"/>
  <c r="Q165" i="1" s="1"/>
  <c r="H166" i="1"/>
  <c r="J166" i="1" s="1"/>
  <c r="Q166" i="1"/>
  <c r="H167" i="1"/>
  <c r="H168" i="1"/>
  <c r="I168" i="1"/>
  <c r="P168" i="1" s="1"/>
  <c r="J168" i="1"/>
  <c r="Q168" i="1" s="1"/>
  <c r="H169" i="1"/>
  <c r="I169" i="1" s="1"/>
  <c r="P169" i="1" s="1"/>
  <c r="J169" i="1"/>
  <c r="Q169" i="1"/>
  <c r="M170" i="1"/>
  <c r="H170" i="1"/>
  <c r="H171" i="1"/>
  <c r="I171" i="1"/>
  <c r="P171" i="1" s="1"/>
  <c r="J171" i="1"/>
  <c r="Q171" i="1" s="1"/>
  <c r="H172" i="1"/>
  <c r="I172" i="1"/>
  <c r="P172" i="1" s="1"/>
  <c r="J172" i="1"/>
  <c r="Q172" i="1"/>
  <c r="H173" i="1"/>
  <c r="M174" i="1"/>
  <c r="H174" i="1"/>
  <c r="J174" i="1" s="1"/>
  <c r="H175" i="1"/>
  <c r="I175" i="1"/>
  <c r="P175" i="1" s="1"/>
  <c r="J175" i="1"/>
  <c r="Q175" i="1" s="1"/>
  <c r="H177" i="1"/>
  <c r="I177" i="1" s="1"/>
  <c r="M178" i="1"/>
  <c r="H178" i="1"/>
  <c r="J178" i="1" s="1"/>
  <c r="I178" i="1"/>
  <c r="P178" i="1" s="1"/>
  <c r="Q178" i="1"/>
  <c r="H179" i="1"/>
  <c r="J179" i="1" s="1"/>
  <c r="Q179" i="1" s="1"/>
  <c r="I179" i="1"/>
  <c r="P179" i="1" s="1"/>
  <c r="H180" i="1"/>
  <c r="I180" i="1"/>
  <c r="P180" i="1" s="1"/>
  <c r="J180" i="1"/>
  <c r="Q180" i="1"/>
  <c r="M181" i="1"/>
  <c r="H181" i="1"/>
  <c r="I181" i="1" s="1"/>
  <c r="P181" i="1"/>
  <c r="J181" i="1"/>
  <c r="Q181" i="1"/>
  <c r="H182" i="1"/>
  <c r="J182" i="1" s="1"/>
  <c r="Q182" i="1" s="1"/>
  <c r="I182" i="1"/>
  <c r="P182" i="1" s="1"/>
  <c r="H183" i="1"/>
  <c r="I183" i="1"/>
  <c r="J183" i="1"/>
  <c r="H184" i="1"/>
  <c r="I184" i="1" s="1"/>
  <c r="P184" i="1" s="1"/>
  <c r="J184" i="1"/>
  <c r="Q184" i="1"/>
  <c r="H185" i="1"/>
  <c r="I185" i="1" s="1"/>
  <c r="M186" i="1"/>
  <c r="H186" i="1"/>
  <c r="J186" i="1" s="1"/>
  <c r="I186" i="1"/>
  <c r="P186" i="1" s="1"/>
  <c r="Q186" i="1"/>
  <c r="H187" i="1"/>
  <c r="I187" i="1" s="1"/>
  <c r="J187" i="1"/>
  <c r="H188" i="1"/>
  <c r="J188" i="1" s="1"/>
  <c r="Q188" i="1" s="1"/>
  <c r="I188" i="1"/>
  <c r="P188" i="1"/>
  <c r="M189" i="1"/>
  <c r="H189" i="1"/>
  <c r="I189" i="1" s="1"/>
  <c r="P189" i="1"/>
  <c r="J189" i="1"/>
  <c r="Q189" i="1"/>
  <c r="H190" i="1"/>
  <c r="J190" i="1" s="1"/>
  <c r="Q190" i="1"/>
  <c r="H191" i="1"/>
  <c r="J191" i="1" s="1"/>
  <c r="Q191" i="1" s="1"/>
  <c r="I191" i="1"/>
  <c r="P191" i="1"/>
  <c r="H192" i="1"/>
  <c r="I192" i="1" s="1"/>
  <c r="J192" i="1"/>
  <c r="M193" i="1"/>
  <c r="H193" i="1"/>
  <c r="I193" i="1" s="1"/>
  <c r="J193" i="1"/>
  <c r="H194" i="1"/>
  <c r="J194" i="1" s="1"/>
  <c r="Q194" i="1" s="1"/>
  <c r="M195" i="1"/>
  <c r="H195" i="1"/>
  <c r="I195" i="1" s="1"/>
  <c r="P195" i="1" s="1"/>
  <c r="J195" i="1"/>
  <c r="Q195" i="1" s="1"/>
  <c r="H196" i="1"/>
  <c r="M197" i="1"/>
  <c r="H197" i="1"/>
  <c r="I197" i="1" s="1"/>
  <c r="P197" i="1" s="1"/>
  <c r="J197" i="1"/>
  <c r="Q197" i="1" s="1"/>
  <c r="H198" i="1"/>
  <c r="J198" i="1" s="1"/>
  <c r="Q198" i="1"/>
  <c r="H199" i="1"/>
  <c r="H200" i="1"/>
  <c r="I200" i="1"/>
  <c r="P200" i="1" s="1"/>
  <c r="J200" i="1"/>
  <c r="Q200" i="1" s="1"/>
  <c r="H201" i="1"/>
  <c r="I201" i="1" s="1"/>
  <c r="J201" i="1"/>
  <c r="M202" i="1"/>
  <c r="H202" i="1"/>
  <c r="H203" i="1"/>
  <c r="I203" i="1"/>
  <c r="P203" i="1" s="1"/>
  <c r="J203" i="1"/>
  <c r="Q203" i="1" s="1"/>
  <c r="H204" i="1"/>
  <c r="I204" i="1"/>
  <c r="P204" i="1" s="1"/>
  <c r="J204" i="1"/>
  <c r="Q204" i="1"/>
  <c r="M205" i="1"/>
  <c r="H205" i="1"/>
  <c r="H206" i="1"/>
  <c r="J206" i="1" s="1"/>
  <c r="Q206" i="1"/>
  <c r="H207" i="1"/>
  <c r="I207" i="1"/>
  <c r="P207" i="1" s="1"/>
  <c r="J207" i="1"/>
  <c r="Q207" i="1" s="1"/>
  <c r="H208" i="1"/>
  <c r="J208" i="1" s="1"/>
  <c r="Q208" i="1" s="1"/>
  <c r="I208" i="1"/>
  <c r="P208" i="1" s="1"/>
  <c r="H209" i="1"/>
  <c r="I209" i="1" s="1"/>
  <c r="H210" i="1"/>
  <c r="J210" i="1" s="1"/>
  <c r="I210" i="1"/>
  <c r="P210" i="1" s="1"/>
  <c r="Q210" i="1"/>
  <c r="M211" i="1"/>
  <c r="H211" i="1"/>
  <c r="J211" i="1" s="1"/>
  <c r="I211" i="1"/>
  <c r="H212" i="1"/>
  <c r="I212" i="1"/>
  <c r="P212" i="1" s="1"/>
  <c r="J212" i="1"/>
  <c r="Q212" i="1"/>
  <c r="H213" i="1"/>
  <c r="I213" i="1" s="1"/>
  <c r="P213" i="1"/>
  <c r="J213" i="1"/>
  <c r="Q213" i="1"/>
  <c r="M214" i="1"/>
  <c r="H214" i="1"/>
  <c r="J214" i="1" s="1"/>
  <c r="Q214" i="1" s="1"/>
  <c r="I214" i="1"/>
  <c r="P214" i="1" s="1"/>
  <c r="H215" i="1"/>
  <c r="I215" i="1"/>
  <c r="P215" i="1" s="1"/>
  <c r="J215" i="1"/>
  <c r="H216" i="1"/>
  <c r="I216" i="1" s="1"/>
  <c r="P216" i="1" s="1"/>
  <c r="J216" i="1"/>
  <c r="Q216" i="1"/>
  <c r="M217" i="1"/>
  <c r="H217" i="1"/>
  <c r="I217" i="1" s="1"/>
  <c r="H218" i="1"/>
  <c r="J218" i="1" s="1"/>
  <c r="I218" i="1"/>
  <c r="P218" i="1"/>
  <c r="Q218" i="1"/>
  <c r="H219" i="1"/>
  <c r="I219" i="1" s="1"/>
  <c r="P219" i="1" s="1"/>
  <c r="J219" i="1"/>
  <c r="Q219" i="1"/>
  <c r="H220" i="1"/>
  <c r="J220" i="1" s="1"/>
  <c r="I220" i="1"/>
  <c r="H221" i="1"/>
  <c r="I221" i="1" s="1"/>
  <c r="P221" i="1"/>
  <c r="J221" i="1"/>
  <c r="Q221" i="1"/>
  <c r="M222" i="1"/>
  <c r="H222" i="1"/>
  <c r="J222" i="1" s="1"/>
  <c r="Q222" i="1"/>
  <c r="H223" i="1"/>
  <c r="J223" i="1" s="1"/>
  <c r="Q223" i="1" s="1"/>
  <c r="M224" i="1"/>
  <c r="H224" i="1"/>
  <c r="I224" i="1"/>
  <c r="P224" i="1"/>
  <c r="J224" i="1"/>
  <c r="Q224" i="1"/>
  <c r="H225" i="1"/>
  <c r="I225" i="1" s="1"/>
  <c r="J225" i="1"/>
  <c r="H226" i="1"/>
  <c r="J226" i="1" s="1"/>
  <c r="Q226" i="1" s="1"/>
  <c r="I226" i="1"/>
  <c r="P226" i="1" s="1"/>
  <c r="H227" i="1"/>
  <c r="I227" i="1"/>
  <c r="P227" i="1"/>
  <c r="J227" i="1"/>
  <c r="Q227" i="1"/>
  <c r="H228" i="1"/>
  <c r="I228" i="1" s="1"/>
  <c r="P228" i="1" s="1"/>
  <c r="J228" i="1"/>
  <c r="Q228" i="1"/>
  <c r="M229" i="1"/>
  <c r="H229" i="1"/>
  <c r="H230" i="1"/>
  <c r="J230" i="1" s="1"/>
  <c r="I230" i="1"/>
  <c r="P230" i="1"/>
  <c r="Q230" i="1"/>
  <c r="H231" i="1"/>
  <c r="I231" i="1" s="1"/>
  <c r="P231" i="1" s="1"/>
  <c r="J231" i="1"/>
  <c r="Q231" i="1"/>
  <c r="H232" i="1"/>
  <c r="J232" i="1" s="1"/>
  <c r="Q232" i="1" s="1"/>
  <c r="I232" i="1"/>
  <c r="P232" i="1"/>
  <c r="H233" i="1"/>
  <c r="I233" i="1" s="1"/>
  <c r="J233" i="1"/>
  <c r="M234" i="1"/>
  <c r="H234" i="1"/>
  <c r="J234" i="1" s="1"/>
  <c r="Q234" i="1"/>
  <c r="M235" i="1"/>
  <c r="H235" i="1"/>
  <c r="J235" i="1" s="1"/>
  <c r="Q235" i="1" s="1"/>
  <c r="I235" i="1"/>
  <c r="P235" i="1" s="1"/>
  <c r="H236" i="1"/>
  <c r="I236" i="1"/>
  <c r="P236" i="1"/>
  <c r="J236" i="1"/>
  <c r="Q236" i="1"/>
  <c r="H237" i="1"/>
  <c r="I237" i="1" s="1"/>
  <c r="P237" i="1" s="1"/>
  <c r="J237" i="1"/>
  <c r="Q237" i="1"/>
  <c r="H238" i="1"/>
  <c r="J238" i="1" s="1"/>
  <c r="Q238" i="1" s="1"/>
  <c r="H239" i="1"/>
  <c r="I239" i="1"/>
  <c r="P239" i="1"/>
  <c r="J239" i="1"/>
  <c r="Q239" i="1" s="1"/>
  <c r="H240" i="1"/>
  <c r="H241" i="1"/>
  <c r="J241" i="1" s="1"/>
  <c r="Q241" i="1" s="1"/>
  <c r="I241" i="1"/>
  <c r="P241" i="1"/>
  <c r="M242" i="1"/>
  <c r="H242" i="1"/>
  <c r="I242" i="1" s="1"/>
  <c r="P242" i="1" s="1"/>
  <c r="J242" i="1"/>
  <c r="Q242" i="1"/>
  <c r="M243" i="1"/>
  <c r="H243" i="1"/>
  <c r="I243" i="1"/>
  <c r="P243" i="1"/>
  <c r="J243" i="1"/>
  <c r="Q243" i="1"/>
  <c r="H244" i="1"/>
  <c r="H245" i="1"/>
  <c r="J245" i="1" s="1"/>
  <c r="Q245" i="1" s="1"/>
  <c r="I245" i="1"/>
  <c r="P245" i="1"/>
  <c r="H246" i="1"/>
  <c r="I246" i="1" s="1"/>
  <c r="P246" i="1"/>
  <c r="J246" i="1"/>
  <c r="Q246" i="1" s="1"/>
  <c r="H247" i="1"/>
  <c r="I247" i="1"/>
  <c r="P247" i="1"/>
  <c r="J247" i="1"/>
  <c r="Q247" i="1"/>
  <c r="M248" i="1"/>
  <c r="H248" i="1"/>
  <c r="H249" i="1"/>
  <c r="J249" i="1" s="1"/>
  <c r="Q249" i="1" s="1"/>
  <c r="H250" i="1"/>
  <c r="I250" i="1" s="1"/>
  <c r="P250" i="1"/>
  <c r="J250" i="1"/>
  <c r="Q250" i="1" s="1"/>
  <c r="M251" i="1"/>
  <c r="H251" i="1"/>
  <c r="I251" i="1"/>
  <c r="P251" i="1"/>
  <c r="J251" i="1"/>
  <c r="Q251" i="1"/>
  <c r="H252" i="1"/>
  <c r="M253" i="1"/>
  <c r="H253" i="1"/>
  <c r="J253" i="1" s="1"/>
  <c r="Q253" i="1" s="1"/>
  <c r="M254" i="1"/>
  <c r="H254" i="1"/>
  <c r="I254" i="1" s="1"/>
  <c r="H255" i="1"/>
  <c r="I255" i="1"/>
  <c r="P255" i="1"/>
  <c r="J255" i="1"/>
  <c r="Q255" i="1" s="1"/>
  <c r="H256" i="1"/>
  <c r="H257" i="1"/>
  <c r="J257" i="1" s="1"/>
  <c r="Q257" i="1" s="1"/>
  <c r="I257" i="1"/>
  <c r="P257" i="1"/>
  <c r="H258" i="1"/>
  <c r="I258" i="1" s="1"/>
  <c r="P258" i="1" s="1"/>
  <c r="H259" i="1"/>
  <c r="I259" i="1"/>
  <c r="P259" i="1"/>
  <c r="J259" i="1"/>
  <c r="Q259" i="1" s="1"/>
  <c r="M260" i="1"/>
  <c r="H260" i="1"/>
  <c r="H261" i="1"/>
  <c r="J261" i="1" s="1"/>
  <c r="Q261" i="1" s="1"/>
  <c r="I261" i="1"/>
  <c r="P261" i="1" s="1"/>
  <c r="M262" i="1"/>
  <c r="H262" i="1"/>
  <c r="I262" i="1" s="1"/>
  <c r="J262" i="1"/>
  <c r="H263" i="1"/>
  <c r="I263" i="1"/>
  <c r="P263" i="1"/>
  <c r="J263" i="1"/>
  <c r="Q263" i="1" s="1"/>
  <c r="H264" i="1"/>
  <c r="H265" i="1"/>
  <c r="J265" i="1" s="1"/>
  <c r="Q265" i="1" s="1"/>
  <c r="H266" i="1"/>
  <c r="I266" i="1" s="1"/>
  <c r="P266" i="1" s="1"/>
  <c r="J266" i="1"/>
  <c r="Q266" i="1"/>
  <c r="H267" i="1"/>
  <c r="I267" i="1"/>
  <c r="P267" i="1"/>
  <c r="J267" i="1"/>
  <c r="Q267" i="1" s="1"/>
  <c r="M268" i="1"/>
  <c r="H268" i="1"/>
  <c r="H269" i="1"/>
  <c r="J269" i="1" s="1"/>
  <c r="Q269" i="1" s="1"/>
  <c r="I269" i="1"/>
  <c r="P269" i="1" s="1"/>
  <c r="M270" i="1"/>
  <c r="H270" i="1"/>
  <c r="J270" i="1" s="1"/>
  <c r="Q270" i="1" s="1"/>
  <c r="I270" i="1"/>
  <c r="P270" i="1"/>
  <c r="H271" i="1"/>
  <c r="I271" i="1"/>
  <c r="P271" i="1"/>
  <c r="J271" i="1"/>
  <c r="Q271" i="1"/>
  <c r="M272" i="1"/>
  <c r="H272" i="1"/>
  <c r="H273" i="1"/>
  <c r="J273" i="1" s="1"/>
  <c r="Q273" i="1" s="1"/>
  <c r="H274" i="1"/>
  <c r="J274" i="1" s="1"/>
  <c r="Q274" i="1" s="1"/>
  <c r="I274" i="1"/>
  <c r="P274" i="1" s="1"/>
  <c r="M275" i="1"/>
  <c r="H275" i="1"/>
  <c r="I275" i="1"/>
  <c r="P275" i="1"/>
  <c r="J275" i="1"/>
  <c r="Q275" i="1" s="1"/>
  <c r="H276" i="1"/>
  <c r="H277" i="1"/>
  <c r="J277" i="1" s="1"/>
  <c r="Q277" i="1" s="1"/>
  <c r="I277" i="1"/>
  <c r="P277" i="1"/>
  <c r="H278" i="1"/>
  <c r="I278" i="1" s="1"/>
  <c r="H279" i="1"/>
  <c r="I279" i="1"/>
  <c r="P279" i="1"/>
  <c r="J279" i="1"/>
  <c r="Q279" i="1" s="1"/>
  <c r="M280" i="1"/>
  <c r="H280" i="1"/>
  <c r="H281" i="1"/>
  <c r="J281" i="1" s="1"/>
  <c r="Q281" i="1" s="1"/>
  <c r="I281" i="1"/>
  <c r="P281" i="1" s="1"/>
  <c r="M282" i="1"/>
  <c r="H282" i="1"/>
  <c r="I282" i="1"/>
  <c r="P282" i="1" s="1"/>
  <c r="J282" i="1"/>
  <c r="Q282" i="1"/>
  <c r="H283" i="1"/>
  <c r="I283" i="1"/>
  <c r="P283" i="1" s="1"/>
  <c r="J283" i="1"/>
  <c r="Q283" i="1"/>
  <c r="H284" i="1"/>
  <c r="I284" i="1" s="1"/>
  <c r="P284" i="1" s="1"/>
  <c r="J284" i="1"/>
  <c r="Q284" i="1"/>
  <c r="H285" i="1"/>
  <c r="J285" i="1" s="1"/>
  <c r="Q285" i="1" s="1"/>
  <c r="I285" i="1"/>
  <c r="P285" i="1"/>
  <c r="H286" i="1"/>
  <c r="J286" i="1" s="1"/>
  <c r="Q286" i="1" s="1"/>
  <c r="I286" i="1"/>
  <c r="P286" i="1"/>
  <c r="H287" i="1"/>
  <c r="I287" i="1"/>
  <c r="P287" i="1" s="1"/>
  <c r="J287" i="1"/>
  <c r="Q287" i="1"/>
  <c r="M288" i="1"/>
  <c r="H288" i="1"/>
  <c r="I288" i="1" s="1"/>
  <c r="P288" i="1" s="1"/>
  <c r="H289" i="1"/>
  <c r="J289" i="1" s="1"/>
  <c r="Q289" i="1" s="1"/>
  <c r="I289" i="1"/>
  <c r="P289" i="1"/>
  <c r="M290" i="1"/>
  <c r="H290" i="1"/>
  <c r="I290" i="1" s="1"/>
  <c r="P290" i="1" s="1"/>
  <c r="J290" i="1"/>
  <c r="Q290" i="1" s="1"/>
  <c r="M291" i="1"/>
  <c r="H291" i="1"/>
  <c r="I291" i="1"/>
  <c r="P291" i="1" s="1"/>
  <c r="J291" i="1"/>
  <c r="Q291" i="1"/>
  <c r="H292" i="1"/>
  <c r="I292" i="1" s="1"/>
  <c r="P292" i="1" s="1"/>
  <c r="J292" i="1"/>
  <c r="Q292" i="1"/>
  <c r="H293" i="1"/>
  <c r="J293" i="1" s="1"/>
  <c r="Q293" i="1" s="1"/>
  <c r="H294" i="1"/>
  <c r="I294" i="1"/>
  <c r="J294" i="1"/>
  <c r="H295" i="1"/>
  <c r="I295" i="1"/>
  <c r="P295" i="1"/>
  <c r="J295" i="1"/>
  <c r="Q295" i="1"/>
  <c r="M296" i="1"/>
  <c r="H296" i="1"/>
  <c r="I296" i="1" s="1"/>
  <c r="P296" i="1" s="1"/>
  <c r="H297" i="1"/>
  <c r="J297" i="1" s="1"/>
  <c r="Q297" i="1" s="1"/>
  <c r="H298" i="1"/>
  <c r="I298" i="1" s="1"/>
  <c r="P298" i="1" s="1"/>
  <c r="M299" i="1"/>
  <c r="H299" i="1"/>
  <c r="I299" i="1"/>
  <c r="P299" i="1"/>
  <c r="J299" i="1"/>
  <c r="Q299" i="1" s="1"/>
  <c r="H300" i="1"/>
  <c r="H301" i="1"/>
  <c r="J301" i="1" s="1"/>
  <c r="Q301" i="1" s="1"/>
  <c r="M302" i="1"/>
  <c r="H302" i="1"/>
  <c r="H303" i="1"/>
  <c r="I303" i="1"/>
  <c r="P303" i="1"/>
  <c r="J303" i="1"/>
  <c r="Q303" i="1" s="1"/>
  <c r="H304" i="1"/>
  <c r="I304" i="1" s="1"/>
  <c r="P304" i="1" s="1"/>
  <c r="J304" i="1"/>
  <c r="Q304" i="1" s="1"/>
  <c r="H305" i="1"/>
  <c r="J305" i="1" s="1"/>
  <c r="Q305" i="1" s="1"/>
  <c r="I305" i="1"/>
  <c r="P305" i="1" s="1"/>
  <c r="H306" i="1"/>
  <c r="J306" i="1" s="1"/>
  <c r="Q306" i="1" s="1"/>
  <c r="I306" i="1"/>
  <c r="P306" i="1" s="1"/>
  <c r="M307" i="1"/>
  <c r="H307" i="1"/>
  <c r="I307" i="1"/>
  <c r="P307" i="1"/>
  <c r="J307" i="1"/>
  <c r="Q307" i="1" s="1"/>
  <c r="M308" i="1"/>
  <c r="H308" i="1"/>
  <c r="I308" i="1" s="1"/>
  <c r="P308" i="1" s="1"/>
  <c r="J308" i="1"/>
  <c r="Q308" i="1" s="1"/>
  <c r="H309" i="1"/>
  <c r="J309" i="1" s="1"/>
  <c r="Q309" i="1" s="1"/>
  <c r="I309" i="1"/>
  <c r="P309" i="1" s="1"/>
  <c r="H310" i="1"/>
  <c r="I310" i="1"/>
  <c r="J310" i="1"/>
  <c r="H311" i="1"/>
  <c r="I311" i="1"/>
  <c r="P311" i="1" s="1"/>
  <c r="J311" i="1"/>
  <c r="Q311" i="1"/>
  <c r="M312" i="1"/>
  <c r="H312" i="1"/>
  <c r="I312" i="1" s="1"/>
  <c r="P312" i="1" s="1"/>
  <c r="J312" i="1"/>
  <c r="Q312" i="1"/>
  <c r="H313" i="1"/>
  <c r="J313" i="1" s="1"/>
  <c r="Q313" i="1" s="1"/>
  <c r="I313" i="1"/>
  <c r="P313" i="1"/>
  <c r="H314" i="1"/>
  <c r="J314" i="1" s="1"/>
  <c r="Q314" i="1" s="1"/>
  <c r="I314" i="1"/>
  <c r="P314" i="1"/>
  <c r="M315" i="1"/>
  <c r="H315" i="1"/>
  <c r="I315" i="1"/>
  <c r="P315" i="1"/>
  <c r="J315" i="1"/>
  <c r="Q315" i="1"/>
  <c r="H316" i="1"/>
  <c r="I316" i="1" s="1"/>
  <c r="P316" i="1" s="1"/>
  <c r="J316" i="1"/>
  <c r="Q316" i="1"/>
  <c r="H317" i="1"/>
  <c r="J317" i="1" s="1"/>
  <c r="I317" i="1"/>
  <c r="M318" i="1"/>
  <c r="H318" i="1"/>
  <c r="I318" i="1"/>
  <c r="P318" i="1"/>
  <c r="J318" i="1"/>
  <c r="Q318" i="1"/>
  <c r="H319" i="1"/>
  <c r="I319" i="1"/>
  <c r="P319" i="1" s="1"/>
  <c r="J319" i="1"/>
  <c r="Q319" i="1"/>
  <c r="H320" i="1"/>
  <c r="I320" i="1" s="1"/>
  <c r="P320" i="1" s="1"/>
  <c r="J320" i="1"/>
  <c r="Q320" i="1"/>
  <c r="M321" i="1"/>
  <c r="H321" i="1"/>
  <c r="J321" i="1" s="1"/>
  <c r="Q321" i="1" s="1"/>
  <c r="H322" i="1"/>
  <c r="I322" i="1"/>
  <c r="P322" i="1"/>
  <c r="J322" i="1"/>
  <c r="Q322" i="1" s="1"/>
  <c r="H323" i="1"/>
  <c r="I323" i="1"/>
  <c r="P323" i="1"/>
  <c r="J323" i="1"/>
  <c r="Q323" i="1"/>
  <c r="H324" i="1"/>
  <c r="I324" i="1" s="1"/>
  <c r="P324" i="1" s="1"/>
  <c r="H325" i="1"/>
  <c r="M326" i="1"/>
  <c r="H326" i="1"/>
  <c r="I326" i="1" s="1"/>
  <c r="H327" i="1"/>
  <c r="I327" i="1"/>
  <c r="P327" i="1"/>
  <c r="J327" i="1"/>
  <c r="Q327" i="1" s="1"/>
  <c r="M328" i="1"/>
  <c r="H328" i="1"/>
  <c r="I328" i="1" s="1"/>
  <c r="H329" i="1"/>
  <c r="J329" i="1" s="1"/>
  <c r="Q329" i="1" s="1"/>
  <c r="H331" i="1"/>
  <c r="I331" i="1"/>
  <c r="P331" i="1"/>
  <c r="J331" i="1"/>
  <c r="Q331" i="1"/>
  <c r="M332" i="1"/>
  <c r="H332" i="1"/>
  <c r="I332" i="1" s="1"/>
  <c r="P332" i="1" s="1"/>
  <c r="M333" i="1"/>
  <c r="H333" i="1"/>
  <c r="J333" i="1" s="1"/>
  <c r="I333" i="1"/>
  <c r="P333" i="1"/>
  <c r="Q333" i="1"/>
  <c r="H334" i="1"/>
  <c r="I334" i="1"/>
  <c r="P334" i="1"/>
  <c r="J334" i="1"/>
  <c r="Q334" i="1"/>
  <c r="H335" i="1"/>
  <c r="J335" i="1" s="1"/>
  <c r="Q335" i="1" s="1"/>
  <c r="I335" i="1"/>
  <c r="P335" i="1" s="1"/>
  <c r="H336" i="1"/>
  <c r="I336" i="1" s="1"/>
  <c r="P336" i="1"/>
  <c r="J336" i="1"/>
  <c r="Q336" i="1"/>
  <c r="H337" i="1"/>
  <c r="J337" i="1" s="1"/>
  <c r="I337" i="1"/>
  <c r="P337" i="1"/>
  <c r="Q337" i="1"/>
  <c r="H338" i="1"/>
  <c r="J338" i="1" s="1"/>
  <c r="Q338" i="1" s="1"/>
  <c r="I338" i="1"/>
  <c r="P338" i="1" s="1"/>
  <c r="M339" i="1"/>
  <c r="H339" i="1"/>
  <c r="I339" i="1"/>
  <c r="P339" i="1"/>
  <c r="J339" i="1"/>
  <c r="Q339" i="1" s="1"/>
  <c r="H340" i="1"/>
  <c r="I340" i="1" s="1"/>
  <c r="P340" i="1"/>
  <c r="M341" i="1"/>
  <c r="H341" i="1"/>
  <c r="H342" i="1"/>
  <c r="I342" i="1"/>
  <c r="J342" i="1"/>
  <c r="H343" i="1"/>
  <c r="I343" i="1"/>
  <c r="P343" i="1"/>
  <c r="J343" i="1"/>
  <c r="Q343" i="1"/>
  <c r="H344" i="1"/>
  <c r="M345" i="1"/>
  <c r="H345" i="1"/>
  <c r="J345" i="1" s="1"/>
  <c r="I345" i="1"/>
  <c r="P345" i="1"/>
  <c r="Q345" i="1"/>
  <c r="H346" i="1"/>
  <c r="I346" i="1"/>
  <c r="P346" i="1"/>
  <c r="J346" i="1"/>
  <c r="Q346" i="1"/>
  <c r="H347" i="1"/>
  <c r="J347" i="1" s="1"/>
  <c r="Q347" i="1" s="1"/>
  <c r="I347" i="1"/>
  <c r="P347" i="1" s="1"/>
  <c r="M348" i="1"/>
  <c r="H348" i="1"/>
  <c r="I348" i="1" s="1"/>
  <c r="P348" i="1"/>
  <c r="J348" i="1"/>
  <c r="Q348" i="1"/>
  <c r="H349" i="1"/>
  <c r="J349" i="1" s="1"/>
  <c r="I349" i="1"/>
  <c r="P349" i="1"/>
  <c r="Q349" i="1"/>
  <c r="H350" i="1"/>
  <c r="J350" i="1" s="1"/>
  <c r="Q350" i="1" s="1"/>
  <c r="I350" i="1"/>
  <c r="P350" i="1" s="1"/>
  <c r="H351" i="1"/>
  <c r="M352" i="1"/>
  <c r="H352" i="1"/>
  <c r="I352" i="1" s="1"/>
  <c r="P352" i="1"/>
  <c r="J352" i="1"/>
  <c r="Q352" i="1" s="1"/>
  <c r="M353" i="1"/>
  <c r="H353" i="1"/>
  <c r="J353" i="1" s="1"/>
  <c r="Q353" i="1" s="1"/>
  <c r="I353" i="1"/>
  <c r="P353" i="1" s="1"/>
  <c r="H354" i="1"/>
  <c r="H355" i="1"/>
  <c r="I355" i="1" s="1"/>
  <c r="P355" i="1" s="1"/>
  <c r="J355" i="1"/>
  <c r="Q355" i="1" s="1"/>
  <c r="H356" i="1"/>
  <c r="I356" i="1" s="1"/>
  <c r="P356" i="1"/>
  <c r="M357" i="1"/>
  <c r="H357" i="1"/>
  <c r="H358" i="1"/>
  <c r="I358" i="1" s="1"/>
  <c r="P358" i="1" s="1"/>
  <c r="J358" i="1"/>
  <c r="Q358" i="1" s="1"/>
  <c r="H359" i="1"/>
  <c r="J359" i="1" s="1"/>
  <c r="I359" i="1"/>
  <c r="H360" i="1"/>
  <c r="M361" i="1"/>
  <c r="H361" i="1"/>
  <c r="J361" i="1" s="1"/>
  <c r="Q361" i="1"/>
  <c r="H362" i="1"/>
  <c r="J362" i="1" s="1"/>
  <c r="Q362" i="1" s="1"/>
  <c r="I362" i="1"/>
  <c r="P362" i="1"/>
  <c r="H363" i="1"/>
  <c r="I363" i="1"/>
  <c r="P363" i="1" s="1"/>
  <c r="J363" i="1"/>
  <c r="Q363" i="1"/>
  <c r="H364" i="1"/>
  <c r="I364" i="1" s="1"/>
  <c r="J364" i="1"/>
  <c r="H365" i="1"/>
  <c r="J365" i="1" s="1"/>
  <c r="Q365" i="1" s="1"/>
  <c r="I365" i="1"/>
  <c r="P365" i="1"/>
  <c r="H366" i="1"/>
  <c r="I366" i="1"/>
  <c r="J366" i="1"/>
  <c r="H367" i="1"/>
  <c r="H368" i="1"/>
  <c r="I368" i="1" s="1"/>
  <c r="P368" i="1"/>
  <c r="J368" i="1"/>
  <c r="Q368" i="1" s="1"/>
  <c r="M369" i="1"/>
  <c r="H369" i="1"/>
  <c r="J369" i="1" s="1"/>
  <c r="I369" i="1"/>
  <c r="P369" i="1" s="1"/>
  <c r="Q369" i="1"/>
  <c r="M370" i="1"/>
  <c r="H370" i="1"/>
  <c r="H371" i="1"/>
  <c r="I371" i="1"/>
  <c r="P371" i="1"/>
  <c r="J371" i="1"/>
  <c r="Q371" i="1" s="1"/>
  <c r="M372" i="1"/>
  <c r="H372" i="1"/>
  <c r="I372" i="1" s="1"/>
  <c r="P372" i="1"/>
  <c r="H373" i="1"/>
  <c r="H374" i="1"/>
  <c r="I374" i="1"/>
  <c r="J374" i="1"/>
  <c r="H375" i="1"/>
  <c r="I375" i="1"/>
  <c r="P375" i="1"/>
  <c r="J375" i="1"/>
  <c r="Q375" i="1"/>
  <c r="H376" i="1"/>
  <c r="H377" i="1"/>
  <c r="J377" i="1" s="1"/>
  <c r="I377" i="1"/>
  <c r="P377" i="1"/>
  <c r="Q377" i="1"/>
  <c r="M378" i="1"/>
  <c r="H378" i="1"/>
  <c r="I378" i="1"/>
  <c r="P378" i="1"/>
  <c r="J378" i="1"/>
  <c r="Q378" i="1"/>
  <c r="H379" i="1"/>
  <c r="J379" i="1" s="1"/>
  <c r="Q379" i="1" s="1"/>
  <c r="I379" i="1"/>
  <c r="P379" i="1" s="1"/>
  <c r="M380" i="1"/>
  <c r="H380" i="1"/>
  <c r="I380" i="1" s="1"/>
  <c r="J380" i="1"/>
  <c r="Q380" i="1"/>
  <c r="H381" i="1"/>
  <c r="J381" i="1" s="1"/>
  <c r="I381" i="1"/>
  <c r="P381" i="1"/>
  <c r="Q381" i="1"/>
  <c r="H382" i="1"/>
  <c r="J382" i="1" s="1"/>
  <c r="I382" i="1"/>
  <c r="H383" i="1"/>
  <c r="I383" i="1"/>
  <c r="P383" i="1"/>
  <c r="J383" i="1"/>
  <c r="Q383" i="1" s="1"/>
  <c r="H384" i="1"/>
  <c r="I384" i="1"/>
  <c r="P384" i="1" s="1"/>
  <c r="J384" i="1"/>
  <c r="Q384" i="1"/>
  <c r="M385" i="1"/>
  <c r="H385" i="1"/>
  <c r="I385" i="1" s="1"/>
  <c r="P385" i="1" s="1"/>
  <c r="J385" i="1"/>
  <c r="Q385" i="1" s="1"/>
  <c r="H386" i="1"/>
  <c r="J386" i="1" s="1"/>
  <c r="Q386" i="1" s="1"/>
  <c r="I386" i="1"/>
  <c r="P386" i="1" s="1"/>
  <c r="H387" i="1"/>
  <c r="I387" i="1"/>
  <c r="P387" i="1"/>
  <c r="J387" i="1"/>
  <c r="Q387" i="1" s="1"/>
  <c r="M388" i="1"/>
  <c r="H388" i="1"/>
  <c r="I388" i="1"/>
  <c r="P388" i="1" s="1"/>
  <c r="J388" i="1"/>
  <c r="Q388" i="1"/>
  <c r="M389" i="1"/>
  <c r="H389" i="1"/>
  <c r="I389" i="1" s="1"/>
  <c r="P389" i="1" s="1"/>
  <c r="J389" i="1"/>
  <c r="Q389" i="1" s="1"/>
  <c r="H390" i="1"/>
  <c r="J390" i="1" s="1"/>
  <c r="I390" i="1"/>
  <c r="H391" i="1"/>
  <c r="I391" i="1"/>
  <c r="P391" i="1"/>
  <c r="J391" i="1"/>
  <c r="Q391" i="1" s="1"/>
  <c r="M392" i="1"/>
  <c r="H392" i="1"/>
  <c r="I392" i="1"/>
  <c r="P392" i="1" s="1"/>
  <c r="J392" i="1"/>
  <c r="Q392" i="1"/>
  <c r="H393" i="1"/>
  <c r="I393" i="1" s="1"/>
  <c r="P393" i="1" s="1"/>
  <c r="J393" i="1"/>
  <c r="Q393" i="1" s="1"/>
  <c r="H394" i="1"/>
  <c r="J394" i="1" s="1"/>
  <c r="Q394" i="1" s="1"/>
  <c r="I394" i="1"/>
  <c r="P394" i="1" s="1"/>
  <c r="H395" i="1"/>
  <c r="I395" i="1"/>
  <c r="P395" i="1"/>
  <c r="J395" i="1"/>
  <c r="Q395" i="1" s="1"/>
  <c r="H396" i="1"/>
  <c r="I396" i="1"/>
  <c r="P396" i="1" s="1"/>
  <c r="J396" i="1"/>
  <c r="Q396" i="1"/>
  <c r="M397" i="1"/>
  <c r="H397" i="1"/>
  <c r="I397" i="1" s="1"/>
  <c r="P397" i="1" s="1"/>
  <c r="J397" i="1"/>
  <c r="Q397" i="1" s="1"/>
  <c r="H398" i="1"/>
  <c r="J398" i="1" s="1"/>
  <c r="I398" i="1"/>
  <c r="H399" i="1"/>
  <c r="I399" i="1"/>
  <c r="P399" i="1"/>
  <c r="J399" i="1"/>
  <c r="Q399" i="1" s="1"/>
  <c r="M400" i="1"/>
  <c r="H400" i="1"/>
  <c r="I400" i="1"/>
  <c r="P400" i="1" s="1"/>
  <c r="J400" i="1"/>
  <c r="Q400" i="1"/>
  <c r="H401" i="1"/>
  <c r="I401" i="1" s="1"/>
  <c r="P401" i="1" s="1"/>
  <c r="J401" i="1"/>
  <c r="Q401" i="1" s="1"/>
  <c r="H402" i="1"/>
  <c r="J402" i="1" s="1"/>
  <c r="Q402" i="1" s="1"/>
  <c r="I402" i="1"/>
  <c r="H403" i="1"/>
  <c r="I403" i="1"/>
  <c r="P403" i="1"/>
  <c r="J403" i="1"/>
  <c r="Q403" i="1" s="1"/>
  <c r="H404" i="1"/>
  <c r="I404" i="1"/>
  <c r="P404" i="1" s="1"/>
  <c r="J404" i="1"/>
  <c r="Q404" i="1"/>
  <c r="M405" i="1"/>
  <c r="H405" i="1"/>
  <c r="I405" i="1" s="1"/>
  <c r="P405" i="1" s="1"/>
  <c r="J405" i="1"/>
  <c r="Q405" i="1" s="1"/>
  <c r="M406" i="1"/>
  <c r="H406" i="1"/>
  <c r="J406" i="1" s="1"/>
  <c r="I406" i="1"/>
  <c r="H407" i="1"/>
  <c r="I407" i="1"/>
  <c r="P407" i="1"/>
  <c r="J407" i="1"/>
  <c r="Q407" i="1" s="1"/>
  <c r="H408" i="1"/>
  <c r="I408" i="1"/>
  <c r="J408" i="1"/>
  <c r="Q408" i="1"/>
  <c r="M409" i="1"/>
  <c r="H409" i="1"/>
  <c r="I409" i="1" s="1"/>
  <c r="P409" i="1" s="1"/>
  <c r="J409" i="1"/>
  <c r="Q409" i="1" s="1"/>
  <c r="H410" i="1"/>
  <c r="J410" i="1" s="1"/>
  <c r="Q410" i="1" s="1"/>
  <c r="I410" i="1"/>
  <c r="P410" i="1" s="1"/>
  <c r="H411" i="1"/>
  <c r="I411" i="1"/>
  <c r="P411" i="1"/>
  <c r="J411" i="1"/>
  <c r="Q411" i="1" s="1"/>
  <c r="M412" i="1"/>
  <c r="H412" i="1"/>
  <c r="I412" i="1"/>
  <c r="P412" i="1" s="1"/>
  <c r="J412" i="1"/>
  <c r="Q412" i="1"/>
  <c r="H413" i="1"/>
  <c r="I413" i="1" s="1"/>
  <c r="P413" i="1" s="1"/>
  <c r="J413" i="1"/>
  <c r="Q413" i="1" s="1"/>
  <c r="H414" i="1"/>
  <c r="J414" i="1" s="1"/>
  <c r="H415" i="1"/>
  <c r="I415" i="1"/>
  <c r="P415" i="1"/>
  <c r="J415" i="1"/>
  <c r="Q415" i="1" s="1"/>
  <c r="H416" i="1"/>
  <c r="I416" i="1"/>
  <c r="P416" i="1" s="1"/>
  <c r="J416" i="1"/>
  <c r="Q416" i="1"/>
  <c r="H417" i="1"/>
  <c r="I417" i="1" s="1"/>
  <c r="J417" i="1"/>
  <c r="M418" i="1"/>
  <c r="H418" i="1"/>
  <c r="J418" i="1" s="1"/>
  <c r="Q418" i="1" s="1"/>
  <c r="I418" i="1"/>
  <c r="P418" i="1" s="1"/>
  <c r="H419" i="1"/>
  <c r="I419" i="1"/>
  <c r="P419" i="1"/>
  <c r="J419" i="1"/>
  <c r="Q419" i="1" s="1"/>
  <c r="H420" i="1"/>
  <c r="I420" i="1"/>
  <c r="P420" i="1" s="1"/>
  <c r="J420" i="1"/>
  <c r="Q420" i="1"/>
  <c r="H421" i="1"/>
  <c r="I421" i="1" s="1"/>
  <c r="P421" i="1" s="1"/>
  <c r="J421" i="1"/>
  <c r="Q421" i="1" s="1"/>
  <c r="H422" i="1"/>
  <c r="J422" i="1" s="1"/>
  <c r="I422" i="1"/>
  <c r="H423" i="1"/>
  <c r="I423" i="1"/>
  <c r="P423" i="1"/>
  <c r="J423" i="1"/>
  <c r="Q423" i="1" s="1"/>
  <c r="H424" i="1"/>
  <c r="I424" i="1"/>
  <c r="P424" i="1" s="1"/>
  <c r="J424" i="1"/>
  <c r="Q424" i="1"/>
  <c r="M425" i="1"/>
  <c r="H425" i="1"/>
  <c r="I425" i="1" s="1"/>
  <c r="P425" i="1" s="1"/>
  <c r="J425" i="1"/>
  <c r="Q425" i="1" s="1"/>
  <c r="M426" i="1"/>
  <c r="H426" i="1"/>
  <c r="J426" i="1" s="1"/>
  <c r="I426" i="1"/>
  <c r="H427" i="1"/>
  <c r="I427" i="1"/>
  <c r="P427" i="1"/>
  <c r="J427" i="1"/>
  <c r="Q427" i="1" s="1"/>
  <c r="M428" i="1"/>
  <c r="H428" i="1"/>
  <c r="I428" i="1"/>
  <c r="P428" i="1" s="1"/>
  <c r="J428" i="1"/>
  <c r="Q428" i="1"/>
  <c r="H429" i="1"/>
  <c r="I429" i="1" s="1"/>
  <c r="P429" i="1" s="1"/>
  <c r="J429" i="1"/>
  <c r="Q429" i="1" s="1"/>
  <c r="M430" i="1"/>
  <c r="H430" i="1"/>
  <c r="J430" i="1" s="1"/>
  <c r="I430" i="1"/>
  <c r="H431" i="1"/>
  <c r="I431" i="1"/>
  <c r="P431" i="1"/>
  <c r="J431" i="1"/>
  <c r="Q431" i="1" s="1"/>
  <c r="H432" i="1"/>
  <c r="I432" i="1"/>
  <c r="J432" i="1"/>
  <c r="H433" i="1"/>
  <c r="I433" i="1" s="1"/>
  <c r="P433" i="1" s="1"/>
  <c r="J433" i="1"/>
  <c r="Q433" i="1" s="1"/>
  <c r="H434" i="1"/>
  <c r="J434" i="1" s="1"/>
  <c r="Q434" i="1" s="1"/>
  <c r="I434" i="1"/>
  <c r="P434" i="1" s="1"/>
  <c r="H435" i="1"/>
  <c r="I435" i="1"/>
  <c r="P435" i="1"/>
  <c r="J435" i="1"/>
  <c r="Q435" i="1" s="1"/>
  <c r="M436" i="1"/>
  <c r="H436" i="1"/>
  <c r="I436" i="1"/>
  <c r="P436" i="1" s="1"/>
  <c r="J436" i="1"/>
  <c r="Q436" i="1"/>
  <c r="M437" i="1"/>
  <c r="H437" i="1"/>
  <c r="I437" i="1" s="1"/>
  <c r="P437" i="1" s="1"/>
  <c r="J437" i="1"/>
  <c r="Q437" i="1" s="1"/>
  <c r="H438" i="1"/>
  <c r="J438" i="1" s="1"/>
  <c r="I438" i="1"/>
  <c r="H439" i="1"/>
  <c r="I439" i="1"/>
  <c r="J439" i="1"/>
  <c r="H440" i="1"/>
  <c r="I440" i="1"/>
  <c r="P440" i="1" s="1"/>
  <c r="J440" i="1"/>
  <c r="Q440" i="1"/>
  <c r="H441" i="1"/>
  <c r="I441" i="1" s="1"/>
  <c r="P441" i="1" s="1"/>
  <c r="J441" i="1"/>
  <c r="Q441" i="1" s="1"/>
  <c r="H442" i="1"/>
  <c r="J442" i="1" s="1"/>
  <c r="Q442" i="1" s="1"/>
  <c r="I442" i="1"/>
  <c r="P442" i="1" s="1"/>
  <c r="M443" i="1"/>
  <c r="H443" i="1"/>
  <c r="I443" i="1"/>
  <c r="P443" i="1" s="1"/>
  <c r="J443" i="1"/>
  <c r="Q443" i="1" s="1"/>
  <c r="H444" i="1"/>
  <c r="I444" i="1"/>
  <c r="J444" i="1"/>
  <c r="Q444" i="1"/>
  <c r="M445" i="1"/>
  <c r="H445" i="1"/>
  <c r="I445" i="1" s="1"/>
  <c r="P445" i="1" s="1"/>
  <c r="J445" i="1"/>
  <c r="Q445" i="1" s="1"/>
  <c r="H446" i="1"/>
  <c r="J446" i="1" s="1"/>
  <c r="I446" i="1"/>
  <c r="H447" i="1"/>
  <c r="I447" i="1"/>
  <c r="P447" i="1"/>
  <c r="J447" i="1"/>
  <c r="Q447" i="1" s="1"/>
  <c r="H448" i="1"/>
  <c r="I448" i="1"/>
  <c r="P448" i="1" s="1"/>
  <c r="J448" i="1"/>
  <c r="Q448" i="1"/>
  <c r="M449" i="1"/>
  <c r="H449" i="1"/>
  <c r="I449" i="1" s="1"/>
  <c r="P449" i="1" s="1"/>
  <c r="J449" i="1"/>
  <c r="Q449" i="1" s="1"/>
  <c r="H450" i="1"/>
  <c r="J450" i="1" s="1"/>
  <c r="Q450" i="1" s="1"/>
  <c r="M451" i="1"/>
  <c r="H451" i="1"/>
  <c r="I451" i="1"/>
  <c r="P451" i="1"/>
  <c r="J451" i="1"/>
  <c r="Q451" i="1" s="1"/>
  <c r="H452" i="1"/>
  <c r="I452" i="1"/>
  <c r="P452" i="1" s="1"/>
  <c r="J452" i="1"/>
  <c r="Q452" i="1"/>
  <c r="H453" i="1"/>
  <c r="I453" i="1" s="1"/>
  <c r="P453" i="1" s="1"/>
  <c r="J453" i="1"/>
  <c r="Q453" i="1" s="1"/>
  <c r="H454" i="1"/>
  <c r="J454" i="1" s="1"/>
  <c r="H455" i="1"/>
  <c r="I455" i="1"/>
  <c r="P455" i="1"/>
  <c r="J455" i="1"/>
  <c r="Q455" i="1" s="1"/>
  <c r="H456" i="1"/>
  <c r="I456" i="1"/>
  <c r="J456" i="1"/>
  <c r="Q456" i="1"/>
  <c r="H457" i="1"/>
  <c r="I457" i="1" s="1"/>
  <c r="P457" i="1" s="1"/>
  <c r="J457" i="1"/>
  <c r="Q457" i="1"/>
  <c r="M458" i="1"/>
  <c r="H458" i="1"/>
  <c r="J458" i="1" s="1"/>
  <c r="Q458" i="1" s="1"/>
  <c r="H459" i="1"/>
  <c r="I459" i="1"/>
  <c r="P459" i="1"/>
  <c r="J459" i="1"/>
  <c r="Q459" i="1" s="1"/>
  <c r="H460" i="1"/>
  <c r="I460" i="1"/>
  <c r="P460" i="1" s="1"/>
  <c r="J460" i="1"/>
  <c r="Q460" i="1"/>
  <c r="H461" i="1"/>
  <c r="I461" i="1" s="1"/>
  <c r="P461" i="1" s="1"/>
  <c r="J461" i="1"/>
  <c r="Q461" i="1" s="1"/>
  <c r="H462" i="1"/>
  <c r="J462" i="1" s="1"/>
  <c r="H463" i="1"/>
  <c r="J463" i="1" s="1"/>
  <c r="Q463" i="1" s="1"/>
  <c r="I463" i="1"/>
  <c r="P463" i="1"/>
  <c r="H464" i="1"/>
  <c r="I464" i="1"/>
  <c r="P464" i="1" s="1"/>
  <c r="J464" i="1"/>
  <c r="Q464" i="1"/>
  <c r="M465" i="1"/>
  <c r="H465" i="1"/>
  <c r="I465" i="1" s="1"/>
  <c r="J465" i="1"/>
  <c r="Q465" i="1" s="1"/>
  <c r="H466" i="1"/>
  <c r="J466" i="1" s="1"/>
  <c r="I466" i="1"/>
  <c r="M467" i="1"/>
  <c r="H467" i="1"/>
  <c r="I467" i="1" s="1"/>
  <c r="P467" i="1" s="1"/>
  <c r="H468" i="1"/>
  <c r="I468" i="1"/>
  <c r="P468" i="1"/>
  <c r="J468" i="1"/>
  <c r="Q468" i="1" s="1"/>
  <c r="H469" i="1"/>
  <c r="I469" i="1" s="1"/>
  <c r="P469" i="1" s="1"/>
  <c r="M470" i="1"/>
  <c r="H470" i="1"/>
  <c r="J470" i="1" s="1"/>
  <c r="I470" i="1"/>
  <c r="H471" i="1"/>
  <c r="I471" i="1" s="1"/>
  <c r="J471" i="1"/>
  <c r="H472" i="1"/>
  <c r="I472" i="1"/>
  <c r="J472" i="1"/>
  <c r="H473" i="1"/>
  <c r="I473" i="1" s="1"/>
  <c r="P473" i="1" s="1"/>
  <c r="J473" i="1"/>
  <c r="Q473" i="1"/>
  <c r="M474" i="1"/>
  <c r="H474" i="1"/>
  <c r="J474" i="1" s="1"/>
  <c r="I474" i="1"/>
  <c r="H475" i="1"/>
  <c r="J475" i="1" s="1"/>
  <c r="Q475" i="1" s="1"/>
  <c r="I475" i="1"/>
  <c r="P475" i="1"/>
  <c r="H476" i="1"/>
  <c r="I476" i="1"/>
  <c r="J476" i="1"/>
  <c r="H477" i="1"/>
  <c r="I477" i="1" s="1"/>
  <c r="P477" i="1" s="1"/>
  <c r="M478" i="1"/>
  <c r="H478" i="1"/>
  <c r="J478" i="1" s="1"/>
  <c r="I478" i="1"/>
  <c r="H479" i="1"/>
  <c r="I479" i="1" s="1"/>
  <c r="P479" i="1" s="1"/>
  <c r="H480" i="1"/>
  <c r="I480" i="1"/>
  <c r="P480" i="1"/>
  <c r="J480" i="1"/>
  <c r="Q480" i="1" s="1"/>
  <c r="H481" i="1"/>
  <c r="I481" i="1" s="1"/>
  <c r="J481" i="1"/>
  <c r="M482" i="1"/>
  <c r="H482" i="1"/>
  <c r="J482" i="1" s="1"/>
  <c r="H483" i="1"/>
  <c r="I483" i="1"/>
  <c r="P483" i="1"/>
  <c r="J483" i="1"/>
  <c r="Q483" i="1"/>
  <c r="H484" i="1"/>
  <c r="I484" i="1"/>
  <c r="P484" i="1"/>
  <c r="J484" i="1"/>
  <c r="Q484" i="1"/>
  <c r="M485" i="1"/>
  <c r="H485" i="1"/>
  <c r="I485" i="1" s="1"/>
  <c r="P485" i="1" s="1"/>
  <c r="J485" i="1"/>
  <c r="Q485" i="1" s="1"/>
  <c r="H486" i="1"/>
  <c r="J486" i="1" s="1"/>
  <c r="H487" i="1"/>
  <c r="J487" i="1" s="1"/>
  <c r="Q487" i="1" s="1"/>
  <c r="I487" i="1"/>
  <c r="P487" i="1" s="1"/>
  <c r="H488" i="1"/>
  <c r="I488" i="1"/>
  <c r="J488" i="1"/>
  <c r="H489" i="1"/>
  <c r="I489" i="1" s="1"/>
  <c r="J489" i="1"/>
  <c r="M490" i="1"/>
  <c r="H490" i="1"/>
  <c r="J490" i="1" s="1"/>
  <c r="I490" i="1"/>
  <c r="H491" i="1"/>
  <c r="I491" i="1"/>
  <c r="P491" i="1" s="1"/>
  <c r="J491" i="1"/>
  <c r="Q491" i="1"/>
  <c r="H492" i="1"/>
  <c r="I492" i="1"/>
  <c r="J492" i="1"/>
  <c r="H493" i="1"/>
  <c r="I493" i="1" s="1"/>
  <c r="P493" i="1" s="1"/>
  <c r="J493" i="1"/>
  <c r="Q493" i="1"/>
  <c r="M494" i="1"/>
  <c r="H494" i="1"/>
  <c r="J494" i="1" s="1"/>
  <c r="H495" i="1"/>
  <c r="I495" i="1"/>
  <c r="P495" i="1"/>
  <c r="J495" i="1"/>
  <c r="Q495" i="1" s="1"/>
  <c r="H496" i="1"/>
  <c r="I496" i="1"/>
  <c r="P496" i="1" s="1"/>
  <c r="J496" i="1"/>
  <c r="Q496" i="1"/>
  <c r="H497" i="1"/>
  <c r="I497" i="1" s="1"/>
  <c r="P497" i="1" s="1"/>
  <c r="M498" i="1"/>
  <c r="H498" i="1"/>
  <c r="J498" i="1" s="1"/>
  <c r="I498" i="1"/>
  <c r="P498" i="1"/>
  <c r="Q498" i="1"/>
  <c r="H499" i="1"/>
  <c r="I499" i="1" s="1"/>
  <c r="H500" i="1"/>
  <c r="J500" i="1" s="1"/>
  <c r="Q500" i="1" s="1"/>
  <c r="I500" i="1"/>
  <c r="P500" i="1"/>
  <c r="M501" i="1"/>
  <c r="H501" i="1"/>
  <c r="I501" i="1" s="1"/>
  <c r="P501" i="1"/>
  <c r="J501" i="1"/>
  <c r="Q501" i="1"/>
  <c r="H502" i="1"/>
  <c r="J502" i="1" s="1"/>
  <c r="H503" i="1"/>
  <c r="J503" i="1" s="1"/>
  <c r="Q503" i="1" s="1"/>
  <c r="I503" i="1"/>
  <c r="P503" i="1"/>
  <c r="M504" i="1"/>
  <c r="H504" i="1"/>
  <c r="I504" i="1"/>
  <c r="P504" i="1"/>
  <c r="J504" i="1"/>
  <c r="Q504" i="1"/>
  <c r="H505" i="1"/>
  <c r="I505" i="1" s="1"/>
  <c r="J505" i="1"/>
  <c r="B34" i="1"/>
  <c r="B33" i="1"/>
  <c r="B32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B36" i="1"/>
  <c r="P499" i="1" l="1"/>
  <c r="I376" i="1"/>
  <c r="P376" i="1" s="1"/>
  <c r="J376" i="1"/>
  <c r="Q376" i="1" s="1"/>
  <c r="I354" i="1"/>
  <c r="P354" i="1" s="1"/>
  <c r="J354" i="1"/>
  <c r="Q354" i="1" s="1"/>
  <c r="P382" i="1"/>
  <c r="J357" i="1"/>
  <c r="Q357" i="1" s="1"/>
  <c r="I357" i="1"/>
  <c r="P357" i="1" s="1"/>
  <c r="I351" i="1"/>
  <c r="P351" i="1" s="1"/>
  <c r="J351" i="1"/>
  <c r="Q351" i="1" s="1"/>
  <c r="I344" i="1"/>
  <c r="P344" i="1" s="1"/>
  <c r="J344" i="1"/>
  <c r="Q344" i="1" s="1"/>
  <c r="P465" i="1"/>
  <c r="Q406" i="1"/>
  <c r="J373" i="1"/>
  <c r="Q373" i="1" s="1"/>
  <c r="I373" i="1"/>
  <c r="P373" i="1" s="1"/>
  <c r="I360" i="1"/>
  <c r="P360" i="1" s="1"/>
  <c r="J360" i="1"/>
  <c r="Q360" i="1" s="1"/>
  <c r="I302" i="1"/>
  <c r="P302" i="1" s="1"/>
  <c r="J302" i="1"/>
  <c r="Q302" i="1" s="1"/>
  <c r="Q233" i="1"/>
  <c r="J499" i="1"/>
  <c r="I486" i="1"/>
  <c r="J479" i="1"/>
  <c r="Q479" i="1" s="1"/>
  <c r="J469" i="1"/>
  <c r="Q469" i="1" s="1"/>
  <c r="Q466" i="1"/>
  <c r="I462" i="1"/>
  <c r="I370" i="1"/>
  <c r="P370" i="1" s="1"/>
  <c r="J370" i="1"/>
  <c r="Q370" i="1" s="1"/>
  <c r="J341" i="1"/>
  <c r="Q341" i="1" s="1"/>
  <c r="I341" i="1"/>
  <c r="P341" i="1" s="1"/>
  <c r="P402" i="1"/>
  <c r="J467" i="1"/>
  <c r="Q467" i="1" s="1"/>
  <c r="I458" i="1"/>
  <c r="P458" i="1" s="1"/>
  <c r="I450" i="1"/>
  <c r="P450" i="1" s="1"/>
  <c r="I414" i="1"/>
  <c r="P414" i="1" s="1"/>
  <c r="P426" i="1"/>
  <c r="I502" i="1"/>
  <c r="P502" i="1" s="1"/>
  <c r="I494" i="1"/>
  <c r="J477" i="1"/>
  <c r="Q477" i="1" s="1"/>
  <c r="I454" i="1"/>
  <c r="Q414" i="1"/>
  <c r="I367" i="1"/>
  <c r="P367" i="1" s="1"/>
  <c r="J367" i="1"/>
  <c r="Q367" i="1" s="1"/>
  <c r="I300" i="1"/>
  <c r="P300" i="1" s="1"/>
  <c r="J300" i="1"/>
  <c r="Q300" i="1" s="1"/>
  <c r="J497" i="1"/>
  <c r="Q497" i="1" s="1"/>
  <c r="I482" i="1"/>
  <c r="J325" i="1"/>
  <c r="Q325" i="1" s="1"/>
  <c r="I325" i="1"/>
  <c r="P325" i="1" s="1"/>
  <c r="P233" i="1"/>
  <c r="I164" i="1"/>
  <c r="P164" i="1" s="1"/>
  <c r="J164" i="1"/>
  <c r="Q164" i="1" s="1"/>
  <c r="I155" i="1"/>
  <c r="P155" i="1" s="1"/>
  <c r="J155" i="1"/>
  <c r="Q155" i="1" s="1"/>
  <c r="J134" i="1"/>
  <c r="Q134" i="1" s="1"/>
  <c r="I134" i="1"/>
  <c r="P134" i="1" s="1"/>
  <c r="K488" i="1"/>
  <c r="L488" i="1"/>
  <c r="O466" i="1"/>
  <c r="N466" i="1"/>
  <c r="P466" i="1" s="1"/>
  <c r="K462" i="1"/>
  <c r="L462" i="1"/>
  <c r="K454" i="1"/>
  <c r="L454" i="1"/>
  <c r="O414" i="1"/>
  <c r="N414" i="1"/>
  <c r="O382" i="1"/>
  <c r="Q382" i="1" s="1"/>
  <c r="N382" i="1"/>
  <c r="O364" i="1"/>
  <c r="Q364" i="1" s="1"/>
  <c r="N364" i="1"/>
  <c r="P364" i="1" s="1"/>
  <c r="O359" i="1"/>
  <c r="Q359" i="1" s="1"/>
  <c r="M359" i="1"/>
  <c r="N359" i="1"/>
  <c r="P359" i="1" s="1"/>
  <c r="O330" i="1"/>
  <c r="N330" i="1"/>
  <c r="O317" i="1"/>
  <c r="N317" i="1"/>
  <c r="P317" i="1" s="1"/>
  <c r="N185" i="1"/>
  <c r="P185" i="1" s="1"/>
  <c r="O185" i="1"/>
  <c r="M185" i="1"/>
  <c r="K176" i="1"/>
  <c r="H176" i="1"/>
  <c r="K157" i="1"/>
  <c r="H157" i="1"/>
  <c r="K118" i="1"/>
  <c r="H118" i="1"/>
  <c r="K102" i="1"/>
  <c r="H102" i="1"/>
  <c r="K77" i="1"/>
  <c r="H77" i="1"/>
  <c r="L77" i="1"/>
  <c r="I268" i="1"/>
  <c r="P268" i="1" s="1"/>
  <c r="J268" i="1"/>
  <c r="Q268" i="1" s="1"/>
  <c r="I205" i="1"/>
  <c r="P205" i="1" s="1"/>
  <c r="J205" i="1"/>
  <c r="Q205" i="1" s="1"/>
  <c r="I199" i="1"/>
  <c r="P199" i="1" s="1"/>
  <c r="J199" i="1"/>
  <c r="Q199" i="1" s="1"/>
  <c r="I112" i="1"/>
  <c r="P112" i="1" s="1"/>
  <c r="J112" i="1"/>
  <c r="Q112" i="1" s="1"/>
  <c r="Q317" i="1"/>
  <c r="I264" i="1"/>
  <c r="P264" i="1" s="1"/>
  <c r="J264" i="1"/>
  <c r="Q264" i="1" s="1"/>
  <c r="J202" i="1"/>
  <c r="Q202" i="1" s="1"/>
  <c r="I202" i="1"/>
  <c r="P202" i="1" s="1"/>
  <c r="I173" i="1"/>
  <c r="P173" i="1" s="1"/>
  <c r="J173" i="1"/>
  <c r="Q173" i="1" s="1"/>
  <c r="J170" i="1"/>
  <c r="Q170" i="1" s="1"/>
  <c r="I170" i="1"/>
  <c r="P170" i="1" s="1"/>
  <c r="I167" i="1"/>
  <c r="P167" i="1" s="1"/>
  <c r="J167" i="1"/>
  <c r="Q167" i="1" s="1"/>
  <c r="I143" i="1"/>
  <c r="P143" i="1" s="1"/>
  <c r="J143" i="1"/>
  <c r="Q143" i="1" s="1"/>
  <c r="J49" i="1"/>
  <c r="Q49" i="1" s="1"/>
  <c r="I49" i="1"/>
  <c r="P49" i="1" s="1"/>
  <c r="L364" i="1"/>
  <c r="M364" i="1" s="1"/>
  <c r="J372" i="1"/>
  <c r="Q372" i="1" s="1"/>
  <c r="J340" i="1"/>
  <c r="Q340" i="1" s="1"/>
  <c r="H330" i="1"/>
  <c r="J328" i="1"/>
  <c r="I297" i="1"/>
  <c r="P297" i="1" s="1"/>
  <c r="I273" i="1"/>
  <c r="P273" i="1" s="1"/>
  <c r="I253" i="1"/>
  <c r="P253" i="1" s="1"/>
  <c r="I280" i="1"/>
  <c r="P280" i="1" s="1"/>
  <c r="J280" i="1"/>
  <c r="Q280" i="1" s="1"/>
  <c r="J278" i="1"/>
  <c r="I260" i="1"/>
  <c r="P260" i="1" s="1"/>
  <c r="J260" i="1"/>
  <c r="Q260" i="1" s="1"/>
  <c r="J258" i="1"/>
  <c r="Q258" i="1" s="1"/>
  <c r="I249" i="1"/>
  <c r="P249" i="1" s="1"/>
  <c r="I238" i="1"/>
  <c r="P238" i="1" s="1"/>
  <c r="J83" i="1"/>
  <c r="Q83" i="1" s="1"/>
  <c r="I83" i="1"/>
  <c r="P83" i="1" s="1"/>
  <c r="J326" i="1"/>
  <c r="J298" i="1"/>
  <c r="Q298" i="1" s="1"/>
  <c r="I276" i="1"/>
  <c r="P276" i="1" s="1"/>
  <c r="J276" i="1"/>
  <c r="Q276" i="1" s="1"/>
  <c r="I256" i="1"/>
  <c r="P256" i="1" s="1"/>
  <c r="J256" i="1"/>
  <c r="Q256" i="1" s="1"/>
  <c r="J254" i="1"/>
  <c r="I244" i="1"/>
  <c r="P244" i="1" s="1"/>
  <c r="J244" i="1"/>
  <c r="Q244" i="1" s="1"/>
  <c r="I240" i="1"/>
  <c r="P240" i="1" s="1"/>
  <c r="J240" i="1"/>
  <c r="Q240" i="1" s="1"/>
  <c r="I229" i="1"/>
  <c r="J229" i="1"/>
  <c r="I131" i="1"/>
  <c r="P131" i="1" s="1"/>
  <c r="J131" i="1"/>
  <c r="Q131" i="1" s="1"/>
  <c r="I128" i="1"/>
  <c r="P128" i="1" s="1"/>
  <c r="J128" i="1"/>
  <c r="Q128" i="1" s="1"/>
  <c r="I361" i="1"/>
  <c r="P361" i="1" s="1"/>
  <c r="J332" i="1"/>
  <c r="Q332" i="1" s="1"/>
  <c r="I321" i="1"/>
  <c r="P321" i="1" s="1"/>
  <c r="I293" i="1"/>
  <c r="P293" i="1" s="1"/>
  <c r="J288" i="1"/>
  <c r="Q288" i="1" s="1"/>
  <c r="I265" i="1"/>
  <c r="P265" i="1" s="1"/>
  <c r="P183" i="1"/>
  <c r="J356" i="1"/>
  <c r="Q356" i="1" s="1"/>
  <c r="I329" i="1"/>
  <c r="P329" i="1" s="1"/>
  <c r="J324" i="1"/>
  <c r="Q324" i="1" s="1"/>
  <c r="I301" i="1"/>
  <c r="P301" i="1" s="1"/>
  <c r="J296" i="1"/>
  <c r="Q296" i="1" s="1"/>
  <c r="I272" i="1"/>
  <c r="P272" i="1" s="1"/>
  <c r="J272" i="1"/>
  <c r="Q272" i="1" s="1"/>
  <c r="I252" i="1"/>
  <c r="P252" i="1" s="1"/>
  <c r="J252" i="1"/>
  <c r="Q252" i="1" s="1"/>
  <c r="I248" i="1"/>
  <c r="P248" i="1" s="1"/>
  <c r="J248" i="1"/>
  <c r="Q248" i="1" s="1"/>
  <c r="I196" i="1"/>
  <c r="P196" i="1" s="1"/>
  <c r="J196" i="1"/>
  <c r="Q196" i="1" s="1"/>
  <c r="I152" i="1"/>
  <c r="P152" i="1" s="1"/>
  <c r="J152" i="1"/>
  <c r="Q152" i="1" s="1"/>
  <c r="Q149" i="1"/>
  <c r="Q147" i="1"/>
  <c r="I140" i="1"/>
  <c r="P140" i="1" s="1"/>
  <c r="J140" i="1"/>
  <c r="Q140" i="1" s="1"/>
  <c r="I223" i="1"/>
  <c r="P223" i="1" s="1"/>
  <c r="J209" i="1"/>
  <c r="I194" i="1"/>
  <c r="P194" i="1" s="1"/>
  <c r="J177" i="1"/>
  <c r="I63" i="1"/>
  <c r="P63" i="1" s="1"/>
  <c r="J63" i="1"/>
  <c r="Q63" i="1" s="1"/>
  <c r="I7" i="1"/>
  <c r="P7" i="1" s="1"/>
  <c r="J7" i="1"/>
  <c r="Q7" i="1" s="1"/>
  <c r="N499" i="1"/>
  <c r="O499" i="1"/>
  <c r="O476" i="1"/>
  <c r="Q476" i="1" s="1"/>
  <c r="N476" i="1"/>
  <c r="P476" i="1" s="1"/>
  <c r="O439" i="1"/>
  <c r="Q439" i="1" s="1"/>
  <c r="N439" i="1"/>
  <c r="P439" i="1" s="1"/>
  <c r="O432" i="1"/>
  <c r="Q432" i="1" s="1"/>
  <c r="N432" i="1"/>
  <c r="P432" i="1" s="1"/>
  <c r="K417" i="1"/>
  <c r="L417" i="1"/>
  <c r="I206" i="1"/>
  <c r="P206" i="1" s="1"/>
  <c r="I174" i="1"/>
  <c r="I119" i="1"/>
  <c r="P119" i="1" s="1"/>
  <c r="I115" i="1"/>
  <c r="P115" i="1" s="1"/>
  <c r="I111" i="1"/>
  <c r="P111" i="1" s="1"/>
  <c r="I91" i="1"/>
  <c r="P91" i="1" s="1"/>
  <c r="I57" i="1"/>
  <c r="P57" i="1" s="1"/>
  <c r="I54" i="1"/>
  <c r="P54" i="1" s="1"/>
  <c r="I51" i="1"/>
  <c r="P51" i="1" s="1"/>
  <c r="J51" i="1"/>
  <c r="Q51" i="1" s="1"/>
  <c r="J46" i="1"/>
  <c r="Q46" i="1" s="1"/>
  <c r="I46" i="1"/>
  <c r="P46" i="1" s="1"/>
  <c r="J27" i="1"/>
  <c r="Q27" i="1" s="1"/>
  <c r="I27" i="1"/>
  <c r="P27" i="1" s="1"/>
  <c r="I198" i="1"/>
  <c r="P198" i="1" s="1"/>
  <c r="I166" i="1"/>
  <c r="P166" i="1" s="1"/>
  <c r="I154" i="1"/>
  <c r="P154" i="1" s="1"/>
  <c r="I142" i="1"/>
  <c r="P142" i="1" s="1"/>
  <c r="I95" i="1"/>
  <c r="P95" i="1" s="1"/>
  <c r="I31" i="1"/>
  <c r="P31" i="1" s="1"/>
  <c r="J31" i="1"/>
  <c r="Q31" i="1" s="1"/>
  <c r="I10" i="1"/>
  <c r="P10" i="1" s="1"/>
  <c r="I234" i="1"/>
  <c r="P234" i="1" s="1"/>
  <c r="I222" i="1"/>
  <c r="P222" i="1" s="1"/>
  <c r="I190" i="1"/>
  <c r="P190" i="1" s="1"/>
  <c r="I158" i="1"/>
  <c r="P158" i="1" s="1"/>
  <c r="I146" i="1"/>
  <c r="P146" i="1" s="1"/>
  <c r="J217" i="1"/>
  <c r="J185" i="1"/>
  <c r="O472" i="1"/>
  <c r="Q472" i="1" s="1"/>
  <c r="N472" i="1"/>
  <c r="P472" i="1" s="1"/>
  <c r="I6" i="1"/>
  <c r="P6" i="1" s="1"/>
  <c r="J6" i="1"/>
  <c r="Q6" i="1" s="1"/>
  <c r="L503" i="1"/>
  <c r="M503" i="1" s="1"/>
  <c r="L495" i="1"/>
  <c r="M495" i="1" s="1"/>
  <c r="L487" i="1"/>
  <c r="M487" i="1" s="1"/>
  <c r="L479" i="1"/>
  <c r="M479" i="1" s="1"/>
  <c r="L471" i="1"/>
  <c r="M471" i="1" s="1"/>
  <c r="L463" i="1"/>
  <c r="M463" i="1" s="1"/>
  <c r="L455" i="1"/>
  <c r="M455" i="1" s="1"/>
  <c r="L447" i="1"/>
  <c r="M447" i="1" s="1"/>
  <c r="L439" i="1"/>
  <c r="M439" i="1" s="1"/>
  <c r="L431" i="1"/>
  <c r="M431" i="1" s="1"/>
  <c r="L423" i="1"/>
  <c r="M423" i="1" s="1"/>
  <c r="L415" i="1"/>
  <c r="M415" i="1" s="1"/>
  <c r="L407" i="1"/>
  <c r="M407" i="1" s="1"/>
  <c r="L399" i="1"/>
  <c r="M399" i="1" s="1"/>
  <c r="L391" i="1"/>
  <c r="M391" i="1" s="1"/>
  <c r="L383" i="1"/>
  <c r="M383" i="1" s="1"/>
  <c r="L375" i="1"/>
  <c r="M375" i="1" s="1"/>
  <c r="L367" i="1"/>
  <c r="M367" i="1" s="1"/>
  <c r="L359" i="1"/>
  <c r="L351" i="1"/>
  <c r="M351" i="1" s="1"/>
  <c r="L343" i="1"/>
  <c r="M343" i="1" s="1"/>
  <c r="L335" i="1"/>
  <c r="M335" i="1" s="1"/>
  <c r="L327" i="1"/>
  <c r="M327" i="1" s="1"/>
  <c r="L319" i="1"/>
  <c r="M319" i="1" s="1"/>
  <c r="L311" i="1"/>
  <c r="M311" i="1" s="1"/>
  <c r="L303" i="1"/>
  <c r="M303" i="1" s="1"/>
  <c r="L295" i="1"/>
  <c r="M295" i="1" s="1"/>
  <c r="L287" i="1"/>
  <c r="M287" i="1" s="1"/>
  <c r="L279" i="1"/>
  <c r="M279" i="1" s="1"/>
  <c r="L271" i="1"/>
  <c r="M271" i="1" s="1"/>
  <c r="L263" i="1"/>
  <c r="M263" i="1" s="1"/>
  <c r="L255" i="1"/>
  <c r="M255" i="1" s="1"/>
  <c r="L247" i="1"/>
  <c r="M247" i="1" s="1"/>
  <c r="L239" i="1"/>
  <c r="M239" i="1" s="1"/>
  <c r="L231" i="1"/>
  <c r="M231" i="1" s="1"/>
  <c r="L223" i="1"/>
  <c r="M223" i="1" s="1"/>
  <c r="L215" i="1"/>
  <c r="M215" i="1" s="1"/>
  <c r="L207" i="1"/>
  <c r="M207" i="1" s="1"/>
  <c r="L199" i="1"/>
  <c r="M199" i="1" s="1"/>
  <c r="L191" i="1"/>
  <c r="M191" i="1" s="1"/>
  <c r="L183" i="1"/>
  <c r="M183" i="1" s="1"/>
  <c r="L175" i="1"/>
  <c r="M175" i="1" s="1"/>
  <c r="L167" i="1"/>
  <c r="M167" i="1" s="1"/>
  <c r="L159" i="1"/>
  <c r="M159" i="1" s="1"/>
  <c r="L151" i="1"/>
  <c r="M151" i="1" s="1"/>
  <c r="L143" i="1"/>
  <c r="M143" i="1" s="1"/>
  <c r="L135" i="1"/>
  <c r="M135" i="1" s="1"/>
  <c r="L127" i="1"/>
  <c r="M127" i="1" s="1"/>
  <c r="L119" i="1"/>
  <c r="M119" i="1" s="1"/>
  <c r="L111" i="1"/>
  <c r="M111" i="1" s="1"/>
  <c r="L103" i="1"/>
  <c r="M103" i="1" s="1"/>
  <c r="L95" i="1"/>
  <c r="M95" i="1" s="1"/>
  <c r="L87" i="1"/>
  <c r="M87" i="1" s="1"/>
  <c r="L79" i="1"/>
  <c r="M79" i="1" s="1"/>
  <c r="L71" i="1"/>
  <c r="M71" i="1" s="1"/>
  <c r="L63" i="1"/>
  <c r="M63" i="1" s="1"/>
  <c r="L55" i="1"/>
  <c r="M55" i="1" s="1"/>
  <c r="L47" i="1"/>
  <c r="M47" i="1" s="1"/>
  <c r="L39" i="1"/>
  <c r="M39" i="1" s="1"/>
  <c r="L31" i="1"/>
  <c r="M31" i="1" s="1"/>
  <c r="L23" i="1"/>
  <c r="M23" i="1" s="1"/>
  <c r="L15" i="1"/>
  <c r="M15" i="1" s="1"/>
  <c r="L7" i="1"/>
  <c r="M7" i="1" s="1"/>
  <c r="L505" i="1"/>
  <c r="M505" i="1" s="1"/>
  <c r="L496" i="1"/>
  <c r="M496" i="1" s="1"/>
  <c r="L486" i="1"/>
  <c r="M486" i="1" s="1"/>
  <c r="L477" i="1"/>
  <c r="M477" i="1" s="1"/>
  <c r="L468" i="1"/>
  <c r="M468" i="1" s="1"/>
  <c r="L459" i="1"/>
  <c r="M459" i="1" s="1"/>
  <c r="L450" i="1"/>
  <c r="M450" i="1" s="1"/>
  <c r="L441" i="1"/>
  <c r="M441" i="1" s="1"/>
  <c r="L432" i="1"/>
  <c r="M432" i="1" s="1"/>
  <c r="L422" i="1"/>
  <c r="M422" i="1" s="1"/>
  <c r="L413" i="1"/>
  <c r="M413" i="1" s="1"/>
  <c r="L404" i="1"/>
  <c r="M404" i="1" s="1"/>
  <c r="L395" i="1"/>
  <c r="M395" i="1" s="1"/>
  <c r="L386" i="1"/>
  <c r="M386" i="1" s="1"/>
  <c r="L377" i="1"/>
  <c r="M377" i="1" s="1"/>
  <c r="L368" i="1"/>
  <c r="M368" i="1" s="1"/>
  <c r="L358" i="1"/>
  <c r="M358" i="1" s="1"/>
  <c r="L349" i="1"/>
  <c r="M349" i="1" s="1"/>
  <c r="L340" i="1"/>
  <c r="M340" i="1" s="1"/>
  <c r="L331" i="1"/>
  <c r="M331" i="1" s="1"/>
  <c r="L322" i="1"/>
  <c r="M322" i="1" s="1"/>
  <c r="L313" i="1"/>
  <c r="M313" i="1" s="1"/>
  <c r="L304" i="1"/>
  <c r="M304" i="1" s="1"/>
  <c r="L294" i="1"/>
  <c r="M294" i="1" s="1"/>
  <c r="L285" i="1"/>
  <c r="M285" i="1" s="1"/>
  <c r="L276" i="1"/>
  <c r="M276" i="1" s="1"/>
  <c r="L267" i="1"/>
  <c r="M267" i="1" s="1"/>
  <c r="L258" i="1"/>
  <c r="M258" i="1" s="1"/>
  <c r="L249" i="1"/>
  <c r="M249" i="1" s="1"/>
  <c r="L240" i="1"/>
  <c r="M240" i="1" s="1"/>
  <c r="L230" i="1"/>
  <c r="M230" i="1" s="1"/>
  <c r="L221" i="1"/>
  <c r="M221" i="1" s="1"/>
  <c r="L212" i="1"/>
  <c r="M212" i="1" s="1"/>
  <c r="L203" i="1"/>
  <c r="M203" i="1" s="1"/>
  <c r="L194" i="1"/>
  <c r="M194" i="1" s="1"/>
  <c r="L185" i="1"/>
  <c r="L176" i="1"/>
  <c r="L166" i="1"/>
  <c r="M166" i="1" s="1"/>
  <c r="L157" i="1"/>
  <c r="L148" i="1"/>
  <c r="M148" i="1" s="1"/>
  <c r="L139" i="1"/>
  <c r="M139" i="1" s="1"/>
  <c r="L130" i="1"/>
  <c r="M130" i="1" s="1"/>
  <c r="L121" i="1"/>
  <c r="M121" i="1" s="1"/>
  <c r="L112" i="1"/>
  <c r="M112" i="1" s="1"/>
  <c r="L102" i="1"/>
  <c r="L93" i="1"/>
  <c r="M93" i="1" s="1"/>
  <c r="L84" i="1"/>
  <c r="M84" i="1" s="1"/>
  <c r="L75" i="1"/>
  <c r="M75" i="1" s="1"/>
  <c r="L66" i="1"/>
  <c r="M66" i="1" s="1"/>
  <c r="L57" i="1"/>
  <c r="M57" i="1" s="1"/>
  <c r="L48" i="1"/>
  <c r="M48" i="1" s="1"/>
  <c r="L38" i="1"/>
  <c r="M38" i="1" s="1"/>
  <c r="L29" i="1"/>
  <c r="M29" i="1" s="1"/>
  <c r="L20" i="1"/>
  <c r="M20" i="1" s="1"/>
  <c r="L11" i="1"/>
  <c r="M11" i="1" s="1"/>
  <c r="L502" i="1"/>
  <c r="M502" i="1" s="1"/>
  <c r="L493" i="1"/>
  <c r="M493" i="1" s="1"/>
  <c r="L484" i="1"/>
  <c r="M484" i="1" s="1"/>
  <c r="L475" i="1"/>
  <c r="M475" i="1" s="1"/>
  <c r="L466" i="1"/>
  <c r="M466" i="1" s="1"/>
  <c r="L457" i="1"/>
  <c r="M457" i="1" s="1"/>
  <c r="L448" i="1"/>
  <c r="M448" i="1" s="1"/>
  <c r="L438" i="1"/>
  <c r="M438" i="1" s="1"/>
  <c r="L429" i="1"/>
  <c r="M429" i="1" s="1"/>
  <c r="L420" i="1"/>
  <c r="M420" i="1" s="1"/>
  <c r="L411" i="1"/>
  <c r="M411" i="1" s="1"/>
  <c r="L402" i="1"/>
  <c r="M402" i="1" s="1"/>
  <c r="L393" i="1"/>
  <c r="M393" i="1" s="1"/>
  <c r="L384" i="1"/>
  <c r="M384" i="1" s="1"/>
  <c r="L374" i="1"/>
  <c r="M374" i="1" s="1"/>
  <c r="L365" i="1"/>
  <c r="M365" i="1" s="1"/>
  <c r="L356" i="1"/>
  <c r="M356" i="1" s="1"/>
  <c r="L347" i="1"/>
  <c r="M347" i="1" s="1"/>
  <c r="L338" i="1"/>
  <c r="M338" i="1" s="1"/>
  <c r="L329" i="1"/>
  <c r="M329" i="1" s="1"/>
  <c r="L320" i="1"/>
  <c r="M320" i="1" s="1"/>
  <c r="L310" i="1"/>
  <c r="M310" i="1" s="1"/>
  <c r="L301" i="1"/>
  <c r="M301" i="1" s="1"/>
  <c r="L292" i="1"/>
  <c r="M292" i="1" s="1"/>
  <c r="L283" i="1"/>
  <c r="M283" i="1" s="1"/>
  <c r="L274" i="1"/>
  <c r="M274" i="1" s="1"/>
  <c r="L265" i="1"/>
  <c r="M265" i="1" s="1"/>
  <c r="L256" i="1"/>
  <c r="M256" i="1" s="1"/>
  <c r="L246" i="1"/>
  <c r="M246" i="1" s="1"/>
  <c r="L237" i="1"/>
  <c r="M237" i="1" s="1"/>
  <c r="L228" i="1"/>
  <c r="M228" i="1" s="1"/>
  <c r="L219" i="1"/>
  <c r="M219" i="1" s="1"/>
  <c r="L210" i="1"/>
  <c r="M210" i="1" s="1"/>
  <c r="L201" i="1"/>
  <c r="M201" i="1" s="1"/>
  <c r="L192" i="1"/>
  <c r="M192" i="1" s="1"/>
  <c r="L182" i="1"/>
  <c r="M182" i="1" s="1"/>
  <c r="L173" i="1"/>
  <c r="M173" i="1" s="1"/>
  <c r="L164" i="1"/>
  <c r="M164" i="1" s="1"/>
  <c r="L155" i="1"/>
  <c r="M155" i="1" s="1"/>
  <c r="L146" i="1"/>
  <c r="M146" i="1" s="1"/>
  <c r="L137" i="1"/>
  <c r="M137" i="1" s="1"/>
  <c r="L128" i="1"/>
  <c r="M128" i="1" s="1"/>
  <c r="L118" i="1"/>
  <c r="L109" i="1"/>
  <c r="M109" i="1" s="1"/>
  <c r="L100" i="1"/>
  <c r="M100" i="1" s="1"/>
  <c r="L91" i="1"/>
  <c r="M91" i="1" s="1"/>
  <c r="L82" i="1"/>
  <c r="M82" i="1" s="1"/>
  <c r="L73" i="1"/>
  <c r="M73" i="1" s="1"/>
  <c r="L64" i="1"/>
  <c r="M64" i="1" s="1"/>
  <c r="L54" i="1"/>
  <c r="M54" i="1" s="1"/>
  <c r="L45" i="1"/>
  <c r="M45" i="1" s="1"/>
  <c r="L36" i="1"/>
  <c r="M36" i="1" s="1"/>
  <c r="L27" i="1"/>
  <c r="M27" i="1" s="1"/>
  <c r="L18" i="1"/>
  <c r="M18" i="1" s="1"/>
  <c r="L9" i="1"/>
  <c r="M9" i="1" s="1"/>
  <c r="L500" i="1"/>
  <c r="M500" i="1" s="1"/>
  <c r="L489" i="1"/>
  <c r="M489" i="1" s="1"/>
  <c r="L476" i="1"/>
  <c r="M476" i="1" s="1"/>
  <c r="L464" i="1"/>
  <c r="M464" i="1" s="1"/>
  <c r="L452" i="1"/>
  <c r="M452" i="1" s="1"/>
  <c r="L440" i="1"/>
  <c r="M440" i="1" s="1"/>
  <c r="L427" i="1"/>
  <c r="M427" i="1" s="1"/>
  <c r="L416" i="1"/>
  <c r="M416" i="1" s="1"/>
  <c r="L403" i="1"/>
  <c r="M403" i="1" s="1"/>
  <c r="L390" i="1"/>
  <c r="M390" i="1" s="1"/>
  <c r="L379" i="1"/>
  <c r="M379" i="1" s="1"/>
  <c r="L366" i="1"/>
  <c r="M366" i="1" s="1"/>
  <c r="L354" i="1"/>
  <c r="M354" i="1" s="1"/>
  <c r="L342" i="1"/>
  <c r="M342" i="1" s="1"/>
  <c r="L330" i="1"/>
  <c r="M330" i="1" s="1"/>
  <c r="L317" i="1"/>
  <c r="M317" i="1" s="1"/>
  <c r="L306" i="1"/>
  <c r="M306" i="1" s="1"/>
  <c r="L293" i="1"/>
  <c r="M293" i="1" s="1"/>
  <c r="L281" i="1"/>
  <c r="M281" i="1" s="1"/>
  <c r="L269" i="1"/>
  <c r="M269" i="1" s="1"/>
  <c r="L257" i="1"/>
  <c r="M257" i="1" s="1"/>
  <c r="L244" i="1"/>
  <c r="M244" i="1" s="1"/>
  <c r="L233" i="1"/>
  <c r="M233" i="1" s="1"/>
  <c r="L220" i="1"/>
  <c r="M220" i="1" s="1"/>
  <c r="L208" i="1"/>
  <c r="M208" i="1" s="1"/>
  <c r="L196" i="1"/>
  <c r="M196" i="1" s="1"/>
  <c r="L184" i="1"/>
  <c r="M184" i="1" s="1"/>
  <c r="L171" i="1"/>
  <c r="M171" i="1" s="1"/>
  <c r="L160" i="1"/>
  <c r="M160" i="1" s="1"/>
  <c r="L147" i="1"/>
  <c r="M147" i="1" s="1"/>
  <c r="L134" i="1"/>
  <c r="M134" i="1" s="1"/>
  <c r="L123" i="1"/>
  <c r="M123" i="1" s="1"/>
  <c r="L110" i="1"/>
  <c r="M110" i="1" s="1"/>
  <c r="L98" i="1"/>
  <c r="M98" i="1" s="1"/>
  <c r="L86" i="1"/>
  <c r="M86" i="1" s="1"/>
  <c r="L74" i="1"/>
  <c r="M74" i="1" s="1"/>
  <c r="L61" i="1"/>
  <c r="M61" i="1" s="1"/>
  <c r="L50" i="1"/>
  <c r="M50" i="1" s="1"/>
  <c r="L37" i="1"/>
  <c r="M37" i="1" s="1"/>
  <c r="L25" i="1"/>
  <c r="M25" i="1" s="1"/>
  <c r="L13" i="1"/>
  <c r="M13" i="1" s="1"/>
  <c r="L497" i="1"/>
  <c r="M497" i="1" s="1"/>
  <c r="L483" i="1"/>
  <c r="M483" i="1" s="1"/>
  <c r="L472" i="1"/>
  <c r="M472" i="1" s="1"/>
  <c r="L460" i="1"/>
  <c r="M460" i="1" s="1"/>
  <c r="L446" i="1"/>
  <c r="M446" i="1" s="1"/>
  <c r="L435" i="1"/>
  <c r="M435" i="1" s="1"/>
  <c r="L424" i="1"/>
  <c r="M424" i="1" s="1"/>
  <c r="L410" i="1"/>
  <c r="M410" i="1" s="1"/>
  <c r="L398" i="1"/>
  <c r="M398" i="1" s="1"/>
  <c r="L387" i="1"/>
  <c r="M387" i="1" s="1"/>
  <c r="L373" i="1"/>
  <c r="M373" i="1" s="1"/>
  <c r="L362" i="1"/>
  <c r="M362" i="1" s="1"/>
  <c r="L350" i="1"/>
  <c r="M350" i="1" s="1"/>
  <c r="L337" i="1"/>
  <c r="M337" i="1" s="1"/>
  <c r="L325" i="1"/>
  <c r="M325" i="1" s="1"/>
  <c r="L314" i="1"/>
  <c r="M314" i="1" s="1"/>
  <c r="L300" i="1"/>
  <c r="M300" i="1" s="1"/>
  <c r="L289" i="1"/>
  <c r="M289" i="1" s="1"/>
  <c r="L277" i="1"/>
  <c r="M277" i="1" s="1"/>
  <c r="L264" i="1"/>
  <c r="M264" i="1" s="1"/>
  <c r="L252" i="1"/>
  <c r="M252" i="1" s="1"/>
  <c r="L241" i="1"/>
  <c r="M241" i="1" s="1"/>
  <c r="L227" i="1"/>
  <c r="M227" i="1" s="1"/>
  <c r="L216" i="1"/>
  <c r="M216" i="1" s="1"/>
  <c r="L204" i="1"/>
  <c r="M204" i="1" s="1"/>
  <c r="L190" i="1"/>
  <c r="M190" i="1" s="1"/>
  <c r="L179" i="1"/>
  <c r="M179" i="1" s="1"/>
  <c r="L168" i="1"/>
  <c r="M168" i="1" s="1"/>
  <c r="L154" i="1"/>
  <c r="M154" i="1" s="1"/>
  <c r="L142" i="1"/>
  <c r="M142" i="1" s="1"/>
  <c r="L131" i="1"/>
  <c r="M131" i="1" s="1"/>
  <c r="L117" i="1"/>
  <c r="M117" i="1" s="1"/>
  <c r="L106" i="1"/>
  <c r="M106" i="1" s="1"/>
  <c r="L94" i="1"/>
  <c r="M94" i="1" s="1"/>
  <c r="L81" i="1"/>
  <c r="M81" i="1" s="1"/>
  <c r="L69" i="1"/>
  <c r="M69" i="1" s="1"/>
  <c r="L58" i="1"/>
  <c r="M58" i="1" s="1"/>
  <c r="L44" i="1"/>
  <c r="M44" i="1" s="1"/>
  <c r="L33" i="1"/>
  <c r="M33" i="1" s="1"/>
  <c r="L21" i="1"/>
  <c r="M21" i="1" s="1"/>
  <c r="L8" i="1"/>
  <c r="M8" i="1" s="1"/>
  <c r="L492" i="1"/>
  <c r="M492" i="1" s="1"/>
  <c r="L481" i="1"/>
  <c r="M481" i="1" s="1"/>
  <c r="L469" i="1"/>
  <c r="M469" i="1" s="1"/>
  <c r="L456" i="1"/>
  <c r="M456" i="1" s="1"/>
  <c r="L444" i="1"/>
  <c r="M444" i="1" s="1"/>
  <c r="L433" i="1"/>
  <c r="M433" i="1" s="1"/>
  <c r="L419" i="1"/>
  <c r="M419" i="1" s="1"/>
  <c r="L408" i="1"/>
  <c r="M408" i="1" s="1"/>
  <c r="L396" i="1"/>
  <c r="M396" i="1" s="1"/>
  <c r="L382" i="1"/>
  <c r="M382" i="1" s="1"/>
  <c r="L371" i="1"/>
  <c r="M371" i="1" s="1"/>
  <c r="L360" i="1"/>
  <c r="M360" i="1" s="1"/>
  <c r="L346" i="1"/>
  <c r="M346" i="1" s="1"/>
  <c r="L334" i="1"/>
  <c r="M334" i="1" s="1"/>
  <c r="L323" i="1"/>
  <c r="M323" i="1" s="1"/>
  <c r="L309" i="1"/>
  <c r="M309" i="1" s="1"/>
  <c r="L298" i="1"/>
  <c r="M298" i="1" s="1"/>
  <c r="L286" i="1"/>
  <c r="M286" i="1" s="1"/>
  <c r="L273" i="1"/>
  <c r="M273" i="1" s="1"/>
  <c r="L261" i="1"/>
  <c r="M261" i="1" s="1"/>
  <c r="L250" i="1"/>
  <c r="M250" i="1" s="1"/>
  <c r="L236" i="1"/>
  <c r="M236" i="1" s="1"/>
  <c r="L225" i="1"/>
  <c r="M225" i="1" s="1"/>
  <c r="L213" i="1"/>
  <c r="M213" i="1" s="1"/>
  <c r="L200" i="1"/>
  <c r="M200" i="1" s="1"/>
  <c r="L188" i="1"/>
  <c r="M188" i="1" s="1"/>
  <c r="L177" i="1"/>
  <c r="M177" i="1" s="1"/>
  <c r="L163" i="1"/>
  <c r="M163" i="1" s="1"/>
  <c r="L152" i="1"/>
  <c r="M152" i="1" s="1"/>
  <c r="L140" i="1"/>
  <c r="M140" i="1" s="1"/>
  <c r="L126" i="1"/>
  <c r="M126" i="1" s="1"/>
  <c r="L115" i="1"/>
  <c r="M115" i="1" s="1"/>
  <c r="L104" i="1"/>
  <c r="M104" i="1" s="1"/>
  <c r="L90" i="1"/>
  <c r="M90" i="1" s="1"/>
  <c r="L78" i="1"/>
  <c r="M78" i="1" s="1"/>
  <c r="L67" i="1"/>
  <c r="M67" i="1" s="1"/>
  <c r="L53" i="1"/>
  <c r="M53" i="1" s="1"/>
  <c r="L42" i="1"/>
  <c r="M42" i="1" s="1"/>
  <c r="L30" i="1"/>
  <c r="M30" i="1" s="1"/>
  <c r="L17" i="1"/>
  <c r="M17" i="1" s="1"/>
  <c r="L5" i="1"/>
  <c r="M5" i="1" s="1"/>
  <c r="N502" i="1"/>
  <c r="O502" i="1"/>
  <c r="Q502" i="1" s="1"/>
  <c r="J122" i="1"/>
  <c r="Q122" i="1" s="1"/>
  <c r="J114" i="1"/>
  <c r="Q114" i="1" s="1"/>
  <c r="J59" i="1"/>
  <c r="Q59" i="1" s="1"/>
  <c r="I18" i="1"/>
  <c r="P18" i="1" s="1"/>
  <c r="L24" i="1"/>
  <c r="M24" i="1" s="1"/>
  <c r="L43" i="1"/>
  <c r="M43" i="1" s="1"/>
  <c r="L62" i="1"/>
  <c r="M62" i="1" s="1"/>
  <c r="L83" i="1"/>
  <c r="M83" i="1" s="1"/>
  <c r="L101" i="1"/>
  <c r="M101" i="1" s="1"/>
  <c r="L122" i="1"/>
  <c r="M122" i="1" s="1"/>
  <c r="L141" i="1"/>
  <c r="M141" i="1" s="1"/>
  <c r="L161" i="1"/>
  <c r="M161" i="1" s="1"/>
  <c r="L180" i="1"/>
  <c r="M180" i="1" s="1"/>
  <c r="L198" i="1"/>
  <c r="M198" i="1" s="1"/>
  <c r="L218" i="1"/>
  <c r="M218" i="1" s="1"/>
  <c r="L238" i="1"/>
  <c r="M238" i="1" s="1"/>
  <c r="L259" i="1"/>
  <c r="M259" i="1" s="1"/>
  <c r="L278" i="1"/>
  <c r="M278" i="1" s="1"/>
  <c r="L297" i="1"/>
  <c r="M297" i="1" s="1"/>
  <c r="L316" i="1"/>
  <c r="M316" i="1" s="1"/>
  <c r="L336" i="1"/>
  <c r="M336" i="1" s="1"/>
  <c r="L355" i="1"/>
  <c r="M355" i="1" s="1"/>
  <c r="L376" i="1"/>
  <c r="M376" i="1" s="1"/>
  <c r="L394" i="1"/>
  <c r="M394" i="1" s="1"/>
  <c r="L414" i="1"/>
  <c r="M414" i="1" s="1"/>
  <c r="L434" i="1"/>
  <c r="M434" i="1" s="1"/>
  <c r="L453" i="1"/>
  <c r="M453" i="1" s="1"/>
  <c r="L473" i="1"/>
  <c r="M473" i="1" s="1"/>
  <c r="L491" i="1"/>
  <c r="M491" i="1" s="1"/>
  <c r="N494" i="1"/>
  <c r="O494" i="1"/>
  <c r="Q494" i="1" s="1"/>
  <c r="N486" i="1"/>
  <c r="O486" i="1"/>
  <c r="Q486" i="1" s="1"/>
  <c r="O471" i="1"/>
  <c r="Q471" i="1" s="1"/>
  <c r="N471" i="1"/>
  <c r="P471" i="1" s="1"/>
  <c r="I56" i="1"/>
  <c r="P56" i="1" s="1"/>
  <c r="J41" i="1"/>
  <c r="Q41" i="1" s="1"/>
  <c r="J21" i="1"/>
  <c r="Q21" i="1" s="1"/>
  <c r="I21" i="1"/>
  <c r="P21" i="1" s="1"/>
  <c r="J11" i="1"/>
  <c r="Q11" i="1" s="1"/>
  <c r="O505" i="1"/>
  <c r="Q505" i="1" s="1"/>
  <c r="N505" i="1"/>
  <c r="P505" i="1" s="1"/>
  <c r="O482" i="1"/>
  <c r="Q482" i="1" s="1"/>
  <c r="N482" i="1"/>
  <c r="O489" i="1"/>
  <c r="Q489" i="1" s="1"/>
  <c r="N489" i="1"/>
  <c r="P489" i="1" s="1"/>
  <c r="N478" i="1"/>
  <c r="P478" i="1" s="1"/>
  <c r="O478" i="1"/>
  <c r="Q478" i="1" s="1"/>
  <c r="I17" i="1"/>
  <c r="P17" i="1" s="1"/>
  <c r="J17" i="1"/>
  <c r="Q17" i="1" s="1"/>
  <c r="I14" i="1"/>
  <c r="P14" i="1" s="1"/>
  <c r="J14" i="1"/>
  <c r="Q14" i="1" s="1"/>
  <c r="L12" i="1"/>
  <c r="M12" i="1" s="1"/>
  <c r="L32" i="1"/>
  <c r="M32" i="1" s="1"/>
  <c r="L51" i="1"/>
  <c r="M51" i="1" s="1"/>
  <c r="L70" i="1"/>
  <c r="M70" i="1" s="1"/>
  <c r="L89" i="1"/>
  <c r="M89" i="1" s="1"/>
  <c r="L108" i="1"/>
  <c r="M108" i="1" s="1"/>
  <c r="L129" i="1"/>
  <c r="M129" i="1" s="1"/>
  <c r="L149" i="1"/>
  <c r="M149" i="1" s="1"/>
  <c r="L169" i="1"/>
  <c r="M169" i="1" s="1"/>
  <c r="L187" i="1"/>
  <c r="M187" i="1" s="1"/>
  <c r="L206" i="1"/>
  <c r="M206" i="1" s="1"/>
  <c r="L226" i="1"/>
  <c r="M226" i="1" s="1"/>
  <c r="L245" i="1"/>
  <c r="M245" i="1" s="1"/>
  <c r="L266" i="1"/>
  <c r="M266" i="1" s="1"/>
  <c r="L284" i="1"/>
  <c r="M284" i="1" s="1"/>
  <c r="L305" i="1"/>
  <c r="M305" i="1" s="1"/>
  <c r="L324" i="1"/>
  <c r="M324" i="1" s="1"/>
  <c r="L344" i="1"/>
  <c r="M344" i="1" s="1"/>
  <c r="L363" i="1"/>
  <c r="M363" i="1" s="1"/>
  <c r="L381" i="1"/>
  <c r="M381" i="1" s="1"/>
  <c r="L401" i="1"/>
  <c r="M401" i="1" s="1"/>
  <c r="L421" i="1"/>
  <c r="M421" i="1" s="1"/>
  <c r="L442" i="1"/>
  <c r="M442" i="1" s="1"/>
  <c r="L461" i="1"/>
  <c r="M461" i="1" s="1"/>
  <c r="L480" i="1"/>
  <c r="M480" i="1" s="1"/>
  <c r="L499" i="1"/>
  <c r="M499" i="1" s="1"/>
  <c r="N402" i="1"/>
  <c r="O492" i="1"/>
  <c r="Q492" i="1" s="1"/>
  <c r="N492" i="1"/>
  <c r="P492" i="1" s="1"/>
  <c r="N446" i="1"/>
  <c r="P446" i="1" s="1"/>
  <c r="O446" i="1"/>
  <c r="Q446" i="1" s="1"/>
  <c r="O438" i="1"/>
  <c r="Q438" i="1" s="1"/>
  <c r="N438" i="1"/>
  <c r="P438" i="1" s="1"/>
  <c r="O328" i="1"/>
  <c r="N328" i="1"/>
  <c r="P328" i="1" s="1"/>
  <c r="O254" i="1"/>
  <c r="N254" i="1"/>
  <c r="P254" i="1" s="1"/>
  <c r="H8" i="1"/>
  <c r="H12" i="1"/>
  <c r="H16" i="1"/>
  <c r="H20" i="1"/>
  <c r="H24" i="1"/>
  <c r="H28" i="1"/>
  <c r="H32" i="1"/>
  <c r="H36" i="1"/>
  <c r="H40" i="1"/>
  <c r="H23" i="1"/>
  <c r="H26" i="1"/>
  <c r="H29" i="1"/>
  <c r="O481" i="1"/>
  <c r="Q481" i="1" s="1"/>
  <c r="N481" i="1"/>
  <c r="P481" i="1" s="1"/>
  <c r="O474" i="1"/>
  <c r="Q474" i="1" s="1"/>
  <c r="N474" i="1"/>
  <c r="P474" i="1" s="1"/>
  <c r="N5" i="1"/>
  <c r="O470" i="1"/>
  <c r="Q470" i="1" s="1"/>
  <c r="N470" i="1"/>
  <c r="P470" i="1" s="1"/>
  <c r="O426" i="1"/>
  <c r="Q426" i="1" s="1"/>
  <c r="N426" i="1"/>
  <c r="I5" i="1"/>
  <c r="P5" i="1" s="1"/>
  <c r="J5" i="1"/>
  <c r="Q5" i="1" s="1"/>
  <c r="O490" i="1"/>
  <c r="Q490" i="1" s="1"/>
  <c r="N490" i="1"/>
  <c r="P490" i="1" s="1"/>
  <c r="N430" i="1"/>
  <c r="P430" i="1" s="1"/>
  <c r="O430" i="1"/>
  <c r="Q430" i="1" s="1"/>
  <c r="O422" i="1"/>
  <c r="Q422" i="1" s="1"/>
  <c r="N422" i="1"/>
  <c r="P422" i="1" s="1"/>
  <c r="O342" i="1"/>
  <c r="Q342" i="1" s="1"/>
  <c r="N342" i="1"/>
  <c r="P342" i="1" s="1"/>
  <c r="O229" i="1"/>
  <c r="N229" i="1"/>
  <c r="O406" i="1"/>
  <c r="N406" i="1"/>
  <c r="P406" i="1" s="1"/>
  <c r="O374" i="1"/>
  <c r="Q374" i="1" s="1"/>
  <c r="N374" i="1"/>
  <c r="P374" i="1" s="1"/>
  <c r="O217" i="1"/>
  <c r="N217" i="1"/>
  <c r="P217" i="1" s="1"/>
  <c r="N465" i="1"/>
  <c r="N456" i="1"/>
  <c r="P456" i="1" s="1"/>
  <c r="O398" i="1"/>
  <c r="Q398" i="1" s="1"/>
  <c r="N398" i="1"/>
  <c r="P398" i="1" s="1"/>
  <c r="O366" i="1"/>
  <c r="Q366" i="1" s="1"/>
  <c r="N366" i="1"/>
  <c r="P366" i="1" s="1"/>
  <c r="O262" i="1"/>
  <c r="Q262" i="1" s="1"/>
  <c r="N262" i="1"/>
  <c r="P262" i="1" s="1"/>
  <c r="O183" i="1"/>
  <c r="Q183" i="1" s="1"/>
  <c r="N183" i="1"/>
  <c r="O174" i="1"/>
  <c r="Q174" i="1" s="1"/>
  <c r="N174" i="1"/>
  <c r="O149" i="1"/>
  <c r="N149" i="1"/>
  <c r="P149" i="1" s="1"/>
  <c r="O310" i="1"/>
  <c r="Q310" i="1" s="1"/>
  <c r="N310" i="1"/>
  <c r="P310" i="1" s="1"/>
  <c r="O294" i="1"/>
  <c r="Q294" i="1" s="1"/>
  <c r="N294" i="1"/>
  <c r="P294" i="1" s="1"/>
  <c r="O278" i="1"/>
  <c r="N278" i="1"/>
  <c r="P278" i="1" s="1"/>
  <c r="O192" i="1"/>
  <c r="Q192" i="1" s="1"/>
  <c r="N192" i="1"/>
  <c r="P192" i="1" s="1"/>
  <c r="O187" i="1"/>
  <c r="Q187" i="1" s="1"/>
  <c r="N187" i="1"/>
  <c r="P187" i="1" s="1"/>
  <c r="N444" i="1"/>
  <c r="P444" i="1" s="1"/>
  <c r="N408" i="1"/>
  <c r="P408" i="1" s="1"/>
  <c r="N380" i="1"/>
  <c r="P380" i="1" s="1"/>
  <c r="O390" i="1"/>
  <c r="Q390" i="1" s="1"/>
  <c r="N390" i="1"/>
  <c r="P390" i="1" s="1"/>
  <c r="O326" i="1"/>
  <c r="N326" i="1"/>
  <c r="P326" i="1" s="1"/>
  <c r="O220" i="1"/>
  <c r="Q220" i="1" s="1"/>
  <c r="N220" i="1"/>
  <c r="P220" i="1" s="1"/>
  <c r="O211" i="1"/>
  <c r="Q211" i="1" s="1"/>
  <c r="N211" i="1"/>
  <c r="P211" i="1" s="1"/>
  <c r="O201" i="1"/>
  <c r="Q201" i="1" s="1"/>
  <c r="N201" i="1"/>
  <c r="P201" i="1" s="1"/>
  <c r="O161" i="1"/>
  <c r="Q161" i="1" s="1"/>
  <c r="N161" i="1"/>
  <c r="P161" i="1" s="1"/>
  <c r="O225" i="1"/>
  <c r="Q225" i="1" s="1"/>
  <c r="N225" i="1"/>
  <c r="P225" i="1" s="1"/>
  <c r="O193" i="1"/>
  <c r="Q193" i="1" s="1"/>
  <c r="N193" i="1"/>
  <c r="P193" i="1" s="1"/>
  <c r="O145" i="1"/>
  <c r="Q145" i="1" s="1"/>
  <c r="N145" i="1"/>
  <c r="P145" i="1" s="1"/>
  <c r="O233" i="1"/>
  <c r="N233" i="1"/>
  <c r="O209" i="1"/>
  <c r="N209" i="1"/>
  <c r="P209" i="1" s="1"/>
  <c r="O177" i="1"/>
  <c r="N177" i="1"/>
  <c r="P177" i="1" s="1"/>
  <c r="P174" i="1" l="1"/>
  <c r="Q177" i="1"/>
  <c r="O102" i="1"/>
  <c r="N102" i="1"/>
  <c r="M102" i="1"/>
  <c r="O454" i="1"/>
  <c r="Q454" i="1" s="1"/>
  <c r="N454" i="1"/>
  <c r="P454" i="1" s="1"/>
  <c r="M454" i="1"/>
  <c r="J24" i="1"/>
  <c r="Q24" i="1" s="1"/>
  <c r="I24" i="1"/>
  <c r="P24" i="1" s="1"/>
  <c r="Q326" i="1"/>
  <c r="I118" i="1"/>
  <c r="J118" i="1"/>
  <c r="I32" i="1"/>
  <c r="P32" i="1" s="1"/>
  <c r="J32" i="1"/>
  <c r="Q32" i="1" s="1"/>
  <c r="I29" i="1"/>
  <c r="P29" i="1" s="1"/>
  <c r="J29" i="1"/>
  <c r="Q29" i="1" s="1"/>
  <c r="J20" i="1"/>
  <c r="Q20" i="1" s="1"/>
  <c r="I20" i="1"/>
  <c r="P20" i="1" s="1"/>
  <c r="Q209" i="1"/>
  <c r="Q278" i="1"/>
  <c r="Q328" i="1"/>
  <c r="O118" i="1"/>
  <c r="N118" i="1"/>
  <c r="M118" i="1"/>
  <c r="N462" i="1"/>
  <c r="P462" i="1" s="1"/>
  <c r="O462" i="1"/>
  <c r="Q462" i="1" s="1"/>
  <c r="M462" i="1"/>
  <c r="I102" i="1"/>
  <c r="P102" i="1" s="1"/>
  <c r="J102" i="1"/>
  <c r="Q102" i="1" s="1"/>
  <c r="O417" i="1"/>
  <c r="Q417" i="1" s="1"/>
  <c r="N417" i="1"/>
  <c r="P417" i="1" s="1"/>
  <c r="M417" i="1"/>
  <c r="Q254" i="1"/>
  <c r="I330" i="1"/>
  <c r="P330" i="1" s="1"/>
  <c r="J330" i="1"/>
  <c r="Q330" i="1" s="1"/>
  <c r="I157" i="1"/>
  <c r="J157" i="1"/>
  <c r="Q157" i="1" s="1"/>
  <c r="I28" i="1"/>
  <c r="P28" i="1" s="1"/>
  <c r="J28" i="1"/>
  <c r="Q28" i="1" s="1"/>
  <c r="I23" i="1"/>
  <c r="P23" i="1" s="1"/>
  <c r="J23" i="1"/>
  <c r="Q23" i="1" s="1"/>
  <c r="J12" i="1"/>
  <c r="Q12" i="1" s="1"/>
  <c r="I12" i="1"/>
  <c r="P12" i="1" s="1"/>
  <c r="O157" i="1"/>
  <c r="N157" i="1"/>
  <c r="M157" i="1"/>
  <c r="P486" i="1"/>
  <c r="I26" i="1"/>
  <c r="P26" i="1" s="1"/>
  <c r="J26" i="1"/>
  <c r="Q26" i="1" s="1"/>
  <c r="I40" i="1"/>
  <c r="P40" i="1" s="1"/>
  <c r="J40" i="1"/>
  <c r="Q40" i="1" s="1"/>
  <c r="I8" i="1"/>
  <c r="P8" i="1" s="1"/>
  <c r="J8" i="1"/>
  <c r="Q8" i="1" s="1"/>
  <c r="Q185" i="1"/>
  <c r="Q229" i="1"/>
  <c r="I77" i="1"/>
  <c r="J77" i="1"/>
  <c r="J176" i="1"/>
  <c r="Q176" i="1" s="1"/>
  <c r="I176" i="1"/>
  <c r="P176" i="1" s="1"/>
  <c r="P482" i="1"/>
  <c r="Q499" i="1"/>
  <c r="J16" i="1"/>
  <c r="Q16" i="1" s="1"/>
  <c r="I16" i="1"/>
  <c r="P16" i="1" s="1"/>
  <c r="J36" i="1"/>
  <c r="Q36" i="1" s="1"/>
  <c r="I36" i="1"/>
  <c r="P36" i="1" s="1"/>
  <c r="Q217" i="1"/>
  <c r="P229" i="1"/>
  <c r="O77" i="1"/>
  <c r="M77" i="1"/>
  <c r="N77" i="1"/>
  <c r="O176" i="1"/>
  <c r="N176" i="1"/>
  <c r="M176" i="1"/>
  <c r="O488" i="1"/>
  <c r="Q488" i="1" s="1"/>
  <c r="N488" i="1"/>
  <c r="P488" i="1" s="1"/>
  <c r="M488" i="1"/>
  <c r="P494" i="1"/>
  <c r="P157" i="1" l="1"/>
  <c r="P118" i="1"/>
  <c r="Q118" i="1"/>
  <c r="Q77" i="1"/>
  <c r="P77" i="1"/>
</calcChain>
</file>

<file path=xl/sharedStrings.xml><?xml version="1.0" encoding="utf-8"?>
<sst xmlns="http://schemas.openxmlformats.org/spreadsheetml/2006/main" count="76" uniqueCount="73">
  <si>
    <t>Vo</t>
  </si>
  <si>
    <t>Vi</t>
  </si>
  <si>
    <t>Io</t>
  </si>
  <si>
    <t>Co</t>
  </si>
  <si>
    <t>Rc</t>
  </si>
  <si>
    <t>L1</t>
  </si>
  <si>
    <t>fs</t>
  </si>
  <si>
    <t>Rsns</t>
  </si>
  <si>
    <t>Rs1</t>
  </si>
  <si>
    <t>Rs2</t>
  </si>
  <si>
    <t>Isc</t>
  </si>
  <si>
    <t>D</t>
  </si>
  <si>
    <t>Ro</t>
  </si>
  <si>
    <t>Aps</t>
  </si>
  <si>
    <t>ωRHP</t>
  </si>
  <si>
    <t>ωZESR</t>
  </si>
  <si>
    <t>ωLEP</t>
  </si>
  <si>
    <t>Sn</t>
  </si>
  <si>
    <t>Se</t>
  </si>
  <si>
    <t>Qn</t>
  </si>
  <si>
    <t>ωn</t>
  </si>
  <si>
    <t>fZESR</t>
  </si>
  <si>
    <t>fRHP</t>
  </si>
  <si>
    <t>fLEP</t>
  </si>
  <si>
    <t>fn</t>
  </si>
  <si>
    <t>Fco_target</t>
  </si>
  <si>
    <t>Frequency</t>
  </si>
  <si>
    <t>Gps(f)</t>
  </si>
  <si>
    <t>PS GAIN</t>
  </si>
  <si>
    <t>ADC</t>
  </si>
  <si>
    <t>PS PHASE</t>
  </si>
  <si>
    <t>dB</t>
  </si>
  <si>
    <t>kHz</t>
  </si>
  <si>
    <t>Hz</t>
  </si>
  <si>
    <t>Gea(f)</t>
  </si>
  <si>
    <t>Rfb2</t>
  </si>
  <si>
    <t>R1</t>
  </si>
  <si>
    <t>C1</t>
  </si>
  <si>
    <t>C2</t>
  </si>
  <si>
    <t>ADCps</t>
  </si>
  <si>
    <t>GBW</t>
  </si>
  <si>
    <t>OPG(f)</t>
  </si>
  <si>
    <t>Gea-act(f)</t>
  </si>
  <si>
    <t>COMP GAIN</t>
  </si>
  <si>
    <t>TOTAL GAIN</t>
  </si>
  <si>
    <t>TOTAL PHASE</t>
  </si>
  <si>
    <t>COMP PHASE</t>
  </si>
  <si>
    <t>ADC(lin)</t>
  </si>
  <si>
    <t>R1_target</t>
  </si>
  <si>
    <t>C1_target</t>
  </si>
  <si>
    <t>C2_target</t>
  </si>
  <si>
    <t>Gain@Fco</t>
  </si>
  <si>
    <t>Lin Gain</t>
  </si>
  <si>
    <t>Copyright (c) 2021, RESTEP</t>
  </si>
  <si>
    <t xml:space="preserve"> </t>
  </si>
  <si>
    <t>Permission is hereby granted, free of charge, to any person obtaining a copy</t>
  </si>
  <si>
    <t>of this software and associated documentation files (the "Software"), to deal</t>
  </si>
  <si>
    <t>in the Software without restriction, including without limitation the rights</t>
  </si>
  <si>
    <t>to use, copy, modify, merge, publish, distribute, sublicense, and/or sell</t>
  </si>
  <si>
    <t>copies of the Software, and to permit persons to whom the Software is</t>
  </si>
  <si>
    <t>furnished to do so, subject to the following conditions:</t>
  </si>
  <si>
    <t>The above copyright notice and this permission notice shall be included in all</t>
  </si>
  <si>
    <t>copies or substantial portions of the Software.</t>
  </si>
  <si>
    <t>THE SOFTWARE IS PROVIDED "AS IS", WITHOUT WARRANTY OF ANY KIND, EXPRESS OR</t>
  </si>
  <si>
    <t>IMPLIED, INCLUDING BUT NOT LIMITED TO THE WARRANTIES OF MERCHANTABILITY,</t>
  </si>
  <si>
    <t>FITNESS FOR A PARTICULAR PURPOSE AND NONINFRINGEMENT. IN NO EVENT SHALL THE</t>
  </si>
  <si>
    <t>AUTHORS OR COPYRIGHT HOLDERS BE LIABLE FOR ANY CLAIM, DAMAGES OR OTHER</t>
  </si>
  <si>
    <t>LIABILITY, WHETHER IN AN ACTION OF CONTRACT, TORT OR OTHERWISE, ARISING FROM,</t>
  </si>
  <si>
    <t>OUT OF OR IN CONNECTION WITH THE SOFTWARE OR THE USE OR OTHER DEALINGS IN THE</t>
  </si>
  <si>
    <t>SOFTWARE.</t>
  </si>
  <si>
    <t>Notice: This software tool was derived from the Texas Instruments TPS55340 Boost Design Calculator Tool - Rev. C</t>
  </si>
  <si>
    <t>This tool provides no guarantee as to the performance of the circuit; it is the responsibility of the end user to ensure the safety and performance of the circuit.</t>
  </si>
  <si>
    <t>This tool is intended to assist in design with a Boost Converter topology using the Texas Instruments LM5022-Q1 controller.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</si>
</sst>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E+00;\_x0000_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color rgb="FF3366FF"/>
      <name val="Calibri"/>
      <scheme val="minor"/>
    </font>
    <font>
      <sz val="12"/>
      <color rgb="FFFF0000"/>
      <name val="Calibri"/>
      <family val="2"/>
      <scheme val="minor"/>
    </font>
    <font>
      <sz val="12"/>
      <color rgb="FFFF66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0" xfId="0" applyFill="1"/>
    <xf numFmtId="0" fontId="3" fillId="2" borderId="0" xfId="0" applyFont="1" applyFill="1"/>
    <xf numFmtId="11" fontId="0" fillId="2" borderId="1" xfId="0" applyNumberFormat="1" applyFill="1" applyBorder="1"/>
    <xf numFmtId="0" fontId="4" fillId="2" borderId="1" xfId="0" applyFont="1" applyFill="1" applyBorder="1"/>
    <xf numFmtId="11" fontId="4" fillId="2" borderId="1" xfId="0" applyNumberFormat="1" applyFont="1" applyFill="1" applyBorder="1"/>
    <xf numFmtId="1" fontId="4" fillId="2" borderId="1" xfId="0" applyNumberFormat="1" applyFont="1" applyFill="1" applyBorder="1"/>
    <xf numFmtId="164" fontId="4" fillId="2" borderId="1" xfId="0" applyNumberFormat="1" applyFont="1" applyFill="1" applyBorder="1"/>
    <xf numFmtId="0" fontId="5" fillId="2" borderId="1" xfId="0" applyFont="1" applyFill="1" applyBorder="1"/>
    <xf numFmtId="1" fontId="5" fillId="2" borderId="1" xfId="0" applyNumberFormat="1" applyFont="1" applyFill="1" applyBorder="1"/>
    <xf numFmtId="0" fontId="5" fillId="2" borderId="0" xfId="0" applyFont="1" applyFill="1"/>
    <xf numFmtId="0" fontId="7" fillId="2" borderId="1" xfId="0" applyFont="1" applyFill="1" applyBorder="1"/>
    <xf numFmtId="0" fontId="6" fillId="2" borderId="1" xfId="0" applyFont="1" applyFill="1" applyBorder="1"/>
    <xf numFmtId="11" fontId="6" fillId="2" borderId="1" xfId="0" applyNumberFormat="1" applyFont="1" applyFill="1" applyBorder="1"/>
    <xf numFmtId="164" fontId="0" fillId="2" borderId="1" xfId="0" applyNumberFormat="1" applyFill="1" applyBorder="1"/>
    <xf numFmtId="1" fontId="7" fillId="2" borderId="1" xfId="0" applyNumberFormat="1" applyFont="1" applyFill="1" applyBorder="1"/>
    <xf numFmtId="165" fontId="7" fillId="2" borderId="1" xfId="0" applyNumberFormat="1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Boost Converter Bode Plot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06346933905998E-2"/>
          <c:y val="9.59183921454273E-2"/>
          <c:w val="0.86378579098067398"/>
          <c:h val="0.71958369787109899"/>
        </c:manualLayout>
      </c:layout>
      <c:scatterChart>
        <c:scatterStyle val="smoothMarker"/>
        <c:varyColors val="0"/>
        <c:ser>
          <c:idx val="0"/>
          <c:order val="0"/>
          <c:tx>
            <c:v>PS Gain</c:v>
          </c:tx>
          <c:spPr>
            <a:ln w="381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LoopAnalysis!$F$5:$F$505</c:f>
              <c:numCache>
                <c:formatCode>General</c:formatCode>
                <c:ptCount val="501"/>
                <c:pt idx="0">
                  <c:v>10</c:v>
                </c:pt>
                <c:pt idx="1">
                  <c:v>10.200044347747113</c:v>
                </c:pt>
                <c:pt idx="2">
                  <c:v>10.404090469600787</c:v>
                </c:pt>
                <c:pt idx="3">
                  <c:v>10.612218418790105</c:v>
                </c:pt>
                <c:pt idx="4">
                  <c:v>10.824509849963778</c:v>
                </c:pt>
                <c:pt idx="5">
                  <c:v>11.041048051225598</c:v>
                </c:pt>
                <c:pt idx="6">
                  <c:v>11.261917976810796</c:v>
                </c:pt>
                <c:pt idx="7">
                  <c:v>11.487206280416055</c:v>
                </c:pt>
                <c:pt idx="8">
                  <c:v>11.717001349196286</c:v>
                </c:pt>
                <c:pt idx="9">
                  <c:v>11.951393338441484</c:v>
                </c:pt>
                <c:pt idx="10">
                  <c:v>12.190474206947259</c:v>
                </c:pt>
                <c:pt idx="11">
                  <c:v>12.434337753092935</c:v>
                </c:pt>
                <c:pt idx="12">
                  <c:v>12.683079651641405</c:v>
                </c:pt>
                <c:pt idx="13">
                  <c:v>12.936797491275131</c:v>
                </c:pt>
                <c:pt idx="14">
                  <c:v>13.195590812882998</c:v>
                </c:pt>
                <c:pt idx="15">
                  <c:v>13.459561148613094</c:v>
                </c:pt>
                <c:pt idx="16">
                  <c:v>13.72881206170676</c:v>
                </c:pt>
                <c:pt idx="17">
                  <c:v>14.003449187129448</c:v>
                </c:pt>
                <c:pt idx="18">
                  <c:v>14.283580273014353</c:v>
                </c:pt>
                <c:pt idx="19">
                  <c:v>14.56931522293522</c:v>
                </c:pt>
                <c:pt idx="20">
                  <c:v>14.860766139024634</c:v>
                </c:pt>
                <c:pt idx="21">
                  <c:v>15.158047365954987</c:v>
                </c:pt>
                <c:pt idx="22">
                  <c:v>15.461275535799215</c:v>
                </c:pt>
                <c:pt idx="23">
                  <c:v>15.770569613788949</c:v>
                </c:pt>
                <c:pt idx="24">
                  <c:v>16.086050944988031</c:v>
                </c:pt>
                <c:pt idx="25">
                  <c:v>16.407843301899732</c:v>
                </c:pt>
                <c:pt idx="26">
                  <c:v>16.736072933026264</c:v>
                </c:pt>
                <c:pt idx="27">
                  <c:v>17.070868612399792</c:v>
                </c:pt>
                <c:pt idx="28">
                  <c:v>17.412361690104206</c:v>
                </c:pt>
                <c:pt idx="29">
                  <c:v>17.760686143807582</c:v>
                </c:pt>
                <c:pt idx="30">
                  <c:v>18.115978631325497</c:v>
                </c:pt>
                <c:pt idx="31">
                  <c:v>18.478378544235909</c:v>
                </c:pt>
                <c:pt idx="32">
                  <c:v>18.848028062566488</c:v>
                </c:pt>
                <c:pt idx="33">
                  <c:v>19.225072210576034</c:v>
                </c:pt>
                <c:pt idx="34">
                  <c:v>19.609658913651614</c:v>
                </c:pt>
                <c:pt idx="35">
                  <c:v>20.001939056344092</c:v>
                </c:pt>
                <c:pt idx="36">
                  <c:v>20.402066541564484</c:v>
                </c:pt>
                <c:pt idx="37">
                  <c:v>20.810198350964516</c:v>
                </c:pt>
                <c:pt idx="38">
                  <c:v>21.22649460652519</c:v>
                </c:pt>
                <c:pt idx="39">
                  <c:v>21.65111863337718</c:v>
                </c:pt>
                <c:pt idx="40">
                  <c:v>22.084237023878106</c:v>
                </c:pt>
                <c:pt idx="41">
                  <c:v>22.526019702971546</c:v>
                </c:pt>
                <c:pt idx="42">
                  <c:v>22.976639994853489</c:v>
                </c:pt>
                <c:pt idx="43">
                  <c:v>23.436274690972553</c:v>
                </c:pt>
                <c:pt idx="44">
                  <c:v>23.905104119390337</c:v>
                </c:pt>
                <c:pt idx="45">
                  <c:v>24.383312215529362</c:v>
                </c:pt>
                <c:pt idx="46">
                  <c:v>24.871086594336326</c:v>
                </c:pt>
                <c:pt idx="47">
                  <c:v>25.368618623888931</c:v>
                </c:pt>
                <c:pt idx="48">
                  <c:v>25.87610350047504</c:v>
                </c:pt>
                <c:pt idx="49">
                  <c:v>26.393740325173965</c:v>
                </c:pt>
                <c:pt idx="50">
                  <c:v>26.921732181969571</c:v>
                </c:pt>
                <c:pt idx="51">
                  <c:v>27.460286217426013</c:v>
                </c:pt>
                <c:pt idx="52">
                  <c:v>28.009613721957422</c:v>
                </c:pt>
                <c:pt idx="53">
                  <c:v>28.569930212723172</c:v>
                </c:pt>
                <c:pt idx="54">
                  <c:v>29.141455518181644</c:v>
                </c:pt>
                <c:pt idx="55">
                  <c:v>29.724413864335268</c:v>
                </c:pt>
                <c:pt idx="56">
                  <c:v>30.319033962700868</c:v>
                </c:pt>
                <c:pt idx="57">
                  <c:v>30.925549100039969</c:v>
                </c:pt>
                <c:pt idx="58">
                  <c:v>31.544197229883846</c:v>
                </c:pt>
                <c:pt idx="59">
                  <c:v>32.17522106588968</c:v>
                </c:pt>
                <c:pt idx="60">
                  <c:v>32.818868177064196</c:v>
                </c:pt>
                <c:pt idx="61">
                  <c:v>33.475391084892109</c:v>
                </c:pt>
                <c:pt idx="62">
                  <c:v>34.14504736240778</c:v>
                </c:pt>
                <c:pt idx="63">
                  <c:v>34.8280997352485</c:v>
                </c:pt>
                <c:pt idx="64">
                  <c:v>35.524816184729417</c:v>
                </c:pt>
                <c:pt idx="65">
                  <c:v>36.235470052980418</c:v>
                </c:pt>
                <c:pt idx="66">
                  <c:v>36.960340150186283</c:v>
                </c:pt>
                <c:pt idx="67">
                  <c:v>37.699710863971823</c:v>
                </c:pt>
                <c:pt idx="68">
                  <c:v>38.453872270975616</c:v>
                </c:pt>
                <c:pt idx="69">
                  <c:v>39.22312025065542</c:v>
                </c:pt>
                <c:pt idx="70">
                  <c:v>40.007756601370289</c:v>
                </c:pt>
                <c:pt idx="71">
                  <c:v>40.808089158784938</c:v>
                </c:pt>
                <c:pt idx="72">
                  <c:v>41.62443191664245</c:v>
                </c:pt>
                <c:pt idx="73">
                  <c:v>42.457105149953328</c:v>
                </c:pt>
                <c:pt idx="74">
                  <c:v>43.306435540648643</c:v>
                </c:pt>
                <c:pt idx="75">
                  <c:v>44.172756305746759</c:v>
                </c:pt>
                <c:pt idx="76">
                  <c:v>45.056407328084283</c:v>
                </c:pt>
                <c:pt idx="77">
                  <c:v>45.957735289661763</c:v>
                </c:pt>
                <c:pt idx="78">
                  <c:v>46.877093807657239</c:v>
                </c:pt>
                <c:pt idx="79">
                  <c:v>47.814843573160552</c:v>
                </c:pt>
                <c:pt idx="80">
                  <c:v>48.771352492682837</c:v>
                </c:pt>
                <c:pt idx="81">
                  <c:v>49.746995832497156</c:v>
                </c:pt>
                <c:pt idx="82">
                  <c:v>50.742156365866201</c:v>
                </c:pt>
                <c:pt idx="83">
                  <c:v>51.757224523215363</c:v>
                </c:pt>
                <c:pt idx="84">
                  <c:v>52.792598545310106</c:v>
                </c:pt>
                <c:pt idx="85">
                  <c:v>53.848684639497243</c:v>
                </c:pt>
                <c:pt idx="86">
                  <c:v>54.925897139072056</c:v>
                </c:pt>
                <c:pt idx="87">
                  <c:v>56.024658665833115</c:v>
                </c:pt>
                <c:pt idx="88">
                  <c:v>57.145400295889232</c:v>
                </c:pt>
                <c:pt idx="89">
                  <c:v>58.288561728783108</c:v>
                </c:pt>
                <c:pt idx="90">
                  <c:v>59.454591459998326</c:v>
                </c:pt>
                <c:pt idx="91">
                  <c:v>60.643946956916963</c:v>
                </c:pt>
                <c:pt idx="92">
                  <c:v>61.857094838297591</c:v>
                </c:pt>
                <c:pt idx="93">
                  <c:v>63.094511057343496</c:v>
                </c:pt>
                <c:pt idx="94">
                  <c:v>64.35668108843241</c:v>
                </c:pt>
                <c:pt idx="95">
                  <c:v>65.644100117582852</c:v>
                </c:pt>
                <c:pt idx="96">
                  <c:v>66.957273236729634</c:v>
                </c:pt>
                <c:pt idx="97">
                  <c:v>68.296715641886252</c:v>
                </c:pt>
                <c:pt idx="98">
                  <c:v>69.662952835271412</c:v>
                </c:pt>
                <c:pt idx="99">
                  <c:v>71.05652083147838</c:v>
                </c:pt>
                <c:pt idx="100">
                  <c:v>72.477966367769596</c:v>
                </c:pt>
                <c:pt idx="101">
                  <c:v>73.927847118577347</c:v>
                </c:pt>
                <c:pt idx="102">
                  <c:v>75.406731914295747</c:v>
                </c:pt>
                <c:pt idx="103">
                  <c:v>76.915200964449411</c:v>
                </c:pt>
                <c:pt idx="104">
                  <c:v>78.453846085326532</c:v>
                </c:pt>
                <c:pt idx="105">
                  <c:v>80.023270932165673</c:v>
                </c:pt>
                <c:pt idx="106">
                  <c:v>81.624091235987223</c:v>
                </c:pt>
                <c:pt idx="107">
                  <c:v>83.256935045162592</c:v>
                </c:pt>
                <c:pt idx="108">
                  <c:v>84.922442971815912</c:v>
                </c:pt>
                <c:pt idx="109">
                  <c:v>86.621268443154733</c:v>
                </c:pt>
                <c:pt idx="110">
                  <c:v>88.354077957828565</c:v>
                </c:pt>
                <c:pt idx="111">
                  <c:v>90.121551347415689</c:v>
                </c:pt>
                <c:pt idx="112">
                  <c:v>91.924382043140852</c:v>
                </c:pt>
                <c:pt idx="113">
                  <c:v>93.763277347928494</c:v>
                </c:pt>
                <c:pt idx="114">
                  <c:v>95.638958713898276</c:v>
                </c:pt>
                <c:pt idx="115">
                  <c:v>97.552162025411832</c:v>
                </c:pt>
                <c:pt idx="116">
                  <c:v>99.503637887781153</c:v>
                </c:pt>
                <c:pt idx="117">
                  <c:v>101.49415192175374</c:v>
                </c:pt>
                <c:pt idx="118">
                  <c:v>103.52448506388708</c:v>
                </c:pt>
                <c:pt idx="119">
                  <c:v>105.59543387293317</c:v>
                </c:pt>
                <c:pt idx="120">
                  <c:v>107.70781084235169</c:v>
                </c:pt>
                <c:pt idx="121">
                  <c:v>109.86244471907443</c:v>
                </c:pt>
                <c:pt idx="122">
                  <c:v>112.06018082864736</c:v>
                </c:pt>
                <c:pt idx="123">
                  <c:v>114.30188140687648</c:v>
                </c:pt>
                <c:pt idx="124">
                  <c:v>116.58842593810701</c:v>
                </c:pt>
                <c:pt idx="125">
                  <c:v>118.92071150027222</c:v>
                </c:pt>
                <c:pt idx="126">
                  <c:v>121.29965311684165</c:v>
                </c:pt>
                <c:pt idx="127">
                  <c:v>123.7261841158126</c:v>
                </c:pt>
                <c:pt idx="128">
                  <c:v>126.20125649588127</c:v>
                </c:pt>
                <c:pt idx="129">
                  <c:v>128.72584129993962</c:v>
                </c:pt>
                <c:pt idx="130">
                  <c:v>131.30092899604406</c:v>
                </c:pt>
                <c:pt idx="131">
                  <c:v>133.92752986600453</c:v>
                </c:pt>
                <c:pt idx="132">
                  <c:v>136.6066744017472</c:v>
                </c:pt>
                <c:pt idx="133">
                  <c:v>139.33941370960713</c:v>
                </c:pt>
                <c:pt idx="134">
                  <c:v>142.12681992270748</c:v>
                </c:pt>
                <c:pt idx="135">
                  <c:v>144.96998662158825</c:v>
                </c:pt>
                <c:pt idx="136">
                  <c:v>147.8700292632507</c:v>
                </c:pt>
                <c:pt idx="137">
                  <c:v>150.82808561878201</c:v>
                </c:pt>
                <c:pt idx="138">
                  <c:v>153.8453162197375</c:v>
                </c:pt>
                <c:pt idx="139">
                  <c:v>156.92290481345006</c:v>
                </c:pt>
                <c:pt idx="140">
                  <c:v>160.06205882744877</c:v>
                </c:pt>
                <c:pt idx="141">
                  <c:v>163.26400984316859</c:v>
                </c:pt>
                <c:pt idx="142">
                  <c:v>166.53001407913405</c:v>
                </c:pt>
                <c:pt idx="143">
                  <c:v>169.86135288381197</c:v>
                </c:pt>
                <c:pt idx="144">
                  <c:v>173.25933323832024</c:v>
                </c:pt>
                <c:pt idx="145">
                  <c:v>176.725288269196</c:v>
                </c:pt>
                <c:pt idx="146">
                  <c:v>180.26057777141929</c:v>
                </c:pt>
                <c:pt idx="147">
                  <c:v>183.86658874189939</c:v>
                </c:pt>
                <c:pt idx="148">
                  <c:v>187.54473592363553</c:v>
                </c:pt>
                <c:pt idx="149">
                  <c:v>191.29646236076016</c:v>
                </c:pt>
                <c:pt idx="150">
                  <c:v>195.12323996468896</c:v>
                </c:pt>
                <c:pt idx="151">
                  <c:v>199.0265700915929</c:v>
                </c:pt>
                <c:pt idx="152">
                  <c:v>203.00798413142465</c:v>
                </c:pt>
                <c:pt idx="153">
                  <c:v>207.0690441087275</c:v>
                </c:pt>
                <c:pt idx="154">
                  <c:v>211.21134329546214</c:v>
                </c:pt>
                <c:pt idx="155">
                  <c:v>215.43650683609533</c:v>
                </c:pt>
                <c:pt idx="156">
                  <c:v>219.74619238518963</c:v>
                </c:pt>
                <c:pt idx="157">
                  <c:v>224.14209075775028</c:v>
                </c:pt>
                <c:pt idx="158">
                  <c:v>228.62592659258127</c:v>
                </c:pt>
                <c:pt idx="159">
                  <c:v>233.19945902891047</c:v>
                </c:pt>
                <c:pt idx="160">
                  <c:v>237.86448239655201</c:v>
                </c:pt>
                <c:pt idx="161">
                  <c:v>242.62282691987426</c:v>
                </c:pt>
                <c:pt idx="162">
                  <c:v>247.47635943584891</c:v>
                </c:pt>
                <c:pt idx="163">
                  <c:v>252.42698412646655</c:v>
                </c:pt>
                <c:pt idx="164">
                  <c:v>257.4766432658015</c:v>
                </c:pt>
                <c:pt idx="165">
                  <c:v>262.62731798202356</c:v>
                </c:pt>
                <c:pt idx="166">
                  <c:v>267.8810290346525</c:v>
                </c:pt>
                <c:pt idx="167">
                  <c:v>273.23983760735848</c:v>
                </c:pt>
                <c:pt idx="168">
                  <c:v>278.70584611662781</c:v>
                </c:pt>
                <c:pt idx="169">
                  <c:v>284.28119903659854</c:v>
                </c:pt>
                <c:pt idx="170">
                  <c:v>289.96808374040262</c:v>
                </c:pt>
                <c:pt idx="171">
                  <c:v>295.76873135833574</c:v>
                </c:pt>
                <c:pt idx="172">
                  <c:v>301.68541765319236</c:v>
                </c:pt>
                <c:pt idx="173">
                  <c:v>307.72046391311738</c:v>
                </c:pt>
                <c:pt idx="174">
                  <c:v>313.8762378623112</c:v>
                </c:pt>
                <c:pt idx="175">
                  <c:v>320.15515458995952</c:v>
                </c:pt>
                <c:pt idx="176">
                  <c:v>326.55967749774192</c:v>
                </c:pt>
                <c:pt idx="177">
                  <c:v>333.09231926629593</c:v>
                </c:pt>
                <c:pt idx="178">
                  <c:v>339.7556428410158</c:v>
                </c:pt>
                <c:pt idx="179">
                  <c:v>346.55226243756925</c:v>
                </c:pt>
                <c:pt idx="180">
                  <c:v>353.48484456753022</c:v>
                </c:pt>
                <c:pt idx="181">
                  <c:v>360.55610908453059</c:v>
                </c:pt>
                <c:pt idx="182">
                  <c:v>367.76883025133571</c:v>
                </c:pt>
                <c:pt idx="183">
                  <c:v>375.12583782827033</c:v>
                </c:pt>
                <c:pt idx="184">
                  <c:v>382.63001818341451</c:v>
                </c:pt>
                <c:pt idx="185">
                  <c:v>390.28431542501119</c:v>
                </c:pt>
                <c:pt idx="186">
                  <c:v>398.09173255652394</c:v>
                </c:pt>
                <c:pt idx="187">
                  <c:v>406.05533265480267</c:v>
                </c:pt>
                <c:pt idx="188">
                  <c:v>414.17824007181935</c:v>
                </c:pt>
                <c:pt idx="189">
                  <c:v>422.46364166044032</c:v>
                </c:pt>
                <c:pt idx="190">
                  <c:v>430.91478802472352</c:v>
                </c:pt>
                <c:pt idx="191">
                  <c:v>439.53499479522299</c:v>
                </c:pt>
                <c:pt idx="192">
                  <c:v>448.32764392980704</c:v>
                </c:pt>
                <c:pt idx="193">
                  <c:v>457.29618504050035</c:v>
                </c:pt>
                <c:pt idx="194">
                  <c:v>466.44413674686729</c:v>
                </c:pt>
                <c:pt idx="195">
                  <c:v>475.77508805646642</c:v>
                </c:pt>
                <c:pt idx="196">
                  <c:v>485.29269977292489</c:v>
                </c:pt>
                <c:pt idx="197">
                  <c:v>495.00070593217583</c:v>
                </c:pt>
                <c:pt idx="198">
                  <c:v>504.90291526743249</c:v>
                </c:pt>
                <c:pt idx="199">
                  <c:v>515.00321270346092</c:v>
                </c:pt>
                <c:pt idx="200">
                  <c:v>525.30556088075343</c:v>
                </c:pt>
                <c:pt idx="201">
                  <c:v>535.81400171018606</c:v>
                </c:pt>
                <c:pt idx="202">
                  <c:v>546.53265795877439</c:v>
                </c:pt>
                <c:pt idx="203">
                  <c:v>557.46573486716079</c:v>
                </c:pt>
                <c:pt idx="204">
                  <c:v>568.61752179944676</c:v>
                </c:pt>
                <c:pt idx="205">
                  <c:v>579.99239392604113</c:v>
                </c:pt>
                <c:pt idx="206">
                  <c:v>591.5948139401637</c:v>
                </c:pt>
                <c:pt idx="207">
                  <c:v>603.42933380868715</c:v>
                </c:pt>
                <c:pt idx="208">
                  <c:v>615.50059655801101</c:v>
                </c:pt>
                <c:pt idx="209">
                  <c:v>627.81333809565092</c:v>
                </c:pt>
                <c:pt idx="210">
                  <c:v>640.37238906827849</c:v>
                </c:pt>
                <c:pt idx="211">
                  <c:v>653.18267675692141</c:v>
                </c:pt>
                <c:pt idx="212">
                  <c:v>666.24922701007642</c:v>
                </c:pt>
                <c:pt idx="213">
                  <c:v>679.57716621550128</c:v>
                </c:pt>
                <c:pt idx="214">
                  <c:v>693.17172331144286</c:v>
                </c:pt>
                <c:pt idx="215">
                  <c:v>707.03823183810016</c:v>
                </c:pt>
                <c:pt idx="216">
                  <c:v>721.18213203013249</c:v>
                </c:pt>
                <c:pt idx="217">
                  <c:v>735.60897295101643</c:v>
                </c:pt>
                <c:pt idx="218">
                  <c:v>750.32441467010722</c:v>
                </c:pt>
                <c:pt idx="219">
                  <c:v>765.33423048324937</c:v>
                </c:pt>
                <c:pt idx="220">
                  <c:v>780.64430917780464</c:v>
                </c:pt>
                <c:pt idx="221">
                  <c:v>796.26065734300073</c:v>
                </c:pt>
                <c:pt idx="222">
                  <c:v>812.18940172648809</c:v>
                </c:pt>
                <c:pt idx="223">
                  <c:v>828.43679163803733</c:v>
                </c:pt>
                <c:pt idx="224">
                  <c:v>845.00920140133212</c:v>
                </c:pt>
                <c:pt idx="225">
                  <c:v>861.91313285479509</c:v>
                </c:pt>
                <c:pt idx="226">
                  <c:v>879.15521790245498</c:v>
                </c:pt>
                <c:pt idx="227">
                  <c:v>896.74222111583242</c:v>
                </c:pt>
                <c:pt idx="228">
                  <c:v>914.68104238787373</c:v>
                </c:pt>
                <c:pt idx="229">
                  <c:v>932.9787196399875</c:v>
                </c:pt>
                <c:pt idx="230">
                  <c:v>951.64243158321915</c:v>
                </c:pt>
                <c:pt idx="231">
                  <c:v>970.67950053467314</c:v>
                </c:pt>
                <c:pt idx="232">
                  <c:v>990.0973952902674</c:v>
                </c:pt>
                <c:pt idx="233">
                  <c:v>1009.9037340549629</c:v>
                </c:pt>
                <c:pt idx="234">
                  <c:v>1030.1062874316035</c:v>
                </c:pt>
                <c:pt idx="235">
                  <c:v>1050.7129814695488</c:v>
                </c:pt>
                <c:pt idx="236">
                  <c:v>1071.7319007742979</c:v>
                </c:pt>
                <c:pt idx="237">
                  <c:v>1093.1712916793153</c:v>
                </c:pt>
                <c:pt idx="238">
                  <c:v>1115.039565481301</c:v>
                </c:pt>
                <c:pt idx="239">
                  <c:v>1137.3453017401939</c:v>
                </c:pt>
                <c:pt idx="240">
                  <c:v>1160.0972516451798</c:v>
                </c:pt>
                <c:pt idx="241">
                  <c:v>1183.3043414480385</c:v>
                </c:pt>
                <c:pt idx="242">
                  <c:v>1206.9756759651673</c:v>
                </c:pt>
                <c:pt idx="243">
                  <c:v>1231.1205421496754</c:v>
                </c:pt>
                <c:pt idx="244">
                  <c:v>1255.7484127349155</c:v>
                </c:pt>
                <c:pt idx="245">
                  <c:v>1280.8689499509182</c:v>
                </c:pt>
                <c:pt idx="246">
                  <c:v>1306.4920093151652</c:v>
                </c:pt>
                <c:pt idx="247">
                  <c:v>1332.6276434991905</c:v>
                </c:pt>
                <c:pt idx="248">
                  <c:v>1359.2861062725472</c:v>
                </c:pt>
                <c:pt idx="249">
                  <c:v>1386.4778565256486</c:v>
                </c:pt>
                <c:pt idx="250">
                  <c:v>1414.213562373096</c:v>
                </c:pt>
                <c:pt idx="251">
                  <c:v>1442.5041053391019</c:v>
                </c:pt>
                <c:pt idx="252">
                  <c:v>1471.3605846266109</c:v>
                </c:pt>
                <c:pt idx="253">
                  <c:v>1500.7943214718534</c:v>
                </c:pt>
                <c:pt idx="254">
                  <c:v>1530.8168635859954</c:v>
                </c:pt>
                <c:pt idx="255">
                  <c:v>1561.439989685628</c:v>
                </c:pt>
                <c:pt idx="256">
                  <c:v>1592.6757141139196</c:v>
                </c:pt>
                <c:pt idx="257">
                  <c:v>1624.5362915541796</c:v>
                </c:pt>
                <c:pt idx="258">
                  <c:v>1657.0342218377248</c:v>
                </c:pt>
                <c:pt idx="259">
                  <c:v>1690.1822548479433</c:v>
                </c:pt>
                <c:pt idx="260">
                  <c:v>1723.9933955224217</c:v>
                </c:pt>
                <c:pt idx="261">
                  <c:v>1758.4809089551827</c:v>
                </c:pt>
                <c:pt idx="262">
                  <c:v>1793.658325600953</c:v>
                </c:pt>
                <c:pt idx="263">
                  <c:v>1829.5394465835532</c:v>
                </c:pt>
                <c:pt idx="264">
                  <c:v>1866.1383491104966</c:v>
                </c:pt>
                <c:pt idx="265">
                  <c:v>1903.4693919958647</c:v>
                </c:pt>
                <c:pt idx="266">
                  <c:v>1941.5472212937034</c:v>
                </c:pt>
                <c:pt idx="267">
                  <c:v>1980.3867760440967</c:v>
                </c:pt>
                <c:pt idx="268">
                  <c:v>2020.0032941341713</c:v>
                </c:pt>
                <c:pt idx="269">
                  <c:v>2060.4123182763801</c:v>
                </c:pt>
                <c:pt idx="270">
                  <c:v>2101.629702106351</c:v>
                </c:pt>
                <c:pt idx="271">
                  <c:v>2143.6716164027312</c:v>
                </c:pt>
                <c:pt idx="272">
                  <c:v>2186.5545554314613</c:v>
                </c:pt>
                <c:pt idx="273">
                  <c:v>2230.2953434169376</c:v>
                </c:pt>
                <c:pt idx="274">
                  <c:v>2274.9111411426638</c:v>
                </c:pt>
                <c:pt idx="275">
                  <c:v>2320.4194526839156</c:v>
                </c:pt>
                <c:pt idx="276">
                  <c:v>2366.8381322750997</c:v>
                </c:pt>
                <c:pt idx="277">
                  <c:v>2414.1853913144982</c:v>
                </c:pt>
                <c:pt idx="278">
                  <c:v>2462.4798055091096</c:v>
                </c:pt>
                <c:pt idx="279">
                  <c:v>2511.7403221624604</c:v>
                </c:pt>
                <c:pt idx="280">
                  <c:v>2561.9862676081711</c:v>
                </c:pt>
                <c:pt idx="281">
                  <c:v>2613.2373547922443</c:v>
                </c:pt>
                <c:pt idx="282">
                  <c:v>2665.5136910070246</c:v>
                </c:pt>
                <c:pt idx="283">
                  <c:v>2718.8357857798742</c:v>
                </c:pt>
                <c:pt idx="284">
                  <c:v>2773.2245589196605</c:v>
                </c:pt>
                <c:pt idx="285">
                  <c:v>2828.7013487241934</c:v>
                </c:pt>
                <c:pt idx="286">
                  <c:v>2885.2879203518842</c:v>
                </c:pt>
                <c:pt idx="287">
                  <c:v>2943.006474360825</c:v>
                </c:pt>
                <c:pt idx="288">
                  <c:v>3001.8796554187315</c:v>
                </c:pt>
                <c:pt idx="289">
                  <c:v>3061.9305611870855</c:v>
                </c:pt>
                <c:pt idx="290">
                  <c:v>3123.182751383044</c:v>
                </c:pt>
                <c:pt idx="291">
                  <c:v>3185.6602570225918</c:v>
                </c:pt>
                <c:pt idx="292">
                  <c:v>3249.3875898485871</c:v>
                </c:pt>
                <c:pt idx="293">
                  <c:v>3314.3897519474717</c:v>
                </c:pt>
                <c:pt idx="294">
                  <c:v>3380.692245558279</c:v>
                </c:pt>
                <c:pt idx="295">
                  <c:v>3448.3210830779185</c:v>
                </c:pt>
                <c:pt idx="296">
                  <c:v>3517.302797266615</c:v>
                </c:pt>
                <c:pt idx="297">
                  <c:v>3587.6644516574411</c:v>
                </c:pt>
                <c:pt idx="298">
                  <c:v>3659.4336511741753</c:v>
                </c:pt>
                <c:pt idx="299">
                  <c:v>3732.6385529614686</c:v>
                </c:pt>
                <c:pt idx="300">
                  <c:v>3807.3078774317619</c:v>
                </c:pt>
                <c:pt idx="301">
                  <c:v>3883.4709195330861</c:v>
                </c:pt>
                <c:pt idx="302">
                  <c:v>3961.1575602423768</c:v>
                </c:pt>
                <c:pt idx="303">
                  <c:v>4040.398278288596</c:v>
                </c:pt>
                <c:pt idx="304">
                  <c:v>4121.2241621104786</c:v>
                </c:pt>
                <c:pt idx="305">
                  <c:v>4203.6669220533777</c:v>
                </c:pt>
                <c:pt idx="306">
                  <c:v>4287.7589028102093</c:v>
                </c:pt>
                <c:pt idx="307">
                  <c:v>4373.5330961111595</c:v>
                </c:pt>
                <c:pt idx="308">
                  <c:v>4461.0231536673509</c:v>
                </c:pt>
                <c:pt idx="309">
                  <c:v>4550.2634003733701</c:v>
                </c:pt>
                <c:pt idx="310">
                  <c:v>4641.2888477738989</c:v>
                </c:pt>
                <c:pt idx="311">
                  <c:v>4734.1352077997817</c:v>
                </c:pt>
                <c:pt idx="312">
                  <c:v>4828.8389067788803</c:v>
                </c:pt>
                <c:pt idx="313">
                  <c:v>4925.4370997271299</c:v>
                </c:pt>
                <c:pt idx="314">
                  <c:v>5023.9676849255593</c:v>
                </c:pt>
                <c:pt idx="315">
                  <c:v>5124.4693187889043</c:v>
                </c:pt>
                <c:pt idx="316">
                  <c:v>5226.9814310316306</c:v>
                </c:pt>
                <c:pt idx="317">
                  <c:v>5331.5442401373239</c:v>
                </c:pt>
                <c:pt idx="318">
                  <c:v>5438.1987691376426</c:v>
                </c:pt>
                <c:pt idx="319">
                  <c:v>5546.9868617067668</c:v>
                </c:pt>
                <c:pt idx="320">
                  <c:v>5657.9511985779636</c:v>
                </c:pt>
                <c:pt idx="321">
                  <c:v>5771.1353142884209</c:v>
                </c:pt>
                <c:pt idx="322">
                  <c:v>5886.5836142591306</c:v>
                </c:pt>
                <c:pt idx="323">
                  <c:v>6004.3413922164555</c:v>
                </c:pt>
                <c:pt idx="324">
                  <c:v>6124.4548479621526</c:v>
                </c:pt>
                <c:pt idx="325">
                  <c:v>6246.9711054988693</c:v>
                </c:pt>
                <c:pt idx="326">
                  <c:v>6371.9382315183329</c:v>
                </c:pt>
                <c:pt idx="327">
                  <c:v>6499.4052542592235</c:v>
                </c:pt>
                <c:pt idx="328">
                  <c:v>6629.4221827424726</c:v>
                </c:pt>
                <c:pt idx="329">
                  <c:v>6762.0400263911743</c:v>
                </c:pt>
                <c:pt idx="330">
                  <c:v>6897.3108150430962</c:v>
                </c:pt>
                <c:pt idx="331">
                  <c:v>7035.287619363542</c:v>
                </c:pt>
                <c:pt idx="332">
                  <c:v>7176.0245716664258</c:v>
                </c:pt>
                <c:pt idx="333">
                  <c:v>7319.5768871520449</c:v>
                </c:pt>
                <c:pt idx="334">
                  <c:v>7466.0008855695678</c:v>
                </c:pt>
                <c:pt idx="335">
                  <c:v>7615.3540133128736</c:v>
                </c:pt>
                <c:pt idx="336">
                  <c:v>7767.6948659585323</c:v>
                </c:pt>
                <c:pt idx="337">
                  <c:v>7923.0832112544649</c:v>
                </c:pt>
                <c:pt idx="338">
                  <c:v>8081.5800125686073</c:v>
                </c:pt>
                <c:pt idx="339">
                  <c:v>8243.2474528066523</c:v>
                </c:pt>
                <c:pt idx="340">
                  <c:v>8408.1489588081186</c:v>
                </c:pt>
                <c:pt idx="341">
                  <c:v>8576.349226230659</c:v>
                </c:pt>
                <c:pt idx="342">
                  <c:v>8747.9142449319279</c:v>
                </c:pt>
                <c:pt idx="343">
                  <c:v>8922.9113248594258</c:v>
                </c:pt>
                <c:pt idx="344">
                  <c:v>9101.4091224581152</c:v>
                </c:pt>
                <c:pt idx="345">
                  <c:v>9283.4776676062993</c:v>
                </c:pt>
                <c:pt idx="346">
                  <c:v>9469.1883910904071</c:v>
                </c:pt>
                <c:pt idx="347">
                  <c:v>9658.6141526294359</c:v>
                </c:pt>
                <c:pt idx="348">
                  <c:v>9851.8292694598058</c:v>
                </c:pt>
                <c:pt idx="349">
                  <c:v>10048.909545492295</c:v>
                </c:pt>
                <c:pt idx="350">
                  <c:v>10249.932301052095</c:v>
                </c:pt>
                <c:pt idx="351">
                  <c:v>10454.976403213668</c:v>
                </c:pt>
                <c:pt idx="352">
                  <c:v>10664.122296742909</c:v>
                </c:pt>
                <c:pt idx="353">
                  <c:v>10877.452035657656</c:v>
                </c:pt>
                <c:pt idx="354">
                  <c:v>11095.049315420008</c:v>
                </c:pt>
                <c:pt idx="355">
                  <c:v>11316.999505772543</c:v>
                </c:pt>
                <c:pt idx="356">
                  <c:v>11543.389684231197</c:v>
                </c:pt>
                <c:pt idx="357">
                  <c:v>11774.308670248483</c:v>
                </c:pt>
                <c:pt idx="358">
                  <c:v>12009.847060059774</c:v>
                </c:pt>
                <c:pt idx="359">
                  <c:v>12250.097262227007</c:v>
                </c:pt>
                <c:pt idx="360">
                  <c:v>12495.153533893106</c:v>
                </c:pt>
                <c:pt idx="361">
                  <c:v>12745.112017761883</c:v>
                </c:pt>
                <c:pt idx="362">
                  <c:v>13000.070779817577</c:v>
                </c:pt>
                <c:pt idx="363">
                  <c:v>13260.129847799053</c:v>
                </c:pt>
                <c:pt idx="364">
                  <c:v>13525.391250443587</c:v>
                </c:pt>
                <c:pt idx="365">
                  <c:v>13795.959057515498</c:v>
                </c:pt>
                <c:pt idx="366">
                  <c:v>14071.939420636163</c:v>
                </c:pt>
                <c:pt idx="367">
                  <c:v>14353.440614929979</c:v>
                </c:pt>
                <c:pt idx="368">
                  <c:v>14640.573081503997</c:v>
                </c:pt>
                <c:pt idx="369">
                  <c:v>14933.449470777376</c:v>
                </c:pt>
                <c:pt idx="370">
                  <c:v>15232.184686676972</c:v>
                </c:pt>
                <c:pt idx="371">
                  <c:v>15536.895931717969</c:v>
                </c:pt>
                <c:pt idx="372">
                  <c:v>15847.702752985482</c:v>
                </c:pt>
                <c:pt idx="373">
                  <c:v>16164.727089036576</c:v>
                </c:pt>
                <c:pt idx="374">
                  <c:v>16488.093317740258</c:v>
                </c:pt>
                <c:pt idx="375">
                  <c:v>16817.9283050743</c:v>
                </c:pt>
                <c:pt idx="376">
                  <c:v>17154.361454898943</c:v>
                </c:pt>
                <c:pt idx="377">
                  <c:v>17497.5247597253</c:v>
                </c:pt>
                <c:pt idx="378">
                  <c:v>17847.552852500074</c:v>
                </c:pt>
                <c:pt idx="379">
                  <c:v>18204.583059426168</c:v>
                </c:pt>
                <c:pt idx="380">
                  <c:v>18568.755453839254</c:v>
                </c:pt>
                <c:pt idx="381">
                  <c:v>18940.212911163158</c:v>
                </c:pt>
                <c:pt idx="382">
                  <c:v>19319.101164963649</c:v>
                </c:pt>
                <c:pt idx="383">
                  <c:v>19705.56886412419</c:v>
                </c:pt>
                <c:pt idx="384">
                  <c:v>20099.767631165196</c:v>
                </c:pt>
                <c:pt idx="385">
                  <c:v>20501.852121729637</c:v>
                </c:pt>
                <c:pt idx="386">
                  <c:v>20911.980085259569</c:v>
                </c:pt>
                <c:pt idx="387">
                  <c:v>21330.312426885219</c:v>
                </c:pt>
                <c:pt idx="388">
                  <c:v>21757.013270552998</c:v>
                </c:pt>
                <c:pt idx="389">
                  <c:v>22192.25002341636</c:v>
                </c:pt>
                <c:pt idx="390">
                  <c:v>22636.193441513853</c:v>
                </c:pt>
                <c:pt idx="391">
                  <c:v>23089.017696762341</c:v>
                </c:pt>
                <c:pt idx="392">
                  <c:v>23550.900445289397</c:v>
                </c:pt>
                <c:pt idx="393">
                  <c:v>24022.022897132923</c:v>
                </c:pt>
                <c:pt idx="394">
                  <c:v>24502.569887335259</c:v>
                </c:pt>
                <c:pt idx="395">
                  <c:v>24992.729948459193</c:v>
                </c:pt>
                <c:pt idx="396">
                  <c:v>25492.695384555183</c:v>
                </c:pt>
                <c:pt idx="397">
                  <c:v>26002.662346607074</c:v>
                </c:pt>
                <c:pt idx="398">
                  <c:v>26522.830909488588</c:v>
                </c:pt>
                <c:pt idx="399">
                  <c:v>27053.405150458169</c:v>
                </c:pt>
                <c:pt idx="400">
                  <c:v>27594.59322922432</c:v>
                </c:pt>
                <c:pt idx="401">
                  <c:v>28146.607469613096</c:v>
                </c:pt>
                <c:pt idx="402">
                  <c:v>28709.664442868292</c:v>
                </c:pt>
                <c:pt idx="403">
                  <c:v>29283.985052619522</c:v>
                </c:pt>
                <c:pt idx="404">
                  <c:v>29869.794621548292</c:v>
                </c:pt>
                <c:pt idx="405">
                  <c:v>30467.322979788991</c:v>
                </c:pt>
                <c:pt idx="406">
                  <c:v>31076.804555098319</c:v>
                </c:pt>
                <c:pt idx="407">
                  <c:v>31698.478464827203</c:v>
                </c:pt>
                <c:pt idx="408">
                  <c:v>32332.588609734394</c:v>
                </c:pt>
                <c:pt idx="409">
                  <c:v>32979.383769675427</c:v>
                </c:pt>
                <c:pt idx="410">
                  <c:v>33639.117701206036</c:v>
                </c:pt>
                <c:pt idx="411">
                  <c:v>34312.04923713873</c:v>
                </c:pt>
                <c:pt idx="412">
                  <c:v>34998.442388089657</c:v>
                </c:pt>
                <c:pt idx="413">
                  <c:v>35698.566446058714</c:v>
                </c:pt>
                <c:pt idx="414">
                  <c:v>36412.696090079618</c:v>
                </c:pt>
                <c:pt idx="415">
                  <c:v>37141.111493984899</c:v>
                </c:pt>
                <c:pt idx="416">
                  <c:v>37884.098436326698</c:v>
                </c:pt>
                <c:pt idx="417">
                  <c:v>38641.948412494894</c:v>
                </c:pt>
                <c:pt idx="418">
                  <c:v>39414.958749080368</c:v>
                </c:pt>
                <c:pt idx="419">
                  <c:v>40203.43272052431</c:v>
                </c:pt>
                <c:pt idx="420">
                  <c:v>41007.679668101489</c:v>
                </c:pt>
                <c:pt idx="421">
                  <c:v>41828.015121284312</c:v>
                </c:pt>
                <c:pt idx="422">
                  <c:v>42664.760921533634</c:v>
                </c:pt>
                <c:pt idx="423">
                  <c:v>43518.245348567143</c:v>
                </c:pt>
                <c:pt idx="424">
                  <c:v>44388.803249152465</c:v>
                </c:pt>
                <c:pt idx="425">
                  <c:v>45276.776168477583</c:v>
                </c:pt>
                <c:pt idx="426">
                  <c:v>46182.512484149127</c:v>
                </c:pt>
                <c:pt idx="427">
                  <c:v>47106.367542870532</c:v>
                </c:pt>
                <c:pt idx="428">
                  <c:v>48048.703799855495</c:v>
                </c:pt>
                <c:pt idx="429">
                  <c:v>49009.890961029079</c:v>
                </c:pt>
                <c:pt idx="430">
                  <c:v>49990.306128074735</c:v>
                </c:pt>
                <c:pt idx="431">
                  <c:v>50990.333946381601</c:v>
                </c:pt>
                <c:pt idx="432">
                  <c:v>52010.366755952688</c:v>
                </c:pt>
                <c:pt idx="433">
                  <c:v>53050.804745331086</c:v>
                </c:pt>
                <c:pt idx="434">
                  <c:v>54112.056108604855</c:v>
                </c:pt>
                <c:pt idx="435">
                  <c:v>55194.537205555003</c:v>
                </c:pt>
                <c:pt idx="436">
                  <c:v>56298.67272500394</c:v>
                </c:pt>
                <c:pt idx="437">
                  <c:v>57424.895851433939</c:v>
                </c:pt>
                <c:pt idx="438">
                  <c:v>58573.648434938688</c:v>
                </c:pt>
                <c:pt idx="439">
                  <c:v>59745.381164572223</c:v>
                </c:pt>
                <c:pt idx="440">
                  <c:v>60940.553745169222</c:v>
                </c:pt>
                <c:pt idx="441">
                  <c:v>62159.635077699182</c:v>
                </c:pt>
                <c:pt idx="442">
                  <c:v>63403.103443230808</c:v>
                </c:pt>
                <c:pt idx="443">
                  <c:v>64671.446690575351</c:v>
                </c:pt>
                <c:pt idx="444">
                  <c:v>65965.162427682997</c:v>
                </c:pt>
                <c:pt idx="445">
                  <c:v>67284.758216870876</c:v>
                </c:pt>
                <c:pt idx="446">
                  <c:v>68630.751773952536</c:v>
                </c:pt>
                <c:pt idx="447">
                  <c:v>70003.671171353766</c:v>
                </c:pt>
                <c:pt idx="448">
                  <c:v>71404.055045291636</c:v>
                </c:pt>
                <c:pt idx="449">
                  <c:v>72832.452807094989</c:v>
                </c:pt>
                <c:pt idx="450">
                  <c:v>74289.424858756815</c:v>
                </c:pt>
                <c:pt idx="451">
                  <c:v>75775.542812794549</c:v>
                </c:pt>
                <c:pt idx="452">
                  <c:v>77291.389716511359</c:v>
                </c:pt>
                <c:pt idx="453">
                  <c:v>78837.560280742313</c:v>
                </c:pt>
                <c:pt idx="454">
                  <c:v>80414.661113175564</c:v>
                </c:pt>
                <c:pt idx="455">
                  <c:v>82023.310956344649</c:v>
                </c:pt>
                <c:pt idx="456">
                  <c:v>83664.140930376772</c:v>
                </c:pt>
                <c:pt idx="457">
                  <c:v>85337.794780600816</c:v>
                </c:pt>
                <c:pt idx="458">
                  <c:v>87044.929130106946</c:v>
                </c:pt>
                <c:pt idx="459">
                  <c:v>88786.213737359445</c:v>
                </c:pt>
                <c:pt idx="460">
                  <c:v>90562.33175896226</c:v>
                </c:pt>
                <c:pt idx="461">
                  <c:v>92373.980017679918</c:v>
                </c:pt>
                <c:pt idx="462">
                  <c:v>94221.869275824152</c:v>
                </c:pt>
                <c:pt idx="463">
                  <c:v>96106.724514103829</c:v>
                </c:pt>
                <c:pt idx="464">
                  <c:v>98029.285216057091</c:v>
                </c:pt>
                <c:pt idx="465">
                  <c:v>99990.305658173515</c:v>
                </c:pt>
                <c:pt idx="466">
                  <c:v>101990.55520581579</c:v>
                </c:pt>
                <c:pt idx="467">
                  <c:v>104030.8186150672</c:v>
                </c:pt>
                <c:pt idx="468">
                  <c:v>106111.89634061203</c:v>
                </c:pt>
                <c:pt idx="469">
                  <c:v>108234.6048497788</c:v>
                </c:pt>
                <c:pt idx="470">
                  <c:v>110399.77694286294</c:v>
                </c:pt>
                <c:pt idx="471">
                  <c:v>112608.2620798588</c:v>
                </c:pt>
                <c:pt idx="472">
                  <c:v>114860.92671372902</c:v>
                </c:pt>
                <c:pt idx="473">
                  <c:v>117158.65463033678</c:v>
                </c:pt>
                <c:pt idx="474">
                  <c:v>119502.34729518216</c:v>
                </c:pt>
                <c:pt idx="475">
                  <c:v>121892.92420707362</c:v>
                </c:pt>
                <c:pt idx="476">
                  <c:v>124331.32325887294</c:v>
                </c:pt>
                <c:pt idx="477">
                  <c:v>126818.50110545871</c:v>
                </c:pt>
                <c:pt idx="478">
                  <c:v>129355.43353904915</c:v>
                </c:pt>
                <c:pt idx="479">
                  <c:v>131943.11587203565</c:v>
                </c:pt>
                <c:pt idx="480">
                  <c:v>134582.56332747007</c:v>
                </c:pt>
                <c:pt idx="481">
                  <c:v>137274.81143736775</c:v>
                </c:pt>
                <c:pt idx="482">
                  <c:v>140020.91644897746</c:v>
                </c:pt>
                <c:pt idx="483">
                  <c:v>142821.95573917619</c:v>
                </c:pt>
                <c:pt idx="484">
                  <c:v>145679.02823715709</c:v>
                </c:pt>
                <c:pt idx="485">
                  <c:v>148593.25485557073</c:v>
                </c:pt>
                <c:pt idx="486">
                  <c:v>151565.77893029116</c:v>
                </c:pt>
                <c:pt idx="487">
                  <c:v>154597.76666898059</c:v>
                </c:pt>
                <c:pt idx="488">
                  <c:v>157690.4076086258</c:v>
                </c:pt>
                <c:pt idx="489">
                  <c:v>160844.91508223032</c:v>
                </c:pt>
                <c:pt idx="490">
                  <c:v>164062.52669483688</c:v>
                </c:pt>
                <c:pt idx="491">
                  <c:v>167344.50480907792</c:v>
                </c:pt>
                <c:pt idx="492">
                  <c:v>170692.13704043761</c:v>
                </c:pt>
                <c:pt idx="493">
                  <c:v>174106.73676241926</c:v>
                </c:pt>
                <c:pt idx="494">
                  <c:v>177589.64362182037</c:v>
                </c:pt>
                <c:pt idx="495">
                  <c:v>181142.22406431744</c:v>
                </c:pt>
                <c:pt idx="496">
                  <c:v>184765.87187055836</c:v>
                </c:pt>
                <c:pt idx="497">
                  <c:v>188462.00870298574</c:v>
                </c:pt>
                <c:pt idx="498">
                  <c:v>192232.08466359551</c:v>
                </c:pt>
                <c:pt idx="499">
                  <c:v>196077.57886285498</c:v>
                </c:pt>
                <c:pt idx="500">
                  <c:v>200000.00000000041</c:v>
                </c:pt>
              </c:numCache>
            </c:numRef>
          </c:xVal>
          <c:yVal>
            <c:numRef>
              <c:f>LoopAnalysis!$I$5:$I$505</c:f>
              <c:numCache>
                <c:formatCode>General</c:formatCode>
                <c:ptCount val="501"/>
                <c:pt idx="0">
                  <c:v>47.95869902012528</c:v>
                </c:pt>
                <c:pt idx="1">
                  <c:v>47.958694932665622</c:v>
                </c:pt>
                <c:pt idx="2">
                  <c:v>47.95869068003973</c:v>
                </c:pt>
                <c:pt idx="3">
                  <c:v>47.958686255573603</c:v>
                </c:pt>
                <c:pt idx="4">
                  <c:v>47.958681652323854</c:v>
                </c:pt>
                <c:pt idx="5">
                  <c:v>47.958676863066344</c:v>
                </c:pt>
                <c:pt idx="6">
                  <c:v>47.958671880285081</c:v>
                </c:pt>
                <c:pt idx="7">
                  <c:v>47.958666696160542</c:v>
                </c:pt>
                <c:pt idx="8">
                  <c:v>47.958661302556898</c:v>
                </c:pt>
                <c:pt idx="9">
                  <c:v>47.958655691010009</c:v>
                </c:pt>
                <c:pt idx="10">
                  <c:v>47.958649852713592</c:v>
                </c:pt>
                <c:pt idx="11">
                  <c:v>47.958643778505426</c:v>
                </c:pt>
                <c:pt idx="12">
                  <c:v>47.958637458853318</c:v>
                </c:pt>
                <c:pt idx="13">
                  <c:v>47.958630883839852</c:v>
                </c:pt>
                <c:pt idx="14">
                  <c:v>47.958624043146976</c:v>
                </c:pt>
                <c:pt idx="15">
                  <c:v>47.958616926039554</c:v>
                </c:pt>
                <c:pt idx="16">
                  <c:v>47.958609521349032</c:v>
                </c:pt>
                <c:pt idx="17">
                  <c:v>47.95860181745536</c:v>
                </c:pt>
                <c:pt idx="18">
                  <c:v>47.958593802269185</c:v>
                </c:pt>
                <c:pt idx="19">
                  <c:v>47.958585463212685</c:v>
                </c:pt>
                <c:pt idx="20">
                  <c:v>47.958576787199775</c:v>
                </c:pt>
                <c:pt idx="21">
                  <c:v>47.9585677606159</c:v>
                </c:pt>
                <c:pt idx="22">
                  <c:v>47.958558369296263</c:v>
                </c:pt>
                <c:pt idx="23">
                  <c:v>47.958548598503739</c:v>
                </c:pt>
                <c:pt idx="24">
                  <c:v>47.958538432906302</c:v>
                </c:pt>
                <c:pt idx="25">
                  <c:v>47.958527856551882</c:v>
                </c:pt>
                <c:pt idx="26">
                  <c:v>47.958516852844461</c:v>
                </c:pt>
                <c:pt idx="27">
                  <c:v>47.958505404517176</c:v>
                </c:pt>
                <c:pt idx="28">
                  <c:v>47.958493493605978</c:v>
                </c:pt>
                <c:pt idx="29">
                  <c:v>47.95848110142073</c:v>
                </c:pt>
                <c:pt idx="30">
                  <c:v>47.958468208516656</c:v>
                </c:pt>
                <c:pt idx="31">
                  <c:v>47.958454794663268</c:v>
                </c:pt>
                <c:pt idx="32">
                  <c:v>47.958440838812649</c:v>
                </c:pt>
                <c:pt idx="33">
                  <c:v>47.958426319067058</c:v>
                </c:pt>
                <c:pt idx="34">
                  <c:v>47.958411212643774</c:v>
                </c:pt>
                <c:pt idx="35">
                  <c:v>47.958395495840207</c:v>
                </c:pt>
                <c:pt idx="36">
                  <c:v>47.958379143995764</c:v>
                </c:pt>
                <c:pt idx="37">
                  <c:v>47.958362131454209</c:v>
                </c:pt>
                <c:pt idx="38">
                  <c:v>47.958344431522775</c:v>
                </c:pt>
                <c:pt idx="39">
                  <c:v>47.958326016430419</c:v>
                </c:pt>
                <c:pt idx="40">
                  <c:v>47.958306857284526</c:v>
                </c:pt>
                <c:pt idx="41">
                  <c:v>47.958286924025529</c:v>
                </c:pt>
                <c:pt idx="42">
                  <c:v>47.958266185379557</c:v>
                </c:pt>
                <c:pt idx="43">
                  <c:v>47.958244608809608</c:v>
                </c:pt>
                <c:pt idx="44">
                  <c:v>47.958222160464857</c:v>
                </c:pt>
                <c:pt idx="45">
                  <c:v>47.958198805126813</c:v>
                </c:pt>
                <c:pt idx="46">
                  <c:v>47.958174506155103</c:v>
                </c:pt>
                <c:pt idx="47">
                  <c:v>47.958149225429338</c:v>
                </c:pt>
                <c:pt idx="48">
                  <c:v>47.958122923289572</c:v>
                </c:pt>
                <c:pt idx="49">
                  <c:v>47.958095558474298</c:v>
                </c:pt>
                <c:pt idx="50">
                  <c:v>47.958067088055898</c:v>
                </c:pt>
                <c:pt idx="51">
                  <c:v>47.958037467372961</c:v>
                </c:pt>
                <c:pt idx="52">
                  <c:v>47.958006649960666</c:v>
                </c:pt>
                <c:pt idx="53">
                  <c:v>47.957974587478176</c:v>
                </c:pt>
                <c:pt idx="54">
                  <c:v>47.957941229632311</c:v>
                </c:pt>
                <c:pt idx="55">
                  <c:v>47.957906524099499</c:v>
                </c:pt>
                <c:pt idx="56">
                  <c:v>47.957870416443349</c:v>
                </c:pt>
                <c:pt idx="57">
                  <c:v>47.957832850029675</c:v>
                </c:pt>
                <c:pt idx="58">
                  <c:v>47.957793765937673</c:v>
                </c:pt>
                <c:pt idx="59">
                  <c:v>47.957753102867898</c:v>
                </c:pt>
                <c:pt idx="60">
                  <c:v>47.957710797046069</c:v>
                </c:pt>
                <c:pt idx="61">
                  <c:v>47.957666782123439</c:v>
                </c:pt>
                <c:pt idx="62">
                  <c:v>47.957620989072879</c:v>
                </c:pt>
                <c:pt idx="63">
                  <c:v>47.957573346081041</c:v>
                </c:pt>
                <c:pt idx="64">
                  <c:v>47.957523778435757</c:v>
                </c:pt>
                <c:pt idx="65">
                  <c:v>47.957472208409222</c:v>
                </c:pt>
                <c:pt idx="66">
                  <c:v>47.957418555136677</c:v>
                </c:pt>
                <c:pt idx="67">
                  <c:v>47.957362734489585</c:v>
                </c:pt>
                <c:pt idx="68">
                  <c:v>47.957304658944516</c:v>
                </c:pt>
                <c:pt idx="69">
                  <c:v>47.957244237445877</c:v>
                </c:pt>
                <c:pt idx="70">
                  <c:v>47.957181375263758</c:v>
                </c:pt>
                <c:pt idx="71">
                  <c:v>47.957115973845958</c:v>
                </c:pt>
                <c:pt idx="72">
                  <c:v>47.957047930664103</c:v>
                </c:pt>
                <c:pt idx="73">
                  <c:v>47.956977139052945</c:v>
                </c:pt>
                <c:pt idx="74">
                  <c:v>47.956903488044425</c:v>
                </c:pt>
                <c:pt idx="75">
                  <c:v>47.956826862193836</c:v>
                </c:pt>
                <c:pt idx="76">
                  <c:v>47.95674714139998</c:v>
                </c:pt>
                <c:pt idx="77">
                  <c:v>47.956664200717128</c:v>
                </c:pt>
                <c:pt idx="78">
                  <c:v>47.956577910160796</c:v>
                </c:pt>
                <c:pt idx="79">
                  <c:v>47.956488134504163</c:v>
                </c:pt>
                <c:pt idx="80">
                  <c:v>47.956394733067611</c:v>
                </c:pt>
                <c:pt idx="81">
                  <c:v>47.956297559498992</c:v>
                </c:pt>
                <c:pt idx="82">
                  <c:v>47.956196461545709</c:v>
                </c:pt>
                <c:pt idx="83">
                  <c:v>47.956091280817297</c:v>
                </c:pt>
                <c:pt idx="84">
                  <c:v>47.955981852538237</c:v>
                </c:pt>
                <c:pt idx="85">
                  <c:v>47.955868005291862</c:v>
                </c:pt>
                <c:pt idx="86">
                  <c:v>47.955749560752928</c:v>
                </c:pt>
                <c:pt idx="87">
                  <c:v>47.955626333410144</c:v>
                </c:pt>
                <c:pt idx="88">
                  <c:v>47.955498130277256</c:v>
                </c:pt>
                <c:pt idx="89">
                  <c:v>47.955364750592963</c:v>
                </c:pt>
                <c:pt idx="90">
                  <c:v>47.95522598550864</c:v>
                </c:pt>
                <c:pt idx="91">
                  <c:v>47.95508161776327</c:v>
                </c:pt>
                <c:pt idx="92">
                  <c:v>47.954931421346387</c:v>
                </c:pt>
                <c:pt idx="93">
                  <c:v>47.954775161146316</c:v>
                </c:pt>
                <c:pt idx="94">
                  <c:v>47.954612592585264</c:v>
                </c:pt>
                <c:pt idx="95">
                  <c:v>47.954443461239713</c:v>
                </c:pt>
                <c:pt idx="96">
                  <c:v>47.954267502445653</c:v>
                </c:pt>
                <c:pt idx="97">
                  <c:v>47.954084440887868</c:v>
                </c:pt>
                <c:pt idx="98">
                  <c:v>47.953893990173604</c:v>
                </c:pt>
                <c:pt idx="99">
                  <c:v>47.953695852388101</c:v>
                </c:pt>
                <c:pt idx="100">
                  <c:v>47.953489717634064</c:v>
                </c:pt>
                <c:pt idx="101">
                  <c:v>47.953275263551319</c:v>
                </c:pt>
                <c:pt idx="102">
                  <c:v>47.953052154818494</c:v>
                </c:pt>
                <c:pt idx="103">
                  <c:v>47.952820042634642</c:v>
                </c:pt>
                <c:pt idx="104">
                  <c:v>47.952578564180008</c:v>
                </c:pt>
                <c:pt idx="105">
                  <c:v>47.952327342056329</c:v>
                </c:pt>
                <c:pt idx="106">
                  <c:v>47.952065983703804</c:v>
                </c:pt>
                <c:pt idx="107">
                  <c:v>47.951794080796581</c:v>
                </c:pt>
                <c:pt idx="108">
                  <c:v>47.951511208612672</c:v>
                </c:pt>
                <c:pt idx="109">
                  <c:v>47.951216925380884</c:v>
                </c:pt>
                <c:pt idx="110">
                  <c:v>47.950910771600512</c:v>
                </c:pt>
                <c:pt idx="111">
                  <c:v>47.950592269335111</c:v>
                </c:pt>
                <c:pt idx="112">
                  <c:v>47.950260921478673</c:v>
                </c:pt>
                <c:pt idx="113">
                  <c:v>47.949916210992271</c:v>
                </c:pt>
                <c:pt idx="114">
                  <c:v>47.949557600111632</c:v>
                </c:pt>
                <c:pt idx="115">
                  <c:v>47.949184529523464</c:v>
                </c:pt>
                <c:pt idx="116">
                  <c:v>47.948796417509257</c:v>
                </c:pt>
                <c:pt idx="117">
                  <c:v>47.948392659056239</c:v>
                </c:pt>
                <c:pt idx="118">
                  <c:v>47.947972624933541</c:v>
                </c:pt>
                <c:pt idx="119">
                  <c:v>47.947535660732072</c:v>
                </c:pt>
                <c:pt idx="120">
                  <c:v>47.947081085867893</c:v>
                </c:pt>
                <c:pt idx="121">
                  <c:v>47.946608192546236</c:v>
                </c:pt>
                <c:pt idx="122">
                  <c:v>47.946116244686181</c:v>
                </c:pt>
                <c:pt idx="123">
                  <c:v>47.945604476802856</c:v>
                </c:pt>
                <c:pt idx="124">
                  <c:v>47.945072092847724</c:v>
                </c:pt>
                <c:pt idx="125">
                  <c:v>47.944518265003339</c:v>
                </c:pt>
                <c:pt idx="126">
                  <c:v>47.943942132432582</c:v>
                </c:pt>
                <c:pt idx="127">
                  <c:v>47.943342799979227</c:v>
                </c:pt>
                <c:pt idx="128">
                  <c:v>47.9427193368197</c:v>
                </c:pt>
                <c:pt idx="129">
                  <c:v>47.942070775062859</c:v>
                </c:pt>
                <c:pt idx="130">
                  <c:v>47.941396108296956</c:v>
                </c:pt>
                <c:pt idx="131">
                  <c:v>47.940694290081211</c:v>
                </c:pt>
                <c:pt idx="132">
                  <c:v>47.939964232380646</c:v>
                </c:pt>
                <c:pt idx="133">
                  <c:v>47.939204803941465</c:v>
                </c:pt>
                <c:pt idx="134">
                  <c:v>47.938414828605957</c:v>
                </c:pt>
                <c:pt idx="135">
                  <c:v>47.937593083564025</c:v>
                </c:pt>
                <c:pt idx="136">
                  <c:v>47.936738297538987</c:v>
                </c:pt>
                <c:pt idx="137">
                  <c:v>47.935849148906684</c:v>
                </c:pt>
                <c:pt idx="138">
                  <c:v>47.934924263743966</c:v>
                </c:pt>
                <c:pt idx="139">
                  <c:v>47.933962213805827</c:v>
                </c:pt>
                <c:pt idx="140">
                  <c:v>47.932961514427667</c:v>
                </c:pt>
                <c:pt idx="141">
                  <c:v>47.931920622350539</c:v>
                </c:pt>
                <c:pt idx="142">
                  <c:v>47.930837933467608</c:v>
                </c:pt>
                <c:pt idx="143">
                  <c:v>47.929711780488105</c:v>
                </c:pt>
                <c:pt idx="144">
                  <c:v>47.928540430517202</c:v>
                </c:pt>
                <c:pt idx="145">
                  <c:v>47.9273220825485</c:v>
                </c:pt>
                <c:pt idx="146">
                  <c:v>47.92605486486714</c:v>
                </c:pt>
                <c:pt idx="147">
                  <c:v>47.924736832360246</c:v>
                </c:pt>
                <c:pt idx="148">
                  <c:v>47.923365963731975</c:v>
                </c:pt>
                <c:pt idx="149">
                  <c:v>47.921940158620941</c:v>
                </c:pt>
                <c:pt idx="150">
                  <c:v>47.920457234616563</c:v>
                </c:pt>
                <c:pt idx="151">
                  <c:v>47.918914924172206</c:v>
                </c:pt>
                <c:pt idx="152">
                  <c:v>47.917310871410947</c:v>
                </c:pt>
                <c:pt idx="153">
                  <c:v>47.915642628823036</c:v>
                </c:pt>
                <c:pt idx="154">
                  <c:v>47.913907653850821</c:v>
                </c:pt>
                <c:pt idx="155">
                  <c:v>47.912103305357626</c:v>
                </c:pt>
                <c:pt idx="156">
                  <c:v>47.910226839980588</c:v>
                </c:pt>
                <c:pt idx="157">
                  <c:v>47.908275408360559</c:v>
                </c:pt>
                <c:pt idx="158">
                  <c:v>47.906246051250378</c:v>
                </c:pt>
                <c:pt idx="159">
                  <c:v>47.904135695495114</c:v>
                </c:pt>
                <c:pt idx="160">
                  <c:v>47.90194114988428</c:v>
                </c:pt>
                <c:pt idx="161">
                  <c:v>47.899659100872185</c:v>
                </c:pt>
                <c:pt idx="162">
                  <c:v>47.897286108163726</c:v>
                </c:pt>
                <c:pt idx="163">
                  <c:v>47.894818600163333</c:v>
                </c:pt>
                <c:pt idx="164">
                  <c:v>47.892252869285343</c:v>
                </c:pt>
                <c:pt idx="165">
                  <c:v>47.889585067122987</c:v>
                </c:pt>
                <c:pt idx="166">
                  <c:v>47.886811199473691</c:v>
                </c:pt>
                <c:pt idx="167">
                  <c:v>47.883927121219472</c:v>
                </c:pt>
                <c:pt idx="168">
                  <c:v>47.88092853106069</c:v>
                </c:pt>
                <c:pt idx="169">
                  <c:v>47.877810966101293</c:v>
                </c:pt>
                <c:pt idx="170">
                  <c:v>47.874569796284867</c:v>
                </c:pt>
                <c:pt idx="171">
                  <c:v>47.871200218680485</c:v>
                </c:pt>
                <c:pt idx="172">
                  <c:v>47.867697251617727</c:v>
                </c:pt>
                <c:pt idx="173">
                  <c:v>47.864055728670863</c:v>
                </c:pt>
                <c:pt idx="174">
                  <c:v>47.860270292492302</c:v>
                </c:pt>
                <c:pt idx="175">
                  <c:v>47.856335388496412</c:v>
                </c:pt>
                <c:pt idx="176">
                  <c:v>47.852245258393971</c:v>
                </c:pt>
                <c:pt idx="177">
                  <c:v>47.847993933580291</c:v>
                </c:pt>
                <c:pt idx="178">
                  <c:v>47.843575228377759</c:v>
                </c:pt>
                <c:pt idx="179">
                  <c:v>47.838982733137186</c:v>
                </c:pt>
                <c:pt idx="180">
                  <c:v>47.834209807200864</c:v>
                </c:pt>
                <c:pt idx="181">
                  <c:v>47.829249571731225</c:v>
                </c:pt>
                <c:pt idx="182">
                  <c:v>47.824094902411488</c:v>
                </c:pt>
                <c:pt idx="183">
                  <c:v>47.81873842202323</c:v>
                </c:pt>
                <c:pt idx="184">
                  <c:v>47.813172492908691</c:v>
                </c:pt>
                <c:pt idx="185">
                  <c:v>47.807389209325038</c:v>
                </c:pt>
                <c:pt idx="186">
                  <c:v>47.801380389700455</c:v>
                </c:pt>
                <c:pt idx="187">
                  <c:v>47.795137568801664</c:v>
                </c:pt>
                <c:pt idx="188">
                  <c:v>47.788651989824629</c:v>
                </c:pt>
                <c:pt idx="189">
                  <c:v>47.78191459642148</c:v>
                </c:pt>
                <c:pt idx="190">
                  <c:v>47.774916024677509</c:v>
                </c:pt>
                <c:pt idx="191">
                  <c:v>47.767646595053918</c:v>
                </c:pt>
                <c:pt idx="192">
                  <c:v>47.760096304313478</c:v>
                </c:pt>
                <c:pt idx="193">
                  <c:v>47.752254817449099</c:v>
                </c:pt>
                <c:pt idx="194">
                  <c:v>47.744111459634162</c:v>
                </c:pt>
                <c:pt idx="195">
                  <c:v>47.735655208218269</c:v>
                </c:pt>
                <c:pt idx="196">
                  <c:v>47.726874684793472</c:v>
                </c:pt>
                <c:pt idx="197">
                  <c:v>47.717758147354999</c:v>
                </c:pt>
                <c:pt idx="198">
                  <c:v>47.708293482588353</c:v>
                </c:pt>
                <c:pt idx="199">
                  <c:v>47.698468198310209</c:v>
                </c:pt>
                <c:pt idx="200">
                  <c:v>47.688269416098706</c:v>
                </c:pt>
                <c:pt idx="201">
                  <c:v>47.67768386414636</c:v>
                </c:pt>
                <c:pt idx="202">
                  <c:v>47.666697870374776</c:v>
                </c:pt>
                <c:pt idx="203">
                  <c:v>47.655297355850067</c:v>
                </c:pt>
                <c:pt idx="204">
                  <c:v>47.643467828542462</c:v>
                </c:pt>
                <c:pt idx="205">
                  <c:v>47.631194377474621</c:v>
                </c:pt>
                <c:pt idx="206">
                  <c:v>47.618461667306264</c:v>
                </c:pt>
                <c:pt idx="207">
                  <c:v>47.605253933405237</c:v>
                </c:pt>
                <c:pt idx="208">
                  <c:v>47.591554977458507</c:v>
                </c:pt>
                <c:pt idx="209">
                  <c:v>47.577348163676447</c:v>
                </c:pt>
                <c:pt idx="210">
                  <c:v>47.562616415650055</c:v>
                </c:pt>
                <c:pt idx="211">
                  <c:v>47.547342213918718</c:v>
                </c:pt>
                <c:pt idx="212">
                  <c:v>47.531507594313723</c:v>
                </c:pt>
                <c:pt idx="213">
                  <c:v>47.515094147137908</c:v>
                </c:pt>
                <c:pt idx="214">
                  <c:v>47.498083017251496</c:v>
                </c:pt>
                <c:pt idx="215">
                  <c:v>47.480454905128575</c:v>
                </c:pt>
                <c:pt idx="216">
                  <c:v>47.462190068956986</c:v>
                </c:pt>
                <c:pt idx="217">
                  <c:v>47.443268327849069</c:v>
                </c:pt>
                <c:pt idx="218">
                  <c:v>47.423669066236648</c:v>
                </c:pt>
                <c:pt idx="219">
                  <c:v>47.403371239522365</c:v>
                </c:pt>
                <c:pt idx="220">
                  <c:v>47.382353381057996</c:v>
                </c:pt>
                <c:pt idx="221">
                  <c:v>47.360593610523253</c:v>
                </c:pt>
                <c:pt idx="222">
                  <c:v>47.338069643774794</c:v>
                </c:pt>
                <c:pt idx="223">
                  <c:v>47.314758804235559</c:v>
                </c:pt>
                <c:pt idx="224">
                  <c:v>47.290638035892094</c:v>
                </c:pt>
                <c:pt idx="225">
                  <c:v>47.265683917964196</c:v>
                </c:pt>
                <c:pt idx="226">
                  <c:v>47.239872681308974</c:v>
                </c:pt>
                <c:pt idx="227">
                  <c:v>47.213180226616998</c:v>
                </c:pt>
                <c:pt idx="228">
                  <c:v>47.185582144452418</c:v>
                </c:pt>
                <c:pt idx="229">
                  <c:v>47.157053737185223</c:v>
                </c:pt>
                <c:pt idx="230">
                  <c:v>47.12757004285529</c:v>
                </c:pt>
                <c:pt idx="231">
                  <c:v>47.097105861002227</c:v>
                </c:pt>
                <c:pt idx="232">
                  <c:v>47.065635780485295</c:v>
                </c:pt>
                <c:pt idx="233">
                  <c:v>47.033134209310028</c:v>
                </c:pt>
                <c:pt idx="234">
                  <c:v>46.999575406467436</c:v>
                </c:pt>
                <c:pt idx="235">
                  <c:v>46.964933515780274</c:v>
                </c:pt>
                <c:pt idx="236">
                  <c:v>46.929182601740358</c:v>
                </c:pt>
                <c:pt idx="237">
                  <c:v>46.892296687308274</c:v>
                </c:pt>
                <c:pt idx="238">
                  <c:v>46.854249793631496</c:v>
                </c:pt>
                <c:pt idx="239">
                  <c:v>46.81501598162663</c:v>
                </c:pt>
                <c:pt idx="240">
                  <c:v>46.774569395353154</c:v>
                </c:pt>
                <c:pt idx="241">
                  <c:v>46.732884307093919</c:v>
                </c:pt>
                <c:pt idx="242">
                  <c:v>46.689935164039476</c:v>
                </c:pt>
                <c:pt idx="243">
                  <c:v>46.645696636460912</c:v>
                </c:pt>
                <c:pt idx="244">
                  <c:v>46.600143667236182</c:v>
                </c:pt>
                <c:pt idx="245">
                  <c:v>46.55325152258132</c:v>
                </c:pt>
                <c:pt idx="246">
                  <c:v>46.504995843822677</c:v>
                </c:pt>
                <c:pt idx="247">
                  <c:v>46.455352700028484</c:v>
                </c:pt>
                <c:pt idx="248">
                  <c:v>46.404298641306085</c:v>
                </c:pt>
                <c:pt idx="249">
                  <c:v>46.351810752554996</c:v>
                </c:pt>
                <c:pt idx="250">
                  <c:v>46.297866707453764</c:v>
                </c:pt>
                <c:pt idx="251">
                  <c:v>46.242444822447652</c:v>
                </c:pt>
                <c:pt idx="252">
                  <c:v>46.18552411049027</c:v>
                </c:pt>
                <c:pt idx="253">
                  <c:v>46.127084334288199</c:v>
                </c:pt>
                <c:pt idx="254">
                  <c:v>46.067106058785257</c:v>
                </c:pt>
                <c:pt idx="255">
                  <c:v>46.005570702621725</c:v>
                </c:pt>
                <c:pt idx="256">
                  <c:v>45.942460588297337</c:v>
                </c:pt>
                <c:pt idx="257">
                  <c:v>45.877758990768726</c:v>
                </c:pt>
                <c:pt idx="258">
                  <c:v>45.811450184210251</c:v>
                </c:pt>
                <c:pt idx="259">
                  <c:v>45.74351948667281</c:v>
                </c:pt>
                <c:pt idx="260">
                  <c:v>45.673953302380198</c:v>
                </c:pt>
                <c:pt idx="261">
                  <c:v>45.602739161412167</c:v>
                </c:pt>
                <c:pt idx="262">
                  <c:v>45.529865756532082</c:v>
                </c:pt>
                <c:pt idx="263">
                  <c:v>45.455322976933829</c:v>
                </c:pt>
                <c:pt idx="264">
                  <c:v>45.379101938695001</c:v>
                </c:pt>
                <c:pt idx="265">
                  <c:v>45.301195011743459</c:v>
                </c:pt>
                <c:pt idx="266">
                  <c:v>45.221595843164302</c:v>
                </c:pt>
                <c:pt idx="267">
                  <c:v>45.14029937669445</c:v>
                </c:pt>
                <c:pt idx="268">
                  <c:v>45.057301868278358</c:v>
                </c:pt>
                <c:pt idx="269">
                  <c:v>44.972600897580563</c:v>
                </c:pt>
                <c:pt idx="270">
                  <c:v>44.886195375380204</c:v>
                </c:pt>
                <c:pt idx="271">
                  <c:v>44.798085546795349</c:v>
                </c:pt>
                <c:pt idx="272">
                  <c:v>44.708272990317177</c:v>
                </c:pt>
                <c:pt idx="273">
                  <c:v>44.616760612658751</c:v>
                </c:pt>
                <c:pt idx="274">
                  <c:v>44.523552639452234</c:v>
                </c:pt>
                <c:pt idx="275">
                  <c:v>44.428654601855328</c:v>
                </c:pt>
                <c:pt idx="276">
                  <c:v>44.332073319155242</c:v>
                </c:pt>
                <c:pt idx="277">
                  <c:v>44.233816877482212</c:v>
                </c:pt>
                <c:pt idx="278">
                  <c:v>44.133894604772237</c:v>
                </c:pt>
                <c:pt idx="279">
                  <c:v>44.032317042138132</c:v>
                </c:pt>
                <c:pt idx="280">
                  <c:v>43.929095911832015</c:v>
                </c:pt>
                <c:pt idx="281">
                  <c:v>43.824244081999304</c:v>
                </c:pt>
                <c:pt idx="282">
                  <c:v>43.717775528443511</c:v>
                </c:pt>
                <c:pt idx="283">
                  <c:v>43.609705293633183</c:v>
                </c:pt>
                <c:pt idx="284">
                  <c:v>43.500049443197412</c:v>
                </c:pt>
                <c:pt idx="285">
                  <c:v>43.388825020165037</c:v>
                </c:pt>
                <c:pt idx="286">
                  <c:v>43.276049997208979</c:v>
                </c:pt>
                <c:pt idx="287">
                  <c:v>43.161743227164912</c:v>
                </c:pt>
                <c:pt idx="288">
                  <c:v>43.045924392092942</c:v>
                </c:pt>
                <c:pt idx="289">
                  <c:v>42.928613951153551</c:v>
                </c:pt>
                <c:pt idx="290">
                  <c:v>42.809833087565082</c:v>
                </c:pt>
                <c:pt idx="291">
                  <c:v>42.68960365490797</c:v>
                </c:pt>
                <c:pt idx="292">
                  <c:v>42.567948123031726</c:v>
                </c:pt>
                <c:pt idx="293">
                  <c:v>42.444889523815547</c:v>
                </c:pt>
                <c:pt idx="294">
                  <c:v>42.320451397022261</c:v>
                </c:pt>
                <c:pt idx="295">
                  <c:v>42.194657736473459</c:v>
                </c:pt>
                <c:pt idx="296">
                  <c:v>42.067532936762632</c:v>
                </c:pt>
                <c:pt idx="297">
                  <c:v>41.939101740709134</c:v>
                </c:pt>
                <c:pt idx="298">
                  <c:v>41.809389187740223</c:v>
                </c:pt>
                <c:pt idx="299">
                  <c:v>41.678420563375894</c:v>
                </c:pt>
                <c:pt idx="300">
                  <c:v>41.546221349972107</c:v>
                </c:pt>
                <c:pt idx="301">
                  <c:v>41.412817178866241</c:v>
                </c:pt>
                <c:pt idx="302">
                  <c:v>41.27823378404851</c:v>
                </c:pt>
                <c:pt idx="303">
                  <c:v>41.142496957472048</c:v>
                </c:pt>
                <c:pt idx="304">
                  <c:v>41.005632506091501</c:v>
                </c:pt>
                <c:pt idx="305">
                  <c:v>40.867666210715008</c:v>
                </c:pt>
                <c:pt idx="306">
                  <c:v>40.72862378672702</c:v>
                </c:pt>
                <c:pt idx="307">
                  <c:v>40.588530846736873</c:v>
                </c:pt>
                <c:pt idx="308">
                  <c:v>40.447412865185235</c:v>
                </c:pt>
                <c:pt idx="309">
                  <c:v>40.305295144934448</c:v>
                </c:pt>
                <c:pt idx="310">
                  <c:v>40.162202785850596</c:v>
                </c:pt>
                <c:pt idx="311">
                  <c:v>40.018160655378296</c:v>
                </c:pt>
                <c:pt idx="312">
                  <c:v>39.873193361097222</c:v>
                </c:pt>
                <c:pt idx="313">
                  <c:v>39.727325225238474</c:v>
                </c:pt>
                <c:pt idx="314">
                  <c:v>39.5805802611318</c:v>
                </c:pt>
                <c:pt idx="315">
                  <c:v>39.432982151546277</c:v>
                </c:pt>
                <c:pt idx="316">
                  <c:v>39.284554228880033</c:v>
                </c:pt>
                <c:pt idx="317">
                  <c:v>39.135319457148022</c:v>
                </c:pt>
                <c:pt idx="318">
                  <c:v>38.985300415712544</c:v>
                </c:pt>
                <c:pt idx="319">
                  <c:v>38.834519284695666</c:v>
                </c:pt>
                <c:pt idx="320">
                  <c:v>38.682997832009647</c:v>
                </c:pt>
                <c:pt idx="321">
                  <c:v>38.530757401937443</c:v>
                </c:pt>
                <c:pt idx="322">
                  <c:v>38.377818905194928</c:v>
                </c:pt>
                <c:pt idx="323">
                  <c:v>38.224202810402247</c:v>
                </c:pt>
                <c:pt idx="324">
                  <c:v>38.069929136891922</c:v>
                </c:pt>
                <c:pt idx="325">
                  <c:v>37.915017448781725</c:v>
                </c:pt>
                <c:pt idx="326">
                  <c:v>37.759486850236307</c:v>
                </c:pt>
                <c:pt idx="327">
                  <c:v>37.603355981848225</c:v>
                </c:pt>
                <c:pt idx="328">
                  <c:v>37.446643018061856</c:v>
                </c:pt>
                <c:pt idx="329">
                  <c:v>37.289365665572049</c:v>
                </c:pt>
                <c:pt idx="330">
                  <c:v>37.131541162625751</c:v>
                </c:pt>
                <c:pt idx="331">
                  <c:v>36.973186279158107</c:v>
                </c:pt>
                <c:pt idx="332">
                  <c:v>36.814317317697366</c:v>
                </c:pt>
                <c:pt idx="333">
                  <c:v>36.654950114973005</c:v>
                </c:pt>
                <c:pt idx="334">
                  <c:v>36.495100044164431</c:v>
                </c:pt>
                <c:pt idx="335">
                  <c:v>36.334782017731385</c:v>
                </c:pt>
                <c:pt idx="336">
                  <c:v>36.174010490766577</c:v>
                </c:pt>
                <c:pt idx="337">
                  <c:v>36.012799464816659</c:v>
                </c:pt>
                <c:pt idx="338">
                  <c:v>35.851162492118021</c:v>
                </c:pt>
                <c:pt idx="339">
                  <c:v>35.689112680197354</c:v>
                </c:pt>
                <c:pt idx="340">
                  <c:v>35.526662696789778</c:v>
                </c:pt>
                <c:pt idx="341">
                  <c:v>35.363824775029691</c:v>
                </c:pt>
                <c:pt idx="342">
                  <c:v>35.20061071887072</c:v>
                </c:pt>
                <c:pt idx="343">
                  <c:v>35.037031908697138</c:v>
                </c:pt>
                <c:pt idx="344">
                  <c:v>34.873099307087799</c:v>
                </c:pt>
                <c:pt idx="345">
                  <c:v>34.708823464698021</c:v>
                </c:pt>
                <c:pt idx="346">
                  <c:v>34.544214526228771</c:v>
                </c:pt>
                <c:pt idx="347">
                  <c:v>34.379282236450749</c:v>
                </c:pt>
                <c:pt idx="348">
                  <c:v>34.21403594625788</c:v>
                </c:pt>
                <c:pt idx="349">
                  <c:v>34.048484618724146</c:v>
                </c:pt>
                <c:pt idx="350">
                  <c:v>33.882636835140836</c:v>
                </c:pt>
                <c:pt idx="351">
                  <c:v>33.716500801013595</c:v>
                </c:pt>
                <c:pt idx="352">
                  <c:v>33.550084352000127</c:v>
                </c:pt>
                <c:pt idx="353">
                  <c:v>33.383394959772652</c:v>
                </c:pt>
                <c:pt idx="354">
                  <c:v>33.216439737789855</c:v>
                </c:pt>
                <c:pt idx="355">
                  <c:v>33.049225446965728</c:v>
                </c:pt>
                <c:pt idx="356">
                  <c:v>32.881758501225001</c:v>
                </c:pt>
                <c:pt idx="357">
                  <c:v>32.714044972935902</c:v>
                </c:pt>
                <c:pt idx="358">
                  <c:v>32.546090598213326</c:v>
                </c:pt>
                <c:pt idx="359">
                  <c:v>32.37790078208694</c:v>
                </c:pt>
                <c:pt idx="360">
                  <c:v>32.209480603530771</c:v>
                </c:pt>
                <c:pt idx="361">
                  <c:v>32.040834820353162</c:v>
                </c:pt>
                <c:pt idx="362">
                  <c:v>31.871967873945461</c:v>
                </c:pt>
                <c:pt idx="363">
                  <c:v>31.702883893892711</c:v>
                </c:pt>
                <c:pt idx="364">
                  <c:v>31.533586702448698</c:v>
                </c:pt>
                <c:pt idx="365">
                  <c:v>31.364079818879475</c:v>
                </c:pt>
                <c:pt idx="366">
                  <c:v>31.194366463684307</c:v>
                </c:pt>
                <c:pt idx="367">
                  <c:v>31.02444956269855</c:v>
                </c:pt>
                <c:pt idx="368">
                  <c:v>30.854331751091657</c:v>
                </c:pt>
                <c:pt idx="369">
                  <c:v>30.684015377269063</c:v>
                </c:pt>
                <c:pt idx="370">
                  <c:v>30.513502506691804</c:v>
                </c:pt>
                <c:pt idx="371">
                  <c:v>30.342794925628581</c:v>
                </c:pt>
                <c:pt idx="372">
                  <c:v>30.171894144854576</c:v>
                </c:pt>
                <c:pt idx="373">
                  <c:v>30.000801403316451</c:v>
                </c:pt>
                <c:pt idx="374">
                  <c:v>29.829517671780579</c:v>
                </c:pt>
                <c:pt idx="375">
                  <c:v>29.658043656486164</c:v>
                </c:pt>
                <c:pt idx="376">
                  <c:v>29.486379802823457</c:v>
                </c:pt>
                <c:pt idx="377">
                  <c:v>29.314526299060923</c:v>
                </c:pt>
                <c:pt idx="378">
                  <c:v>29.142483080146306</c:v>
                </c:pt>
                <c:pt idx="379">
                  <c:v>28.970249831604495</c:v>
                </c:pt>
                <c:pt idx="380">
                  <c:v>28.797825993561418</c:v>
                </c:pt>
                <c:pt idx="381">
                  <c:v>28.625210764919323</c:v>
                </c:pt>
                <c:pt idx="382">
                  <c:v>28.452403107712584</c:v>
                </c:pt>
                <c:pt idx="383">
                  <c:v>28.279401751672712</c:v>
                </c:pt>
                <c:pt idx="384">
                  <c:v>28.106205199031493</c:v>
                </c:pt>
                <c:pt idx="385">
                  <c:v>27.932811729592505</c:v>
                </c:pt>
                <c:pt idx="386">
                  <c:v>27.759219406100009</c:v>
                </c:pt>
                <c:pt idx="387">
                  <c:v>27.585426079934404</c:v>
                </c:pt>
                <c:pt idx="388">
                  <c:v>27.411429397165257</c:v>
                </c:pt>
                <c:pt idx="389">
                  <c:v>27.237226804985916</c:v>
                </c:pt>
                <c:pt idx="390">
                  <c:v>27.06281555856199</c:v>
                </c:pt>
                <c:pt idx="391">
                  <c:v>26.888192728314294</c:v>
                </c:pt>
                <c:pt idx="392">
                  <c:v>26.71335520766366</c:v>
                </c:pt>
                <c:pt idx="393">
                  <c:v>26.538299721256955</c:v>
                </c:pt>
                <c:pt idx="394">
                  <c:v>26.363022833694401</c:v>
                </c:pt>
                <c:pt idx="395">
                  <c:v>26.187520958771998</c:v>
                </c:pt>
                <c:pt idx="396">
                  <c:v>26.011790369254214</c:v>
                </c:pt>
                <c:pt idx="397">
                  <c:v>25.835827207182362</c:v>
                </c:pt>
                <c:pt idx="398">
                  <c:v>25.659627494723555</c:v>
                </c:pt>
                <c:pt idx="399">
                  <c:v>25.483187145559011</c:v>
                </c:pt>
                <c:pt idx="400">
                  <c:v>25.306501976805038</c:v>
                </c:pt>
                <c:pt idx="401">
                  <c:v>25.129567721454936</c:v>
                </c:pt>
                <c:pt idx="402">
                  <c:v>24.952380041323032</c:v>
                </c:pt>
                <c:pt idx="403">
                  <c:v>24.774934540465093</c:v>
                </c:pt>
                <c:pt idx="404">
                  <c:v>24.597226779046004</c:v>
                </c:pt>
                <c:pt idx="405">
                  <c:v>24.419252287614356</c:v>
                </c:pt>
                <c:pt idx="406">
                  <c:v>24.241006581738297</c:v>
                </c:pt>
                <c:pt idx="407">
                  <c:v>24.062485176951213</c:v>
                </c:pt>
                <c:pt idx="408">
                  <c:v>23.88368360394535</c:v>
                </c:pt>
                <c:pt idx="409">
                  <c:v>23.704597423948076</c:v>
                </c:pt>
                <c:pt idx="410">
                  <c:v>23.525222244206102</c:v>
                </c:pt>
                <c:pt idx="411">
                  <c:v>23.34555373349632</c:v>
                </c:pt>
                <c:pt idx="412">
                  <c:v>23.165587637578806</c:v>
                </c:pt>
                <c:pt idx="413">
                  <c:v>22.985319794497613</c:v>
                </c:pt>
                <c:pt idx="414">
                  <c:v>22.804746149634632</c:v>
                </c:pt>
                <c:pt idx="415">
                  <c:v>22.623862770413847</c:v>
                </c:pt>
                <c:pt idx="416">
                  <c:v>22.442665860553603</c:v>
                </c:pt>
                <c:pt idx="417">
                  <c:v>22.261151773759561</c:v>
                </c:pt>
                <c:pt idx="418">
                  <c:v>22.07931702675269</c:v>
                </c:pt>
                <c:pt idx="419">
                  <c:v>21.897158311524517</c:v>
                </c:pt>
                <c:pt idx="420">
                  <c:v>21.714672506715985</c:v>
                </c:pt>
                <c:pt idx="421">
                  <c:v>21.531856688016436</c:v>
                </c:pt>
                <c:pt idx="422">
                  <c:v>21.348708137485591</c:v>
                </c:pt>
                <c:pt idx="423">
                  <c:v>21.165224351706996</c:v>
                </c:pt>
                <c:pt idx="424">
                  <c:v>20.981403048686666</c:v>
                </c:pt>
                <c:pt idx="425">
                  <c:v>20.797242173420045</c:v>
                </c:pt>
                <c:pt idx="426">
                  <c:v>20.612739902061669</c:v>
                </c:pt>
                <c:pt idx="427">
                  <c:v>20.427894644639156</c:v>
                </c:pt>
                <c:pt idx="428">
                  <c:v>20.242705046266749</c:v>
                </c:pt>
                <c:pt idx="429">
                  <c:v>20.05716998682761</c:v>
                </c:pt>
                <c:pt idx="430">
                  <c:v>19.871288579104689</c:v>
                </c:pt>
                <c:pt idx="431">
                  <c:v>19.685060165354514</c:v>
                </c:pt>
                <c:pt idx="432">
                  <c:v>19.498484312334984</c:v>
                </c:pt>
                <c:pt idx="433">
                  <c:v>19.311560804808718</c:v>
                </c:pt>
                <c:pt idx="434">
                  <c:v>19.124289637560935</c:v>
                </c:pt>
                <c:pt idx="435">
                  <c:v>18.936671005981943</c:v>
                </c:pt>
                <c:pt idx="436">
                  <c:v>18.748705295281855</c:v>
                </c:pt>
                <c:pt idx="437">
                  <c:v>18.560393068412637</c:v>
                </c:pt>
                <c:pt idx="438">
                  <c:v>18.371735052789163</c:v>
                </c:pt>
                <c:pt idx="439">
                  <c:v>18.18273212590913</c:v>
                </c:pt>
                <c:pt idx="440">
                  <c:v>17.993385299981458</c:v>
                </c:pt>
                <c:pt idx="441">
                  <c:v>17.803695705681825</c:v>
                </c:pt>
                <c:pt idx="442">
                  <c:v>17.6136645751602</c:v>
                </c:pt>
                <c:pt idx="443">
                  <c:v>17.423293224430246</c:v>
                </c:pt>
                <c:pt idx="444">
                  <c:v>17.23258303527394</c:v>
                </c:pt>
                <c:pt idx="445">
                  <c:v>17.041535436797631</c:v>
                </c:pt>
                <c:pt idx="446">
                  <c:v>16.85015188677415</c:v>
                </c:pt>
                <c:pt idx="447">
                  <c:v>16.658433852907024</c:v>
                </c:pt>
                <c:pt idx="448">
                  <c:v>16.466382794146824</c:v>
                </c:pt>
                <c:pt idx="449">
                  <c:v>16.274000142188804</c:v>
                </c:pt>
                <c:pt idx="450">
                  <c:v>16.081287283273188</c:v>
                </c:pt>
                <c:pt idx="451">
                  <c:v>15.888245540403748</c:v>
                </c:pt>
                <c:pt idx="452">
                  <c:v>15.694876156091889</c:v>
                </c:pt>
                <c:pt idx="453">
                  <c:v>15.501180275726851</c:v>
                </c:pt>
                <c:pt idx="454">
                  <c:v>15.307158931660517</c:v>
                </c:pt>
                <c:pt idx="455">
                  <c:v>15.11281302808743</c:v>
                </c:pt>
                <c:pt idx="456">
                  <c:v>14.918143326790055</c:v>
                </c:pt>
                <c:pt idx="457">
                  <c:v>14.723150433809254</c:v>
                </c:pt>
                <c:pt idx="458">
                  <c:v>14.527834787087068</c:v>
                </c:pt>
                <c:pt idx="459">
                  <c:v>14.332196645122758</c:v>
                </c:pt>
                <c:pt idx="460">
                  <c:v>14.13623607666837</c:v>
                </c:pt>
                <c:pt idx="461">
                  <c:v>13.939952951483567</c:v>
                </c:pt>
                <c:pt idx="462">
                  <c:v>13.743346932157383</c:v>
                </c:pt>
                <c:pt idx="463">
                  <c:v>13.546417466999078</c:v>
                </c:pt>
                <c:pt idx="464">
                  <c:v>13.34916378398696</c:v>
                </c:pt>
                <c:pt idx="465">
                  <c:v>13.151584885761773</c:v>
                </c:pt>
                <c:pt idx="466">
                  <c:v>12.953679545641242</c:v>
                </c:pt>
                <c:pt idx="467">
                  <c:v>12.755446304625035</c:v>
                </c:pt>
                <c:pt idx="468">
                  <c:v>12.556883469359352</c:v>
                </c:pt>
                <c:pt idx="469">
                  <c:v>12.357989111018352</c:v>
                </c:pt>
                <c:pt idx="470">
                  <c:v>12.158761065062354</c:v>
                </c:pt>
                <c:pt idx="471">
                  <c:v>11.959196931825442</c:v>
                </c:pt>
                <c:pt idx="472">
                  <c:v>11.759294077883947</c:v>
                </c:pt>
                <c:pt idx="473">
                  <c:v>11.559049638156688</c:v>
                </c:pt>
                <c:pt idx="474">
                  <c:v>11.358460518684421</c:v>
                </c:pt>
                <c:pt idx="475">
                  <c:v>11.157523400037155</c:v>
                </c:pt>
                <c:pt idx="476">
                  <c:v>10.956234741297447</c:v>
                </c:pt>
                <c:pt idx="477">
                  <c:v>10.754590784568324</c:v>
                </c:pt>
                <c:pt idx="478">
                  <c:v>10.552587559954571</c:v>
                </c:pt>
                <c:pt idx="479">
                  <c:v>10.350220890969053</c:v>
                </c:pt>
                <c:pt idx="480">
                  <c:v>10.147486400315879</c:v>
                </c:pt>
                <c:pt idx="481">
                  <c:v>9.9443795160045703</c:v>
                </c:pt>
                <c:pt idx="482">
                  <c:v>9.7408954777512911</c:v>
                </c:pt>
                <c:pt idx="483">
                  <c:v>9.5370293436266245</c:v>
                </c:pt>
                <c:pt idx="484">
                  <c:v>9.3327759969093176</c:v>
                </c:pt>
                <c:pt idx="485">
                  <c:v>9.1281301531102628</c:v>
                </c:pt>
                <c:pt idx="486">
                  <c:v>8.9230863671333065</c:v>
                </c:pt>
                <c:pt idx="487">
                  <c:v>8.717639040539126</c:v>
                </c:pt>
                <c:pt idx="488">
                  <c:v>8.5117824288865123</c:v>
                </c:pt>
                <c:pt idx="489">
                  <c:v>8.3055106491206772</c:v>
                </c:pt>
                <c:pt idx="490">
                  <c:v>8.0988176869886832</c:v>
                </c:pt>
                <c:pt idx="491">
                  <c:v>7.8916974044572674</c:v>
                </c:pt>
                <c:pt idx="492">
                  <c:v>7.6841435471152328</c:v>
                </c:pt>
                <c:pt idx="493">
                  <c:v>7.4761497515438124</c:v>
                </c:pt>
                <c:pt idx="494">
                  <c:v>7.267709552638312</c:v>
                </c:pt>
                <c:pt idx="495">
                  <c:v>7.0588163908698496</c:v>
                </c:pt>
                <c:pt idx="496">
                  <c:v>6.8494636194754346</c:v>
                </c:pt>
                <c:pt idx="497">
                  <c:v>6.6396445115664182</c:v>
                </c:pt>
                <c:pt idx="498">
                  <c:v>6.4293522671484995</c:v>
                </c:pt>
                <c:pt idx="499">
                  <c:v>6.2185800200459767</c:v>
                </c:pt>
                <c:pt idx="500">
                  <c:v>6.0073208447263227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89-B04D-A17F-C00CE11911B4}"/>
            </c:ext>
          </c:extLst>
        </c:ser>
        <c:ser>
          <c:idx val="2"/>
          <c:order val="2"/>
          <c:tx>
            <c:v>Comp Gain</c:v>
          </c:tx>
          <c:spPr>
            <a:ln w="38100">
              <a:solidFill>
                <a:srgbClr val="90713A"/>
              </a:solidFill>
              <a:prstDash val="solid"/>
            </a:ln>
          </c:spPr>
          <c:marker>
            <c:symbol val="none"/>
          </c:marker>
          <c:xVal>
            <c:numRef>
              <c:f>LoopAnalysis!$F$5:$F$505</c:f>
              <c:numCache>
                <c:formatCode>General</c:formatCode>
                <c:ptCount val="501"/>
                <c:pt idx="0">
                  <c:v>10</c:v>
                </c:pt>
                <c:pt idx="1">
                  <c:v>10.200044347747113</c:v>
                </c:pt>
                <c:pt idx="2">
                  <c:v>10.404090469600787</c:v>
                </c:pt>
                <c:pt idx="3">
                  <c:v>10.612218418790105</c:v>
                </c:pt>
                <c:pt idx="4">
                  <c:v>10.824509849963778</c:v>
                </c:pt>
                <c:pt idx="5">
                  <c:v>11.041048051225598</c:v>
                </c:pt>
                <c:pt idx="6">
                  <c:v>11.261917976810796</c:v>
                </c:pt>
                <c:pt idx="7">
                  <c:v>11.487206280416055</c:v>
                </c:pt>
                <c:pt idx="8">
                  <c:v>11.717001349196286</c:v>
                </c:pt>
                <c:pt idx="9">
                  <c:v>11.951393338441484</c:v>
                </c:pt>
                <c:pt idx="10">
                  <c:v>12.190474206947259</c:v>
                </c:pt>
                <c:pt idx="11">
                  <c:v>12.434337753092935</c:v>
                </c:pt>
                <c:pt idx="12">
                  <c:v>12.683079651641405</c:v>
                </c:pt>
                <c:pt idx="13">
                  <c:v>12.936797491275131</c:v>
                </c:pt>
                <c:pt idx="14">
                  <c:v>13.195590812882998</c:v>
                </c:pt>
                <c:pt idx="15">
                  <c:v>13.459561148613094</c:v>
                </c:pt>
                <c:pt idx="16">
                  <c:v>13.72881206170676</c:v>
                </c:pt>
                <c:pt idx="17">
                  <c:v>14.003449187129448</c:v>
                </c:pt>
                <c:pt idx="18">
                  <c:v>14.283580273014353</c:v>
                </c:pt>
                <c:pt idx="19">
                  <c:v>14.56931522293522</c:v>
                </c:pt>
                <c:pt idx="20">
                  <c:v>14.860766139024634</c:v>
                </c:pt>
                <c:pt idx="21">
                  <c:v>15.158047365954987</c:v>
                </c:pt>
                <c:pt idx="22">
                  <c:v>15.461275535799215</c:v>
                </c:pt>
                <c:pt idx="23">
                  <c:v>15.770569613788949</c:v>
                </c:pt>
                <c:pt idx="24">
                  <c:v>16.086050944988031</c:v>
                </c:pt>
                <c:pt idx="25">
                  <c:v>16.407843301899732</c:v>
                </c:pt>
                <c:pt idx="26">
                  <c:v>16.736072933026264</c:v>
                </c:pt>
                <c:pt idx="27">
                  <c:v>17.070868612399792</c:v>
                </c:pt>
                <c:pt idx="28">
                  <c:v>17.412361690104206</c:v>
                </c:pt>
                <c:pt idx="29">
                  <c:v>17.760686143807582</c:v>
                </c:pt>
                <c:pt idx="30">
                  <c:v>18.115978631325497</c:v>
                </c:pt>
                <c:pt idx="31">
                  <c:v>18.478378544235909</c:v>
                </c:pt>
                <c:pt idx="32">
                  <c:v>18.848028062566488</c:v>
                </c:pt>
                <c:pt idx="33">
                  <c:v>19.225072210576034</c:v>
                </c:pt>
                <c:pt idx="34">
                  <c:v>19.609658913651614</c:v>
                </c:pt>
                <c:pt idx="35">
                  <c:v>20.001939056344092</c:v>
                </c:pt>
                <c:pt idx="36">
                  <c:v>20.402066541564484</c:v>
                </c:pt>
                <c:pt idx="37">
                  <c:v>20.810198350964516</c:v>
                </c:pt>
                <c:pt idx="38">
                  <c:v>21.22649460652519</c:v>
                </c:pt>
                <c:pt idx="39">
                  <c:v>21.65111863337718</c:v>
                </c:pt>
                <c:pt idx="40">
                  <c:v>22.084237023878106</c:v>
                </c:pt>
                <c:pt idx="41">
                  <c:v>22.526019702971546</c:v>
                </c:pt>
                <c:pt idx="42">
                  <c:v>22.976639994853489</c:v>
                </c:pt>
                <c:pt idx="43">
                  <c:v>23.436274690972553</c:v>
                </c:pt>
                <c:pt idx="44">
                  <c:v>23.905104119390337</c:v>
                </c:pt>
                <c:pt idx="45">
                  <c:v>24.383312215529362</c:v>
                </c:pt>
                <c:pt idx="46">
                  <c:v>24.871086594336326</c:v>
                </c:pt>
                <c:pt idx="47">
                  <c:v>25.368618623888931</c:v>
                </c:pt>
                <c:pt idx="48">
                  <c:v>25.87610350047504</c:v>
                </c:pt>
                <c:pt idx="49">
                  <c:v>26.393740325173965</c:v>
                </c:pt>
                <c:pt idx="50">
                  <c:v>26.921732181969571</c:v>
                </c:pt>
                <c:pt idx="51">
                  <c:v>27.460286217426013</c:v>
                </c:pt>
                <c:pt idx="52">
                  <c:v>28.009613721957422</c:v>
                </c:pt>
                <c:pt idx="53">
                  <c:v>28.569930212723172</c:v>
                </c:pt>
                <c:pt idx="54">
                  <c:v>29.141455518181644</c:v>
                </c:pt>
                <c:pt idx="55">
                  <c:v>29.724413864335268</c:v>
                </c:pt>
                <c:pt idx="56">
                  <c:v>30.319033962700868</c:v>
                </c:pt>
                <c:pt idx="57">
                  <c:v>30.925549100039969</c:v>
                </c:pt>
                <c:pt idx="58">
                  <c:v>31.544197229883846</c:v>
                </c:pt>
                <c:pt idx="59">
                  <c:v>32.17522106588968</c:v>
                </c:pt>
                <c:pt idx="60">
                  <c:v>32.818868177064196</c:v>
                </c:pt>
                <c:pt idx="61">
                  <c:v>33.475391084892109</c:v>
                </c:pt>
                <c:pt idx="62">
                  <c:v>34.14504736240778</c:v>
                </c:pt>
                <c:pt idx="63">
                  <c:v>34.8280997352485</c:v>
                </c:pt>
                <c:pt idx="64">
                  <c:v>35.524816184729417</c:v>
                </c:pt>
                <c:pt idx="65">
                  <c:v>36.235470052980418</c:v>
                </c:pt>
                <c:pt idx="66">
                  <c:v>36.960340150186283</c:v>
                </c:pt>
                <c:pt idx="67">
                  <c:v>37.699710863971823</c:v>
                </c:pt>
                <c:pt idx="68">
                  <c:v>38.453872270975616</c:v>
                </c:pt>
                <c:pt idx="69">
                  <c:v>39.22312025065542</c:v>
                </c:pt>
                <c:pt idx="70">
                  <c:v>40.007756601370289</c:v>
                </c:pt>
                <c:pt idx="71">
                  <c:v>40.808089158784938</c:v>
                </c:pt>
                <c:pt idx="72">
                  <c:v>41.62443191664245</c:v>
                </c:pt>
                <c:pt idx="73">
                  <c:v>42.457105149953328</c:v>
                </c:pt>
                <c:pt idx="74">
                  <c:v>43.306435540648643</c:v>
                </c:pt>
                <c:pt idx="75">
                  <c:v>44.172756305746759</c:v>
                </c:pt>
                <c:pt idx="76">
                  <c:v>45.056407328084283</c:v>
                </c:pt>
                <c:pt idx="77">
                  <c:v>45.957735289661763</c:v>
                </c:pt>
                <c:pt idx="78">
                  <c:v>46.877093807657239</c:v>
                </c:pt>
                <c:pt idx="79">
                  <c:v>47.814843573160552</c:v>
                </c:pt>
                <c:pt idx="80">
                  <c:v>48.771352492682837</c:v>
                </c:pt>
                <c:pt idx="81">
                  <c:v>49.746995832497156</c:v>
                </c:pt>
                <c:pt idx="82">
                  <c:v>50.742156365866201</c:v>
                </c:pt>
                <c:pt idx="83">
                  <c:v>51.757224523215363</c:v>
                </c:pt>
                <c:pt idx="84">
                  <c:v>52.792598545310106</c:v>
                </c:pt>
                <c:pt idx="85">
                  <c:v>53.848684639497243</c:v>
                </c:pt>
                <c:pt idx="86">
                  <c:v>54.925897139072056</c:v>
                </c:pt>
                <c:pt idx="87">
                  <c:v>56.024658665833115</c:v>
                </c:pt>
                <c:pt idx="88">
                  <c:v>57.145400295889232</c:v>
                </c:pt>
                <c:pt idx="89">
                  <c:v>58.288561728783108</c:v>
                </c:pt>
                <c:pt idx="90">
                  <c:v>59.454591459998326</c:v>
                </c:pt>
                <c:pt idx="91">
                  <c:v>60.643946956916963</c:v>
                </c:pt>
                <c:pt idx="92">
                  <c:v>61.857094838297591</c:v>
                </c:pt>
                <c:pt idx="93">
                  <c:v>63.094511057343496</c:v>
                </c:pt>
                <c:pt idx="94">
                  <c:v>64.35668108843241</c:v>
                </c:pt>
                <c:pt idx="95">
                  <c:v>65.644100117582852</c:v>
                </c:pt>
                <c:pt idx="96">
                  <c:v>66.957273236729634</c:v>
                </c:pt>
                <c:pt idx="97">
                  <c:v>68.296715641886252</c:v>
                </c:pt>
                <c:pt idx="98">
                  <c:v>69.662952835271412</c:v>
                </c:pt>
                <c:pt idx="99">
                  <c:v>71.05652083147838</c:v>
                </c:pt>
                <c:pt idx="100">
                  <c:v>72.477966367769596</c:v>
                </c:pt>
                <c:pt idx="101">
                  <c:v>73.927847118577347</c:v>
                </c:pt>
                <c:pt idx="102">
                  <c:v>75.406731914295747</c:v>
                </c:pt>
                <c:pt idx="103">
                  <c:v>76.915200964449411</c:v>
                </c:pt>
                <c:pt idx="104">
                  <c:v>78.453846085326532</c:v>
                </c:pt>
                <c:pt idx="105">
                  <c:v>80.023270932165673</c:v>
                </c:pt>
                <c:pt idx="106">
                  <c:v>81.624091235987223</c:v>
                </c:pt>
                <c:pt idx="107">
                  <c:v>83.256935045162592</c:v>
                </c:pt>
                <c:pt idx="108">
                  <c:v>84.922442971815912</c:v>
                </c:pt>
                <c:pt idx="109">
                  <c:v>86.621268443154733</c:v>
                </c:pt>
                <c:pt idx="110">
                  <c:v>88.354077957828565</c:v>
                </c:pt>
                <c:pt idx="111">
                  <c:v>90.121551347415689</c:v>
                </c:pt>
                <c:pt idx="112">
                  <c:v>91.924382043140852</c:v>
                </c:pt>
                <c:pt idx="113">
                  <c:v>93.763277347928494</c:v>
                </c:pt>
                <c:pt idx="114">
                  <c:v>95.638958713898276</c:v>
                </c:pt>
                <c:pt idx="115">
                  <c:v>97.552162025411832</c:v>
                </c:pt>
                <c:pt idx="116">
                  <c:v>99.503637887781153</c:v>
                </c:pt>
                <c:pt idx="117">
                  <c:v>101.49415192175374</c:v>
                </c:pt>
                <c:pt idx="118">
                  <c:v>103.52448506388708</c:v>
                </c:pt>
                <c:pt idx="119">
                  <c:v>105.59543387293317</c:v>
                </c:pt>
                <c:pt idx="120">
                  <c:v>107.70781084235169</c:v>
                </c:pt>
                <c:pt idx="121">
                  <c:v>109.86244471907443</c:v>
                </c:pt>
                <c:pt idx="122">
                  <c:v>112.06018082864736</c:v>
                </c:pt>
                <c:pt idx="123">
                  <c:v>114.30188140687648</c:v>
                </c:pt>
                <c:pt idx="124">
                  <c:v>116.58842593810701</c:v>
                </c:pt>
                <c:pt idx="125">
                  <c:v>118.92071150027222</c:v>
                </c:pt>
                <c:pt idx="126">
                  <c:v>121.29965311684165</c:v>
                </c:pt>
                <c:pt idx="127">
                  <c:v>123.7261841158126</c:v>
                </c:pt>
                <c:pt idx="128">
                  <c:v>126.20125649588127</c:v>
                </c:pt>
                <c:pt idx="129">
                  <c:v>128.72584129993962</c:v>
                </c:pt>
                <c:pt idx="130">
                  <c:v>131.30092899604406</c:v>
                </c:pt>
                <c:pt idx="131">
                  <c:v>133.92752986600453</c:v>
                </c:pt>
                <c:pt idx="132">
                  <c:v>136.6066744017472</c:v>
                </c:pt>
                <c:pt idx="133">
                  <c:v>139.33941370960713</c:v>
                </c:pt>
                <c:pt idx="134">
                  <c:v>142.12681992270748</c:v>
                </c:pt>
                <c:pt idx="135">
                  <c:v>144.96998662158825</c:v>
                </c:pt>
                <c:pt idx="136">
                  <c:v>147.8700292632507</c:v>
                </c:pt>
                <c:pt idx="137">
                  <c:v>150.82808561878201</c:v>
                </c:pt>
                <c:pt idx="138">
                  <c:v>153.8453162197375</c:v>
                </c:pt>
                <c:pt idx="139">
                  <c:v>156.92290481345006</c:v>
                </c:pt>
                <c:pt idx="140">
                  <c:v>160.06205882744877</c:v>
                </c:pt>
                <c:pt idx="141">
                  <c:v>163.26400984316859</c:v>
                </c:pt>
                <c:pt idx="142">
                  <c:v>166.53001407913405</c:v>
                </c:pt>
                <c:pt idx="143">
                  <c:v>169.86135288381197</c:v>
                </c:pt>
                <c:pt idx="144">
                  <c:v>173.25933323832024</c:v>
                </c:pt>
                <c:pt idx="145">
                  <c:v>176.725288269196</c:v>
                </c:pt>
                <c:pt idx="146">
                  <c:v>180.26057777141929</c:v>
                </c:pt>
                <c:pt idx="147">
                  <c:v>183.86658874189939</c:v>
                </c:pt>
                <c:pt idx="148">
                  <c:v>187.54473592363553</c:v>
                </c:pt>
                <c:pt idx="149">
                  <c:v>191.29646236076016</c:v>
                </c:pt>
                <c:pt idx="150">
                  <c:v>195.12323996468896</c:v>
                </c:pt>
                <c:pt idx="151">
                  <c:v>199.0265700915929</c:v>
                </c:pt>
                <c:pt idx="152">
                  <c:v>203.00798413142465</c:v>
                </c:pt>
                <c:pt idx="153">
                  <c:v>207.0690441087275</c:v>
                </c:pt>
                <c:pt idx="154">
                  <c:v>211.21134329546214</c:v>
                </c:pt>
                <c:pt idx="155">
                  <c:v>215.43650683609533</c:v>
                </c:pt>
                <c:pt idx="156">
                  <c:v>219.74619238518963</c:v>
                </c:pt>
                <c:pt idx="157">
                  <c:v>224.14209075775028</c:v>
                </c:pt>
                <c:pt idx="158">
                  <c:v>228.62592659258127</c:v>
                </c:pt>
                <c:pt idx="159">
                  <c:v>233.19945902891047</c:v>
                </c:pt>
                <c:pt idx="160">
                  <c:v>237.86448239655201</c:v>
                </c:pt>
                <c:pt idx="161">
                  <c:v>242.62282691987426</c:v>
                </c:pt>
                <c:pt idx="162">
                  <c:v>247.47635943584891</c:v>
                </c:pt>
                <c:pt idx="163">
                  <c:v>252.42698412646655</c:v>
                </c:pt>
                <c:pt idx="164">
                  <c:v>257.4766432658015</c:v>
                </c:pt>
                <c:pt idx="165">
                  <c:v>262.62731798202356</c:v>
                </c:pt>
                <c:pt idx="166">
                  <c:v>267.8810290346525</c:v>
                </c:pt>
                <c:pt idx="167">
                  <c:v>273.23983760735848</c:v>
                </c:pt>
                <c:pt idx="168">
                  <c:v>278.70584611662781</c:v>
                </c:pt>
                <c:pt idx="169">
                  <c:v>284.28119903659854</c:v>
                </c:pt>
                <c:pt idx="170">
                  <c:v>289.96808374040262</c:v>
                </c:pt>
                <c:pt idx="171">
                  <c:v>295.76873135833574</c:v>
                </c:pt>
                <c:pt idx="172">
                  <c:v>301.68541765319236</c:v>
                </c:pt>
                <c:pt idx="173">
                  <c:v>307.72046391311738</c:v>
                </c:pt>
                <c:pt idx="174">
                  <c:v>313.8762378623112</c:v>
                </c:pt>
                <c:pt idx="175">
                  <c:v>320.15515458995952</c:v>
                </c:pt>
                <c:pt idx="176">
                  <c:v>326.55967749774192</c:v>
                </c:pt>
                <c:pt idx="177">
                  <c:v>333.09231926629593</c:v>
                </c:pt>
                <c:pt idx="178">
                  <c:v>339.7556428410158</c:v>
                </c:pt>
                <c:pt idx="179">
                  <c:v>346.55226243756925</c:v>
                </c:pt>
                <c:pt idx="180">
                  <c:v>353.48484456753022</c:v>
                </c:pt>
                <c:pt idx="181">
                  <c:v>360.55610908453059</c:v>
                </c:pt>
                <c:pt idx="182">
                  <c:v>367.76883025133571</c:v>
                </c:pt>
                <c:pt idx="183">
                  <c:v>375.12583782827033</c:v>
                </c:pt>
                <c:pt idx="184">
                  <c:v>382.63001818341451</c:v>
                </c:pt>
                <c:pt idx="185">
                  <c:v>390.28431542501119</c:v>
                </c:pt>
                <c:pt idx="186">
                  <c:v>398.09173255652394</c:v>
                </c:pt>
                <c:pt idx="187">
                  <c:v>406.05533265480267</c:v>
                </c:pt>
                <c:pt idx="188">
                  <c:v>414.17824007181935</c:v>
                </c:pt>
                <c:pt idx="189">
                  <c:v>422.46364166044032</c:v>
                </c:pt>
                <c:pt idx="190">
                  <c:v>430.91478802472352</c:v>
                </c:pt>
                <c:pt idx="191">
                  <c:v>439.53499479522299</c:v>
                </c:pt>
                <c:pt idx="192">
                  <c:v>448.32764392980704</c:v>
                </c:pt>
                <c:pt idx="193">
                  <c:v>457.29618504050035</c:v>
                </c:pt>
                <c:pt idx="194">
                  <c:v>466.44413674686729</c:v>
                </c:pt>
                <c:pt idx="195">
                  <c:v>475.77508805646642</c:v>
                </c:pt>
                <c:pt idx="196">
                  <c:v>485.29269977292489</c:v>
                </c:pt>
                <c:pt idx="197">
                  <c:v>495.00070593217583</c:v>
                </c:pt>
                <c:pt idx="198">
                  <c:v>504.90291526743249</c:v>
                </c:pt>
                <c:pt idx="199">
                  <c:v>515.00321270346092</c:v>
                </c:pt>
                <c:pt idx="200">
                  <c:v>525.30556088075343</c:v>
                </c:pt>
                <c:pt idx="201">
                  <c:v>535.81400171018606</c:v>
                </c:pt>
                <c:pt idx="202">
                  <c:v>546.53265795877439</c:v>
                </c:pt>
                <c:pt idx="203">
                  <c:v>557.46573486716079</c:v>
                </c:pt>
                <c:pt idx="204">
                  <c:v>568.61752179944676</c:v>
                </c:pt>
                <c:pt idx="205">
                  <c:v>579.99239392604113</c:v>
                </c:pt>
                <c:pt idx="206">
                  <c:v>591.5948139401637</c:v>
                </c:pt>
                <c:pt idx="207">
                  <c:v>603.42933380868715</c:v>
                </c:pt>
                <c:pt idx="208">
                  <c:v>615.50059655801101</c:v>
                </c:pt>
                <c:pt idx="209">
                  <c:v>627.81333809565092</c:v>
                </c:pt>
                <c:pt idx="210">
                  <c:v>640.37238906827849</c:v>
                </c:pt>
                <c:pt idx="211">
                  <c:v>653.18267675692141</c:v>
                </c:pt>
                <c:pt idx="212">
                  <c:v>666.24922701007642</c:v>
                </c:pt>
                <c:pt idx="213">
                  <c:v>679.57716621550128</c:v>
                </c:pt>
                <c:pt idx="214">
                  <c:v>693.17172331144286</c:v>
                </c:pt>
                <c:pt idx="215">
                  <c:v>707.03823183810016</c:v>
                </c:pt>
                <c:pt idx="216">
                  <c:v>721.18213203013249</c:v>
                </c:pt>
                <c:pt idx="217">
                  <c:v>735.60897295101643</c:v>
                </c:pt>
                <c:pt idx="218">
                  <c:v>750.32441467010722</c:v>
                </c:pt>
                <c:pt idx="219">
                  <c:v>765.33423048324937</c:v>
                </c:pt>
                <c:pt idx="220">
                  <c:v>780.64430917780464</c:v>
                </c:pt>
                <c:pt idx="221">
                  <c:v>796.26065734300073</c:v>
                </c:pt>
                <c:pt idx="222">
                  <c:v>812.18940172648809</c:v>
                </c:pt>
                <c:pt idx="223">
                  <c:v>828.43679163803733</c:v>
                </c:pt>
                <c:pt idx="224">
                  <c:v>845.00920140133212</c:v>
                </c:pt>
                <c:pt idx="225">
                  <c:v>861.91313285479509</c:v>
                </c:pt>
                <c:pt idx="226">
                  <c:v>879.15521790245498</c:v>
                </c:pt>
                <c:pt idx="227">
                  <c:v>896.74222111583242</c:v>
                </c:pt>
                <c:pt idx="228">
                  <c:v>914.68104238787373</c:v>
                </c:pt>
                <c:pt idx="229">
                  <c:v>932.9787196399875</c:v>
                </c:pt>
                <c:pt idx="230">
                  <c:v>951.64243158321915</c:v>
                </c:pt>
                <c:pt idx="231">
                  <c:v>970.67950053467314</c:v>
                </c:pt>
                <c:pt idx="232">
                  <c:v>990.0973952902674</c:v>
                </c:pt>
                <c:pt idx="233">
                  <c:v>1009.9037340549629</c:v>
                </c:pt>
                <c:pt idx="234">
                  <c:v>1030.1062874316035</c:v>
                </c:pt>
                <c:pt idx="235">
                  <c:v>1050.7129814695488</c:v>
                </c:pt>
                <c:pt idx="236">
                  <c:v>1071.7319007742979</c:v>
                </c:pt>
                <c:pt idx="237">
                  <c:v>1093.1712916793153</c:v>
                </c:pt>
                <c:pt idx="238">
                  <c:v>1115.039565481301</c:v>
                </c:pt>
                <c:pt idx="239">
                  <c:v>1137.3453017401939</c:v>
                </c:pt>
                <c:pt idx="240">
                  <c:v>1160.0972516451798</c:v>
                </c:pt>
                <c:pt idx="241">
                  <c:v>1183.3043414480385</c:v>
                </c:pt>
                <c:pt idx="242">
                  <c:v>1206.9756759651673</c:v>
                </c:pt>
                <c:pt idx="243">
                  <c:v>1231.1205421496754</c:v>
                </c:pt>
                <c:pt idx="244">
                  <c:v>1255.7484127349155</c:v>
                </c:pt>
                <c:pt idx="245">
                  <c:v>1280.8689499509182</c:v>
                </c:pt>
                <c:pt idx="246">
                  <c:v>1306.4920093151652</c:v>
                </c:pt>
                <c:pt idx="247">
                  <c:v>1332.6276434991905</c:v>
                </c:pt>
                <c:pt idx="248">
                  <c:v>1359.2861062725472</c:v>
                </c:pt>
                <c:pt idx="249">
                  <c:v>1386.4778565256486</c:v>
                </c:pt>
                <c:pt idx="250">
                  <c:v>1414.213562373096</c:v>
                </c:pt>
                <c:pt idx="251">
                  <c:v>1442.5041053391019</c:v>
                </c:pt>
                <c:pt idx="252">
                  <c:v>1471.3605846266109</c:v>
                </c:pt>
                <c:pt idx="253">
                  <c:v>1500.7943214718534</c:v>
                </c:pt>
                <c:pt idx="254">
                  <c:v>1530.8168635859954</c:v>
                </c:pt>
                <c:pt idx="255">
                  <c:v>1561.439989685628</c:v>
                </c:pt>
                <c:pt idx="256">
                  <c:v>1592.6757141139196</c:v>
                </c:pt>
                <c:pt idx="257">
                  <c:v>1624.5362915541796</c:v>
                </c:pt>
                <c:pt idx="258">
                  <c:v>1657.0342218377248</c:v>
                </c:pt>
                <c:pt idx="259">
                  <c:v>1690.1822548479433</c:v>
                </c:pt>
                <c:pt idx="260">
                  <c:v>1723.9933955224217</c:v>
                </c:pt>
                <c:pt idx="261">
                  <c:v>1758.4809089551827</c:v>
                </c:pt>
                <c:pt idx="262">
                  <c:v>1793.658325600953</c:v>
                </c:pt>
                <c:pt idx="263">
                  <c:v>1829.5394465835532</c:v>
                </c:pt>
                <c:pt idx="264">
                  <c:v>1866.1383491104966</c:v>
                </c:pt>
                <c:pt idx="265">
                  <c:v>1903.4693919958647</c:v>
                </c:pt>
                <c:pt idx="266">
                  <c:v>1941.5472212937034</c:v>
                </c:pt>
                <c:pt idx="267">
                  <c:v>1980.3867760440967</c:v>
                </c:pt>
                <c:pt idx="268">
                  <c:v>2020.0032941341713</c:v>
                </c:pt>
                <c:pt idx="269">
                  <c:v>2060.4123182763801</c:v>
                </c:pt>
                <c:pt idx="270">
                  <c:v>2101.629702106351</c:v>
                </c:pt>
                <c:pt idx="271">
                  <c:v>2143.6716164027312</c:v>
                </c:pt>
                <c:pt idx="272">
                  <c:v>2186.5545554314613</c:v>
                </c:pt>
                <c:pt idx="273">
                  <c:v>2230.2953434169376</c:v>
                </c:pt>
                <c:pt idx="274">
                  <c:v>2274.9111411426638</c:v>
                </c:pt>
                <c:pt idx="275">
                  <c:v>2320.4194526839156</c:v>
                </c:pt>
                <c:pt idx="276">
                  <c:v>2366.8381322750997</c:v>
                </c:pt>
                <c:pt idx="277">
                  <c:v>2414.1853913144982</c:v>
                </c:pt>
                <c:pt idx="278">
                  <c:v>2462.4798055091096</c:v>
                </c:pt>
                <c:pt idx="279">
                  <c:v>2511.7403221624604</c:v>
                </c:pt>
                <c:pt idx="280">
                  <c:v>2561.9862676081711</c:v>
                </c:pt>
                <c:pt idx="281">
                  <c:v>2613.2373547922443</c:v>
                </c:pt>
                <c:pt idx="282">
                  <c:v>2665.5136910070246</c:v>
                </c:pt>
                <c:pt idx="283">
                  <c:v>2718.8357857798742</c:v>
                </c:pt>
                <c:pt idx="284">
                  <c:v>2773.2245589196605</c:v>
                </c:pt>
                <c:pt idx="285">
                  <c:v>2828.7013487241934</c:v>
                </c:pt>
                <c:pt idx="286">
                  <c:v>2885.2879203518842</c:v>
                </c:pt>
                <c:pt idx="287">
                  <c:v>2943.006474360825</c:v>
                </c:pt>
                <c:pt idx="288">
                  <c:v>3001.8796554187315</c:v>
                </c:pt>
                <c:pt idx="289">
                  <c:v>3061.9305611870855</c:v>
                </c:pt>
                <c:pt idx="290">
                  <c:v>3123.182751383044</c:v>
                </c:pt>
                <c:pt idx="291">
                  <c:v>3185.6602570225918</c:v>
                </c:pt>
                <c:pt idx="292">
                  <c:v>3249.3875898485871</c:v>
                </c:pt>
                <c:pt idx="293">
                  <c:v>3314.3897519474717</c:v>
                </c:pt>
                <c:pt idx="294">
                  <c:v>3380.692245558279</c:v>
                </c:pt>
                <c:pt idx="295">
                  <c:v>3448.3210830779185</c:v>
                </c:pt>
                <c:pt idx="296">
                  <c:v>3517.302797266615</c:v>
                </c:pt>
                <c:pt idx="297">
                  <c:v>3587.6644516574411</c:v>
                </c:pt>
                <c:pt idx="298">
                  <c:v>3659.4336511741753</c:v>
                </c:pt>
                <c:pt idx="299">
                  <c:v>3732.6385529614686</c:v>
                </c:pt>
                <c:pt idx="300">
                  <c:v>3807.3078774317619</c:v>
                </c:pt>
                <c:pt idx="301">
                  <c:v>3883.4709195330861</c:v>
                </c:pt>
                <c:pt idx="302">
                  <c:v>3961.1575602423768</c:v>
                </c:pt>
                <c:pt idx="303">
                  <c:v>4040.398278288596</c:v>
                </c:pt>
                <c:pt idx="304">
                  <c:v>4121.2241621104786</c:v>
                </c:pt>
                <c:pt idx="305">
                  <c:v>4203.6669220533777</c:v>
                </c:pt>
                <c:pt idx="306">
                  <c:v>4287.7589028102093</c:v>
                </c:pt>
                <c:pt idx="307">
                  <c:v>4373.5330961111595</c:v>
                </c:pt>
                <c:pt idx="308">
                  <c:v>4461.0231536673509</c:v>
                </c:pt>
                <c:pt idx="309">
                  <c:v>4550.2634003733701</c:v>
                </c:pt>
                <c:pt idx="310">
                  <c:v>4641.2888477738989</c:v>
                </c:pt>
                <c:pt idx="311">
                  <c:v>4734.1352077997817</c:v>
                </c:pt>
                <c:pt idx="312">
                  <c:v>4828.8389067788803</c:v>
                </c:pt>
                <c:pt idx="313">
                  <c:v>4925.4370997271299</c:v>
                </c:pt>
                <c:pt idx="314">
                  <c:v>5023.9676849255593</c:v>
                </c:pt>
                <c:pt idx="315">
                  <c:v>5124.4693187889043</c:v>
                </c:pt>
                <c:pt idx="316">
                  <c:v>5226.9814310316306</c:v>
                </c:pt>
                <c:pt idx="317">
                  <c:v>5331.5442401373239</c:v>
                </c:pt>
                <c:pt idx="318">
                  <c:v>5438.1987691376426</c:v>
                </c:pt>
                <c:pt idx="319">
                  <c:v>5546.9868617067668</c:v>
                </c:pt>
                <c:pt idx="320">
                  <c:v>5657.9511985779636</c:v>
                </c:pt>
                <c:pt idx="321">
                  <c:v>5771.1353142884209</c:v>
                </c:pt>
                <c:pt idx="322">
                  <c:v>5886.5836142591306</c:v>
                </c:pt>
                <c:pt idx="323">
                  <c:v>6004.3413922164555</c:v>
                </c:pt>
                <c:pt idx="324">
                  <c:v>6124.4548479621526</c:v>
                </c:pt>
                <c:pt idx="325">
                  <c:v>6246.9711054988693</c:v>
                </c:pt>
                <c:pt idx="326">
                  <c:v>6371.9382315183329</c:v>
                </c:pt>
                <c:pt idx="327">
                  <c:v>6499.4052542592235</c:v>
                </c:pt>
                <c:pt idx="328">
                  <c:v>6629.4221827424726</c:v>
                </c:pt>
                <c:pt idx="329">
                  <c:v>6762.0400263911743</c:v>
                </c:pt>
                <c:pt idx="330">
                  <c:v>6897.3108150430962</c:v>
                </c:pt>
                <c:pt idx="331">
                  <c:v>7035.287619363542</c:v>
                </c:pt>
                <c:pt idx="332">
                  <c:v>7176.0245716664258</c:v>
                </c:pt>
                <c:pt idx="333">
                  <c:v>7319.5768871520449</c:v>
                </c:pt>
                <c:pt idx="334">
                  <c:v>7466.0008855695678</c:v>
                </c:pt>
                <c:pt idx="335">
                  <c:v>7615.3540133128736</c:v>
                </c:pt>
                <c:pt idx="336">
                  <c:v>7767.6948659585323</c:v>
                </c:pt>
                <c:pt idx="337">
                  <c:v>7923.0832112544649</c:v>
                </c:pt>
                <c:pt idx="338">
                  <c:v>8081.5800125686073</c:v>
                </c:pt>
                <c:pt idx="339">
                  <c:v>8243.2474528066523</c:v>
                </c:pt>
                <c:pt idx="340">
                  <c:v>8408.1489588081186</c:v>
                </c:pt>
                <c:pt idx="341">
                  <c:v>8576.349226230659</c:v>
                </c:pt>
                <c:pt idx="342">
                  <c:v>8747.9142449319279</c:v>
                </c:pt>
                <c:pt idx="343">
                  <c:v>8922.9113248594258</c:v>
                </c:pt>
                <c:pt idx="344">
                  <c:v>9101.4091224581152</c:v>
                </c:pt>
                <c:pt idx="345">
                  <c:v>9283.4776676062993</c:v>
                </c:pt>
                <c:pt idx="346">
                  <c:v>9469.1883910904071</c:v>
                </c:pt>
                <c:pt idx="347">
                  <c:v>9658.6141526294359</c:v>
                </c:pt>
                <c:pt idx="348">
                  <c:v>9851.8292694598058</c:v>
                </c:pt>
                <c:pt idx="349">
                  <c:v>10048.909545492295</c:v>
                </c:pt>
                <c:pt idx="350">
                  <c:v>10249.932301052095</c:v>
                </c:pt>
                <c:pt idx="351">
                  <c:v>10454.976403213668</c:v>
                </c:pt>
                <c:pt idx="352">
                  <c:v>10664.122296742909</c:v>
                </c:pt>
                <c:pt idx="353">
                  <c:v>10877.452035657656</c:v>
                </c:pt>
                <c:pt idx="354">
                  <c:v>11095.049315420008</c:v>
                </c:pt>
                <c:pt idx="355">
                  <c:v>11316.999505772543</c:v>
                </c:pt>
                <c:pt idx="356">
                  <c:v>11543.389684231197</c:v>
                </c:pt>
                <c:pt idx="357">
                  <c:v>11774.308670248483</c:v>
                </c:pt>
                <c:pt idx="358">
                  <c:v>12009.847060059774</c:v>
                </c:pt>
                <c:pt idx="359">
                  <c:v>12250.097262227007</c:v>
                </c:pt>
                <c:pt idx="360">
                  <c:v>12495.153533893106</c:v>
                </c:pt>
                <c:pt idx="361">
                  <c:v>12745.112017761883</c:v>
                </c:pt>
                <c:pt idx="362">
                  <c:v>13000.070779817577</c:v>
                </c:pt>
                <c:pt idx="363">
                  <c:v>13260.129847799053</c:v>
                </c:pt>
                <c:pt idx="364">
                  <c:v>13525.391250443587</c:v>
                </c:pt>
                <c:pt idx="365">
                  <c:v>13795.959057515498</c:v>
                </c:pt>
                <c:pt idx="366">
                  <c:v>14071.939420636163</c:v>
                </c:pt>
                <c:pt idx="367">
                  <c:v>14353.440614929979</c:v>
                </c:pt>
                <c:pt idx="368">
                  <c:v>14640.573081503997</c:v>
                </c:pt>
                <c:pt idx="369">
                  <c:v>14933.449470777376</c:v>
                </c:pt>
                <c:pt idx="370">
                  <c:v>15232.184686676972</c:v>
                </c:pt>
                <c:pt idx="371">
                  <c:v>15536.895931717969</c:v>
                </c:pt>
                <c:pt idx="372">
                  <c:v>15847.702752985482</c:v>
                </c:pt>
                <c:pt idx="373">
                  <c:v>16164.727089036576</c:v>
                </c:pt>
                <c:pt idx="374">
                  <c:v>16488.093317740258</c:v>
                </c:pt>
                <c:pt idx="375">
                  <c:v>16817.9283050743</c:v>
                </c:pt>
                <c:pt idx="376">
                  <c:v>17154.361454898943</c:v>
                </c:pt>
                <c:pt idx="377">
                  <c:v>17497.5247597253</c:v>
                </c:pt>
                <c:pt idx="378">
                  <c:v>17847.552852500074</c:v>
                </c:pt>
                <c:pt idx="379">
                  <c:v>18204.583059426168</c:v>
                </c:pt>
                <c:pt idx="380">
                  <c:v>18568.755453839254</c:v>
                </c:pt>
                <c:pt idx="381">
                  <c:v>18940.212911163158</c:v>
                </c:pt>
                <c:pt idx="382">
                  <c:v>19319.101164963649</c:v>
                </c:pt>
                <c:pt idx="383">
                  <c:v>19705.56886412419</c:v>
                </c:pt>
                <c:pt idx="384">
                  <c:v>20099.767631165196</c:v>
                </c:pt>
                <c:pt idx="385">
                  <c:v>20501.852121729637</c:v>
                </c:pt>
                <c:pt idx="386">
                  <c:v>20911.980085259569</c:v>
                </c:pt>
                <c:pt idx="387">
                  <c:v>21330.312426885219</c:v>
                </c:pt>
                <c:pt idx="388">
                  <c:v>21757.013270552998</c:v>
                </c:pt>
                <c:pt idx="389">
                  <c:v>22192.25002341636</c:v>
                </c:pt>
                <c:pt idx="390">
                  <c:v>22636.193441513853</c:v>
                </c:pt>
                <c:pt idx="391">
                  <c:v>23089.017696762341</c:v>
                </c:pt>
                <c:pt idx="392">
                  <c:v>23550.900445289397</c:v>
                </c:pt>
                <c:pt idx="393">
                  <c:v>24022.022897132923</c:v>
                </c:pt>
                <c:pt idx="394">
                  <c:v>24502.569887335259</c:v>
                </c:pt>
                <c:pt idx="395">
                  <c:v>24992.729948459193</c:v>
                </c:pt>
                <c:pt idx="396">
                  <c:v>25492.695384555183</c:v>
                </c:pt>
                <c:pt idx="397">
                  <c:v>26002.662346607074</c:v>
                </c:pt>
                <c:pt idx="398">
                  <c:v>26522.830909488588</c:v>
                </c:pt>
                <c:pt idx="399">
                  <c:v>27053.405150458169</c:v>
                </c:pt>
                <c:pt idx="400">
                  <c:v>27594.59322922432</c:v>
                </c:pt>
                <c:pt idx="401">
                  <c:v>28146.607469613096</c:v>
                </c:pt>
                <c:pt idx="402">
                  <c:v>28709.664442868292</c:v>
                </c:pt>
                <c:pt idx="403">
                  <c:v>29283.985052619522</c:v>
                </c:pt>
                <c:pt idx="404">
                  <c:v>29869.794621548292</c:v>
                </c:pt>
                <c:pt idx="405">
                  <c:v>30467.322979788991</c:v>
                </c:pt>
                <c:pt idx="406">
                  <c:v>31076.804555098319</c:v>
                </c:pt>
                <c:pt idx="407">
                  <c:v>31698.478464827203</c:v>
                </c:pt>
                <c:pt idx="408">
                  <c:v>32332.588609734394</c:v>
                </c:pt>
                <c:pt idx="409">
                  <c:v>32979.383769675427</c:v>
                </c:pt>
                <c:pt idx="410">
                  <c:v>33639.117701206036</c:v>
                </c:pt>
                <c:pt idx="411">
                  <c:v>34312.04923713873</c:v>
                </c:pt>
                <c:pt idx="412">
                  <c:v>34998.442388089657</c:v>
                </c:pt>
                <c:pt idx="413">
                  <c:v>35698.566446058714</c:v>
                </c:pt>
                <c:pt idx="414">
                  <c:v>36412.696090079618</c:v>
                </c:pt>
                <c:pt idx="415">
                  <c:v>37141.111493984899</c:v>
                </c:pt>
                <c:pt idx="416">
                  <c:v>37884.098436326698</c:v>
                </c:pt>
                <c:pt idx="417">
                  <c:v>38641.948412494894</c:v>
                </c:pt>
                <c:pt idx="418">
                  <c:v>39414.958749080368</c:v>
                </c:pt>
                <c:pt idx="419">
                  <c:v>40203.43272052431</c:v>
                </c:pt>
                <c:pt idx="420">
                  <c:v>41007.679668101489</c:v>
                </c:pt>
                <c:pt idx="421">
                  <c:v>41828.015121284312</c:v>
                </c:pt>
                <c:pt idx="422">
                  <c:v>42664.760921533634</c:v>
                </c:pt>
                <c:pt idx="423">
                  <c:v>43518.245348567143</c:v>
                </c:pt>
                <c:pt idx="424">
                  <c:v>44388.803249152465</c:v>
                </c:pt>
                <c:pt idx="425">
                  <c:v>45276.776168477583</c:v>
                </c:pt>
                <c:pt idx="426">
                  <c:v>46182.512484149127</c:v>
                </c:pt>
                <c:pt idx="427">
                  <c:v>47106.367542870532</c:v>
                </c:pt>
                <c:pt idx="428">
                  <c:v>48048.703799855495</c:v>
                </c:pt>
                <c:pt idx="429">
                  <c:v>49009.890961029079</c:v>
                </c:pt>
                <c:pt idx="430">
                  <c:v>49990.306128074735</c:v>
                </c:pt>
                <c:pt idx="431">
                  <c:v>50990.333946381601</c:v>
                </c:pt>
                <c:pt idx="432">
                  <c:v>52010.366755952688</c:v>
                </c:pt>
                <c:pt idx="433">
                  <c:v>53050.804745331086</c:v>
                </c:pt>
                <c:pt idx="434">
                  <c:v>54112.056108604855</c:v>
                </c:pt>
                <c:pt idx="435">
                  <c:v>55194.537205555003</c:v>
                </c:pt>
                <c:pt idx="436">
                  <c:v>56298.67272500394</c:v>
                </c:pt>
                <c:pt idx="437">
                  <c:v>57424.895851433939</c:v>
                </c:pt>
                <c:pt idx="438">
                  <c:v>58573.648434938688</c:v>
                </c:pt>
                <c:pt idx="439">
                  <c:v>59745.381164572223</c:v>
                </c:pt>
                <c:pt idx="440">
                  <c:v>60940.553745169222</c:v>
                </c:pt>
                <c:pt idx="441">
                  <c:v>62159.635077699182</c:v>
                </c:pt>
                <c:pt idx="442">
                  <c:v>63403.103443230808</c:v>
                </c:pt>
                <c:pt idx="443">
                  <c:v>64671.446690575351</c:v>
                </c:pt>
                <c:pt idx="444">
                  <c:v>65965.162427682997</c:v>
                </c:pt>
                <c:pt idx="445">
                  <c:v>67284.758216870876</c:v>
                </c:pt>
                <c:pt idx="446">
                  <c:v>68630.751773952536</c:v>
                </c:pt>
                <c:pt idx="447">
                  <c:v>70003.671171353766</c:v>
                </c:pt>
                <c:pt idx="448">
                  <c:v>71404.055045291636</c:v>
                </c:pt>
                <c:pt idx="449">
                  <c:v>72832.452807094989</c:v>
                </c:pt>
                <c:pt idx="450">
                  <c:v>74289.424858756815</c:v>
                </c:pt>
                <c:pt idx="451">
                  <c:v>75775.542812794549</c:v>
                </c:pt>
                <c:pt idx="452">
                  <c:v>77291.389716511359</c:v>
                </c:pt>
                <c:pt idx="453">
                  <c:v>78837.560280742313</c:v>
                </c:pt>
                <c:pt idx="454">
                  <c:v>80414.661113175564</c:v>
                </c:pt>
                <c:pt idx="455">
                  <c:v>82023.310956344649</c:v>
                </c:pt>
                <c:pt idx="456">
                  <c:v>83664.140930376772</c:v>
                </c:pt>
                <c:pt idx="457">
                  <c:v>85337.794780600816</c:v>
                </c:pt>
                <c:pt idx="458">
                  <c:v>87044.929130106946</c:v>
                </c:pt>
                <c:pt idx="459">
                  <c:v>88786.213737359445</c:v>
                </c:pt>
                <c:pt idx="460">
                  <c:v>90562.33175896226</c:v>
                </c:pt>
                <c:pt idx="461">
                  <c:v>92373.980017679918</c:v>
                </c:pt>
                <c:pt idx="462">
                  <c:v>94221.869275824152</c:v>
                </c:pt>
                <c:pt idx="463">
                  <c:v>96106.724514103829</c:v>
                </c:pt>
                <c:pt idx="464">
                  <c:v>98029.285216057091</c:v>
                </c:pt>
                <c:pt idx="465">
                  <c:v>99990.305658173515</c:v>
                </c:pt>
                <c:pt idx="466">
                  <c:v>101990.55520581579</c:v>
                </c:pt>
                <c:pt idx="467">
                  <c:v>104030.8186150672</c:v>
                </c:pt>
                <c:pt idx="468">
                  <c:v>106111.89634061203</c:v>
                </c:pt>
                <c:pt idx="469">
                  <c:v>108234.6048497788</c:v>
                </c:pt>
                <c:pt idx="470">
                  <c:v>110399.77694286294</c:v>
                </c:pt>
                <c:pt idx="471">
                  <c:v>112608.2620798588</c:v>
                </c:pt>
                <c:pt idx="472">
                  <c:v>114860.92671372902</c:v>
                </c:pt>
                <c:pt idx="473">
                  <c:v>117158.65463033678</c:v>
                </c:pt>
                <c:pt idx="474">
                  <c:v>119502.34729518216</c:v>
                </c:pt>
                <c:pt idx="475">
                  <c:v>121892.92420707362</c:v>
                </c:pt>
                <c:pt idx="476">
                  <c:v>124331.32325887294</c:v>
                </c:pt>
                <c:pt idx="477">
                  <c:v>126818.50110545871</c:v>
                </c:pt>
                <c:pt idx="478">
                  <c:v>129355.43353904915</c:v>
                </c:pt>
                <c:pt idx="479">
                  <c:v>131943.11587203565</c:v>
                </c:pt>
                <c:pt idx="480">
                  <c:v>134582.56332747007</c:v>
                </c:pt>
                <c:pt idx="481">
                  <c:v>137274.81143736775</c:v>
                </c:pt>
                <c:pt idx="482">
                  <c:v>140020.91644897746</c:v>
                </c:pt>
                <c:pt idx="483">
                  <c:v>142821.95573917619</c:v>
                </c:pt>
                <c:pt idx="484">
                  <c:v>145679.02823715709</c:v>
                </c:pt>
                <c:pt idx="485">
                  <c:v>148593.25485557073</c:v>
                </c:pt>
                <c:pt idx="486">
                  <c:v>151565.77893029116</c:v>
                </c:pt>
                <c:pt idx="487">
                  <c:v>154597.76666898059</c:v>
                </c:pt>
                <c:pt idx="488">
                  <c:v>157690.4076086258</c:v>
                </c:pt>
                <c:pt idx="489">
                  <c:v>160844.91508223032</c:v>
                </c:pt>
                <c:pt idx="490">
                  <c:v>164062.52669483688</c:v>
                </c:pt>
                <c:pt idx="491">
                  <c:v>167344.50480907792</c:v>
                </c:pt>
                <c:pt idx="492">
                  <c:v>170692.13704043761</c:v>
                </c:pt>
                <c:pt idx="493">
                  <c:v>174106.73676241926</c:v>
                </c:pt>
                <c:pt idx="494">
                  <c:v>177589.64362182037</c:v>
                </c:pt>
                <c:pt idx="495">
                  <c:v>181142.22406431744</c:v>
                </c:pt>
                <c:pt idx="496">
                  <c:v>184765.87187055836</c:v>
                </c:pt>
                <c:pt idx="497">
                  <c:v>188462.00870298574</c:v>
                </c:pt>
                <c:pt idx="498">
                  <c:v>192232.08466359551</c:v>
                </c:pt>
                <c:pt idx="499">
                  <c:v>196077.57886285498</c:v>
                </c:pt>
                <c:pt idx="500">
                  <c:v>200000.00000000041</c:v>
                </c:pt>
              </c:numCache>
            </c:numRef>
          </c:xVal>
          <c:yVal>
            <c:numRef>
              <c:f>LoopAnalysis!$N$5:$N$505</c:f>
              <c:numCache>
                <c:formatCode>General</c:formatCode>
                <c:ptCount val="501"/>
                <c:pt idx="0">
                  <c:v>6.5921736240297975</c:v>
                </c:pt>
                <c:pt idx="1">
                  <c:v>6.4201396504724677</c:v>
                </c:pt>
                <c:pt idx="2">
                  <c:v>6.2481059689089244</c:v>
                </c:pt>
                <c:pt idx="3">
                  <c:v>6.0760725911374518</c:v>
                </c:pt>
                <c:pt idx="4">
                  <c:v>5.9040395294328398</c:v>
                </c:pt>
                <c:pt idx="5">
                  <c:v>5.7320067965656829</c:v>
                </c:pt>
                <c:pt idx="6">
                  <c:v>5.5599744058228353</c:v>
                </c:pt>
                <c:pt idx="7">
                  <c:v>5.387942371027612</c:v>
                </c:pt>
                <c:pt idx="8">
                  <c:v>5.2159107065621066</c:v>
                </c:pt>
                <c:pt idx="9">
                  <c:v>5.0438794273892009</c:v>
                </c:pt>
                <c:pt idx="10">
                  <c:v>4.8718485490763408</c:v>
                </c:pt>
                <c:pt idx="11">
                  <c:v>4.6998180878199438</c:v>
                </c:pt>
                <c:pt idx="12">
                  <c:v>4.5277880604708018</c:v>
                </c:pt>
                <c:pt idx="13">
                  <c:v>4.3557584845602033</c:v>
                </c:pt>
                <c:pt idx="14">
                  <c:v>4.183729378327989</c:v>
                </c:pt>
                <c:pt idx="15">
                  <c:v>4.0117007607505668</c:v>
                </c:pt>
                <c:pt idx="16">
                  <c:v>3.8396726515711466</c:v>
                </c:pt>
                <c:pt idx="17">
                  <c:v>3.6676450713303526</c:v>
                </c:pt>
                <c:pt idx="18">
                  <c:v>3.495618041398763</c:v>
                </c:pt>
                <c:pt idx="19">
                  <c:v>3.3235915840099723</c:v>
                </c:pt>
                <c:pt idx="20">
                  <c:v>3.1515657222958753</c:v>
                </c:pt>
                <c:pt idx="21">
                  <c:v>2.9795404803227479</c:v>
                </c:pt>
                <c:pt idx="22">
                  <c:v>2.8075158831289726</c:v>
                </c:pt>
                <c:pt idx="23">
                  <c:v>2.6354919567643238</c:v>
                </c:pt>
                <c:pt idx="24">
                  <c:v>2.4634687283308523</c:v>
                </c:pt>
                <c:pt idx="25">
                  <c:v>2.2914462260252471</c:v>
                </c:pt>
                <c:pt idx="26">
                  <c:v>2.1194244791830892</c:v>
                </c:pt>
                <c:pt idx="27">
                  <c:v>1.9474035183250025</c:v>
                </c:pt>
                <c:pt idx="28">
                  <c:v>1.775383375204197</c:v>
                </c:pt>
                <c:pt idx="29">
                  <c:v>1.603364082856291</c:v>
                </c:pt>
                <c:pt idx="30">
                  <c:v>1.4313456756513139</c:v>
                </c:pt>
                <c:pt idx="31">
                  <c:v>1.2593281893473485</c:v>
                </c:pt>
                <c:pt idx="32">
                  <c:v>1.0873116611468678</c:v>
                </c:pt>
                <c:pt idx="33">
                  <c:v>0.9152961297542479</c:v>
                </c:pt>
                <c:pt idx="34">
                  <c:v>0.74328163543743919</c:v>
                </c:pt>
                <c:pt idx="35">
                  <c:v>0.57126822009040557</c:v>
                </c:pt>
                <c:pt idx="36">
                  <c:v>0.39925592729895731</c:v>
                </c:pt>
                <c:pt idx="37">
                  <c:v>0.22724480240879644</c:v>
                </c:pt>
                <c:pt idx="38">
                  <c:v>5.5234892596933392E-2</c:v>
                </c:pt>
                <c:pt idx="39">
                  <c:v>-0.11677375305470396</c:v>
                </c:pt>
                <c:pt idx="40">
                  <c:v>-0.28878108348234849</c:v>
                </c:pt>
                <c:pt idx="41">
                  <c:v>-0.46078704556051886</c:v>
                </c:pt>
                <c:pt idx="42">
                  <c:v>-0.63279158401847124</c:v>
                </c:pt>
                <c:pt idx="43">
                  <c:v>-0.8047946413542868</c:v>
                </c:pt>
                <c:pt idx="44">
                  <c:v>-0.97679615774421769</c:v>
                </c:pt>
                <c:pt idx="45">
                  <c:v>-1.1487960709494351</c:v>
                </c:pt>
                <c:pt idx="46">
                  <c:v>-1.3207943162185412</c:v>
                </c:pt>
                <c:pt idx="47">
                  <c:v>-1.4927908261862406</c:v>
                </c:pt>
                <c:pt idx="48">
                  <c:v>-1.664785530767837</c:v>
                </c:pt>
                <c:pt idx="49">
                  <c:v>-1.8367783570496288</c:v>
                </c:pt>
                <c:pt idx="50">
                  <c:v>-2.0087692291749355</c:v>
                </c:pt>
                <c:pt idx="51">
                  <c:v>-2.1807580682252699</c:v>
                </c:pt>
                <c:pt idx="52">
                  <c:v>-2.3527447920971789</c:v>
                </c:pt>
                <c:pt idx="53">
                  <c:v>-2.5247293153734551</c:v>
                </c:pt>
                <c:pt idx="54">
                  <c:v>-2.6967115491900584</c:v>
                </c:pt>
                <c:pt idx="55">
                  <c:v>-2.8686914010968643</c:v>
                </c:pt>
                <c:pt idx="56">
                  <c:v>-3.0406687749131733</c:v>
                </c:pt>
                <c:pt idx="57">
                  <c:v>-3.2126435705776264</c:v>
                </c:pt>
                <c:pt idx="58">
                  <c:v>-3.3846156839916985</c:v>
                </c:pt>
                <c:pt idx="59">
                  <c:v>-3.5565850068570795</c:v>
                </c:pt>
                <c:pt idx="60">
                  <c:v>-3.7285514265065691</c:v>
                </c:pt>
                <c:pt idx="61">
                  <c:v>-3.9005148257281474</c:v>
                </c:pt>
                <c:pt idx="62">
                  <c:v>-4.072475082581871</c:v>
                </c:pt>
                <c:pt idx="63">
                  <c:v>-4.2444320702096876</c:v>
                </c:pt>
                <c:pt idx="64">
                  <c:v>-4.4163856566373019</c:v>
                </c:pt>
                <c:pt idx="65">
                  <c:v>-4.5883357045684692</c:v>
                </c:pt>
                <c:pt idx="66">
                  <c:v>-4.7602820711706268</c:v>
                </c:pt>
                <c:pt idx="67">
                  <c:v>-4.9322246078521701</c:v>
                </c:pt>
                <c:pt idx="68">
                  <c:v>-5.104163160030966</c:v>
                </c:pt>
                <c:pt idx="69">
                  <c:v>-5.2760975668932488</c:v>
                </c:pt>
                <c:pt idx="70">
                  <c:v>-5.4480276611430236</c:v>
                </c:pt>
                <c:pt idx="71">
                  <c:v>-5.6199532687416154</c:v>
                </c:pt>
                <c:pt idx="72">
                  <c:v>-5.7918742086364627</c:v>
                </c:pt>
                <c:pt idx="73">
                  <c:v>-5.963790292479386</c:v>
                </c:pt>
                <c:pt idx="74">
                  <c:v>-6.1357013243333283</c:v>
                </c:pt>
                <c:pt idx="75">
                  <c:v>-6.3076071003677505</c:v>
                </c:pt>
                <c:pt idx="76">
                  <c:v>-6.4795074085413793</c:v>
                </c:pt>
                <c:pt idx="77">
                  <c:v>-6.6514020282726491</c:v>
                </c:pt>
                <c:pt idx="78">
                  <c:v>-6.8232907300969936</c:v>
                </c:pt>
                <c:pt idx="79">
                  <c:v>-6.9951732753103668</c:v>
                </c:pt>
                <c:pt idx="80">
                  <c:v>-7.1670494155984343</c:v>
                </c:pt>
                <c:pt idx="81">
                  <c:v>-7.3389188926514279</c:v>
                </c:pt>
                <c:pt idx="82">
                  <c:v>-7.5107814377632529</c:v>
                </c:pt>
                <c:pt idx="83">
                  <c:v>-7.6826367714146739</c:v>
                </c:pt>
                <c:pt idx="84">
                  <c:v>-7.8544846028404454</c:v>
                </c:pt>
                <c:pt idx="85">
                  <c:v>-8.0263246295786139</c:v>
                </c:pt>
                <c:pt idx="86">
                  <c:v>-8.1981565370023173</c:v>
                </c:pt>
                <c:pt idx="87">
                  <c:v>-8.3699799978328606</c:v>
                </c:pt>
                <c:pt idx="88">
                  <c:v>-8.5417946716336601</c:v>
                </c:pt>
                <c:pt idx="89">
                  <c:v>-8.7136002042839404</c:v>
                </c:pt>
                <c:pt idx="90">
                  <c:v>-8.8853962274318441</c:v>
                </c:pt>
                <c:pt idx="91">
                  <c:v>-9.0571823579257735</c:v>
                </c:pt>
                <c:pt idx="92">
                  <c:v>-9.2289581972233243</c:v>
                </c:pt>
                <c:pt idx="93">
                  <c:v>-9.4007233307769429</c:v>
                </c:pt>
                <c:pt idx="94">
                  <c:v>-9.5724773273952906</c:v>
                </c:pt>
                <c:pt idx="95">
                  <c:v>-9.7442197385796181</c:v>
                </c:pt>
                <c:pt idx="96">
                  <c:v>-9.915950097834008</c:v>
                </c:pt>
                <c:pt idx="97">
                  <c:v>-10.087667919948263</c:v>
                </c:pt>
                <c:pt idx="98">
                  <c:v>-10.25937270025314</c:v>
                </c:pt>
                <c:pt idx="99">
                  <c:v>-10.431063913845932</c:v>
                </c:pt>
                <c:pt idx="100">
                  <c:v>-10.60274101478624</c:v>
                </c:pt>
                <c:pt idx="101">
                  <c:v>-10.774403435259792</c:v>
                </c:pt>
                <c:pt idx="102">
                  <c:v>-10.946050584710079</c:v>
                </c:pt>
                <c:pt idx="103">
                  <c:v>-11.117681848935765</c:v>
                </c:pt>
                <c:pt idx="104">
                  <c:v>-11.289296589153485</c:v>
                </c:pt>
                <c:pt idx="105">
                  <c:v>-11.460894141023735</c:v>
                </c:pt>
                <c:pt idx="106">
                  <c:v>-11.632473813639237</c:v>
                </c:pt>
                <c:pt idx="107">
                  <c:v>-11.80403488847417</c:v>
                </c:pt>
                <c:pt idx="108">
                  <c:v>-11.975576618292692</c:v>
                </c:pt>
                <c:pt idx="109">
                  <c:v>-12.147098226015371</c:v>
                </c:pt>
                <c:pt idx="110">
                  <c:v>-12.318598903542121</c:v>
                </c:pt>
                <c:pt idx="111">
                  <c:v>-12.49007781052978</c:v>
                </c:pt>
                <c:pt idx="112">
                  <c:v>-12.661534073122853</c:v>
                </c:pt>
                <c:pt idx="113">
                  <c:v>-12.832966782635705</c:v>
                </c:pt>
                <c:pt idx="114">
                  <c:v>-13.004374994184607</c:v>
                </c:pt>
                <c:pt idx="115">
                  <c:v>-13.175757725267502</c:v>
                </c:pt>
                <c:pt idx="116">
                  <c:v>-13.347113954289931</c:v>
                </c:pt>
                <c:pt idx="117">
                  <c:v>-13.518442619035341</c:v>
                </c:pt>
                <c:pt idx="118">
                  <c:v>-13.689742615077201</c:v>
                </c:pt>
                <c:pt idx="119">
                  <c:v>-13.861012794131698</c:v>
                </c:pt>
                <c:pt idx="120">
                  <c:v>-14.032251962348507</c:v>
                </c:pt>
                <c:pt idx="121">
                  <c:v>-14.203458878537612</c:v>
                </c:pt>
                <c:pt idx="122">
                  <c:v>-14.374632252329691</c:v>
                </c:pt>
                <c:pt idx="123">
                  <c:v>-14.54577074226885</c:v>
                </c:pt>
                <c:pt idx="124">
                  <c:v>-14.716872953833828</c:v>
                </c:pt>
                <c:pt idx="125">
                  <c:v>-14.887937437386974</c:v>
                </c:pt>
                <c:pt idx="126">
                  <c:v>-15.058962686047339</c:v>
                </c:pt>
                <c:pt idx="127">
                  <c:v>-15.22994713348643</c:v>
                </c:pt>
                <c:pt idx="128">
                  <c:v>-15.400889151643057</c:v>
                </c:pt>
                <c:pt idx="129">
                  <c:v>-15.571787048355883</c:v>
                </c:pt>
                <c:pt idx="130">
                  <c:v>-15.74263906491028</c:v>
                </c:pt>
                <c:pt idx="131">
                  <c:v>-15.913443373497065</c:v>
                </c:pt>
                <c:pt idx="132">
                  <c:v>-16.084198074580389</c:v>
                </c:pt>
                <c:pt idx="133">
                  <c:v>-16.25490119417271</c:v>
                </c:pt>
                <c:pt idx="134">
                  <c:v>-16.425550681012787</c:v>
                </c:pt>
                <c:pt idx="135">
                  <c:v>-16.596144403644786</c:v>
                </c:pt>
                <c:pt idx="136">
                  <c:v>-16.766680147396073</c:v>
                </c:pt>
                <c:pt idx="137">
                  <c:v>-16.937155611249811</c:v>
                </c:pt>
                <c:pt idx="138">
                  <c:v>-17.107568404609971</c:v>
                </c:pt>
                <c:pt idx="139">
                  <c:v>-17.277916043956353</c:v>
                </c:pt>
                <c:pt idx="140">
                  <c:v>-17.448195949386097</c:v>
                </c:pt>
                <c:pt idx="141">
                  <c:v>-17.61840544103875</c:v>
                </c:pt>
                <c:pt idx="142">
                  <c:v>-17.78854173540272</c:v>
                </c:pt>
                <c:pt idx="143">
                  <c:v>-17.958601941500184</c:v>
                </c:pt>
                <c:pt idx="144">
                  <c:v>-18.128583056946603</c:v>
                </c:pt>
                <c:pt idx="145">
                  <c:v>-18.298481963883166</c:v>
                </c:pt>
                <c:pt idx="146">
                  <c:v>-18.468295424779978</c:v>
                </c:pt>
                <c:pt idx="147">
                  <c:v>-18.63802007810548</c:v>
                </c:pt>
                <c:pt idx="148">
                  <c:v>-18.807652433861296</c:v>
                </c:pt>
                <c:pt idx="149">
                  <c:v>-18.977188868979439</c:v>
                </c:pt>
                <c:pt idx="150">
                  <c:v>-19.14662562257983</c:v>
                </c:pt>
                <c:pt idx="151">
                  <c:v>-19.315958791085542</c:v>
                </c:pt>
                <c:pt idx="152">
                  <c:v>-19.485184323194307</c:v>
                </c:pt>
                <c:pt idx="153">
                  <c:v>-19.654298014704274</c:v>
                </c:pt>
                <c:pt idx="154">
                  <c:v>-19.823295503192387</c:v>
                </c:pt>
                <c:pt idx="155">
                  <c:v>-19.992172262544855</c:v>
                </c:pt>
                <c:pt idx="156">
                  <c:v>-20.160923597336687</c:v>
                </c:pt>
                <c:pt idx="157">
                  <c:v>-20.329544637062522</c:v>
                </c:pt>
                <c:pt idx="158">
                  <c:v>-20.498030330215581</c:v>
                </c:pt>
                <c:pt idx="159">
                  <c:v>-20.666375438216452</c:v>
                </c:pt>
                <c:pt idx="160">
                  <c:v>-20.834574529191684</c:v>
                </c:pt>
                <c:pt idx="161">
                  <c:v>-21.002621971602906</c:v>
                </c:pt>
                <c:pt idx="162">
                  <c:v>-21.170511927727723</c:v>
                </c:pt>
                <c:pt idx="163">
                  <c:v>-21.338238346995027</c:v>
                </c:pt>
                <c:pt idx="164">
                  <c:v>-21.505794959176569</c:v>
                </c:pt>
                <c:pt idx="165">
                  <c:v>-21.673175267438385</c:v>
                </c:pt>
                <c:pt idx="166">
                  <c:v>-21.8403725412557</c:v>
                </c:pt>
                <c:pt idx="167">
                  <c:v>-22.007379809196237</c:v>
                </c:pt>
                <c:pt idx="168">
                  <c:v>-22.174189851577637</c:v>
                </c:pt>
                <c:pt idx="169">
                  <c:v>-22.34079519300472</c:v>
                </c:pt>
                <c:pt idx="170">
                  <c:v>-22.507188094794792</c:v>
                </c:pt>
                <c:pt idx="171">
                  <c:v>-22.673360547298884</c:v>
                </c:pt>
                <c:pt idx="172">
                  <c:v>-22.839304262128799</c:v>
                </c:pt>
                <c:pt idx="173">
                  <c:v>-23.005010664300318</c:v>
                </c:pt>
                <c:pt idx="174">
                  <c:v>-23.170470884305132</c:v>
                </c:pt>
                <c:pt idx="175">
                  <c:v>-23.33567575012431</c:v>
                </c:pt>
                <c:pt idx="176">
                  <c:v>-23.500615779198441</c:v>
                </c:pt>
                <c:pt idx="177">
                  <c:v>-23.665281170370488</c:v>
                </c:pt>
                <c:pt idx="178">
                  <c:v>-23.829661795819817</c:v>
                </c:pt>
                <c:pt idx="179">
                  <c:v>-23.993747193006129</c:v>
                </c:pt>
                <c:pt idx="180">
                  <c:v>-24.157526556645724</c:v>
                </c:pt>
                <c:pt idx="181">
                  <c:v>-24.320988730742407</c:v>
                </c:pt>
                <c:pt idx="182">
                  <c:v>-24.484122200699183</c:v>
                </c:pt>
                <c:pt idx="183">
                  <c:v>-24.646915085536982</c:v>
                </c:pt>
                <c:pt idx="184">
                  <c:v>-24.809355130251003</c:v>
                </c:pt>
                <c:pt idx="185">
                  <c:v>-24.971429698335132</c:v>
                </c:pt>
                <c:pt idx="186">
                  <c:v>-25.133125764509177</c:v>
                </c:pt>
                <c:pt idx="187">
                  <c:v>-25.294429907684442</c:v>
                </c:pt>
                <c:pt idx="188">
                  <c:v>-25.455328304207029</c:v>
                </c:pt>
                <c:pt idx="189">
                  <c:v>-25.615806721419325</c:v>
                </c:pt>
                <c:pt idx="190">
                  <c:v>-25.775850511583322</c:v>
                </c:pt>
                <c:pt idx="191">
                  <c:v>-25.935444606212137</c:v>
                </c:pt>
                <c:pt idx="192">
                  <c:v>-26.094573510858247</c:v>
                </c:pt>
                <c:pt idx="193">
                  <c:v>-26.253221300409557</c:v>
                </c:pt>
                <c:pt idx="194">
                  <c:v>-26.411371614946685</c:v>
                </c:pt>
                <c:pt idx="195">
                  <c:v>-26.569007656218304</c:v>
                </c:pt>
                <c:pt idx="196">
                  <c:v>-26.726112184792427</c:v>
                </c:pt>
                <c:pt idx="197">
                  <c:v>-26.882667517944551</c:v>
                </c:pt>
                <c:pt idx="198">
                  <c:v>-27.038655528346176</c:v>
                </c:pt>
                <c:pt idx="199">
                  <c:v>-27.19405764361818</c:v>
                </c:pt>
                <c:pt idx="200">
                  <c:v>-27.348854846816273</c:v>
                </c:pt>
                <c:pt idx="201">
                  <c:v>-27.503027677917121</c:v>
                </c:pt>
                <c:pt idx="202">
                  <c:v>-27.656556236374946</c:v>
                </c:pt>
                <c:pt idx="203">
                  <c:v>-27.809420184819714</c:v>
                </c:pt>
                <c:pt idx="204">
                  <c:v>-27.961598753968836</c:v>
                </c:pt>
                <c:pt idx="205">
                  <c:v>-28.113070748824263</c:v>
                </c:pt>
                <c:pt idx="206">
                  <c:v>-28.263814556227238</c:v>
                </c:pt>
                <c:pt idx="207">
                  <c:v>-28.413808153842368</c:v>
                </c:pt>
                <c:pt idx="208">
                  <c:v>-28.5630291206412</c:v>
                </c:pt>
                <c:pt idx="209">
                  <c:v>-28.711454648954504</c:v>
                </c:pt>
                <c:pt idx="210">
                  <c:v>-28.859061558159954</c:v>
                </c:pt>
                <c:pt idx="211">
                  <c:v>-29.005826310068397</c:v>
                </c:pt>
                <c:pt idx="212">
                  <c:v>-29.151725026069681</c:v>
                </c:pt>
                <c:pt idx="213">
                  <c:v>-29.29673350609287</c:v>
                </c:pt>
                <c:pt idx="214">
                  <c:v>-29.44082724943247</c:v>
                </c:pt>
                <c:pt idx="215">
                  <c:v>-29.583981477484581</c:v>
                </c:pt>
                <c:pt idx="216">
                  <c:v>-29.726171158430962</c:v>
                </c:pt>
                <c:pt idx="217">
                  <c:v>-29.867371033901637</c:v>
                </c:pt>
                <c:pt idx="218">
                  <c:v>-30.007555647637094</c:v>
                </c:pt>
                <c:pt idx="219">
                  <c:v>-30.146699376162552</c:v>
                </c:pt>
                <c:pt idx="220">
                  <c:v>-30.284776461476053</c:v>
                </c:pt>
                <c:pt idx="221">
                  <c:v>-30.421761045741036</c:v>
                </c:pt>
                <c:pt idx="222">
                  <c:v>-30.557627207962199</c:v>
                </c:pt>
                <c:pt idx="223">
                  <c:v>-30.692349002609983</c:v>
                </c:pt>
                <c:pt idx="224">
                  <c:v>-30.825900500146503</c:v>
                </c:pt>
                <c:pt idx="225">
                  <c:v>-30.958255829390495</c:v>
                </c:pt>
                <c:pt idx="226">
                  <c:v>-31.089389221645156</c:v>
                </c:pt>
                <c:pt idx="227">
                  <c:v>-31.219275056495892</c:v>
                </c:pt>
                <c:pt idx="228">
                  <c:v>-31.347887909171398</c:v>
                </c:pt>
                <c:pt idx="229">
                  <c:v>-31.475202599343763</c:v>
                </c:pt>
                <c:pt idx="230">
                  <c:v>-31.601194241228935</c:v>
                </c:pt>
                <c:pt idx="231">
                  <c:v>-31.725838294831483</c:v>
                </c:pt>
                <c:pt idx="232">
                  <c:v>-31.849110618163444</c:v>
                </c:pt>
                <c:pt idx="233">
                  <c:v>-31.970987520251214</c:v>
                </c:pt>
                <c:pt idx="234">
                  <c:v>-32.091445814729411</c:v>
                </c:pt>
                <c:pt idx="235">
                  <c:v>-32.210462873808545</c:v>
                </c:pt>
                <c:pt idx="236">
                  <c:v>-32.328016682388466</c:v>
                </c:pt>
                <c:pt idx="237">
                  <c:v>-32.444085892080466</c:v>
                </c:pt>
                <c:pt idx="238">
                  <c:v>-32.558649874888815</c:v>
                </c:pt>
                <c:pt idx="239">
                  <c:v>-32.671688776295866</c:v>
                </c:pt>
                <c:pt idx="240">
                  <c:v>-32.783183567487121</c:v>
                </c:pt>
                <c:pt idx="241">
                  <c:v>-32.893116096448466</c:v>
                </c:pt>
                <c:pt idx="242">
                  <c:v>-33.001469137665531</c:v>
                </c:pt>
                <c:pt idx="243">
                  <c:v>-33.108226440154795</c:v>
                </c:pt>
                <c:pt idx="244">
                  <c:v>-33.213372773557481</c:v>
                </c:pt>
                <c:pt idx="245">
                  <c:v>-33.316893972033299</c:v>
                </c:pt>
                <c:pt idx="246">
                  <c:v>-33.418776975696396</c:v>
                </c:pt>
                <c:pt idx="247">
                  <c:v>-33.519009869347045</c:v>
                </c:pt>
                <c:pt idx="248">
                  <c:v>-33.617581918263284</c:v>
                </c:pt>
                <c:pt idx="249">
                  <c:v>-33.714483600831443</c:v>
                </c:pt>
                <c:pt idx="250">
                  <c:v>-33.809706637811679</c:v>
                </c:pt>
                <c:pt idx="251">
                  <c:v>-33.903244018052625</c:v>
                </c:pt>
                <c:pt idx="252">
                  <c:v>-33.995090020490998</c:v>
                </c:pt>
                <c:pt idx="253">
                  <c:v>-34.085240232293579</c:v>
                </c:pt>
                <c:pt idx="254">
                  <c:v>-34.173691563023766</c:v>
                </c:pt>
                <c:pt idx="255">
                  <c:v>-34.260442254741484</c:v>
                </c:pt>
                <c:pt idx="256">
                  <c:v>-34.345491887968819</c:v>
                </c:pt>
                <c:pt idx="257">
                  <c:v>-34.428841383485064</c:v>
                </c:pt>
                <c:pt idx="258">
                  <c:v>-34.510492999938769</c:v>
                </c:pt>
                <c:pt idx="259">
                  <c:v>-34.590450327295116</c:v>
                </c:pt>
                <c:pt idx="260">
                  <c:v>-34.66871827616351</c:v>
                </c:pt>
                <c:pt idx="261">
                  <c:v>-34.745303063076832</c:v>
                </c:pt>
                <c:pt idx="262">
                  <c:v>-34.820212191821383</c:v>
                </c:pt>
                <c:pt idx="263">
                  <c:v>-34.89345443094134</c:v>
                </c:pt>
                <c:pt idx="264">
                  <c:v>-34.965039787564834</c:v>
                </c:pt>
                <c:pt idx="265">
                  <c:v>-35.034979477722501</c:v>
                </c:pt>
                <c:pt idx="266">
                  <c:v>-35.103285893347127</c:v>
                </c:pt>
                <c:pt idx="267">
                  <c:v>-35.169972566165868</c:v>
                </c:pt>
                <c:pt idx="268">
                  <c:v>-35.235054128705755</c:v>
                </c:pt>
                <c:pt idx="269">
                  <c:v>-35.298546272656345</c:v>
                </c:pt>
                <c:pt idx="270">
                  <c:v>-35.360465704834297</c:v>
                </c:pt>
                <c:pt idx="271">
                  <c:v>-35.420830101013685</c:v>
                </c:pt>
                <c:pt idx="272">
                  <c:v>-35.479658057883341</c:v>
                </c:pt>
                <c:pt idx="273">
                  <c:v>-35.53696904340552</c:v>
                </c:pt>
                <c:pt idx="274">
                  <c:v>-35.592783345841646</c:v>
                </c:pt>
                <c:pt idx="275">
                  <c:v>-35.647122021720975</c:v>
                </c:pt>
                <c:pt idx="276">
                  <c:v>-35.700006843015792</c:v>
                </c:pt>
                <c:pt idx="277">
                  <c:v>-35.751460243787896</c:v>
                </c:pt>
                <c:pt idx="278">
                  <c:v>-35.801505266560866</c:v>
                </c:pt>
                <c:pt idx="279">
                  <c:v>-35.85016550866554</c:v>
                </c:pt>
                <c:pt idx="280">
                  <c:v>-35.897465068794837</c:v>
                </c:pt>
                <c:pt idx="281">
                  <c:v>-35.943428493993295</c:v>
                </c:pt>
                <c:pt idx="282">
                  <c:v>-35.988080727292456</c:v>
                </c:pt>
                <c:pt idx="283">
                  <c:v>-36.031447056191148</c:v>
                </c:pt>
                <c:pt idx="284">
                  <c:v>-36.073553062163782</c:v>
                </c:pt>
                <c:pt idx="285">
                  <c:v>-36.114424571363976</c:v>
                </c:pt>
                <c:pt idx="286">
                  <c:v>-36.154087606678345</c:v>
                </c:pt>
                <c:pt idx="287">
                  <c:v>-36.192568341263993</c:v>
                </c:pt>
                <c:pt idx="288">
                  <c:v>-36.229893053693992</c:v>
                </c:pt>
                <c:pt idx="289">
                  <c:v>-36.266088084812708</c:v>
                </c:pt>
                <c:pt idx="290">
                  <c:v>-36.301179796393143</c:v>
                </c:pt>
                <c:pt idx="291">
                  <c:v>-36.335194531668805</c:v>
                </c:pt>
                <c:pt idx="292">
                  <c:v>-36.368158577800656</c:v>
                </c:pt>
                <c:pt idx="293">
                  <c:v>-36.400098130324999</c:v>
                </c:pt>
                <c:pt idx="294">
                  <c:v>-36.431039259613897</c:v>
                </c:pt>
                <c:pt idx="295">
                  <c:v>-36.46100787936836</c:v>
                </c:pt>
                <c:pt idx="296">
                  <c:v>-36.490029717152453</c:v>
                </c:pt>
                <c:pt idx="297">
                  <c:v>-36.518130286964123</c:v>
                </c:pt>
                <c:pt idx="298">
                  <c:v>-36.545334863831549</c:v>
                </c:pt>
                <c:pt idx="299">
                  <c:v>-36.57166846040959</c:v>
                </c:pt>
                <c:pt idx="300">
                  <c:v>-36.597155805549193</c:v>
                </c:pt>
                <c:pt idx="301">
                  <c:v>-36.621821324798773</c:v>
                </c:pt>
                <c:pt idx="302">
                  <c:v>-36.645689122793954</c:v>
                </c:pt>
                <c:pt idx="303">
                  <c:v>-36.668782967485555</c:v>
                </c:pt>
                <c:pt idx="304">
                  <c:v>-36.691126276149184</c:v>
                </c:pt>
                <c:pt idx="305">
                  <c:v>-36.712742103117876</c:v>
                </c:pt>
                <c:pt idx="306">
                  <c:v>-36.733653129175025</c:v>
                </c:pt>
                <c:pt idx="307">
                  <c:v>-36.753881652540215</c:v>
                </c:pt>
                <c:pt idx="308">
                  <c:v>-36.773449581382728</c:v>
                </c:pt>
                <c:pt idx="309">
                  <c:v>-36.792378427791199</c:v>
                </c:pt>
                <c:pt idx="310">
                  <c:v>-36.81068930313068</c:v>
                </c:pt>
                <c:pt idx="311">
                  <c:v>-36.828402914716548</c:v>
                </c:pt>
                <c:pt idx="312">
                  <c:v>-36.84553956373415</c:v>
                </c:pt>
                <c:pt idx="313">
                  <c:v>-36.862119144335509</c:v>
                </c:pt>
                <c:pt idx="314">
                  <c:v>-36.878161143842689</c:v>
                </c:pt>
                <c:pt idx="315">
                  <c:v>-36.893684643991435</c:v>
                </c:pt>
                <c:pt idx="316">
                  <c:v>-36.908708323147671</c:v>
                </c:pt>
                <c:pt idx="317">
                  <c:v>-36.923250459433142</c:v>
                </c:pt>
                <c:pt idx="318">
                  <c:v>-36.937328934697298</c:v>
                </c:pt>
                <c:pt idx="319">
                  <c:v>-36.950961239274783</c:v>
                </c:pt>
                <c:pt idx="320">
                  <c:v>-36.96416447747054</c:v>
                </c:pt>
                <c:pt idx="321">
                  <c:v>-36.976955373716962</c:v>
                </c:pt>
                <c:pt idx="322">
                  <c:v>-36.989350279349537</c:v>
                </c:pt>
                <c:pt idx="323">
                  <c:v>-37.001365179949929</c:v>
                </c:pt>
                <c:pt idx="324">
                  <c:v>-37.013015703208758</c:v>
                </c:pt>
                <c:pt idx="325">
                  <c:v>-37.02431712726262</c:v>
                </c:pt>
                <c:pt idx="326">
                  <c:v>-37.035284389460976</c:v>
                </c:pt>
                <c:pt idx="327">
                  <c:v>-37.045932095524506</c:v>
                </c:pt>
                <c:pt idx="328">
                  <c:v>-37.056274529055052</c:v>
                </c:pt>
                <c:pt idx="329">
                  <c:v>-37.066325661362931</c:v>
                </c:pt>
                <c:pt idx="330">
                  <c:v>-37.076099161577851</c:v>
                </c:pt>
                <c:pt idx="331">
                  <c:v>-37.085608407013389</c:v>
                </c:pt>
                <c:pt idx="332">
                  <c:v>-37.094866493756072</c:v>
                </c:pt>
                <c:pt idx="333">
                  <c:v>-37.103886247453481</c:v>
                </c:pt>
                <c:pt idx="334">
                  <c:v>-37.112680234277072</c:v>
                </c:pt>
                <c:pt idx="335">
                  <c:v>-37.121260772037608</c:v>
                </c:pt>
                <c:pt idx="336">
                  <c:v>-37.12963994143378</c:v>
                </c:pt>
                <c:pt idx="337">
                  <c:v>-37.137829597414893</c:v>
                </c:pt>
                <c:pt idx="338">
                  <c:v>-37.145841380642942</c:v>
                </c:pt>
                <c:pt idx="339">
                  <c:v>-37.153686729037197</c:v>
                </c:pt>
                <c:pt idx="340">
                  <c:v>-37.161376889390134</c:v>
                </c:pt>
                <c:pt idx="341">
                  <c:v>-37.168922929042054</c:v>
                </c:pt>
                <c:pt idx="342">
                  <c:v>-37.176335747604135</c:v>
                </c:pt>
                <c:pt idx="343">
                  <c:v>-37.183626088721894</c:v>
                </c:pt>
                <c:pt idx="344">
                  <c:v>-37.190804551869832</c:v>
                </c:pt>
                <c:pt idx="345">
                  <c:v>-37.197881604172352</c:v>
                </c:pt>
                <c:pt idx="346">
                  <c:v>-37.204867592243367</c:v>
                </c:pt>
                <c:pt idx="347">
                  <c:v>-37.211772754042187</c:v>
                </c:pt>
                <c:pt idx="348">
                  <c:v>-37.218607230739423</c:v>
                </c:pt>
                <c:pt idx="349">
                  <c:v>-37.225381078591731</c:v>
                </c:pt>
                <c:pt idx="350">
                  <c:v>-37.232104280821957</c:v>
                </c:pt>
                <c:pt idx="351">
                  <c:v>-37.238786759502787</c:v>
                </c:pt>
                <c:pt idx="352">
                  <c:v>-37.245438387443059</c:v>
                </c:pt>
                <c:pt idx="353">
                  <c:v>-37.252069000075181</c:v>
                </c:pt>
                <c:pt idx="354">
                  <c:v>-37.258688407343826</c:v>
                </c:pt>
                <c:pt idx="355">
                  <c:v>-37.265306405594131</c:v>
                </c:pt>
                <c:pt idx="356">
                  <c:v>-37.271932789460848</c:v>
                </c:pt>
                <c:pt idx="357">
                  <c:v>-37.278577363757009</c:v>
                </c:pt>
                <c:pt idx="358">
                  <c:v>-37.285249955362836</c:v>
                </c:pt>
                <c:pt idx="359">
                  <c:v>-37.291960425113892</c:v>
                </c:pt>
                <c:pt idx="360">
                  <c:v>-37.298718679689259</c:v>
                </c:pt>
                <c:pt idx="361">
                  <c:v>-37.305534683498003</c:v>
                </c:pt>
                <c:pt idx="362">
                  <c:v>-37.312418470563848</c:v>
                </c:pt>
                <c:pt idx="363">
                  <c:v>-37.319380156406503</c:v>
                </c:pt>
                <c:pt idx="364">
                  <c:v>-37.326429949918129</c:v>
                </c:pt>
                <c:pt idx="365">
                  <c:v>-37.333578165232097</c:v>
                </c:pt>
                <c:pt idx="366">
                  <c:v>-37.340835233582112</c:v>
                </c:pt>
                <c:pt idx="367">
                  <c:v>-37.348211715147002</c:v>
                </c:pt>
                <c:pt idx="368">
                  <c:v>-37.355718310877471</c:v>
                </c:pt>
                <c:pt idx="369">
                  <c:v>-37.363365874298893</c:v>
                </c:pt>
                <c:pt idx="370">
                  <c:v>-37.371165423284708</c:v>
                </c:pt>
                <c:pt idx="371">
                  <c:v>-37.379128151791747</c:v>
                </c:pt>
                <c:pt idx="372">
                  <c:v>-37.387265441549935</c:v>
                </c:pt>
                <c:pt idx="373">
                  <c:v>-37.395588873695885</c:v>
                </c:pt>
                <c:pt idx="374">
                  <c:v>-37.404110240340039</c:v>
                </c:pt>
                <c:pt idx="375">
                  <c:v>-37.412841556052854</c:v>
                </c:pt>
                <c:pt idx="376">
                  <c:v>-37.421795069258835</c:v>
                </c:pt>
                <c:pt idx="377">
                  <c:v>-37.430983273518649</c:v>
                </c:pt>
                <c:pt idx="378">
                  <c:v>-37.440418918686007</c:v>
                </c:pt>
                <c:pt idx="379">
                  <c:v>-37.450115021915316</c:v>
                </c:pt>
                <c:pt idx="380">
                  <c:v>-37.460084878503686</c:v>
                </c:pt>
                <c:pt idx="381">
                  <c:v>-37.470342072538557</c:v>
                </c:pt>
                <c:pt idx="382">
                  <c:v>-37.480900487330892</c:v>
                </c:pt>
                <c:pt idx="383">
                  <c:v>-37.491774315601049</c:v>
                </c:pt>
                <c:pt idx="384">
                  <c:v>-37.502978069391531</c:v>
                </c:pt>
                <c:pt idx="385">
                  <c:v>-37.514526589671917</c:v>
                </c:pt>
                <c:pt idx="386">
                  <c:v>-37.526435055601716</c:v>
                </c:pt>
                <c:pt idx="387">
                  <c:v>-37.538718993413887</c:v>
                </c:pt>
                <c:pt idx="388">
                  <c:v>-37.551394284880601</c:v>
                </c:pt>
                <c:pt idx="389">
                  <c:v>-37.564477175316007</c:v>
                </c:pt>
                <c:pt idx="390">
                  <c:v>-37.577984281074713</c:v>
                </c:pt>
                <c:pt idx="391">
                  <c:v>-37.591932596494878</c:v>
                </c:pt>
                <c:pt idx="392">
                  <c:v>-37.606339500239422</c:v>
                </c:pt>
                <c:pt idx="393">
                  <c:v>-37.621222760979471</c:v>
                </c:pt>
                <c:pt idx="394">
                  <c:v>-37.636600542367795</c:v>
                </c:pt>
                <c:pt idx="395">
                  <c:v>-37.652491407242188</c:v>
                </c:pt>
                <c:pt idx="396">
                  <c:v>-37.668914321001282</c:v>
                </c:pt>
                <c:pt idx="397">
                  <c:v>-37.685888654089254</c:v>
                </c:pt>
                <c:pt idx="398">
                  <c:v>-37.703434183525715</c:v>
                </c:pt>
                <c:pt idx="399">
                  <c:v>-37.721571093415648</c:v>
                </c:pt>
                <c:pt idx="400">
                  <c:v>-37.740319974371658</c:v>
                </c:pt>
                <c:pt idx="401">
                  <c:v>-37.759701821778975</c:v>
                </c:pt>
                <c:pt idx="402">
                  <c:v>-37.779738032835631</c:v>
                </c:pt>
                <c:pt idx="403">
                  <c:v>-37.800450402294942</c:v>
                </c:pt>
                <c:pt idx="404">
                  <c:v>-37.821861116842413</c:v>
                </c:pt>
                <c:pt idx="405">
                  <c:v>-37.843992748034658</c:v>
                </c:pt>
                <c:pt idx="406">
                  <c:v>-37.86686824373237</c:v>
                </c:pt>
                <c:pt idx="407">
                  <c:v>-37.890510917958068</c:v>
                </c:pt>
                <c:pt idx="408">
                  <c:v>-37.914944439113185</c:v>
                </c:pt>
                <c:pt idx="409">
                  <c:v>-37.940192816489912</c:v>
                </c:pt>
                <c:pt idx="410">
                  <c:v>-37.966280385017356</c:v>
                </c:pt>
                <c:pt idx="411">
                  <c:v>-37.993231788186101</c:v>
                </c:pt>
                <c:pt idx="412">
                  <c:v>-38.021071959097455</c:v>
                </c:pt>
                <c:pt idx="413">
                  <c:v>-38.04982609959292</c:v>
                </c:pt>
                <c:pt idx="414">
                  <c:v>-38.079519657422324</c:v>
                </c:pt>
                <c:pt idx="415">
                  <c:v>-38.110178301417733</c:v>
                </c:pt>
                <c:pt idx="416">
                  <c:v>-38.141827894649552</c:v>
                </c:pt>
                <c:pt idx="417">
                  <c:v>-38.174494465547127</c:v>
                </c:pt>
                <c:pt idx="418">
                  <c:v>-38.20820417697869</c:v>
                </c:pt>
                <c:pt idx="419">
                  <c:v>-38.242983293295595</c:v>
                </c:pt>
                <c:pt idx="420">
                  <c:v>-38.278858145356423</c:v>
                </c:pt>
                <c:pt idx="421">
                  <c:v>-38.315855093559748</c:v>
                </c:pt>
                <c:pt idx="422">
                  <c:v>-38.35400048892761</c:v>
                </c:pt>
                <c:pt idx="423">
                  <c:v>-38.393320632294881</c:v>
                </c:pt>
                <c:pt idx="424">
                  <c:v>-38.433841731675159</c:v>
                </c:pt>
                <c:pt idx="425">
                  <c:v>-38.475589857887456</c:v>
                </c:pt>
                <c:pt idx="426">
                  <c:v>-38.518590898545462</c:v>
                </c:pt>
                <c:pt idx="427">
                  <c:v>-38.562870510524398</c:v>
                </c:pt>
                <c:pt idx="428">
                  <c:v>-38.608454071038459</c:v>
                </c:pt>
                <c:pt idx="429">
                  <c:v>-38.655366627476532</c:v>
                </c:pt>
                <c:pt idx="430">
                  <c:v>-38.703632846159913</c:v>
                </c:pt>
                <c:pt idx="431">
                  <c:v>-38.753276960201397</c:v>
                </c:pt>
                <c:pt idx="432">
                  <c:v>-38.804322716659456</c:v>
                </c:pt>
                <c:pt idx="433">
                  <c:v>-38.856793323195539</c:v>
                </c:pt>
                <c:pt idx="434">
                  <c:v>-38.910711394456229</c:v>
                </c:pt>
                <c:pt idx="435">
                  <c:v>-38.966098898412802</c:v>
                </c:pt>
                <c:pt idx="436">
                  <c:v>-39.022977102902921</c:v>
                </c:pt>
                <c:pt idx="437">
                  <c:v>-39.081366522627278</c:v>
                </c:pt>
                <c:pt idx="438">
                  <c:v>-39.141286866862323</c:v>
                </c:pt>
                <c:pt idx="439">
                  <c:v>-39.202756988154739</c:v>
                </c:pt>
                <c:pt idx="440">
                  <c:v>-39.265794832268298</c:v>
                </c:pt>
                <c:pt idx="441">
                  <c:v>-39.330417389653654</c:v>
                </c:pt>
                <c:pt idx="442">
                  <c:v>-39.39664064871215</c:v>
                </c:pt>
                <c:pt idx="443">
                  <c:v>-39.464479551119702</c:v>
                </c:pt>
                <c:pt idx="444">
                  <c:v>-39.533947949472825</c:v>
                </c:pt>
                <c:pt idx="445">
                  <c:v>-39.605058567509118</c:v>
                </c:pt>
                <c:pt idx="446">
                  <c:v>-39.677822963144905</c:v>
                </c:pt>
                <c:pt idx="447">
                  <c:v>-39.7522514945586</c:v>
                </c:pt>
                <c:pt idx="448">
                  <c:v>-39.82835328953405</c:v>
                </c:pt>
                <c:pt idx="449">
                  <c:v>-39.906136218258773</c:v>
                </c:pt>
                <c:pt idx="450">
                  <c:v>-39.985606869754008</c:v>
                </c:pt>
                <c:pt idx="451">
                  <c:v>-40.06677053208989</c:v>
                </c:pt>
                <c:pt idx="452">
                  <c:v>-40.149631176517516</c:v>
                </c:pt>
                <c:pt idx="453">
                  <c:v>-40.234191445622557</c:v>
                </c:pt>
                <c:pt idx="454">
                  <c:v>-40.320452645581604</c:v>
                </c:pt>
                <c:pt idx="455">
                  <c:v>-40.408414742572951</c:v>
                </c:pt>
                <c:pt idx="456">
                  <c:v>-40.498076363367552</c:v>
                </c:pt>
                <c:pt idx="457">
                  <c:v>-40.589434800097649</c:v>
                </c:pt>
                <c:pt idx="458">
                  <c:v>-40.682486019172345</c:v>
                </c:pt>
                <c:pt idx="459">
                  <c:v>-40.777224674282394</c:v>
                </c:pt>
                <c:pt idx="460">
                  <c:v>-40.873644123409292</c:v>
                </c:pt>
                <c:pt idx="461">
                  <c:v>-40.971736449728155</c:v>
                </c:pt>
                <c:pt idx="462">
                  <c:v>-41.071492486269541</c:v>
                </c:pt>
                <c:pt idx="463">
                  <c:v>-41.172901844181226</c:v>
                </c:pt>
                <c:pt idx="464">
                  <c:v>-41.275952944410591</c:v>
                </c:pt>
                <c:pt idx="465">
                  <c:v>-41.380633052608744</c:v>
                </c:pt>
                <c:pt idx="466">
                  <c:v>-41.486928317039478</c:v>
                </c:pt>
                <c:pt idx="467">
                  <c:v>-41.594823809262266</c:v>
                </c:pt>
                <c:pt idx="468">
                  <c:v>-41.704303567344425</c:v>
                </c:pt>
                <c:pt idx="469">
                  <c:v>-41.815350641348921</c:v>
                </c:pt>
                <c:pt idx="470">
                  <c:v>-41.927947140835322</c:v>
                </c:pt>
                <c:pt idx="471">
                  <c:v>-42.042074284106626</c:v>
                </c:pt>
                <c:pt idx="472">
                  <c:v>-42.15771244893223</c:v>
                </c:pt>
                <c:pt idx="473">
                  <c:v>-42.274841224476049</c:v>
                </c:pt>
                <c:pt idx="474">
                  <c:v>-42.393439464161077</c:v>
                </c:pt>
                <c:pt idx="475">
                  <c:v>-42.513485339206376</c:v>
                </c:pt>
                <c:pt idx="476">
                  <c:v>-42.63495639257652</c:v>
                </c:pt>
                <c:pt idx="477">
                  <c:v>-42.757829593094023</c:v>
                </c:pt>
                <c:pt idx="478">
                  <c:v>-42.882081389472582</c:v>
                </c:pt>
                <c:pt idx="479">
                  <c:v>-43.007687764041066</c:v>
                </c:pt>
                <c:pt idx="480">
                  <c:v>-43.134624285940433</c:v>
                </c:pt>
                <c:pt idx="481">
                  <c:v>-43.26286616358896</c:v>
                </c:pt>
                <c:pt idx="482">
                  <c:v>-43.392388296225718</c:v>
                </c:pt>
                <c:pt idx="483">
                  <c:v>-43.523165324356718</c:v>
                </c:pt>
                <c:pt idx="484">
                  <c:v>-43.655171678944242</c:v>
                </c:pt>
                <c:pt idx="485">
                  <c:v>-43.788381629195328</c:v>
                </c:pt>
                <c:pt idx="486">
                  <c:v>-43.922769328821047</c:v>
                </c:pt>
                <c:pt idx="487">
                  <c:v>-44.058308860655117</c:v>
                </c:pt>
                <c:pt idx="488">
                  <c:v>-44.194974279534392</c:v>
                </c:pt>
                <c:pt idx="489">
                  <c:v>-44.332739653361372</c:v>
                </c:pt>
                <c:pt idx="490">
                  <c:v>-44.471579102280749</c:v>
                </c:pt>
                <c:pt idx="491">
                  <c:v>-44.611466835920481</c:v>
                </c:pt>
                <c:pt idx="492">
                  <c:v>-44.752377188657974</c:v>
                </c:pt>
                <c:pt idx="493">
                  <c:v>-44.894284652885794</c:v>
                </c:pt>
                <c:pt idx="494">
                  <c:v>-45.037163910266074</c:v>
                </c:pt>
                <c:pt idx="495">
                  <c:v>-45.180989860971209</c:v>
                </c:pt>
                <c:pt idx="496">
                  <c:v>-45.325737650919244</c:v>
                </c:pt>
                <c:pt idx="497">
                  <c:v>-45.471382697025035</c:v>
                </c:pt>
                <c:pt idx="498">
                  <c:v>-45.617900710493579</c:v>
                </c:pt>
                <c:pt idx="499">
                  <c:v>-45.765267718190835</c:v>
                </c:pt>
                <c:pt idx="500">
                  <c:v>-45.913460082136467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89-B04D-A17F-C00CE11911B4}"/>
            </c:ext>
          </c:extLst>
        </c:ser>
        <c:ser>
          <c:idx val="4"/>
          <c:order val="4"/>
          <c:tx>
            <c:v>Total Gain</c:v>
          </c:tx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LoopAnalysis!$F$5:$F$505</c:f>
              <c:numCache>
                <c:formatCode>General</c:formatCode>
                <c:ptCount val="501"/>
                <c:pt idx="0">
                  <c:v>10</c:v>
                </c:pt>
                <c:pt idx="1">
                  <c:v>10.200044347747113</c:v>
                </c:pt>
                <c:pt idx="2">
                  <c:v>10.404090469600787</c:v>
                </c:pt>
                <c:pt idx="3">
                  <c:v>10.612218418790105</c:v>
                </c:pt>
                <c:pt idx="4">
                  <c:v>10.824509849963778</c:v>
                </c:pt>
                <c:pt idx="5">
                  <c:v>11.041048051225598</c:v>
                </c:pt>
                <c:pt idx="6">
                  <c:v>11.261917976810796</c:v>
                </c:pt>
                <c:pt idx="7">
                  <c:v>11.487206280416055</c:v>
                </c:pt>
                <c:pt idx="8">
                  <c:v>11.717001349196286</c:v>
                </c:pt>
                <c:pt idx="9">
                  <c:v>11.951393338441484</c:v>
                </c:pt>
                <c:pt idx="10">
                  <c:v>12.190474206947259</c:v>
                </c:pt>
                <c:pt idx="11">
                  <c:v>12.434337753092935</c:v>
                </c:pt>
                <c:pt idx="12">
                  <c:v>12.683079651641405</c:v>
                </c:pt>
                <c:pt idx="13">
                  <c:v>12.936797491275131</c:v>
                </c:pt>
                <c:pt idx="14">
                  <c:v>13.195590812882998</c:v>
                </c:pt>
                <c:pt idx="15">
                  <c:v>13.459561148613094</c:v>
                </c:pt>
                <c:pt idx="16">
                  <c:v>13.72881206170676</c:v>
                </c:pt>
                <c:pt idx="17">
                  <c:v>14.003449187129448</c:v>
                </c:pt>
                <c:pt idx="18">
                  <c:v>14.283580273014353</c:v>
                </c:pt>
                <c:pt idx="19">
                  <c:v>14.56931522293522</c:v>
                </c:pt>
                <c:pt idx="20">
                  <c:v>14.860766139024634</c:v>
                </c:pt>
                <c:pt idx="21">
                  <c:v>15.158047365954987</c:v>
                </c:pt>
                <c:pt idx="22">
                  <c:v>15.461275535799215</c:v>
                </c:pt>
                <c:pt idx="23">
                  <c:v>15.770569613788949</c:v>
                </c:pt>
                <c:pt idx="24">
                  <c:v>16.086050944988031</c:v>
                </c:pt>
                <c:pt idx="25">
                  <c:v>16.407843301899732</c:v>
                </c:pt>
                <c:pt idx="26">
                  <c:v>16.736072933026264</c:v>
                </c:pt>
                <c:pt idx="27">
                  <c:v>17.070868612399792</c:v>
                </c:pt>
                <c:pt idx="28">
                  <c:v>17.412361690104206</c:v>
                </c:pt>
                <c:pt idx="29">
                  <c:v>17.760686143807582</c:v>
                </c:pt>
                <c:pt idx="30">
                  <c:v>18.115978631325497</c:v>
                </c:pt>
                <c:pt idx="31">
                  <c:v>18.478378544235909</c:v>
                </c:pt>
                <c:pt idx="32">
                  <c:v>18.848028062566488</c:v>
                </c:pt>
                <c:pt idx="33">
                  <c:v>19.225072210576034</c:v>
                </c:pt>
                <c:pt idx="34">
                  <c:v>19.609658913651614</c:v>
                </c:pt>
                <c:pt idx="35">
                  <c:v>20.001939056344092</c:v>
                </c:pt>
                <c:pt idx="36">
                  <c:v>20.402066541564484</c:v>
                </c:pt>
                <c:pt idx="37">
                  <c:v>20.810198350964516</c:v>
                </c:pt>
                <c:pt idx="38">
                  <c:v>21.22649460652519</c:v>
                </c:pt>
                <c:pt idx="39">
                  <c:v>21.65111863337718</c:v>
                </c:pt>
                <c:pt idx="40">
                  <c:v>22.084237023878106</c:v>
                </c:pt>
                <c:pt idx="41">
                  <c:v>22.526019702971546</c:v>
                </c:pt>
                <c:pt idx="42">
                  <c:v>22.976639994853489</c:v>
                </c:pt>
                <c:pt idx="43">
                  <c:v>23.436274690972553</c:v>
                </c:pt>
                <c:pt idx="44">
                  <c:v>23.905104119390337</c:v>
                </c:pt>
                <c:pt idx="45">
                  <c:v>24.383312215529362</c:v>
                </c:pt>
                <c:pt idx="46">
                  <c:v>24.871086594336326</c:v>
                </c:pt>
                <c:pt idx="47">
                  <c:v>25.368618623888931</c:v>
                </c:pt>
                <c:pt idx="48">
                  <c:v>25.87610350047504</c:v>
                </c:pt>
                <c:pt idx="49">
                  <c:v>26.393740325173965</c:v>
                </c:pt>
                <c:pt idx="50">
                  <c:v>26.921732181969571</c:v>
                </c:pt>
                <c:pt idx="51">
                  <c:v>27.460286217426013</c:v>
                </c:pt>
                <c:pt idx="52">
                  <c:v>28.009613721957422</c:v>
                </c:pt>
                <c:pt idx="53">
                  <c:v>28.569930212723172</c:v>
                </c:pt>
                <c:pt idx="54">
                  <c:v>29.141455518181644</c:v>
                </c:pt>
                <c:pt idx="55">
                  <c:v>29.724413864335268</c:v>
                </c:pt>
                <c:pt idx="56">
                  <c:v>30.319033962700868</c:v>
                </c:pt>
                <c:pt idx="57">
                  <c:v>30.925549100039969</c:v>
                </c:pt>
                <c:pt idx="58">
                  <c:v>31.544197229883846</c:v>
                </c:pt>
                <c:pt idx="59">
                  <c:v>32.17522106588968</c:v>
                </c:pt>
                <c:pt idx="60">
                  <c:v>32.818868177064196</c:v>
                </c:pt>
                <c:pt idx="61">
                  <c:v>33.475391084892109</c:v>
                </c:pt>
                <c:pt idx="62">
                  <c:v>34.14504736240778</c:v>
                </c:pt>
                <c:pt idx="63">
                  <c:v>34.8280997352485</c:v>
                </c:pt>
                <c:pt idx="64">
                  <c:v>35.524816184729417</c:v>
                </c:pt>
                <c:pt idx="65">
                  <c:v>36.235470052980418</c:v>
                </c:pt>
                <c:pt idx="66">
                  <c:v>36.960340150186283</c:v>
                </c:pt>
                <c:pt idx="67">
                  <c:v>37.699710863971823</c:v>
                </c:pt>
                <c:pt idx="68">
                  <c:v>38.453872270975616</c:v>
                </c:pt>
                <c:pt idx="69">
                  <c:v>39.22312025065542</c:v>
                </c:pt>
                <c:pt idx="70">
                  <c:v>40.007756601370289</c:v>
                </c:pt>
                <c:pt idx="71">
                  <c:v>40.808089158784938</c:v>
                </c:pt>
                <c:pt idx="72">
                  <c:v>41.62443191664245</c:v>
                </c:pt>
                <c:pt idx="73">
                  <c:v>42.457105149953328</c:v>
                </c:pt>
                <c:pt idx="74">
                  <c:v>43.306435540648643</c:v>
                </c:pt>
                <c:pt idx="75">
                  <c:v>44.172756305746759</c:v>
                </c:pt>
                <c:pt idx="76">
                  <c:v>45.056407328084283</c:v>
                </c:pt>
                <c:pt idx="77">
                  <c:v>45.957735289661763</c:v>
                </c:pt>
                <c:pt idx="78">
                  <c:v>46.877093807657239</c:v>
                </c:pt>
                <c:pt idx="79">
                  <c:v>47.814843573160552</c:v>
                </c:pt>
                <c:pt idx="80">
                  <c:v>48.771352492682837</c:v>
                </c:pt>
                <c:pt idx="81">
                  <c:v>49.746995832497156</c:v>
                </c:pt>
                <c:pt idx="82">
                  <c:v>50.742156365866201</c:v>
                </c:pt>
                <c:pt idx="83">
                  <c:v>51.757224523215363</c:v>
                </c:pt>
                <c:pt idx="84">
                  <c:v>52.792598545310106</c:v>
                </c:pt>
                <c:pt idx="85">
                  <c:v>53.848684639497243</c:v>
                </c:pt>
                <c:pt idx="86">
                  <c:v>54.925897139072056</c:v>
                </c:pt>
                <c:pt idx="87">
                  <c:v>56.024658665833115</c:v>
                </c:pt>
                <c:pt idx="88">
                  <c:v>57.145400295889232</c:v>
                </c:pt>
                <c:pt idx="89">
                  <c:v>58.288561728783108</c:v>
                </c:pt>
                <c:pt idx="90">
                  <c:v>59.454591459998326</c:v>
                </c:pt>
                <c:pt idx="91">
                  <c:v>60.643946956916963</c:v>
                </c:pt>
                <c:pt idx="92">
                  <c:v>61.857094838297591</c:v>
                </c:pt>
                <c:pt idx="93">
                  <c:v>63.094511057343496</c:v>
                </c:pt>
                <c:pt idx="94">
                  <c:v>64.35668108843241</c:v>
                </c:pt>
                <c:pt idx="95">
                  <c:v>65.644100117582852</c:v>
                </c:pt>
                <c:pt idx="96">
                  <c:v>66.957273236729634</c:v>
                </c:pt>
                <c:pt idx="97">
                  <c:v>68.296715641886252</c:v>
                </c:pt>
                <c:pt idx="98">
                  <c:v>69.662952835271412</c:v>
                </c:pt>
                <c:pt idx="99">
                  <c:v>71.05652083147838</c:v>
                </c:pt>
                <c:pt idx="100">
                  <c:v>72.477966367769596</c:v>
                </c:pt>
                <c:pt idx="101">
                  <c:v>73.927847118577347</c:v>
                </c:pt>
                <c:pt idx="102">
                  <c:v>75.406731914295747</c:v>
                </c:pt>
                <c:pt idx="103">
                  <c:v>76.915200964449411</c:v>
                </c:pt>
                <c:pt idx="104">
                  <c:v>78.453846085326532</c:v>
                </c:pt>
                <c:pt idx="105">
                  <c:v>80.023270932165673</c:v>
                </c:pt>
                <c:pt idx="106">
                  <c:v>81.624091235987223</c:v>
                </c:pt>
                <c:pt idx="107">
                  <c:v>83.256935045162592</c:v>
                </c:pt>
                <c:pt idx="108">
                  <c:v>84.922442971815912</c:v>
                </c:pt>
                <c:pt idx="109">
                  <c:v>86.621268443154733</c:v>
                </c:pt>
                <c:pt idx="110">
                  <c:v>88.354077957828565</c:v>
                </c:pt>
                <c:pt idx="111">
                  <c:v>90.121551347415689</c:v>
                </c:pt>
                <c:pt idx="112">
                  <c:v>91.924382043140852</c:v>
                </c:pt>
                <c:pt idx="113">
                  <c:v>93.763277347928494</c:v>
                </c:pt>
                <c:pt idx="114">
                  <c:v>95.638958713898276</c:v>
                </c:pt>
                <c:pt idx="115">
                  <c:v>97.552162025411832</c:v>
                </c:pt>
                <c:pt idx="116">
                  <c:v>99.503637887781153</c:v>
                </c:pt>
                <c:pt idx="117">
                  <c:v>101.49415192175374</c:v>
                </c:pt>
                <c:pt idx="118">
                  <c:v>103.52448506388708</c:v>
                </c:pt>
                <c:pt idx="119">
                  <c:v>105.59543387293317</c:v>
                </c:pt>
                <c:pt idx="120">
                  <c:v>107.70781084235169</c:v>
                </c:pt>
                <c:pt idx="121">
                  <c:v>109.86244471907443</c:v>
                </c:pt>
                <c:pt idx="122">
                  <c:v>112.06018082864736</c:v>
                </c:pt>
                <c:pt idx="123">
                  <c:v>114.30188140687648</c:v>
                </c:pt>
                <c:pt idx="124">
                  <c:v>116.58842593810701</c:v>
                </c:pt>
                <c:pt idx="125">
                  <c:v>118.92071150027222</c:v>
                </c:pt>
                <c:pt idx="126">
                  <c:v>121.29965311684165</c:v>
                </c:pt>
                <c:pt idx="127">
                  <c:v>123.7261841158126</c:v>
                </c:pt>
                <c:pt idx="128">
                  <c:v>126.20125649588127</c:v>
                </c:pt>
                <c:pt idx="129">
                  <c:v>128.72584129993962</c:v>
                </c:pt>
                <c:pt idx="130">
                  <c:v>131.30092899604406</c:v>
                </c:pt>
                <c:pt idx="131">
                  <c:v>133.92752986600453</c:v>
                </c:pt>
                <c:pt idx="132">
                  <c:v>136.6066744017472</c:v>
                </c:pt>
                <c:pt idx="133">
                  <c:v>139.33941370960713</c:v>
                </c:pt>
                <c:pt idx="134">
                  <c:v>142.12681992270748</c:v>
                </c:pt>
                <c:pt idx="135">
                  <c:v>144.96998662158825</c:v>
                </c:pt>
                <c:pt idx="136">
                  <c:v>147.8700292632507</c:v>
                </c:pt>
                <c:pt idx="137">
                  <c:v>150.82808561878201</c:v>
                </c:pt>
                <c:pt idx="138">
                  <c:v>153.8453162197375</c:v>
                </c:pt>
                <c:pt idx="139">
                  <c:v>156.92290481345006</c:v>
                </c:pt>
                <c:pt idx="140">
                  <c:v>160.06205882744877</c:v>
                </c:pt>
                <c:pt idx="141">
                  <c:v>163.26400984316859</c:v>
                </c:pt>
                <c:pt idx="142">
                  <c:v>166.53001407913405</c:v>
                </c:pt>
                <c:pt idx="143">
                  <c:v>169.86135288381197</c:v>
                </c:pt>
                <c:pt idx="144">
                  <c:v>173.25933323832024</c:v>
                </c:pt>
                <c:pt idx="145">
                  <c:v>176.725288269196</c:v>
                </c:pt>
                <c:pt idx="146">
                  <c:v>180.26057777141929</c:v>
                </c:pt>
                <c:pt idx="147">
                  <c:v>183.86658874189939</c:v>
                </c:pt>
                <c:pt idx="148">
                  <c:v>187.54473592363553</c:v>
                </c:pt>
                <c:pt idx="149">
                  <c:v>191.29646236076016</c:v>
                </c:pt>
                <c:pt idx="150">
                  <c:v>195.12323996468896</c:v>
                </c:pt>
                <c:pt idx="151">
                  <c:v>199.0265700915929</c:v>
                </c:pt>
                <c:pt idx="152">
                  <c:v>203.00798413142465</c:v>
                </c:pt>
                <c:pt idx="153">
                  <c:v>207.0690441087275</c:v>
                </c:pt>
                <c:pt idx="154">
                  <c:v>211.21134329546214</c:v>
                </c:pt>
                <c:pt idx="155">
                  <c:v>215.43650683609533</c:v>
                </c:pt>
                <c:pt idx="156">
                  <c:v>219.74619238518963</c:v>
                </c:pt>
                <c:pt idx="157">
                  <c:v>224.14209075775028</c:v>
                </c:pt>
                <c:pt idx="158">
                  <c:v>228.62592659258127</c:v>
                </c:pt>
                <c:pt idx="159">
                  <c:v>233.19945902891047</c:v>
                </c:pt>
                <c:pt idx="160">
                  <c:v>237.86448239655201</c:v>
                </c:pt>
                <c:pt idx="161">
                  <c:v>242.62282691987426</c:v>
                </c:pt>
                <c:pt idx="162">
                  <c:v>247.47635943584891</c:v>
                </c:pt>
                <c:pt idx="163">
                  <c:v>252.42698412646655</c:v>
                </c:pt>
                <c:pt idx="164">
                  <c:v>257.4766432658015</c:v>
                </c:pt>
                <c:pt idx="165">
                  <c:v>262.62731798202356</c:v>
                </c:pt>
                <c:pt idx="166">
                  <c:v>267.8810290346525</c:v>
                </c:pt>
                <c:pt idx="167">
                  <c:v>273.23983760735848</c:v>
                </c:pt>
                <c:pt idx="168">
                  <c:v>278.70584611662781</c:v>
                </c:pt>
                <c:pt idx="169">
                  <c:v>284.28119903659854</c:v>
                </c:pt>
                <c:pt idx="170">
                  <c:v>289.96808374040262</c:v>
                </c:pt>
                <c:pt idx="171">
                  <c:v>295.76873135833574</c:v>
                </c:pt>
                <c:pt idx="172">
                  <c:v>301.68541765319236</c:v>
                </c:pt>
                <c:pt idx="173">
                  <c:v>307.72046391311738</c:v>
                </c:pt>
                <c:pt idx="174">
                  <c:v>313.8762378623112</c:v>
                </c:pt>
                <c:pt idx="175">
                  <c:v>320.15515458995952</c:v>
                </c:pt>
                <c:pt idx="176">
                  <c:v>326.55967749774192</c:v>
                </c:pt>
                <c:pt idx="177">
                  <c:v>333.09231926629593</c:v>
                </c:pt>
                <c:pt idx="178">
                  <c:v>339.7556428410158</c:v>
                </c:pt>
                <c:pt idx="179">
                  <c:v>346.55226243756925</c:v>
                </c:pt>
                <c:pt idx="180">
                  <c:v>353.48484456753022</c:v>
                </c:pt>
                <c:pt idx="181">
                  <c:v>360.55610908453059</c:v>
                </c:pt>
                <c:pt idx="182">
                  <c:v>367.76883025133571</c:v>
                </c:pt>
                <c:pt idx="183">
                  <c:v>375.12583782827033</c:v>
                </c:pt>
                <c:pt idx="184">
                  <c:v>382.63001818341451</c:v>
                </c:pt>
                <c:pt idx="185">
                  <c:v>390.28431542501119</c:v>
                </c:pt>
                <c:pt idx="186">
                  <c:v>398.09173255652394</c:v>
                </c:pt>
                <c:pt idx="187">
                  <c:v>406.05533265480267</c:v>
                </c:pt>
                <c:pt idx="188">
                  <c:v>414.17824007181935</c:v>
                </c:pt>
                <c:pt idx="189">
                  <c:v>422.46364166044032</c:v>
                </c:pt>
                <c:pt idx="190">
                  <c:v>430.91478802472352</c:v>
                </c:pt>
                <c:pt idx="191">
                  <c:v>439.53499479522299</c:v>
                </c:pt>
                <c:pt idx="192">
                  <c:v>448.32764392980704</c:v>
                </c:pt>
                <c:pt idx="193">
                  <c:v>457.29618504050035</c:v>
                </c:pt>
                <c:pt idx="194">
                  <c:v>466.44413674686729</c:v>
                </c:pt>
                <c:pt idx="195">
                  <c:v>475.77508805646642</c:v>
                </c:pt>
                <c:pt idx="196">
                  <c:v>485.29269977292489</c:v>
                </c:pt>
                <c:pt idx="197">
                  <c:v>495.00070593217583</c:v>
                </c:pt>
                <c:pt idx="198">
                  <c:v>504.90291526743249</c:v>
                </c:pt>
                <c:pt idx="199">
                  <c:v>515.00321270346092</c:v>
                </c:pt>
                <c:pt idx="200">
                  <c:v>525.30556088075343</c:v>
                </c:pt>
                <c:pt idx="201">
                  <c:v>535.81400171018606</c:v>
                </c:pt>
                <c:pt idx="202">
                  <c:v>546.53265795877439</c:v>
                </c:pt>
                <c:pt idx="203">
                  <c:v>557.46573486716079</c:v>
                </c:pt>
                <c:pt idx="204">
                  <c:v>568.61752179944676</c:v>
                </c:pt>
                <c:pt idx="205">
                  <c:v>579.99239392604113</c:v>
                </c:pt>
                <c:pt idx="206">
                  <c:v>591.5948139401637</c:v>
                </c:pt>
                <c:pt idx="207">
                  <c:v>603.42933380868715</c:v>
                </c:pt>
                <c:pt idx="208">
                  <c:v>615.50059655801101</c:v>
                </c:pt>
                <c:pt idx="209">
                  <c:v>627.81333809565092</c:v>
                </c:pt>
                <c:pt idx="210">
                  <c:v>640.37238906827849</c:v>
                </c:pt>
                <c:pt idx="211">
                  <c:v>653.18267675692141</c:v>
                </c:pt>
                <c:pt idx="212">
                  <c:v>666.24922701007642</c:v>
                </c:pt>
                <c:pt idx="213">
                  <c:v>679.57716621550128</c:v>
                </c:pt>
                <c:pt idx="214">
                  <c:v>693.17172331144286</c:v>
                </c:pt>
                <c:pt idx="215">
                  <c:v>707.03823183810016</c:v>
                </c:pt>
                <c:pt idx="216">
                  <c:v>721.18213203013249</c:v>
                </c:pt>
                <c:pt idx="217">
                  <c:v>735.60897295101643</c:v>
                </c:pt>
                <c:pt idx="218">
                  <c:v>750.32441467010722</c:v>
                </c:pt>
                <c:pt idx="219">
                  <c:v>765.33423048324937</c:v>
                </c:pt>
                <c:pt idx="220">
                  <c:v>780.64430917780464</c:v>
                </c:pt>
                <c:pt idx="221">
                  <c:v>796.26065734300073</c:v>
                </c:pt>
                <c:pt idx="222">
                  <c:v>812.18940172648809</c:v>
                </c:pt>
                <c:pt idx="223">
                  <c:v>828.43679163803733</c:v>
                </c:pt>
                <c:pt idx="224">
                  <c:v>845.00920140133212</c:v>
                </c:pt>
                <c:pt idx="225">
                  <c:v>861.91313285479509</c:v>
                </c:pt>
                <c:pt idx="226">
                  <c:v>879.15521790245498</c:v>
                </c:pt>
                <c:pt idx="227">
                  <c:v>896.74222111583242</c:v>
                </c:pt>
                <c:pt idx="228">
                  <c:v>914.68104238787373</c:v>
                </c:pt>
                <c:pt idx="229">
                  <c:v>932.9787196399875</c:v>
                </c:pt>
                <c:pt idx="230">
                  <c:v>951.64243158321915</c:v>
                </c:pt>
                <c:pt idx="231">
                  <c:v>970.67950053467314</c:v>
                </c:pt>
                <c:pt idx="232">
                  <c:v>990.0973952902674</c:v>
                </c:pt>
                <c:pt idx="233">
                  <c:v>1009.9037340549629</c:v>
                </c:pt>
                <c:pt idx="234">
                  <c:v>1030.1062874316035</c:v>
                </c:pt>
                <c:pt idx="235">
                  <c:v>1050.7129814695488</c:v>
                </c:pt>
                <c:pt idx="236">
                  <c:v>1071.7319007742979</c:v>
                </c:pt>
                <c:pt idx="237">
                  <c:v>1093.1712916793153</c:v>
                </c:pt>
                <c:pt idx="238">
                  <c:v>1115.039565481301</c:v>
                </c:pt>
                <c:pt idx="239">
                  <c:v>1137.3453017401939</c:v>
                </c:pt>
                <c:pt idx="240">
                  <c:v>1160.0972516451798</c:v>
                </c:pt>
                <c:pt idx="241">
                  <c:v>1183.3043414480385</c:v>
                </c:pt>
                <c:pt idx="242">
                  <c:v>1206.9756759651673</c:v>
                </c:pt>
                <c:pt idx="243">
                  <c:v>1231.1205421496754</c:v>
                </c:pt>
                <c:pt idx="244">
                  <c:v>1255.7484127349155</c:v>
                </c:pt>
                <c:pt idx="245">
                  <c:v>1280.8689499509182</c:v>
                </c:pt>
                <c:pt idx="246">
                  <c:v>1306.4920093151652</c:v>
                </c:pt>
                <c:pt idx="247">
                  <c:v>1332.6276434991905</c:v>
                </c:pt>
                <c:pt idx="248">
                  <c:v>1359.2861062725472</c:v>
                </c:pt>
                <c:pt idx="249">
                  <c:v>1386.4778565256486</c:v>
                </c:pt>
                <c:pt idx="250">
                  <c:v>1414.213562373096</c:v>
                </c:pt>
                <c:pt idx="251">
                  <c:v>1442.5041053391019</c:v>
                </c:pt>
                <c:pt idx="252">
                  <c:v>1471.3605846266109</c:v>
                </c:pt>
                <c:pt idx="253">
                  <c:v>1500.7943214718534</c:v>
                </c:pt>
                <c:pt idx="254">
                  <c:v>1530.8168635859954</c:v>
                </c:pt>
                <c:pt idx="255">
                  <c:v>1561.439989685628</c:v>
                </c:pt>
                <c:pt idx="256">
                  <c:v>1592.6757141139196</c:v>
                </c:pt>
                <c:pt idx="257">
                  <c:v>1624.5362915541796</c:v>
                </c:pt>
                <c:pt idx="258">
                  <c:v>1657.0342218377248</c:v>
                </c:pt>
                <c:pt idx="259">
                  <c:v>1690.1822548479433</c:v>
                </c:pt>
                <c:pt idx="260">
                  <c:v>1723.9933955224217</c:v>
                </c:pt>
                <c:pt idx="261">
                  <c:v>1758.4809089551827</c:v>
                </c:pt>
                <c:pt idx="262">
                  <c:v>1793.658325600953</c:v>
                </c:pt>
                <c:pt idx="263">
                  <c:v>1829.5394465835532</c:v>
                </c:pt>
                <c:pt idx="264">
                  <c:v>1866.1383491104966</c:v>
                </c:pt>
                <c:pt idx="265">
                  <c:v>1903.4693919958647</c:v>
                </c:pt>
                <c:pt idx="266">
                  <c:v>1941.5472212937034</c:v>
                </c:pt>
                <c:pt idx="267">
                  <c:v>1980.3867760440967</c:v>
                </c:pt>
                <c:pt idx="268">
                  <c:v>2020.0032941341713</c:v>
                </c:pt>
                <c:pt idx="269">
                  <c:v>2060.4123182763801</c:v>
                </c:pt>
                <c:pt idx="270">
                  <c:v>2101.629702106351</c:v>
                </c:pt>
                <c:pt idx="271">
                  <c:v>2143.6716164027312</c:v>
                </c:pt>
                <c:pt idx="272">
                  <c:v>2186.5545554314613</c:v>
                </c:pt>
                <c:pt idx="273">
                  <c:v>2230.2953434169376</c:v>
                </c:pt>
                <c:pt idx="274">
                  <c:v>2274.9111411426638</c:v>
                </c:pt>
                <c:pt idx="275">
                  <c:v>2320.4194526839156</c:v>
                </c:pt>
                <c:pt idx="276">
                  <c:v>2366.8381322750997</c:v>
                </c:pt>
                <c:pt idx="277">
                  <c:v>2414.1853913144982</c:v>
                </c:pt>
                <c:pt idx="278">
                  <c:v>2462.4798055091096</c:v>
                </c:pt>
                <c:pt idx="279">
                  <c:v>2511.7403221624604</c:v>
                </c:pt>
                <c:pt idx="280">
                  <c:v>2561.9862676081711</c:v>
                </c:pt>
                <c:pt idx="281">
                  <c:v>2613.2373547922443</c:v>
                </c:pt>
                <c:pt idx="282">
                  <c:v>2665.5136910070246</c:v>
                </c:pt>
                <c:pt idx="283">
                  <c:v>2718.8357857798742</c:v>
                </c:pt>
                <c:pt idx="284">
                  <c:v>2773.2245589196605</c:v>
                </c:pt>
                <c:pt idx="285">
                  <c:v>2828.7013487241934</c:v>
                </c:pt>
                <c:pt idx="286">
                  <c:v>2885.2879203518842</c:v>
                </c:pt>
                <c:pt idx="287">
                  <c:v>2943.006474360825</c:v>
                </c:pt>
                <c:pt idx="288">
                  <c:v>3001.8796554187315</c:v>
                </c:pt>
                <c:pt idx="289">
                  <c:v>3061.9305611870855</c:v>
                </c:pt>
                <c:pt idx="290">
                  <c:v>3123.182751383044</c:v>
                </c:pt>
                <c:pt idx="291">
                  <c:v>3185.6602570225918</c:v>
                </c:pt>
                <c:pt idx="292">
                  <c:v>3249.3875898485871</c:v>
                </c:pt>
                <c:pt idx="293">
                  <c:v>3314.3897519474717</c:v>
                </c:pt>
                <c:pt idx="294">
                  <c:v>3380.692245558279</c:v>
                </c:pt>
                <c:pt idx="295">
                  <c:v>3448.3210830779185</c:v>
                </c:pt>
                <c:pt idx="296">
                  <c:v>3517.302797266615</c:v>
                </c:pt>
                <c:pt idx="297">
                  <c:v>3587.6644516574411</c:v>
                </c:pt>
                <c:pt idx="298">
                  <c:v>3659.4336511741753</c:v>
                </c:pt>
                <c:pt idx="299">
                  <c:v>3732.6385529614686</c:v>
                </c:pt>
                <c:pt idx="300">
                  <c:v>3807.3078774317619</c:v>
                </c:pt>
                <c:pt idx="301">
                  <c:v>3883.4709195330861</c:v>
                </c:pt>
                <c:pt idx="302">
                  <c:v>3961.1575602423768</c:v>
                </c:pt>
                <c:pt idx="303">
                  <c:v>4040.398278288596</c:v>
                </c:pt>
                <c:pt idx="304">
                  <c:v>4121.2241621104786</c:v>
                </c:pt>
                <c:pt idx="305">
                  <c:v>4203.6669220533777</c:v>
                </c:pt>
                <c:pt idx="306">
                  <c:v>4287.7589028102093</c:v>
                </c:pt>
                <c:pt idx="307">
                  <c:v>4373.5330961111595</c:v>
                </c:pt>
                <c:pt idx="308">
                  <c:v>4461.0231536673509</c:v>
                </c:pt>
                <c:pt idx="309">
                  <c:v>4550.2634003733701</c:v>
                </c:pt>
                <c:pt idx="310">
                  <c:v>4641.2888477738989</c:v>
                </c:pt>
                <c:pt idx="311">
                  <c:v>4734.1352077997817</c:v>
                </c:pt>
                <c:pt idx="312">
                  <c:v>4828.8389067788803</c:v>
                </c:pt>
                <c:pt idx="313">
                  <c:v>4925.4370997271299</c:v>
                </c:pt>
                <c:pt idx="314">
                  <c:v>5023.9676849255593</c:v>
                </c:pt>
                <c:pt idx="315">
                  <c:v>5124.4693187889043</c:v>
                </c:pt>
                <c:pt idx="316">
                  <c:v>5226.9814310316306</c:v>
                </c:pt>
                <c:pt idx="317">
                  <c:v>5331.5442401373239</c:v>
                </c:pt>
                <c:pt idx="318">
                  <c:v>5438.1987691376426</c:v>
                </c:pt>
                <c:pt idx="319">
                  <c:v>5546.9868617067668</c:v>
                </c:pt>
                <c:pt idx="320">
                  <c:v>5657.9511985779636</c:v>
                </c:pt>
                <c:pt idx="321">
                  <c:v>5771.1353142884209</c:v>
                </c:pt>
                <c:pt idx="322">
                  <c:v>5886.5836142591306</c:v>
                </c:pt>
                <c:pt idx="323">
                  <c:v>6004.3413922164555</c:v>
                </c:pt>
                <c:pt idx="324">
                  <c:v>6124.4548479621526</c:v>
                </c:pt>
                <c:pt idx="325">
                  <c:v>6246.9711054988693</c:v>
                </c:pt>
                <c:pt idx="326">
                  <c:v>6371.9382315183329</c:v>
                </c:pt>
                <c:pt idx="327">
                  <c:v>6499.4052542592235</c:v>
                </c:pt>
                <c:pt idx="328">
                  <c:v>6629.4221827424726</c:v>
                </c:pt>
                <c:pt idx="329">
                  <c:v>6762.0400263911743</c:v>
                </c:pt>
                <c:pt idx="330">
                  <c:v>6897.3108150430962</c:v>
                </c:pt>
                <c:pt idx="331">
                  <c:v>7035.287619363542</c:v>
                </c:pt>
                <c:pt idx="332">
                  <c:v>7176.0245716664258</c:v>
                </c:pt>
                <c:pt idx="333">
                  <c:v>7319.5768871520449</c:v>
                </c:pt>
                <c:pt idx="334">
                  <c:v>7466.0008855695678</c:v>
                </c:pt>
                <c:pt idx="335">
                  <c:v>7615.3540133128736</c:v>
                </c:pt>
                <c:pt idx="336">
                  <c:v>7767.6948659585323</c:v>
                </c:pt>
                <c:pt idx="337">
                  <c:v>7923.0832112544649</c:v>
                </c:pt>
                <c:pt idx="338">
                  <c:v>8081.5800125686073</c:v>
                </c:pt>
                <c:pt idx="339">
                  <c:v>8243.2474528066523</c:v>
                </c:pt>
                <c:pt idx="340">
                  <c:v>8408.1489588081186</c:v>
                </c:pt>
                <c:pt idx="341">
                  <c:v>8576.349226230659</c:v>
                </c:pt>
                <c:pt idx="342">
                  <c:v>8747.9142449319279</c:v>
                </c:pt>
                <c:pt idx="343">
                  <c:v>8922.9113248594258</c:v>
                </c:pt>
                <c:pt idx="344">
                  <c:v>9101.4091224581152</c:v>
                </c:pt>
                <c:pt idx="345">
                  <c:v>9283.4776676062993</c:v>
                </c:pt>
                <c:pt idx="346">
                  <c:v>9469.1883910904071</c:v>
                </c:pt>
                <c:pt idx="347">
                  <c:v>9658.6141526294359</c:v>
                </c:pt>
                <c:pt idx="348">
                  <c:v>9851.8292694598058</c:v>
                </c:pt>
                <c:pt idx="349">
                  <c:v>10048.909545492295</c:v>
                </c:pt>
                <c:pt idx="350">
                  <c:v>10249.932301052095</c:v>
                </c:pt>
                <c:pt idx="351">
                  <c:v>10454.976403213668</c:v>
                </c:pt>
                <c:pt idx="352">
                  <c:v>10664.122296742909</c:v>
                </c:pt>
                <c:pt idx="353">
                  <c:v>10877.452035657656</c:v>
                </c:pt>
                <c:pt idx="354">
                  <c:v>11095.049315420008</c:v>
                </c:pt>
                <c:pt idx="355">
                  <c:v>11316.999505772543</c:v>
                </c:pt>
                <c:pt idx="356">
                  <c:v>11543.389684231197</c:v>
                </c:pt>
                <c:pt idx="357">
                  <c:v>11774.308670248483</c:v>
                </c:pt>
                <c:pt idx="358">
                  <c:v>12009.847060059774</c:v>
                </c:pt>
                <c:pt idx="359">
                  <c:v>12250.097262227007</c:v>
                </c:pt>
                <c:pt idx="360">
                  <c:v>12495.153533893106</c:v>
                </c:pt>
                <c:pt idx="361">
                  <c:v>12745.112017761883</c:v>
                </c:pt>
                <c:pt idx="362">
                  <c:v>13000.070779817577</c:v>
                </c:pt>
                <c:pt idx="363">
                  <c:v>13260.129847799053</c:v>
                </c:pt>
                <c:pt idx="364">
                  <c:v>13525.391250443587</c:v>
                </c:pt>
                <c:pt idx="365">
                  <c:v>13795.959057515498</c:v>
                </c:pt>
                <c:pt idx="366">
                  <c:v>14071.939420636163</c:v>
                </c:pt>
                <c:pt idx="367">
                  <c:v>14353.440614929979</c:v>
                </c:pt>
                <c:pt idx="368">
                  <c:v>14640.573081503997</c:v>
                </c:pt>
                <c:pt idx="369">
                  <c:v>14933.449470777376</c:v>
                </c:pt>
                <c:pt idx="370">
                  <c:v>15232.184686676972</c:v>
                </c:pt>
                <c:pt idx="371">
                  <c:v>15536.895931717969</c:v>
                </c:pt>
                <c:pt idx="372">
                  <c:v>15847.702752985482</c:v>
                </c:pt>
                <c:pt idx="373">
                  <c:v>16164.727089036576</c:v>
                </c:pt>
                <c:pt idx="374">
                  <c:v>16488.093317740258</c:v>
                </c:pt>
                <c:pt idx="375">
                  <c:v>16817.9283050743</c:v>
                </c:pt>
                <c:pt idx="376">
                  <c:v>17154.361454898943</c:v>
                </c:pt>
                <c:pt idx="377">
                  <c:v>17497.5247597253</c:v>
                </c:pt>
                <c:pt idx="378">
                  <c:v>17847.552852500074</c:v>
                </c:pt>
                <c:pt idx="379">
                  <c:v>18204.583059426168</c:v>
                </c:pt>
                <c:pt idx="380">
                  <c:v>18568.755453839254</c:v>
                </c:pt>
                <c:pt idx="381">
                  <c:v>18940.212911163158</c:v>
                </c:pt>
                <c:pt idx="382">
                  <c:v>19319.101164963649</c:v>
                </c:pt>
                <c:pt idx="383">
                  <c:v>19705.56886412419</c:v>
                </c:pt>
                <c:pt idx="384">
                  <c:v>20099.767631165196</c:v>
                </c:pt>
                <c:pt idx="385">
                  <c:v>20501.852121729637</c:v>
                </c:pt>
                <c:pt idx="386">
                  <c:v>20911.980085259569</c:v>
                </c:pt>
                <c:pt idx="387">
                  <c:v>21330.312426885219</c:v>
                </c:pt>
                <c:pt idx="388">
                  <c:v>21757.013270552998</c:v>
                </c:pt>
                <c:pt idx="389">
                  <c:v>22192.25002341636</c:v>
                </c:pt>
                <c:pt idx="390">
                  <c:v>22636.193441513853</c:v>
                </c:pt>
                <c:pt idx="391">
                  <c:v>23089.017696762341</c:v>
                </c:pt>
                <c:pt idx="392">
                  <c:v>23550.900445289397</c:v>
                </c:pt>
                <c:pt idx="393">
                  <c:v>24022.022897132923</c:v>
                </c:pt>
                <c:pt idx="394">
                  <c:v>24502.569887335259</c:v>
                </c:pt>
                <c:pt idx="395">
                  <c:v>24992.729948459193</c:v>
                </c:pt>
                <c:pt idx="396">
                  <c:v>25492.695384555183</c:v>
                </c:pt>
                <c:pt idx="397">
                  <c:v>26002.662346607074</c:v>
                </c:pt>
                <c:pt idx="398">
                  <c:v>26522.830909488588</c:v>
                </c:pt>
                <c:pt idx="399">
                  <c:v>27053.405150458169</c:v>
                </c:pt>
                <c:pt idx="400">
                  <c:v>27594.59322922432</c:v>
                </c:pt>
                <c:pt idx="401">
                  <c:v>28146.607469613096</c:v>
                </c:pt>
                <c:pt idx="402">
                  <c:v>28709.664442868292</c:v>
                </c:pt>
                <c:pt idx="403">
                  <c:v>29283.985052619522</c:v>
                </c:pt>
                <c:pt idx="404">
                  <c:v>29869.794621548292</c:v>
                </c:pt>
                <c:pt idx="405">
                  <c:v>30467.322979788991</c:v>
                </c:pt>
                <c:pt idx="406">
                  <c:v>31076.804555098319</c:v>
                </c:pt>
                <c:pt idx="407">
                  <c:v>31698.478464827203</c:v>
                </c:pt>
                <c:pt idx="408">
                  <c:v>32332.588609734394</c:v>
                </c:pt>
                <c:pt idx="409">
                  <c:v>32979.383769675427</c:v>
                </c:pt>
                <c:pt idx="410">
                  <c:v>33639.117701206036</c:v>
                </c:pt>
                <c:pt idx="411">
                  <c:v>34312.04923713873</c:v>
                </c:pt>
                <c:pt idx="412">
                  <c:v>34998.442388089657</c:v>
                </c:pt>
                <c:pt idx="413">
                  <c:v>35698.566446058714</c:v>
                </c:pt>
                <c:pt idx="414">
                  <c:v>36412.696090079618</c:v>
                </c:pt>
                <c:pt idx="415">
                  <c:v>37141.111493984899</c:v>
                </c:pt>
                <c:pt idx="416">
                  <c:v>37884.098436326698</c:v>
                </c:pt>
                <c:pt idx="417">
                  <c:v>38641.948412494894</c:v>
                </c:pt>
                <c:pt idx="418">
                  <c:v>39414.958749080368</c:v>
                </c:pt>
                <c:pt idx="419">
                  <c:v>40203.43272052431</c:v>
                </c:pt>
                <c:pt idx="420">
                  <c:v>41007.679668101489</c:v>
                </c:pt>
                <c:pt idx="421">
                  <c:v>41828.015121284312</c:v>
                </c:pt>
                <c:pt idx="422">
                  <c:v>42664.760921533634</c:v>
                </c:pt>
                <c:pt idx="423">
                  <c:v>43518.245348567143</c:v>
                </c:pt>
                <c:pt idx="424">
                  <c:v>44388.803249152465</c:v>
                </c:pt>
                <c:pt idx="425">
                  <c:v>45276.776168477583</c:v>
                </c:pt>
                <c:pt idx="426">
                  <c:v>46182.512484149127</c:v>
                </c:pt>
                <c:pt idx="427">
                  <c:v>47106.367542870532</c:v>
                </c:pt>
                <c:pt idx="428">
                  <c:v>48048.703799855495</c:v>
                </c:pt>
                <c:pt idx="429">
                  <c:v>49009.890961029079</c:v>
                </c:pt>
                <c:pt idx="430">
                  <c:v>49990.306128074735</c:v>
                </c:pt>
                <c:pt idx="431">
                  <c:v>50990.333946381601</c:v>
                </c:pt>
                <c:pt idx="432">
                  <c:v>52010.366755952688</c:v>
                </c:pt>
                <c:pt idx="433">
                  <c:v>53050.804745331086</c:v>
                </c:pt>
                <c:pt idx="434">
                  <c:v>54112.056108604855</c:v>
                </c:pt>
                <c:pt idx="435">
                  <c:v>55194.537205555003</c:v>
                </c:pt>
                <c:pt idx="436">
                  <c:v>56298.67272500394</c:v>
                </c:pt>
                <c:pt idx="437">
                  <c:v>57424.895851433939</c:v>
                </c:pt>
                <c:pt idx="438">
                  <c:v>58573.648434938688</c:v>
                </c:pt>
                <c:pt idx="439">
                  <c:v>59745.381164572223</c:v>
                </c:pt>
                <c:pt idx="440">
                  <c:v>60940.553745169222</c:v>
                </c:pt>
                <c:pt idx="441">
                  <c:v>62159.635077699182</c:v>
                </c:pt>
                <c:pt idx="442">
                  <c:v>63403.103443230808</c:v>
                </c:pt>
                <c:pt idx="443">
                  <c:v>64671.446690575351</c:v>
                </c:pt>
                <c:pt idx="444">
                  <c:v>65965.162427682997</c:v>
                </c:pt>
                <c:pt idx="445">
                  <c:v>67284.758216870876</c:v>
                </c:pt>
                <c:pt idx="446">
                  <c:v>68630.751773952536</c:v>
                </c:pt>
                <c:pt idx="447">
                  <c:v>70003.671171353766</c:v>
                </c:pt>
                <c:pt idx="448">
                  <c:v>71404.055045291636</c:v>
                </c:pt>
                <c:pt idx="449">
                  <c:v>72832.452807094989</c:v>
                </c:pt>
                <c:pt idx="450">
                  <c:v>74289.424858756815</c:v>
                </c:pt>
                <c:pt idx="451">
                  <c:v>75775.542812794549</c:v>
                </c:pt>
                <c:pt idx="452">
                  <c:v>77291.389716511359</c:v>
                </c:pt>
                <c:pt idx="453">
                  <c:v>78837.560280742313</c:v>
                </c:pt>
                <c:pt idx="454">
                  <c:v>80414.661113175564</c:v>
                </c:pt>
                <c:pt idx="455">
                  <c:v>82023.310956344649</c:v>
                </c:pt>
                <c:pt idx="456">
                  <c:v>83664.140930376772</c:v>
                </c:pt>
                <c:pt idx="457">
                  <c:v>85337.794780600816</c:v>
                </c:pt>
                <c:pt idx="458">
                  <c:v>87044.929130106946</c:v>
                </c:pt>
                <c:pt idx="459">
                  <c:v>88786.213737359445</c:v>
                </c:pt>
                <c:pt idx="460">
                  <c:v>90562.33175896226</c:v>
                </c:pt>
                <c:pt idx="461">
                  <c:v>92373.980017679918</c:v>
                </c:pt>
                <c:pt idx="462">
                  <c:v>94221.869275824152</c:v>
                </c:pt>
                <c:pt idx="463">
                  <c:v>96106.724514103829</c:v>
                </c:pt>
                <c:pt idx="464">
                  <c:v>98029.285216057091</c:v>
                </c:pt>
                <c:pt idx="465">
                  <c:v>99990.305658173515</c:v>
                </c:pt>
                <c:pt idx="466">
                  <c:v>101990.55520581579</c:v>
                </c:pt>
                <c:pt idx="467">
                  <c:v>104030.8186150672</c:v>
                </c:pt>
                <c:pt idx="468">
                  <c:v>106111.89634061203</c:v>
                </c:pt>
                <c:pt idx="469">
                  <c:v>108234.6048497788</c:v>
                </c:pt>
                <c:pt idx="470">
                  <c:v>110399.77694286294</c:v>
                </c:pt>
                <c:pt idx="471">
                  <c:v>112608.2620798588</c:v>
                </c:pt>
                <c:pt idx="472">
                  <c:v>114860.92671372902</c:v>
                </c:pt>
                <c:pt idx="473">
                  <c:v>117158.65463033678</c:v>
                </c:pt>
                <c:pt idx="474">
                  <c:v>119502.34729518216</c:v>
                </c:pt>
                <c:pt idx="475">
                  <c:v>121892.92420707362</c:v>
                </c:pt>
                <c:pt idx="476">
                  <c:v>124331.32325887294</c:v>
                </c:pt>
                <c:pt idx="477">
                  <c:v>126818.50110545871</c:v>
                </c:pt>
                <c:pt idx="478">
                  <c:v>129355.43353904915</c:v>
                </c:pt>
                <c:pt idx="479">
                  <c:v>131943.11587203565</c:v>
                </c:pt>
                <c:pt idx="480">
                  <c:v>134582.56332747007</c:v>
                </c:pt>
                <c:pt idx="481">
                  <c:v>137274.81143736775</c:v>
                </c:pt>
                <c:pt idx="482">
                  <c:v>140020.91644897746</c:v>
                </c:pt>
                <c:pt idx="483">
                  <c:v>142821.95573917619</c:v>
                </c:pt>
                <c:pt idx="484">
                  <c:v>145679.02823715709</c:v>
                </c:pt>
                <c:pt idx="485">
                  <c:v>148593.25485557073</c:v>
                </c:pt>
                <c:pt idx="486">
                  <c:v>151565.77893029116</c:v>
                </c:pt>
                <c:pt idx="487">
                  <c:v>154597.76666898059</c:v>
                </c:pt>
                <c:pt idx="488">
                  <c:v>157690.4076086258</c:v>
                </c:pt>
                <c:pt idx="489">
                  <c:v>160844.91508223032</c:v>
                </c:pt>
                <c:pt idx="490">
                  <c:v>164062.52669483688</c:v>
                </c:pt>
                <c:pt idx="491">
                  <c:v>167344.50480907792</c:v>
                </c:pt>
                <c:pt idx="492">
                  <c:v>170692.13704043761</c:v>
                </c:pt>
                <c:pt idx="493">
                  <c:v>174106.73676241926</c:v>
                </c:pt>
                <c:pt idx="494">
                  <c:v>177589.64362182037</c:v>
                </c:pt>
                <c:pt idx="495">
                  <c:v>181142.22406431744</c:v>
                </c:pt>
                <c:pt idx="496">
                  <c:v>184765.87187055836</c:v>
                </c:pt>
                <c:pt idx="497">
                  <c:v>188462.00870298574</c:v>
                </c:pt>
                <c:pt idx="498">
                  <c:v>192232.08466359551</c:v>
                </c:pt>
                <c:pt idx="499">
                  <c:v>196077.57886285498</c:v>
                </c:pt>
                <c:pt idx="500">
                  <c:v>200000.00000000041</c:v>
                </c:pt>
              </c:numCache>
            </c:numRef>
          </c:xVal>
          <c:yVal>
            <c:numRef>
              <c:f>LoopAnalysis!$P$5:$P$505</c:f>
              <c:numCache>
                <c:formatCode>General</c:formatCode>
                <c:ptCount val="501"/>
                <c:pt idx="0">
                  <c:v>54.550872644155078</c:v>
                </c:pt>
                <c:pt idx="1">
                  <c:v>54.378834583138087</c:v>
                </c:pt>
                <c:pt idx="2">
                  <c:v>54.206796648948654</c:v>
                </c:pt>
                <c:pt idx="3">
                  <c:v>54.034758846711057</c:v>
                </c:pt>
                <c:pt idx="4">
                  <c:v>53.862721181756697</c:v>
                </c:pt>
                <c:pt idx="5">
                  <c:v>53.690683659632029</c:v>
                </c:pt>
                <c:pt idx="6">
                  <c:v>53.518646286107916</c:v>
                </c:pt>
                <c:pt idx="7">
                  <c:v>53.346609067188155</c:v>
                </c:pt>
                <c:pt idx="8">
                  <c:v>53.174572009119004</c:v>
                </c:pt>
                <c:pt idx="9">
                  <c:v>53.002535118399209</c:v>
                </c:pt>
                <c:pt idx="10">
                  <c:v>52.830498401789932</c:v>
                </c:pt>
                <c:pt idx="11">
                  <c:v>52.658461866325368</c:v>
                </c:pt>
                <c:pt idx="12">
                  <c:v>52.486425519324122</c:v>
                </c:pt>
                <c:pt idx="13">
                  <c:v>52.314389368400057</c:v>
                </c:pt>
                <c:pt idx="14">
                  <c:v>52.142353421474965</c:v>
                </c:pt>
                <c:pt idx="15">
                  <c:v>51.970317686790118</c:v>
                </c:pt>
                <c:pt idx="16">
                  <c:v>51.798282172920182</c:v>
                </c:pt>
                <c:pt idx="17">
                  <c:v>51.626246888785715</c:v>
                </c:pt>
                <c:pt idx="18">
                  <c:v>51.454211843667949</c:v>
                </c:pt>
                <c:pt idx="19">
                  <c:v>51.28217704722266</c:v>
                </c:pt>
                <c:pt idx="20">
                  <c:v>51.110142509495653</c:v>
                </c:pt>
                <c:pt idx="21">
                  <c:v>50.938108240938647</c:v>
                </c:pt>
                <c:pt idx="22">
                  <c:v>50.766074252425234</c:v>
                </c:pt>
                <c:pt idx="23">
                  <c:v>50.594040555268066</c:v>
                </c:pt>
                <c:pt idx="24">
                  <c:v>50.422007161237154</c:v>
                </c:pt>
                <c:pt idx="25">
                  <c:v>50.249974082577126</c:v>
                </c:pt>
                <c:pt idx="26">
                  <c:v>50.077941332027549</c:v>
                </c:pt>
                <c:pt idx="27">
                  <c:v>49.90590892284218</c:v>
                </c:pt>
                <c:pt idx="28">
                  <c:v>49.733876868810178</c:v>
                </c:pt>
                <c:pt idx="29">
                  <c:v>49.561845184277018</c:v>
                </c:pt>
                <c:pt idx="30">
                  <c:v>49.389813884167971</c:v>
                </c:pt>
                <c:pt idx="31">
                  <c:v>49.217782984010618</c:v>
                </c:pt>
                <c:pt idx="32">
                  <c:v>49.045752499959519</c:v>
                </c:pt>
                <c:pt idx="33">
                  <c:v>48.873722448821304</c:v>
                </c:pt>
                <c:pt idx="34">
                  <c:v>48.701692848081215</c:v>
                </c:pt>
                <c:pt idx="35">
                  <c:v>48.52966371593061</c:v>
                </c:pt>
                <c:pt idx="36">
                  <c:v>48.357635071294723</c:v>
                </c:pt>
                <c:pt idx="37">
                  <c:v>48.185606933863006</c:v>
                </c:pt>
                <c:pt idx="38">
                  <c:v>48.013579324119711</c:v>
                </c:pt>
                <c:pt idx="39">
                  <c:v>47.841552263375718</c:v>
                </c:pt>
                <c:pt idx="40">
                  <c:v>47.669525773802178</c:v>
                </c:pt>
                <c:pt idx="41">
                  <c:v>47.497499878465007</c:v>
                </c:pt>
                <c:pt idx="42">
                  <c:v>47.325474601361087</c:v>
                </c:pt>
                <c:pt idx="43">
                  <c:v>47.153449967455323</c:v>
                </c:pt>
                <c:pt idx="44">
                  <c:v>46.981426002720639</c:v>
                </c:pt>
                <c:pt idx="45">
                  <c:v>46.809402734177375</c:v>
                </c:pt>
                <c:pt idx="46">
                  <c:v>46.637380189936565</c:v>
                </c:pt>
                <c:pt idx="47">
                  <c:v>46.465358399243101</c:v>
                </c:pt>
                <c:pt idx="48">
                  <c:v>46.293337392521735</c:v>
                </c:pt>
                <c:pt idx="49">
                  <c:v>46.121317201424667</c:v>
                </c:pt>
                <c:pt idx="50">
                  <c:v>45.949297858880961</c:v>
                </c:pt>
                <c:pt idx="51">
                  <c:v>45.777279399147687</c:v>
                </c:pt>
                <c:pt idx="52">
                  <c:v>45.605261857863489</c:v>
                </c:pt>
                <c:pt idx="53">
                  <c:v>45.43324527210472</c:v>
                </c:pt>
                <c:pt idx="54">
                  <c:v>45.261229680442256</c:v>
                </c:pt>
                <c:pt idx="55">
                  <c:v>45.089215123002631</c:v>
                </c:pt>
                <c:pt idx="56">
                  <c:v>44.917201641530177</c:v>
                </c:pt>
                <c:pt idx="57">
                  <c:v>44.745189279452049</c:v>
                </c:pt>
                <c:pt idx="58">
                  <c:v>44.573178081945976</c:v>
                </c:pt>
                <c:pt idx="59">
                  <c:v>44.401168096010821</c:v>
                </c:pt>
                <c:pt idx="60">
                  <c:v>44.229159370539499</c:v>
                </c:pt>
                <c:pt idx="61">
                  <c:v>44.057151956395295</c:v>
                </c:pt>
                <c:pt idx="62">
                  <c:v>43.885145906491005</c:v>
                </c:pt>
                <c:pt idx="63">
                  <c:v>43.713141275871351</c:v>
                </c:pt>
                <c:pt idx="64">
                  <c:v>43.541138121798454</c:v>
                </c:pt>
                <c:pt idx="65">
                  <c:v>43.36913650384075</c:v>
                </c:pt>
                <c:pt idx="66">
                  <c:v>43.197136483966048</c:v>
                </c:pt>
                <c:pt idx="67">
                  <c:v>43.025138126637415</c:v>
                </c:pt>
                <c:pt idx="68">
                  <c:v>42.853141498913551</c:v>
                </c:pt>
                <c:pt idx="69">
                  <c:v>42.681146670552629</c:v>
                </c:pt>
                <c:pt idx="70">
                  <c:v>42.509153714120735</c:v>
                </c:pt>
                <c:pt idx="71">
                  <c:v>42.33716270510434</c:v>
                </c:pt>
                <c:pt idx="72">
                  <c:v>42.165173722027639</c:v>
                </c:pt>
                <c:pt idx="73">
                  <c:v>41.993186846573558</c:v>
                </c:pt>
                <c:pt idx="74">
                  <c:v>41.821202163711099</c:v>
                </c:pt>
                <c:pt idx="75">
                  <c:v>41.649219761826089</c:v>
                </c:pt>
                <c:pt idx="76">
                  <c:v>41.4772397328586</c:v>
                </c:pt>
                <c:pt idx="77">
                  <c:v>41.305262172444479</c:v>
                </c:pt>
                <c:pt idx="78">
                  <c:v>41.133287180063803</c:v>
                </c:pt>
                <c:pt idx="79">
                  <c:v>40.961314859193799</c:v>
                </c:pt>
                <c:pt idx="80">
                  <c:v>40.789345317469177</c:v>
                </c:pt>
                <c:pt idx="81">
                  <c:v>40.617378666847564</c:v>
                </c:pt>
                <c:pt idx="82">
                  <c:v>40.445415023782459</c:v>
                </c:pt>
                <c:pt idx="83">
                  <c:v>40.273454509402626</c:v>
                </c:pt>
                <c:pt idx="84">
                  <c:v>40.101497249697793</c:v>
                </c:pt>
                <c:pt idx="85">
                  <c:v>39.929543375713251</c:v>
                </c:pt>
                <c:pt idx="86">
                  <c:v>39.757593023750609</c:v>
                </c:pt>
                <c:pt idx="87">
                  <c:v>39.58564633557728</c:v>
                </c:pt>
                <c:pt idx="88">
                  <c:v>39.413703458643596</c:v>
                </c:pt>
                <c:pt idx="89">
                  <c:v>39.241764546309021</c:v>
                </c:pt>
                <c:pt idx="90">
                  <c:v>39.069829758076793</c:v>
                </c:pt>
                <c:pt idx="91">
                  <c:v>38.897899259837494</c:v>
                </c:pt>
                <c:pt idx="92">
                  <c:v>38.725973224123067</c:v>
                </c:pt>
                <c:pt idx="93">
                  <c:v>38.554051830369374</c:v>
                </c:pt>
                <c:pt idx="94">
                  <c:v>38.382135265189973</c:v>
                </c:pt>
                <c:pt idx="95">
                  <c:v>38.210223722660096</c:v>
                </c:pt>
                <c:pt idx="96">
                  <c:v>38.038317404611647</c:v>
                </c:pt>
                <c:pt idx="97">
                  <c:v>37.866416520939609</c:v>
                </c:pt>
                <c:pt idx="98">
                  <c:v>37.694521289920466</c:v>
                </c:pt>
                <c:pt idx="99">
                  <c:v>37.522631938542169</c:v>
                </c:pt>
                <c:pt idx="100">
                  <c:v>37.350748702847824</c:v>
                </c:pt>
                <c:pt idx="101">
                  <c:v>37.178871828291527</c:v>
                </c:pt>
                <c:pt idx="102">
                  <c:v>37.007001570108415</c:v>
                </c:pt>
                <c:pt idx="103">
                  <c:v>36.835138193698874</c:v>
                </c:pt>
                <c:pt idx="104">
                  <c:v>36.663281975026521</c:v>
                </c:pt>
                <c:pt idx="105">
                  <c:v>36.491433201032592</c:v>
                </c:pt>
                <c:pt idx="106">
                  <c:v>36.319592170064567</c:v>
                </c:pt>
                <c:pt idx="107">
                  <c:v>36.147759192322411</c:v>
                </c:pt>
                <c:pt idx="108">
                  <c:v>35.97593459031998</c:v>
                </c:pt>
                <c:pt idx="109">
                  <c:v>35.80411869936551</c:v>
                </c:pt>
                <c:pt idx="110">
                  <c:v>35.632311868058395</c:v>
                </c:pt>
                <c:pt idx="111">
                  <c:v>35.460514458805335</c:v>
                </c:pt>
                <c:pt idx="112">
                  <c:v>35.288726848355822</c:v>
                </c:pt>
                <c:pt idx="113">
                  <c:v>35.116949428356563</c:v>
                </c:pt>
                <c:pt idx="114">
                  <c:v>34.945182605927023</c:v>
                </c:pt>
                <c:pt idx="115">
                  <c:v>34.773426804255962</c:v>
                </c:pt>
                <c:pt idx="116">
                  <c:v>34.601682463219326</c:v>
                </c:pt>
                <c:pt idx="117">
                  <c:v>34.429950040020898</c:v>
                </c:pt>
                <c:pt idx="118">
                  <c:v>34.258230009856341</c:v>
                </c:pt>
                <c:pt idx="119">
                  <c:v>34.086522866600376</c:v>
                </c:pt>
                <c:pt idx="120">
                  <c:v>33.914829123519382</c:v>
                </c:pt>
                <c:pt idx="121">
                  <c:v>33.743149314008626</c:v>
                </c:pt>
                <c:pt idx="122">
                  <c:v>33.571483992356491</c:v>
                </c:pt>
                <c:pt idx="123">
                  <c:v>33.399833734534006</c:v>
                </c:pt>
                <c:pt idx="124">
                  <c:v>33.228199139013896</c:v>
                </c:pt>
                <c:pt idx="125">
                  <c:v>33.056580827616365</c:v>
                </c:pt>
                <c:pt idx="126">
                  <c:v>32.884979446385245</c:v>
                </c:pt>
                <c:pt idx="127">
                  <c:v>32.713395666492801</c:v>
                </c:pt>
                <c:pt idx="128">
                  <c:v>32.541830185176643</c:v>
                </c:pt>
                <c:pt idx="129">
                  <c:v>32.370283726706973</c:v>
                </c:pt>
                <c:pt idx="130">
                  <c:v>32.198757043386678</c:v>
                </c:pt>
                <c:pt idx="131">
                  <c:v>32.027250916584144</c:v>
                </c:pt>
                <c:pt idx="132">
                  <c:v>31.855766157800257</c:v>
                </c:pt>
                <c:pt idx="133">
                  <c:v>31.684303609768754</c:v>
                </c:pt>
                <c:pt idx="134">
                  <c:v>31.51286414759317</c:v>
                </c:pt>
                <c:pt idx="135">
                  <c:v>31.341448679919239</c:v>
                </c:pt>
                <c:pt idx="136">
                  <c:v>31.170058150142914</c:v>
                </c:pt>
                <c:pt idx="137">
                  <c:v>30.998693537656873</c:v>
                </c:pt>
                <c:pt idx="138">
                  <c:v>30.827355859133995</c:v>
                </c:pt>
                <c:pt idx="139">
                  <c:v>30.656046169849475</c:v>
                </c:pt>
                <c:pt idx="140">
                  <c:v>30.48476556504157</c:v>
                </c:pt>
                <c:pt idx="141">
                  <c:v>30.313515181311789</c:v>
                </c:pt>
                <c:pt idx="142">
                  <c:v>30.142296198064887</c:v>
                </c:pt>
                <c:pt idx="143">
                  <c:v>29.971109838987921</c:v>
                </c:pt>
                <c:pt idx="144">
                  <c:v>29.799957373570599</c:v>
                </c:pt>
                <c:pt idx="145">
                  <c:v>29.628840118665334</c:v>
                </c:pt>
                <c:pt idx="146">
                  <c:v>29.457759440087163</c:v>
                </c:pt>
                <c:pt idx="147">
                  <c:v>29.286716754254766</c:v>
                </c:pt>
                <c:pt idx="148">
                  <c:v>29.115713529870678</c:v>
                </c:pt>
                <c:pt idx="149">
                  <c:v>28.944751289641502</c:v>
                </c:pt>
                <c:pt idx="150">
                  <c:v>28.773831612036734</c:v>
                </c:pt>
                <c:pt idx="151">
                  <c:v>28.602956133086664</c:v>
                </c:pt>
                <c:pt idx="152">
                  <c:v>28.43212654821664</c:v>
                </c:pt>
                <c:pt idx="153">
                  <c:v>28.261344614118762</c:v>
                </c:pt>
                <c:pt idx="154">
                  <c:v>28.090612150658433</c:v>
                </c:pt>
                <c:pt idx="155">
                  <c:v>27.91993104281277</c:v>
                </c:pt>
                <c:pt idx="156">
                  <c:v>27.749303242643901</c:v>
                </c:pt>
                <c:pt idx="157">
                  <c:v>27.578730771298037</c:v>
                </c:pt>
                <c:pt idx="158">
                  <c:v>27.408215721034797</c:v>
                </c:pt>
                <c:pt idx="159">
                  <c:v>27.237760257278662</c:v>
                </c:pt>
                <c:pt idx="160">
                  <c:v>27.067366620692596</c:v>
                </c:pt>
                <c:pt idx="161">
                  <c:v>26.897037129269279</c:v>
                </c:pt>
                <c:pt idx="162">
                  <c:v>26.726774180436003</c:v>
                </c:pt>
                <c:pt idx="163">
                  <c:v>26.556580253168306</c:v>
                </c:pt>
                <c:pt idx="164">
                  <c:v>26.386457910108774</c:v>
                </c:pt>
                <c:pt idx="165">
                  <c:v>26.216409799684602</c:v>
                </c:pt>
                <c:pt idx="166">
                  <c:v>26.046438658217991</c:v>
                </c:pt>
                <c:pt idx="167">
                  <c:v>25.876547312023234</c:v>
                </c:pt>
                <c:pt idx="168">
                  <c:v>25.706738679483053</c:v>
                </c:pt>
                <c:pt idx="169">
                  <c:v>25.537015773096574</c:v>
                </c:pt>
                <c:pt idx="170">
                  <c:v>25.367381701490075</c:v>
                </c:pt>
                <c:pt idx="171">
                  <c:v>25.197839671381601</c:v>
                </c:pt>
                <c:pt idx="172">
                  <c:v>25.028392989488928</c:v>
                </c:pt>
                <c:pt idx="173">
                  <c:v>24.859045064370545</c:v>
                </c:pt>
                <c:pt idx="174">
                  <c:v>24.68979940818717</c:v>
                </c:pt>
                <c:pt idx="175">
                  <c:v>24.520659638372102</c:v>
                </c:pt>
                <c:pt idx="176">
                  <c:v>24.35162947919553</c:v>
                </c:pt>
                <c:pt idx="177">
                  <c:v>24.182712763209803</c:v>
                </c:pt>
                <c:pt idx="178">
                  <c:v>24.013913432557942</c:v>
                </c:pt>
                <c:pt idx="179">
                  <c:v>23.845235540131057</c:v>
                </c:pt>
                <c:pt idx="180">
                  <c:v>23.67668325055514</c:v>
                </c:pt>
                <c:pt idx="181">
                  <c:v>23.508260840988818</c:v>
                </c:pt>
                <c:pt idx="182">
                  <c:v>23.339972701712306</c:v>
                </c:pt>
                <c:pt idx="183">
                  <c:v>23.171823336486248</c:v>
                </c:pt>
                <c:pt idx="184">
                  <c:v>23.003817362657689</c:v>
                </c:pt>
                <c:pt idx="185">
                  <c:v>22.835959510989905</c:v>
                </c:pt>
                <c:pt idx="186">
                  <c:v>22.668254625191278</c:v>
                </c:pt>
                <c:pt idx="187">
                  <c:v>22.500707661117222</c:v>
                </c:pt>
                <c:pt idx="188">
                  <c:v>22.3333236856176</c:v>
                </c:pt>
                <c:pt idx="189">
                  <c:v>22.166107875002155</c:v>
                </c:pt>
                <c:pt idx="190">
                  <c:v>21.999065513094187</c:v>
                </c:pt>
                <c:pt idx="191">
                  <c:v>21.832201988841781</c:v>
                </c:pt>
                <c:pt idx="192">
                  <c:v>21.665522793455231</c:v>
                </c:pt>
                <c:pt idx="193">
                  <c:v>21.499033517039543</c:v>
                </c:pt>
                <c:pt idx="194">
                  <c:v>21.332739844687477</c:v>
                </c:pt>
                <c:pt idx="195">
                  <c:v>21.166647551999965</c:v>
                </c:pt>
                <c:pt idx="196">
                  <c:v>21.000762500001045</c:v>
                </c:pt>
                <c:pt idx="197">
                  <c:v>20.835090629410448</c:v>
                </c:pt>
                <c:pt idx="198">
                  <c:v>20.669637954242177</c:v>
                </c:pt>
                <c:pt idx="199">
                  <c:v>20.504410554692029</c:v>
                </c:pt>
                <c:pt idx="200">
                  <c:v>20.339414569282432</c:v>
                </c:pt>
                <c:pt idx="201">
                  <c:v>20.174656186229239</c:v>
                </c:pt>
                <c:pt idx="202">
                  <c:v>20.010141633999829</c:v>
                </c:pt>
                <c:pt idx="203">
                  <c:v>19.845877171030352</c:v>
                </c:pt>
                <c:pt idx="204">
                  <c:v>19.681869074573626</c:v>
                </c:pt>
                <c:pt idx="205">
                  <c:v>19.518123628650358</c:v>
                </c:pt>
                <c:pt idx="206">
                  <c:v>19.354647111079025</c:v>
                </c:pt>
                <c:pt idx="207">
                  <c:v>19.191445779562869</c:v>
                </c:pt>
                <c:pt idx="208">
                  <c:v>19.028525856817307</c:v>
                </c:pt>
                <c:pt idx="209">
                  <c:v>18.865893514721943</c:v>
                </c:pt>
                <c:pt idx="210">
                  <c:v>18.703554857490101</c:v>
                </c:pt>
                <c:pt idx="211">
                  <c:v>18.541515903850321</c:v>
                </c:pt>
                <c:pt idx="212">
                  <c:v>18.379782568244043</c:v>
                </c:pt>
                <c:pt idx="213">
                  <c:v>18.218360641045038</c:v>
                </c:pt>
                <c:pt idx="214">
                  <c:v>18.057255767819026</c:v>
                </c:pt>
                <c:pt idx="215">
                  <c:v>17.896473427643993</c:v>
                </c:pt>
                <c:pt idx="216">
                  <c:v>17.736018910526024</c:v>
                </c:pt>
                <c:pt idx="217">
                  <c:v>17.575897293947431</c:v>
                </c:pt>
                <c:pt idx="218">
                  <c:v>17.416113418599554</c:v>
                </c:pt>
                <c:pt idx="219">
                  <c:v>17.256671863359813</c:v>
                </c:pt>
                <c:pt idx="220">
                  <c:v>17.097576919581943</c:v>
                </c:pt>
                <c:pt idx="221">
                  <c:v>16.938832564782217</c:v>
                </c:pt>
                <c:pt idx="222">
                  <c:v>16.780442435812596</c:v>
                </c:pt>
                <c:pt idx="223">
                  <c:v>16.622409801625576</c:v>
                </c:pt>
                <c:pt idx="224">
                  <c:v>16.464737535745591</c:v>
                </c:pt>
                <c:pt idx="225">
                  <c:v>16.307428088573701</c:v>
                </c:pt>
                <c:pt idx="226">
                  <c:v>16.150483459663818</c:v>
                </c:pt>
                <c:pt idx="227">
                  <c:v>15.993905170121106</c:v>
                </c:pt>
                <c:pt idx="228">
                  <c:v>15.83769423528102</c:v>
                </c:pt>
                <c:pt idx="229">
                  <c:v>15.681851137841459</c:v>
                </c:pt>
                <c:pt idx="230">
                  <c:v>15.526375801626354</c:v>
                </c:pt>
                <c:pt idx="231">
                  <c:v>15.371267566170744</c:v>
                </c:pt>
                <c:pt idx="232">
                  <c:v>15.216525162321851</c:v>
                </c:pt>
                <c:pt idx="233">
                  <c:v>15.062146689058814</c:v>
                </c:pt>
                <c:pt idx="234">
                  <c:v>14.908129591738025</c:v>
                </c:pt>
                <c:pt idx="235">
                  <c:v>14.754470641971729</c:v>
                </c:pt>
                <c:pt idx="236">
                  <c:v>14.601165919351892</c:v>
                </c:pt>
                <c:pt idx="237">
                  <c:v>14.448210795227808</c:v>
                </c:pt>
                <c:pt idx="238">
                  <c:v>14.295599918742681</c:v>
                </c:pt>
                <c:pt idx="239">
                  <c:v>14.143327205330763</c:v>
                </c:pt>
                <c:pt idx="240">
                  <c:v>13.991385827866033</c:v>
                </c:pt>
                <c:pt idx="241">
                  <c:v>13.839768210645452</c:v>
                </c:pt>
                <c:pt idx="242">
                  <c:v>13.688466026373945</c:v>
                </c:pt>
                <c:pt idx="243">
                  <c:v>13.537470196306117</c:v>
                </c:pt>
                <c:pt idx="244">
                  <c:v>13.386770893678701</c:v>
                </c:pt>
                <c:pt idx="245">
                  <c:v>13.236357550548021</c:v>
                </c:pt>
                <c:pt idx="246">
                  <c:v>13.086218868126281</c:v>
                </c:pt>
                <c:pt idx="247">
                  <c:v>12.93634283068144</c:v>
                </c:pt>
                <c:pt idx="248">
                  <c:v>12.786716723042801</c:v>
                </c:pt>
                <c:pt idx="249">
                  <c:v>12.637327151723554</c:v>
                </c:pt>
                <c:pt idx="250">
                  <c:v>12.488160069642085</c:v>
                </c:pt>
                <c:pt idx="251">
                  <c:v>12.339200804395027</c:v>
                </c:pt>
                <c:pt idx="252">
                  <c:v>12.190434089999272</c:v>
                </c:pt>
                <c:pt idx="253">
                  <c:v>12.04184410199462</c:v>
                </c:pt>
                <c:pt idx="254">
                  <c:v>11.89341449576149</c:v>
                </c:pt>
                <c:pt idx="255">
                  <c:v>11.745128447880241</c:v>
                </c:pt>
                <c:pt idx="256">
                  <c:v>11.596968700328517</c:v>
                </c:pt>
                <c:pt idx="257">
                  <c:v>11.448917607283661</c:v>
                </c:pt>
                <c:pt idx="258">
                  <c:v>11.300957184271482</c:v>
                </c:pt>
                <c:pt idx="259">
                  <c:v>11.153069159377694</c:v>
                </c:pt>
                <c:pt idx="260">
                  <c:v>11.005235026216688</c:v>
                </c:pt>
                <c:pt idx="261">
                  <c:v>10.857436098335334</c:v>
                </c:pt>
                <c:pt idx="262">
                  <c:v>10.709653564710699</c:v>
                </c:pt>
                <c:pt idx="263">
                  <c:v>10.561868545992489</c:v>
                </c:pt>
                <c:pt idx="264">
                  <c:v>10.414062151130167</c:v>
                </c:pt>
                <c:pt idx="265">
                  <c:v>10.266215534020958</c:v>
                </c:pt>
                <c:pt idx="266">
                  <c:v>10.118309949817174</c:v>
                </c:pt>
                <c:pt idx="267">
                  <c:v>9.9703268105285829</c:v>
                </c:pt>
                <c:pt idx="268">
                  <c:v>9.8222477395726031</c:v>
                </c:pt>
                <c:pt idx="269">
                  <c:v>9.6740546249242172</c:v>
                </c:pt>
                <c:pt idx="270">
                  <c:v>9.5257296705459069</c:v>
                </c:pt>
                <c:pt idx="271">
                  <c:v>9.3772554457816639</c:v>
                </c:pt>
                <c:pt idx="272">
                  <c:v>9.2286149324338353</c:v>
                </c:pt>
                <c:pt idx="273">
                  <c:v>9.0797915692532314</c:v>
                </c:pt>
                <c:pt idx="274">
                  <c:v>8.930769293610588</c:v>
                </c:pt>
                <c:pt idx="275">
                  <c:v>8.7815325801343533</c:v>
                </c:pt>
                <c:pt idx="276">
                  <c:v>8.6320664761394497</c:v>
                </c:pt>
                <c:pt idx="277">
                  <c:v>8.4823566336943159</c:v>
                </c:pt>
                <c:pt idx="278">
                  <c:v>8.332389338211371</c:v>
                </c:pt>
                <c:pt idx="279">
                  <c:v>8.1821515334725916</c:v>
                </c:pt>
                <c:pt idx="280">
                  <c:v>8.0316308430371777</c:v>
                </c:pt>
                <c:pt idx="281">
                  <c:v>7.8808155880060085</c:v>
                </c:pt>
                <c:pt idx="282">
                  <c:v>7.7296948011510551</c:v>
                </c:pt>
                <c:pt idx="283">
                  <c:v>7.5782582374420357</c:v>
                </c:pt>
                <c:pt idx="284">
                  <c:v>7.4264963810336297</c:v>
                </c:pt>
                <c:pt idx="285">
                  <c:v>7.2744004488010603</c:v>
                </c:pt>
                <c:pt idx="286">
                  <c:v>7.1219623905306335</c:v>
                </c:pt>
                <c:pt idx="287">
                  <c:v>6.9691748859009195</c:v>
                </c:pt>
                <c:pt idx="288">
                  <c:v>6.8160313383989504</c:v>
                </c:pt>
                <c:pt idx="289">
                  <c:v>6.6625258663408431</c:v>
                </c:pt>
                <c:pt idx="290">
                  <c:v>6.5086532911719388</c:v>
                </c:pt>
                <c:pt idx="291">
                  <c:v>6.3544091232391651</c:v>
                </c:pt>
                <c:pt idx="292">
                  <c:v>6.1997895452310701</c:v>
                </c:pt>
                <c:pt idx="293">
                  <c:v>6.0447913934905486</c:v>
                </c:pt>
                <c:pt idx="294">
                  <c:v>5.8894121374083639</c:v>
                </c:pt>
                <c:pt idx="295">
                  <c:v>5.7336498571050996</c:v>
                </c:pt>
                <c:pt idx="296">
                  <c:v>5.577503219610179</c:v>
                </c:pt>
                <c:pt idx="297">
                  <c:v>5.4209714537450111</c:v>
                </c:pt>
                <c:pt idx="298">
                  <c:v>5.2640543239086739</c:v>
                </c:pt>
                <c:pt idx="299">
                  <c:v>5.1067521029663041</c:v>
                </c:pt>
                <c:pt idx="300">
                  <c:v>4.9490655444229148</c:v>
                </c:pt>
                <c:pt idx="301">
                  <c:v>4.790995854067468</c:v>
                </c:pt>
                <c:pt idx="302">
                  <c:v>4.6325446612545562</c:v>
                </c:pt>
                <c:pt idx="303">
                  <c:v>4.4737139899864928</c:v>
                </c:pt>
                <c:pt idx="304">
                  <c:v>4.3145062299423174</c:v>
                </c:pt>
                <c:pt idx="305">
                  <c:v>4.1549241075971324</c:v>
                </c:pt>
                <c:pt idx="306">
                  <c:v>3.9949706575519954</c:v>
                </c:pt>
                <c:pt idx="307">
                  <c:v>3.8346491941966576</c:v>
                </c:pt>
                <c:pt idx="308">
                  <c:v>3.6739632838025074</c:v>
                </c:pt>
                <c:pt idx="309">
                  <c:v>3.5129167171432485</c:v>
                </c:pt>
                <c:pt idx="310">
                  <c:v>3.3515134827199162</c:v>
                </c:pt>
                <c:pt idx="311">
                  <c:v>3.1897577406617472</c:v>
                </c:pt>
                <c:pt idx="312">
                  <c:v>3.0276537973630724</c:v>
                </c:pt>
                <c:pt idx="313">
                  <c:v>2.8652060809029649</c:v>
                </c:pt>
                <c:pt idx="314">
                  <c:v>2.7024191172891108</c:v>
                </c:pt>
                <c:pt idx="315">
                  <c:v>2.5392975075548421</c:v>
                </c:pt>
                <c:pt idx="316">
                  <c:v>2.375845905732362</c:v>
                </c:pt>
                <c:pt idx="317">
                  <c:v>2.21206899771488</c:v>
                </c:pt>
                <c:pt idx="318">
                  <c:v>2.0479714810152458</c:v>
                </c:pt>
                <c:pt idx="319">
                  <c:v>1.8835580454208838</c:v>
                </c:pt>
                <c:pt idx="320">
                  <c:v>1.7188333545391075</c:v>
                </c:pt>
                <c:pt idx="321">
                  <c:v>1.5538020282204812</c:v>
                </c:pt>
                <c:pt idx="322">
                  <c:v>1.3884686258453911</c:v>
                </c:pt>
                <c:pt idx="323">
                  <c:v>1.2228376304523181</c:v>
                </c:pt>
                <c:pt idx="324">
                  <c:v>1.0569134336831638</c:v>
                </c:pt>
                <c:pt idx="325">
                  <c:v>0.89070032151910539</c:v>
                </c:pt>
                <c:pt idx="326">
                  <c:v>0.72420246077533079</c:v>
                </c:pt>
                <c:pt idx="327">
                  <c:v>0.55742388632371842</c:v>
                </c:pt>
                <c:pt idx="328">
                  <c:v>0.39036848900680354</c:v>
                </c:pt>
                <c:pt idx="329">
                  <c:v>0.22304000420911763</c:v>
                </c:pt>
                <c:pt idx="330">
                  <c:v>5.5442001047900646E-2</c:v>
                </c:pt>
                <c:pt idx="331">
                  <c:v>-0.11242212785528238</c:v>
                </c:pt>
                <c:pt idx="332">
                  <c:v>-0.280549176058706</c:v>
                </c:pt>
                <c:pt idx="333">
                  <c:v>-0.44893613248047615</c:v>
                </c:pt>
                <c:pt idx="334">
                  <c:v>-0.61758019011264054</c:v>
                </c:pt>
                <c:pt idx="335">
                  <c:v>-0.78647875430622349</c:v>
                </c:pt>
                <c:pt idx="336">
                  <c:v>-0.95562945066720317</c:v>
                </c:pt>
                <c:pt idx="337">
                  <c:v>-1.1250301325982335</c:v>
                </c:pt>
                <c:pt idx="338">
                  <c:v>-1.2946788885249205</c:v>
                </c:pt>
                <c:pt idx="339">
                  <c:v>-1.4645740488398431</c:v>
                </c:pt>
                <c:pt idx="340">
                  <c:v>-1.6347141926003559</c:v>
                </c:pt>
                <c:pt idx="341">
                  <c:v>-1.805098154012363</c:v>
                </c:pt>
                <c:pt idx="342">
                  <c:v>-1.9757250287334145</c:v>
                </c:pt>
                <c:pt idx="343">
                  <c:v>-2.1465941800247563</c:v>
                </c:pt>
                <c:pt idx="344">
                  <c:v>-2.317705244782033</c:v>
                </c:pt>
                <c:pt idx="345">
                  <c:v>-2.4890581394743307</c:v>
                </c:pt>
                <c:pt idx="346">
                  <c:v>-2.6606530660145964</c:v>
                </c:pt>
                <c:pt idx="347">
                  <c:v>-2.8324905175914381</c:v>
                </c:pt>
                <c:pt idx="348">
                  <c:v>-3.0045712844815426</c:v>
                </c:pt>
                <c:pt idx="349">
                  <c:v>-3.1768964598675851</c:v>
                </c:pt>
                <c:pt idx="350">
                  <c:v>-3.3494674456811211</c:v>
                </c:pt>
                <c:pt idx="351">
                  <c:v>-3.5222859584891921</c:v>
                </c:pt>
                <c:pt idx="352">
                  <c:v>-3.6953540354429322</c:v>
                </c:pt>
                <c:pt idx="353">
                  <c:v>-3.8686740403025297</c:v>
                </c:pt>
                <c:pt idx="354">
                  <c:v>-4.0422486695539703</c:v>
                </c:pt>
                <c:pt idx="355">
                  <c:v>-4.2160809586284032</c:v>
                </c:pt>
                <c:pt idx="356">
                  <c:v>-4.3901742882358477</c:v>
                </c:pt>
                <c:pt idx="357">
                  <c:v>-4.5645323908211068</c:v>
                </c:pt>
                <c:pt idx="358">
                  <c:v>-4.7391593571495108</c:v>
                </c:pt>
                <c:pt idx="359">
                  <c:v>-4.9140596430269525</c:v>
                </c:pt>
                <c:pt idx="360">
                  <c:v>-5.0892380761584874</c:v>
                </c:pt>
                <c:pt idx="361">
                  <c:v>-5.2646998631448412</c:v>
                </c:pt>
                <c:pt idx="362">
                  <c:v>-5.4404505966183869</c:v>
                </c:pt>
                <c:pt idx="363">
                  <c:v>-5.6164962625137917</c:v>
                </c:pt>
                <c:pt idx="364">
                  <c:v>-5.7928432474694311</c:v>
                </c:pt>
                <c:pt idx="365">
                  <c:v>-5.9694983463526228</c:v>
                </c:pt>
                <c:pt idx="366">
                  <c:v>-6.1464687698978047</c:v>
                </c:pt>
                <c:pt idx="367">
                  <c:v>-6.3237621524484524</c:v>
                </c:pt>
                <c:pt idx="368">
                  <c:v>-6.5013865597858143</c:v>
                </c:pt>
                <c:pt idx="369">
                  <c:v>-6.6793504970298301</c:v>
                </c:pt>
                <c:pt idx="370">
                  <c:v>-6.8576629165929042</c:v>
                </c:pt>
                <c:pt idx="371">
                  <c:v>-7.0363332261631655</c:v>
                </c:pt>
                <c:pt idx="372">
                  <c:v>-7.2153712966953591</c:v>
                </c:pt>
                <c:pt idx="373">
                  <c:v>-7.3947874703794341</c:v>
                </c:pt>
                <c:pt idx="374">
                  <c:v>-7.5745925685594599</c:v>
                </c:pt>
                <c:pt idx="375">
                  <c:v>-7.7547978995666895</c:v>
                </c:pt>
                <c:pt idx="376">
                  <c:v>-7.9354152664353776</c:v>
                </c:pt>
                <c:pt idx="377">
                  <c:v>-8.1164569744577264</c:v>
                </c:pt>
                <c:pt idx="378">
                  <c:v>-8.2979358385397006</c:v>
                </c:pt>
                <c:pt idx="379">
                  <c:v>-8.4798651903108215</c:v>
                </c:pt>
                <c:pt idx="380">
                  <c:v>-8.6622588849422684</c:v>
                </c:pt>
                <c:pt idx="381">
                  <c:v>-8.8451313076192335</c:v>
                </c:pt>
                <c:pt idx="382">
                  <c:v>-9.0284973796183081</c:v>
                </c:pt>
                <c:pt idx="383">
                  <c:v>-9.2123725639283371</c:v>
                </c:pt>
                <c:pt idx="384">
                  <c:v>-9.3967728703600386</c:v>
                </c:pt>
                <c:pt idx="385">
                  <c:v>-9.581714860079412</c:v>
                </c:pt>
                <c:pt idx="386">
                  <c:v>-9.7672156495017077</c:v>
                </c:pt>
                <c:pt idx="387">
                  <c:v>-9.9532929134794834</c:v>
                </c:pt>
                <c:pt idx="388">
                  <c:v>-10.139964887715344</c:v>
                </c:pt>
                <c:pt idx="389">
                  <c:v>-10.327250370330091</c:v>
                </c:pt>
                <c:pt idx="390">
                  <c:v>-10.515168722512723</c:v>
                </c:pt>
                <c:pt idx="391">
                  <c:v>-10.703739868180584</c:v>
                </c:pt>
                <c:pt idx="392">
                  <c:v>-10.892984292575761</c:v>
                </c:pt>
                <c:pt idx="393">
                  <c:v>-11.082923039722516</c:v>
                </c:pt>
                <c:pt idx="394">
                  <c:v>-11.273577708673393</c:v>
                </c:pt>
                <c:pt idx="395">
                  <c:v>-11.46497044847019</c:v>
                </c:pt>
                <c:pt idx="396">
                  <c:v>-11.657123951747067</c:v>
                </c:pt>
                <c:pt idx="397">
                  <c:v>-11.850061446906892</c:v>
                </c:pt>
                <c:pt idx="398">
                  <c:v>-12.04380668880216</c:v>
                </c:pt>
                <c:pt idx="399">
                  <c:v>-12.238383947856637</c:v>
                </c:pt>
                <c:pt idx="400">
                  <c:v>-12.433817997566621</c:v>
                </c:pt>
                <c:pt idx="401">
                  <c:v>-12.630134100324039</c:v>
                </c:pt>
                <c:pt idx="402">
                  <c:v>-12.827357991512599</c:v>
                </c:pt>
                <c:pt idx="403">
                  <c:v>-13.025515861829849</c:v>
                </c:pt>
                <c:pt idx="404">
                  <c:v>-13.22463433779641</c:v>
                </c:pt>
                <c:pt idx="405">
                  <c:v>-13.424740460420303</c:v>
                </c:pt>
                <c:pt idx="406">
                  <c:v>-13.625861661994072</c:v>
                </c:pt>
                <c:pt idx="407">
                  <c:v>-13.828025741006854</c:v>
                </c:pt>
                <c:pt idx="408">
                  <c:v>-14.031260835167835</c:v>
                </c:pt>
                <c:pt idx="409">
                  <c:v>-14.235595392541835</c:v>
                </c:pt>
                <c:pt idx="410">
                  <c:v>-14.441058140811254</c:v>
                </c:pt>
                <c:pt idx="411">
                  <c:v>-14.647678054689781</c:v>
                </c:pt>
                <c:pt idx="412">
                  <c:v>-14.855484321518649</c:v>
                </c:pt>
                <c:pt idx="413">
                  <c:v>-15.064506305095307</c:v>
                </c:pt>
                <c:pt idx="414">
                  <c:v>-15.274773507787692</c:v>
                </c:pt>
                <c:pt idx="415">
                  <c:v>-15.486315531003886</c:v>
                </c:pt>
                <c:pt idx="416">
                  <c:v>-15.699162034095949</c:v>
                </c:pt>
                <c:pt idx="417">
                  <c:v>-15.913342691787566</c:v>
                </c:pt>
                <c:pt idx="418">
                  <c:v>-16.128887150225999</c:v>
                </c:pt>
                <c:pt idx="419">
                  <c:v>-16.345824981771077</c:v>
                </c:pt>
                <c:pt idx="420">
                  <c:v>-16.564185638640438</c:v>
                </c:pt>
                <c:pt idx="421">
                  <c:v>-16.783998405543311</c:v>
                </c:pt>
                <c:pt idx="422">
                  <c:v>-17.005292351442019</c:v>
                </c:pt>
                <c:pt idx="423">
                  <c:v>-17.228096280587884</c:v>
                </c:pt>
                <c:pt idx="424">
                  <c:v>-17.452438682988493</c:v>
                </c:pt>
                <c:pt idx="425">
                  <c:v>-17.678347684467411</c:v>
                </c:pt>
                <c:pt idx="426">
                  <c:v>-17.905850996483792</c:v>
                </c:pt>
                <c:pt idx="427">
                  <c:v>-18.134975865885242</c:v>
                </c:pt>
                <c:pt idx="428">
                  <c:v>-18.365749024771709</c:v>
                </c:pt>
                <c:pt idx="429">
                  <c:v>-18.598196640648922</c:v>
                </c:pt>
                <c:pt idx="430">
                  <c:v>-18.832344267055223</c:v>
                </c:pt>
                <c:pt idx="431">
                  <c:v>-19.068216794846883</c:v>
                </c:pt>
                <c:pt idx="432">
                  <c:v>-19.305838404324472</c:v>
                </c:pt>
                <c:pt idx="433">
                  <c:v>-19.545232518386822</c:v>
                </c:pt>
                <c:pt idx="434">
                  <c:v>-19.786421756895294</c:v>
                </c:pt>
                <c:pt idx="435">
                  <c:v>-20.02942789243086</c:v>
                </c:pt>
                <c:pt idx="436">
                  <c:v>-20.274271807621066</c:v>
                </c:pt>
                <c:pt idx="437">
                  <c:v>-20.520973454214641</c:v>
                </c:pt>
                <c:pt idx="438">
                  <c:v>-20.769551814073161</c:v>
                </c:pt>
                <c:pt idx="439">
                  <c:v>-21.020024862245609</c:v>
                </c:pt>
                <c:pt idx="440">
                  <c:v>-21.27240953228684</c:v>
                </c:pt>
                <c:pt idx="441">
                  <c:v>-21.526721683971829</c:v>
                </c:pt>
                <c:pt idx="442">
                  <c:v>-21.78297607355195</c:v>
                </c:pt>
                <c:pt idx="443">
                  <c:v>-22.041186326689456</c:v>
                </c:pt>
                <c:pt idx="444">
                  <c:v>-22.301364914198885</c:v>
                </c:pt>
                <c:pt idx="445">
                  <c:v>-22.563523130711488</c:v>
                </c:pt>
                <c:pt idx="446">
                  <c:v>-22.827671076370756</c:v>
                </c:pt>
                <c:pt idx="447">
                  <c:v>-23.093817641651576</c:v>
                </c:pt>
                <c:pt idx="448">
                  <c:v>-23.361970495387226</c:v>
                </c:pt>
                <c:pt idx="449">
                  <c:v>-23.632136076069969</c:v>
                </c:pt>
                <c:pt idx="450">
                  <c:v>-23.90431958648082</c:v>
                </c:pt>
                <c:pt idx="451">
                  <c:v>-24.178524991686142</c:v>
                </c:pt>
                <c:pt idx="452">
                  <c:v>-24.45475502042563</c:v>
                </c:pt>
                <c:pt idx="453">
                  <c:v>-24.733011169895704</c:v>
                </c:pt>
                <c:pt idx="454">
                  <c:v>-25.013293713921087</c:v>
                </c:pt>
                <c:pt idx="455">
                  <c:v>-25.295601714485521</c:v>
                </c:pt>
                <c:pt idx="456">
                  <c:v>-25.579933036577497</c:v>
                </c:pt>
                <c:pt idx="457">
                  <c:v>-25.866284366288397</c:v>
                </c:pt>
                <c:pt idx="458">
                  <c:v>-26.154651232085278</c:v>
                </c:pt>
                <c:pt idx="459">
                  <c:v>-26.445028029159637</c:v>
                </c:pt>
                <c:pt idx="460">
                  <c:v>-26.737408046740924</c:v>
                </c:pt>
                <c:pt idx="461">
                  <c:v>-27.031783498244586</c:v>
                </c:pt>
                <c:pt idx="462">
                  <c:v>-27.328145554112158</c:v>
                </c:pt>
                <c:pt idx="463">
                  <c:v>-27.626484377182148</c:v>
                </c:pt>
                <c:pt idx="464">
                  <c:v>-27.926789160423631</c:v>
                </c:pt>
                <c:pt idx="465">
                  <c:v>-28.229048166846972</c:v>
                </c:pt>
                <c:pt idx="466">
                  <c:v>-28.533248771398235</c:v>
                </c:pt>
                <c:pt idx="467">
                  <c:v>-28.83937750463723</c:v>
                </c:pt>
                <c:pt idx="468">
                  <c:v>-29.147420097985073</c:v>
                </c:pt>
                <c:pt idx="469">
                  <c:v>-29.457361530330569</c:v>
                </c:pt>
                <c:pt idx="470">
                  <c:v>-29.769186075772968</c:v>
                </c:pt>
                <c:pt idx="471">
                  <c:v>-30.082877352281184</c:v>
                </c:pt>
                <c:pt idx="472">
                  <c:v>-30.398418371048283</c:v>
                </c:pt>
                <c:pt idx="473">
                  <c:v>-30.715791586319362</c:v>
                </c:pt>
                <c:pt idx="474">
                  <c:v>-31.034978945476656</c:v>
                </c:pt>
                <c:pt idx="475">
                  <c:v>-31.355961939169219</c:v>
                </c:pt>
                <c:pt idx="476">
                  <c:v>-31.678721651279073</c:v>
                </c:pt>
                <c:pt idx="477">
                  <c:v>-32.003238808525701</c:v>
                </c:pt>
                <c:pt idx="478">
                  <c:v>-32.329493829518015</c:v>
                </c:pt>
                <c:pt idx="479">
                  <c:v>-32.657466873072011</c:v>
                </c:pt>
                <c:pt idx="480">
                  <c:v>-32.987137885624556</c:v>
                </c:pt>
                <c:pt idx="481">
                  <c:v>-33.318486647584393</c:v>
                </c:pt>
                <c:pt idx="482">
                  <c:v>-33.651492818474424</c:v>
                </c:pt>
                <c:pt idx="483">
                  <c:v>-33.986135980730097</c:v>
                </c:pt>
                <c:pt idx="484">
                  <c:v>-34.322395682034923</c:v>
                </c:pt>
                <c:pt idx="485">
                  <c:v>-34.660251476085065</c:v>
                </c:pt>
                <c:pt idx="486">
                  <c:v>-34.999682961687739</c:v>
                </c:pt>
                <c:pt idx="487">
                  <c:v>-35.340669820115991</c:v>
                </c:pt>
                <c:pt idx="488">
                  <c:v>-35.68319185064788</c:v>
                </c:pt>
                <c:pt idx="489">
                  <c:v>-36.027229004240695</c:v>
                </c:pt>
                <c:pt idx="490">
                  <c:v>-36.372761415292068</c:v>
                </c:pt>
                <c:pt idx="491">
                  <c:v>-36.719769431463213</c:v>
                </c:pt>
                <c:pt idx="492">
                  <c:v>-37.06823364154274</c:v>
                </c:pt>
                <c:pt idx="493">
                  <c:v>-37.418134901341979</c:v>
                </c:pt>
                <c:pt idx="494">
                  <c:v>-37.769454357627765</c:v>
                </c:pt>
                <c:pt idx="495">
                  <c:v>-38.122173470101359</c:v>
                </c:pt>
                <c:pt idx="496">
                  <c:v>-38.476274031443808</c:v>
                </c:pt>
                <c:pt idx="497">
                  <c:v>-38.831738185458619</c:v>
                </c:pt>
                <c:pt idx="498">
                  <c:v>-39.188548443345077</c:v>
                </c:pt>
                <c:pt idx="499">
                  <c:v>-39.546687698144858</c:v>
                </c:pt>
                <c:pt idx="500">
                  <c:v>-39.906139237410144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89-B04D-A17F-C00CE119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47400"/>
        <c:axId val="-2137339352"/>
      </c:scatterChart>
      <c:scatterChart>
        <c:scatterStyle val="smoothMarker"/>
        <c:varyColors val="0"/>
        <c:ser>
          <c:idx val="1"/>
          <c:order val="1"/>
          <c:tx>
            <c:v>PS Phase</c:v>
          </c:tx>
          <c:spPr>
            <a:ln w="38100">
              <a:solidFill>
                <a:srgbClr val="666699"/>
              </a:solidFill>
              <a:prstDash val="sysDash"/>
            </a:ln>
          </c:spPr>
          <c:marker>
            <c:symbol val="none"/>
          </c:marker>
          <c:xVal>
            <c:numRef>
              <c:f>LoopAnalysis!$F$5:$F$505</c:f>
              <c:numCache>
                <c:formatCode>General</c:formatCode>
                <c:ptCount val="501"/>
                <c:pt idx="0">
                  <c:v>10</c:v>
                </c:pt>
                <c:pt idx="1">
                  <c:v>10.200044347747113</c:v>
                </c:pt>
                <c:pt idx="2">
                  <c:v>10.404090469600787</c:v>
                </c:pt>
                <c:pt idx="3">
                  <c:v>10.612218418790105</c:v>
                </c:pt>
                <c:pt idx="4">
                  <c:v>10.824509849963778</c:v>
                </c:pt>
                <c:pt idx="5">
                  <c:v>11.041048051225598</c:v>
                </c:pt>
                <c:pt idx="6">
                  <c:v>11.261917976810796</c:v>
                </c:pt>
                <c:pt idx="7">
                  <c:v>11.487206280416055</c:v>
                </c:pt>
                <c:pt idx="8">
                  <c:v>11.717001349196286</c:v>
                </c:pt>
                <c:pt idx="9">
                  <c:v>11.951393338441484</c:v>
                </c:pt>
                <c:pt idx="10">
                  <c:v>12.190474206947259</c:v>
                </c:pt>
                <c:pt idx="11">
                  <c:v>12.434337753092935</c:v>
                </c:pt>
                <c:pt idx="12">
                  <c:v>12.683079651641405</c:v>
                </c:pt>
                <c:pt idx="13">
                  <c:v>12.936797491275131</c:v>
                </c:pt>
                <c:pt idx="14">
                  <c:v>13.195590812882998</c:v>
                </c:pt>
                <c:pt idx="15">
                  <c:v>13.459561148613094</c:v>
                </c:pt>
                <c:pt idx="16">
                  <c:v>13.72881206170676</c:v>
                </c:pt>
                <c:pt idx="17">
                  <c:v>14.003449187129448</c:v>
                </c:pt>
                <c:pt idx="18">
                  <c:v>14.283580273014353</c:v>
                </c:pt>
                <c:pt idx="19">
                  <c:v>14.56931522293522</c:v>
                </c:pt>
                <c:pt idx="20">
                  <c:v>14.860766139024634</c:v>
                </c:pt>
                <c:pt idx="21">
                  <c:v>15.158047365954987</c:v>
                </c:pt>
                <c:pt idx="22">
                  <c:v>15.461275535799215</c:v>
                </c:pt>
                <c:pt idx="23">
                  <c:v>15.770569613788949</c:v>
                </c:pt>
                <c:pt idx="24">
                  <c:v>16.086050944988031</c:v>
                </c:pt>
                <c:pt idx="25">
                  <c:v>16.407843301899732</c:v>
                </c:pt>
                <c:pt idx="26">
                  <c:v>16.736072933026264</c:v>
                </c:pt>
                <c:pt idx="27">
                  <c:v>17.070868612399792</c:v>
                </c:pt>
                <c:pt idx="28">
                  <c:v>17.412361690104206</c:v>
                </c:pt>
                <c:pt idx="29">
                  <c:v>17.760686143807582</c:v>
                </c:pt>
                <c:pt idx="30">
                  <c:v>18.115978631325497</c:v>
                </c:pt>
                <c:pt idx="31">
                  <c:v>18.478378544235909</c:v>
                </c:pt>
                <c:pt idx="32">
                  <c:v>18.848028062566488</c:v>
                </c:pt>
                <c:pt idx="33">
                  <c:v>19.225072210576034</c:v>
                </c:pt>
                <c:pt idx="34">
                  <c:v>19.609658913651614</c:v>
                </c:pt>
                <c:pt idx="35">
                  <c:v>20.001939056344092</c:v>
                </c:pt>
                <c:pt idx="36">
                  <c:v>20.402066541564484</c:v>
                </c:pt>
                <c:pt idx="37">
                  <c:v>20.810198350964516</c:v>
                </c:pt>
                <c:pt idx="38">
                  <c:v>21.22649460652519</c:v>
                </c:pt>
                <c:pt idx="39">
                  <c:v>21.65111863337718</c:v>
                </c:pt>
                <c:pt idx="40">
                  <c:v>22.084237023878106</c:v>
                </c:pt>
                <c:pt idx="41">
                  <c:v>22.526019702971546</c:v>
                </c:pt>
                <c:pt idx="42">
                  <c:v>22.976639994853489</c:v>
                </c:pt>
                <c:pt idx="43">
                  <c:v>23.436274690972553</c:v>
                </c:pt>
                <c:pt idx="44">
                  <c:v>23.905104119390337</c:v>
                </c:pt>
                <c:pt idx="45">
                  <c:v>24.383312215529362</c:v>
                </c:pt>
                <c:pt idx="46">
                  <c:v>24.871086594336326</c:v>
                </c:pt>
                <c:pt idx="47">
                  <c:v>25.368618623888931</c:v>
                </c:pt>
                <c:pt idx="48">
                  <c:v>25.87610350047504</c:v>
                </c:pt>
                <c:pt idx="49">
                  <c:v>26.393740325173965</c:v>
                </c:pt>
                <c:pt idx="50">
                  <c:v>26.921732181969571</c:v>
                </c:pt>
                <c:pt idx="51">
                  <c:v>27.460286217426013</c:v>
                </c:pt>
                <c:pt idx="52">
                  <c:v>28.009613721957422</c:v>
                </c:pt>
                <c:pt idx="53">
                  <c:v>28.569930212723172</c:v>
                </c:pt>
                <c:pt idx="54">
                  <c:v>29.141455518181644</c:v>
                </c:pt>
                <c:pt idx="55">
                  <c:v>29.724413864335268</c:v>
                </c:pt>
                <c:pt idx="56">
                  <c:v>30.319033962700868</c:v>
                </c:pt>
                <c:pt idx="57">
                  <c:v>30.925549100039969</c:v>
                </c:pt>
                <c:pt idx="58">
                  <c:v>31.544197229883846</c:v>
                </c:pt>
                <c:pt idx="59">
                  <c:v>32.17522106588968</c:v>
                </c:pt>
                <c:pt idx="60">
                  <c:v>32.818868177064196</c:v>
                </c:pt>
                <c:pt idx="61">
                  <c:v>33.475391084892109</c:v>
                </c:pt>
                <c:pt idx="62">
                  <c:v>34.14504736240778</c:v>
                </c:pt>
                <c:pt idx="63">
                  <c:v>34.8280997352485</c:v>
                </c:pt>
                <c:pt idx="64">
                  <c:v>35.524816184729417</c:v>
                </c:pt>
                <c:pt idx="65">
                  <c:v>36.235470052980418</c:v>
                </c:pt>
                <c:pt idx="66">
                  <c:v>36.960340150186283</c:v>
                </c:pt>
                <c:pt idx="67">
                  <c:v>37.699710863971823</c:v>
                </c:pt>
                <c:pt idx="68">
                  <c:v>38.453872270975616</c:v>
                </c:pt>
                <c:pt idx="69">
                  <c:v>39.22312025065542</c:v>
                </c:pt>
                <c:pt idx="70">
                  <c:v>40.007756601370289</c:v>
                </c:pt>
                <c:pt idx="71">
                  <c:v>40.808089158784938</c:v>
                </c:pt>
                <c:pt idx="72">
                  <c:v>41.62443191664245</c:v>
                </c:pt>
                <c:pt idx="73">
                  <c:v>42.457105149953328</c:v>
                </c:pt>
                <c:pt idx="74">
                  <c:v>43.306435540648643</c:v>
                </c:pt>
                <c:pt idx="75">
                  <c:v>44.172756305746759</c:v>
                </c:pt>
                <c:pt idx="76">
                  <c:v>45.056407328084283</c:v>
                </c:pt>
                <c:pt idx="77">
                  <c:v>45.957735289661763</c:v>
                </c:pt>
                <c:pt idx="78">
                  <c:v>46.877093807657239</c:v>
                </c:pt>
                <c:pt idx="79">
                  <c:v>47.814843573160552</c:v>
                </c:pt>
                <c:pt idx="80">
                  <c:v>48.771352492682837</c:v>
                </c:pt>
                <c:pt idx="81">
                  <c:v>49.746995832497156</c:v>
                </c:pt>
                <c:pt idx="82">
                  <c:v>50.742156365866201</c:v>
                </c:pt>
                <c:pt idx="83">
                  <c:v>51.757224523215363</c:v>
                </c:pt>
                <c:pt idx="84">
                  <c:v>52.792598545310106</c:v>
                </c:pt>
                <c:pt idx="85">
                  <c:v>53.848684639497243</c:v>
                </c:pt>
                <c:pt idx="86">
                  <c:v>54.925897139072056</c:v>
                </c:pt>
                <c:pt idx="87">
                  <c:v>56.024658665833115</c:v>
                </c:pt>
                <c:pt idx="88">
                  <c:v>57.145400295889232</c:v>
                </c:pt>
                <c:pt idx="89">
                  <c:v>58.288561728783108</c:v>
                </c:pt>
                <c:pt idx="90">
                  <c:v>59.454591459998326</c:v>
                </c:pt>
                <c:pt idx="91">
                  <c:v>60.643946956916963</c:v>
                </c:pt>
                <c:pt idx="92">
                  <c:v>61.857094838297591</c:v>
                </c:pt>
                <c:pt idx="93">
                  <c:v>63.094511057343496</c:v>
                </c:pt>
                <c:pt idx="94">
                  <c:v>64.35668108843241</c:v>
                </c:pt>
                <c:pt idx="95">
                  <c:v>65.644100117582852</c:v>
                </c:pt>
                <c:pt idx="96">
                  <c:v>66.957273236729634</c:v>
                </c:pt>
                <c:pt idx="97">
                  <c:v>68.296715641886252</c:v>
                </c:pt>
                <c:pt idx="98">
                  <c:v>69.662952835271412</c:v>
                </c:pt>
                <c:pt idx="99">
                  <c:v>71.05652083147838</c:v>
                </c:pt>
                <c:pt idx="100">
                  <c:v>72.477966367769596</c:v>
                </c:pt>
                <c:pt idx="101">
                  <c:v>73.927847118577347</c:v>
                </c:pt>
                <c:pt idx="102">
                  <c:v>75.406731914295747</c:v>
                </c:pt>
                <c:pt idx="103">
                  <c:v>76.915200964449411</c:v>
                </c:pt>
                <c:pt idx="104">
                  <c:v>78.453846085326532</c:v>
                </c:pt>
                <c:pt idx="105">
                  <c:v>80.023270932165673</c:v>
                </c:pt>
                <c:pt idx="106">
                  <c:v>81.624091235987223</c:v>
                </c:pt>
                <c:pt idx="107">
                  <c:v>83.256935045162592</c:v>
                </c:pt>
                <c:pt idx="108">
                  <c:v>84.922442971815912</c:v>
                </c:pt>
                <c:pt idx="109">
                  <c:v>86.621268443154733</c:v>
                </c:pt>
                <c:pt idx="110">
                  <c:v>88.354077957828565</c:v>
                </c:pt>
                <c:pt idx="111">
                  <c:v>90.121551347415689</c:v>
                </c:pt>
                <c:pt idx="112">
                  <c:v>91.924382043140852</c:v>
                </c:pt>
                <c:pt idx="113">
                  <c:v>93.763277347928494</c:v>
                </c:pt>
                <c:pt idx="114">
                  <c:v>95.638958713898276</c:v>
                </c:pt>
                <c:pt idx="115">
                  <c:v>97.552162025411832</c:v>
                </c:pt>
                <c:pt idx="116">
                  <c:v>99.503637887781153</c:v>
                </c:pt>
                <c:pt idx="117">
                  <c:v>101.49415192175374</c:v>
                </c:pt>
                <c:pt idx="118">
                  <c:v>103.52448506388708</c:v>
                </c:pt>
                <c:pt idx="119">
                  <c:v>105.59543387293317</c:v>
                </c:pt>
                <c:pt idx="120">
                  <c:v>107.70781084235169</c:v>
                </c:pt>
                <c:pt idx="121">
                  <c:v>109.86244471907443</c:v>
                </c:pt>
                <c:pt idx="122">
                  <c:v>112.06018082864736</c:v>
                </c:pt>
                <c:pt idx="123">
                  <c:v>114.30188140687648</c:v>
                </c:pt>
                <c:pt idx="124">
                  <c:v>116.58842593810701</c:v>
                </c:pt>
                <c:pt idx="125">
                  <c:v>118.92071150027222</c:v>
                </c:pt>
                <c:pt idx="126">
                  <c:v>121.29965311684165</c:v>
                </c:pt>
                <c:pt idx="127">
                  <c:v>123.7261841158126</c:v>
                </c:pt>
                <c:pt idx="128">
                  <c:v>126.20125649588127</c:v>
                </c:pt>
                <c:pt idx="129">
                  <c:v>128.72584129993962</c:v>
                </c:pt>
                <c:pt idx="130">
                  <c:v>131.30092899604406</c:v>
                </c:pt>
                <c:pt idx="131">
                  <c:v>133.92752986600453</c:v>
                </c:pt>
                <c:pt idx="132">
                  <c:v>136.6066744017472</c:v>
                </c:pt>
                <c:pt idx="133">
                  <c:v>139.33941370960713</c:v>
                </c:pt>
                <c:pt idx="134">
                  <c:v>142.12681992270748</c:v>
                </c:pt>
                <c:pt idx="135">
                  <c:v>144.96998662158825</c:v>
                </c:pt>
                <c:pt idx="136">
                  <c:v>147.8700292632507</c:v>
                </c:pt>
                <c:pt idx="137">
                  <c:v>150.82808561878201</c:v>
                </c:pt>
                <c:pt idx="138">
                  <c:v>153.8453162197375</c:v>
                </c:pt>
                <c:pt idx="139">
                  <c:v>156.92290481345006</c:v>
                </c:pt>
                <c:pt idx="140">
                  <c:v>160.06205882744877</c:v>
                </c:pt>
                <c:pt idx="141">
                  <c:v>163.26400984316859</c:v>
                </c:pt>
                <c:pt idx="142">
                  <c:v>166.53001407913405</c:v>
                </c:pt>
                <c:pt idx="143">
                  <c:v>169.86135288381197</c:v>
                </c:pt>
                <c:pt idx="144">
                  <c:v>173.25933323832024</c:v>
                </c:pt>
                <c:pt idx="145">
                  <c:v>176.725288269196</c:v>
                </c:pt>
                <c:pt idx="146">
                  <c:v>180.26057777141929</c:v>
                </c:pt>
                <c:pt idx="147">
                  <c:v>183.86658874189939</c:v>
                </c:pt>
                <c:pt idx="148">
                  <c:v>187.54473592363553</c:v>
                </c:pt>
                <c:pt idx="149">
                  <c:v>191.29646236076016</c:v>
                </c:pt>
                <c:pt idx="150">
                  <c:v>195.12323996468896</c:v>
                </c:pt>
                <c:pt idx="151">
                  <c:v>199.0265700915929</c:v>
                </c:pt>
                <c:pt idx="152">
                  <c:v>203.00798413142465</c:v>
                </c:pt>
                <c:pt idx="153">
                  <c:v>207.0690441087275</c:v>
                </c:pt>
                <c:pt idx="154">
                  <c:v>211.21134329546214</c:v>
                </c:pt>
                <c:pt idx="155">
                  <c:v>215.43650683609533</c:v>
                </c:pt>
                <c:pt idx="156">
                  <c:v>219.74619238518963</c:v>
                </c:pt>
                <c:pt idx="157">
                  <c:v>224.14209075775028</c:v>
                </c:pt>
                <c:pt idx="158">
                  <c:v>228.62592659258127</c:v>
                </c:pt>
                <c:pt idx="159">
                  <c:v>233.19945902891047</c:v>
                </c:pt>
                <c:pt idx="160">
                  <c:v>237.86448239655201</c:v>
                </c:pt>
                <c:pt idx="161">
                  <c:v>242.62282691987426</c:v>
                </c:pt>
                <c:pt idx="162">
                  <c:v>247.47635943584891</c:v>
                </c:pt>
                <c:pt idx="163">
                  <c:v>252.42698412646655</c:v>
                </c:pt>
                <c:pt idx="164">
                  <c:v>257.4766432658015</c:v>
                </c:pt>
                <c:pt idx="165">
                  <c:v>262.62731798202356</c:v>
                </c:pt>
                <c:pt idx="166">
                  <c:v>267.8810290346525</c:v>
                </c:pt>
                <c:pt idx="167">
                  <c:v>273.23983760735848</c:v>
                </c:pt>
                <c:pt idx="168">
                  <c:v>278.70584611662781</c:v>
                </c:pt>
                <c:pt idx="169">
                  <c:v>284.28119903659854</c:v>
                </c:pt>
                <c:pt idx="170">
                  <c:v>289.96808374040262</c:v>
                </c:pt>
                <c:pt idx="171">
                  <c:v>295.76873135833574</c:v>
                </c:pt>
                <c:pt idx="172">
                  <c:v>301.68541765319236</c:v>
                </c:pt>
                <c:pt idx="173">
                  <c:v>307.72046391311738</c:v>
                </c:pt>
                <c:pt idx="174">
                  <c:v>313.8762378623112</c:v>
                </c:pt>
                <c:pt idx="175">
                  <c:v>320.15515458995952</c:v>
                </c:pt>
                <c:pt idx="176">
                  <c:v>326.55967749774192</c:v>
                </c:pt>
                <c:pt idx="177">
                  <c:v>333.09231926629593</c:v>
                </c:pt>
                <c:pt idx="178">
                  <c:v>339.7556428410158</c:v>
                </c:pt>
                <c:pt idx="179">
                  <c:v>346.55226243756925</c:v>
                </c:pt>
                <c:pt idx="180">
                  <c:v>353.48484456753022</c:v>
                </c:pt>
                <c:pt idx="181">
                  <c:v>360.55610908453059</c:v>
                </c:pt>
                <c:pt idx="182">
                  <c:v>367.76883025133571</c:v>
                </c:pt>
                <c:pt idx="183">
                  <c:v>375.12583782827033</c:v>
                </c:pt>
                <c:pt idx="184">
                  <c:v>382.63001818341451</c:v>
                </c:pt>
                <c:pt idx="185">
                  <c:v>390.28431542501119</c:v>
                </c:pt>
                <c:pt idx="186">
                  <c:v>398.09173255652394</c:v>
                </c:pt>
                <c:pt idx="187">
                  <c:v>406.05533265480267</c:v>
                </c:pt>
                <c:pt idx="188">
                  <c:v>414.17824007181935</c:v>
                </c:pt>
                <c:pt idx="189">
                  <c:v>422.46364166044032</c:v>
                </c:pt>
                <c:pt idx="190">
                  <c:v>430.91478802472352</c:v>
                </c:pt>
                <c:pt idx="191">
                  <c:v>439.53499479522299</c:v>
                </c:pt>
                <c:pt idx="192">
                  <c:v>448.32764392980704</c:v>
                </c:pt>
                <c:pt idx="193">
                  <c:v>457.29618504050035</c:v>
                </c:pt>
                <c:pt idx="194">
                  <c:v>466.44413674686729</c:v>
                </c:pt>
                <c:pt idx="195">
                  <c:v>475.77508805646642</c:v>
                </c:pt>
                <c:pt idx="196">
                  <c:v>485.29269977292489</c:v>
                </c:pt>
                <c:pt idx="197">
                  <c:v>495.00070593217583</c:v>
                </c:pt>
                <c:pt idx="198">
                  <c:v>504.90291526743249</c:v>
                </c:pt>
                <c:pt idx="199">
                  <c:v>515.00321270346092</c:v>
                </c:pt>
                <c:pt idx="200">
                  <c:v>525.30556088075343</c:v>
                </c:pt>
                <c:pt idx="201">
                  <c:v>535.81400171018606</c:v>
                </c:pt>
                <c:pt idx="202">
                  <c:v>546.53265795877439</c:v>
                </c:pt>
                <c:pt idx="203">
                  <c:v>557.46573486716079</c:v>
                </c:pt>
                <c:pt idx="204">
                  <c:v>568.61752179944676</c:v>
                </c:pt>
                <c:pt idx="205">
                  <c:v>579.99239392604113</c:v>
                </c:pt>
                <c:pt idx="206">
                  <c:v>591.5948139401637</c:v>
                </c:pt>
                <c:pt idx="207">
                  <c:v>603.42933380868715</c:v>
                </c:pt>
                <c:pt idx="208">
                  <c:v>615.50059655801101</c:v>
                </c:pt>
                <c:pt idx="209">
                  <c:v>627.81333809565092</c:v>
                </c:pt>
                <c:pt idx="210">
                  <c:v>640.37238906827849</c:v>
                </c:pt>
                <c:pt idx="211">
                  <c:v>653.18267675692141</c:v>
                </c:pt>
                <c:pt idx="212">
                  <c:v>666.24922701007642</c:v>
                </c:pt>
                <c:pt idx="213">
                  <c:v>679.57716621550128</c:v>
                </c:pt>
                <c:pt idx="214">
                  <c:v>693.17172331144286</c:v>
                </c:pt>
                <c:pt idx="215">
                  <c:v>707.03823183810016</c:v>
                </c:pt>
                <c:pt idx="216">
                  <c:v>721.18213203013249</c:v>
                </c:pt>
                <c:pt idx="217">
                  <c:v>735.60897295101643</c:v>
                </c:pt>
                <c:pt idx="218">
                  <c:v>750.32441467010722</c:v>
                </c:pt>
                <c:pt idx="219">
                  <c:v>765.33423048324937</c:v>
                </c:pt>
                <c:pt idx="220">
                  <c:v>780.64430917780464</c:v>
                </c:pt>
                <c:pt idx="221">
                  <c:v>796.26065734300073</c:v>
                </c:pt>
                <c:pt idx="222">
                  <c:v>812.18940172648809</c:v>
                </c:pt>
                <c:pt idx="223">
                  <c:v>828.43679163803733</c:v>
                </c:pt>
                <c:pt idx="224">
                  <c:v>845.00920140133212</c:v>
                </c:pt>
                <c:pt idx="225">
                  <c:v>861.91313285479509</c:v>
                </c:pt>
                <c:pt idx="226">
                  <c:v>879.15521790245498</c:v>
                </c:pt>
                <c:pt idx="227">
                  <c:v>896.74222111583242</c:v>
                </c:pt>
                <c:pt idx="228">
                  <c:v>914.68104238787373</c:v>
                </c:pt>
                <c:pt idx="229">
                  <c:v>932.9787196399875</c:v>
                </c:pt>
                <c:pt idx="230">
                  <c:v>951.64243158321915</c:v>
                </c:pt>
                <c:pt idx="231">
                  <c:v>970.67950053467314</c:v>
                </c:pt>
                <c:pt idx="232">
                  <c:v>990.0973952902674</c:v>
                </c:pt>
                <c:pt idx="233">
                  <c:v>1009.9037340549629</c:v>
                </c:pt>
                <c:pt idx="234">
                  <c:v>1030.1062874316035</c:v>
                </c:pt>
                <c:pt idx="235">
                  <c:v>1050.7129814695488</c:v>
                </c:pt>
                <c:pt idx="236">
                  <c:v>1071.7319007742979</c:v>
                </c:pt>
                <c:pt idx="237">
                  <c:v>1093.1712916793153</c:v>
                </c:pt>
                <c:pt idx="238">
                  <c:v>1115.039565481301</c:v>
                </c:pt>
                <c:pt idx="239">
                  <c:v>1137.3453017401939</c:v>
                </c:pt>
                <c:pt idx="240">
                  <c:v>1160.0972516451798</c:v>
                </c:pt>
                <c:pt idx="241">
                  <c:v>1183.3043414480385</c:v>
                </c:pt>
                <c:pt idx="242">
                  <c:v>1206.9756759651673</c:v>
                </c:pt>
                <c:pt idx="243">
                  <c:v>1231.1205421496754</c:v>
                </c:pt>
                <c:pt idx="244">
                  <c:v>1255.7484127349155</c:v>
                </c:pt>
                <c:pt idx="245">
                  <c:v>1280.8689499509182</c:v>
                </c:pt>
                <c:pt idx="246">
                  <c:v>1306.4920093151652</c:v>
                </c:pt>
                <c:pt idx="247">
                  <c:v>1332.6276434991905</c:v>
                </c:pt>
                <c:pt idx="248">
                  <c:v>1359.2861062725472</c:v>
                </c:pt>
                <c:pt idx="249">
                  <c:v>1386.4778565256486</c:v>
                </c:pt>
                <c:pt idx="250">
                  <c:v>1414.213562373096</c:v>
                </c:pt>
                <c:pt idx="251">
                  <c:v>1442.5041053391019</c:v>
                </c:pt>
                <c:pt idx="252">
                  <c:v>1471.3605846266109</c:v>
                </c:pt>
                <c:pt idx="253">
                  <c:v>1500.7943214718534</c:v>
                </c:pt>
                <c:pt idx="254">
                  <c:v>1530.8168635859954</c:v>
                </c:pt>
                <c:pt idx="255">
                  <c:v>1561.439989685628</c:v>
                </c:pt>
                <c:pt idx="256">
                  <c:v>1592.6757141139196</c:v>
                </c:pt>
                <c:pt idx="257">
                  <c:v>1624.5362915541796</c:v>
                </c:pt>
                <c:pt idx="258">
                  <c:v>1657.0342218377248</c:v>
                </c:pt>
                <c:pt idx="259">
                  <c:v>1690.1822548479433</c:v>
                </c:pt>
                <c:pt idx="260">
                  <c:v>1723.9933955224217</c:v>
                </c:pt>
                <c:pt idx="261">
                  <c:v>1758.4809089551827</c:v>
                </c:pt>
                <c:pt idx="262">
                  <c:v>1793.658325600953</c:v>
                </c:pt>
                <c:pt idx="263">
                  <c:v>1829.5394465835532</c:v>
                </c:pt>
                <c:pt idx="264">
                  <c:v>1866.1383491104966</c:v>
                </c:pt>
                <c:pt idx="265">
                  <c:v>1903.4693919958647</c:v>
                </c:pt>
                <c:pt idx="266">
                  <c:v>1941.5472212937034</c:v>
                </c:pt>
                <c:pt idx="267">
                  <c:v>1980.3867760440967</c:v>
                </c:pt>
                <c:pt idx="268">
                  <c:v>2020.0032941341713</c:v>
                </c:pt>
                <c:pt idx="269">
                  <c:v>2060.4123182763801</c:v>
                </c:pt>
                <c:pt idx="270">
                  <c:v>2101.629702106351</c:v>
                </c:pt>
                <c:pt idx="271">
                  <c:v>2143.6716164027312</c:v>
                </c:pt>
                <c:pt idx="272">
                  <c:v>2186.5545554314613</c:v>
                </c:pt>
                <c:pt idx="273">
                  <c:v>2230.2953434169376</c:v>
                </c:pt>
                <c:pt idx="274">
                  <c:v>2274.9111411426638</c:v>
                </c:pt>
                <c:pt idx="275">
                  <c:v>2320.4194526839156</c:v>
                </c:pt>
                <c:pt idx="276">
                  <c:v>2366.8381322750997</c:v>
                </c:pt>
                <c:pt idx="277">
                  <c:v>2414.1853913144982</c:v>
                </c:pt>
                <c:pt idx="278">
                  <c:v>2462.4798055091096</c:v>
                </c:pt>
                <c:pt idx="279">
                  <c:v>2511.7403221624604</c:v>
                </c:pt>
                <c:pt idx="280">
                  <c:v>2561.9862676081711</c:v>
                </c:pt>
                <c:pt idx="281">
                  <c:v>2613.2373547922443</c:v>
                </c:pt>
                <c:pt idx="282">
                  <c:v>2665.5136910070246</c:v>
                </c:pt>
                <c:pt idx="283">
                  <c:v>2718.8357857798742</c:v>
                </c:pt>
                <c:pt idx="284">
                  <c:v>2773.2245589196605</c:v>
                </c:pt>
                <c:pt idx="285">
                  <c:v>2828.7013487241934</c:v>
                </c:pt>
                <c:pt idx="286">
                  <c:v>2885.2879203518842</c:v>
                </c:pt>
                <c:pt idx="287">
                  <c:v>2943.006474360825</c:v>
                </c:pt>
                <c:pt idx="288">
                  <c:v>3001.8796554187315</c:v>
                </c:pt>
                <c:pt idx="289">
                  <c:v>3061.9305611870855</c:v>
                </c:pt>
                <c:pt idx="290">
                  <c:v>3123.182751383044</c:v>
                </c:pt>
                <c:pt idx="291">
                  <c:v>3185.6602570225918</c:v>
                </c:pt>
                <c:pt idx="292">
                  <c:v>3249.3875898485871</c:v>
                </c:pt>
                <c:pt idx="293">
                  <c:v>3314.3897519474717</c:v>
                </c:pt>
                <c:pt idx="294">
                  <c:v>3380.692245558279</c:v>
                </c:pt>
                <c:pt idx="295">
                  <c:v>3448.3210830779185</c:v>
                </c:pt>
                <c:pt idx="296">
                  <c:v>3517.302797266615</c:v>
                </c:pt>
                <c:pt idx="297">
                  <c:v>3587.6644516574411</c:v>
                </c:pt>
                <c:pt idx="298">
                  <c:v>3659.4336511741753</c:v>
                </c:pt>
                <c:pt idx="299">
                  <c:v>3732.6385529614686</c:v>
                </c:pt>
                <c:pt idx="300">
                  <c:v>3807.3078774317619</c:v>
                </c:pt>
                <c:pt idx="301">
                  <c:v>3883.4709195330861</c:v>
                </c:pt>
                <c:pt idx="302">
                  <c:v>3961.1575602423768</c:v>
                </c:pt>
                <c:pt idx="303">
                  <c:v>4040.398278288596</c:v>
                </c:pt>
                <c:pt idx="304">
                  <c:v>4121.2241621104786</c:v>
                </c:pt>
                <c:pt idx="305">
                  <c:v>4203.6669220533777</c:v>
                </c:pt>
                <c:pt idx="306">
                  <c:v>4287.7589028102093</c:v>
                </c:pt>
                <c:pt idx="307">
                  <c:v>4373.5330961111595</c:v>
                </c:pt>
                <c:pt idx="308">
                  <c:v>4461.0231536673509</c:v>
                </c:pt>
                <c:pt idx="309">
                  <c:v>4550.2634003733701</c:v>
                </c:pt>
                <c:pt idx="310">
                  <c:v>4641.2888477738989</c:v>
                </c:pt>
                <c:pt idx="311">
                  <c:v>4734.1352077997817</c:v>
                </c:pt>
                <c:pt idx="312">
                  <c:v>4828.8389067788803</c:v>
                </c:pt>
                <c:pt idx="313">
                  <c:v>4925.4370997271299</c:v>
                </c:pt>
                <c:pt idx="314">
                  <c:v>5023.9676849255593</c:v>
                </c:pt>
                <c:pt idx="315">
                  <c:v>5124.4693187889043</c:v>
                </c:pt>
                <c:pt idx="316">
                  <c:v>5226.9814310316306</c:v>
                </c:pt>
                <c:pt idx="317">
                  <c:v>5331.5442401373239</c:v>
                </c:pt>
                <c:pt idx="318">
                  <c:v>5438.1987691376426</c:v>
                </c:pt>
                <c:pt idx="319">
                  <c:v>5546.9868617067668</c:v>
                </c:pt>
                <c:pt idx="320">
                  <c:v>5657.9511985779636</c:v>
                </c:pt>
                <c:pt idx="321">
                  <c:v>5771.1353142884209</c:v>
                </c:pt>
                <c:pt idx="322">
                  <c:v>5886.5836142591306</c:v>
                </c:pt>
                <c:pt idx="323">
                  <c:v>6004.3413922164555</c:v>
                </c:pt>
                <c:pt idx="324">
                  <c:v>6124.4548479621526</c:v>
                </c:pt>
                <c:pt idx="325">
                  <c:v>6246.9711054988693</c:v>
                </c:pt>
                <c:pt idx="326">
                  <c:v>6371.9382315183329</c:v>
                </c:pt>
                <c:pt idx="327">
                  <c:v>6499.4052542592235</c:v>
                </c:pt>
                <c:pt idx="328">
                  <c:v>6629.4221827424726</c:v>
                </c:pt>
                <c:pt idx="329">
                  <c:v>6762.0400263911743</c:v>
                </c:pt>
                <c:pt idx="330">
                  <c:v>6897.3108150430962</c:v>
                </c:pt>
                <c:pt idx="331">
                  <c:v>7035.287619363542</c:v>
                </c:pt>
                <c:pt idx="332">
                  <c:v>7176.0245716664258</c:v>
                </c:pt>
                <c:pt idx="333">
                  <c:v>7319.5768871520449</c:v>
                </c:pt>
                <c:pt idx="334">
                  <c:v>7466.0008855695678</c:v>
                </c:pt>
                <c:pt idx="335">
                  <c:v>7615.3540133128736</c:v>
                </c:pt>
                <c:pt idx="336">
                  <c:v>7767.6948659585323</c:v>
                </c:pt>
                <c:pt idx="337">
                  <c:v>7923.0832112544649</c:v>
                </c:pt>
                <c:pt idx="338">
                  <c:v>8081.5800125686073</c:v>
                </c:pt>
                <c:pt idx="339">
                  <c:v>8243.2474528066523</c:v>
                </c:pt>
                <c:pt idx="340">
                  <c:v>8408.1489588081186</c:v>
                </c:pt>
                <c:pt idx="341">
                  <c:v>8576.349226230659</c:v>
                </c:pt>
                <c:pt idx="342">
                  <c:v>8747.9142449319279</c:v>
                </c:pt>
                <c:pt idx="343">
                  <c:v>8922.9113248594258</c:v>
                </c:pt>
                <c:pt idx="344">
                  <c:v>9101.4091224581152</c:v>
                </c:pt>
                <c:pt idx="345">
                  <c:v>9283.4776676062993</c:v>
                </c:pt>
                <c:pt idx="346">
                  <c:v>9469.1883910904071</c:v>
                </c:pt>
                <c:pt idx="347">
                  <c:v>9658.6141526294359</c:v>
                </c:pt>
                <c:pt idx="348">
                  <c:v>9851.8292694598058</c:v>
                </c:pt>
                <c:pt idx="349">
                  <c:v>10048.909545492295</c:v>
                </c:pt>
                <c:pt idx="350">
                  <c:v>10249.932301052095</c:v>
                </c:pt>
                <c:pt idx="351">
                  <c:v>10454.976403213668</c:v>
                </c:pt>
                <c:pt idx="352">
                  <c:v>10664.122296742909</c:v>
                </c:pt>
                <c:pt idx="353">
                  <c:v>10877.452035657656</c:v>
                </c:pt>
                <c:pt idx="354">
                  <c:v>11095.049315420008</c:v>
                </c:pt>
                <c:pt idx="355">
                  <c:v>11316.999505772543</c:v>
                </c:pt>
                <c:pt idx="356">
                  <c:v>11543.389684231197</c:v>
                </c:pt>
                <c:pt idx="357">
                  <c:v>11774.308670248483</c:v>
                </c:pt>
                <c:pt idx="358">
                  <c:v>12009.847060059774</c:v>
                </c:pt>
                <c:pt idx="359">
                  <c:v>12250.097262227007</c:v>
                </c:pt>
                <c:pt idx="360">
                  <c:v>12495.153533893106</c:v>
                </c:pt>
                <c:pt idx="361">
                  <c:v>12745.112017761883</c:v>
                </c:pt>
                <c:pt idx="362">
                  <c:v>13000.070779817577</c:v>
                </c:pt>
                <c:pt idx="363">
                  <c:v>13260.129847799053</c:v>
                </c:pt>
                <c:pt idx="364">
                  <c:v>13525.391250443587</c:v>
                </c:pt>
                <c:pt idx="365">
                  <c:v>13795.959057515498</c:v>
                </c:pt>
                <c:pt idx="366">
                  <c:v>14071.939420636163</c:v>
                </c:pt>
                <c:pt idx="367">
                  <c:v>14353.440614929979</c:v>
                </c:pt>
                <c:pt idx="368">
                  <c:v>14640.573081503997</c:v>
                </c:pt>
                <c:pt idx="369">
                  <c:v>14933.449470777376</c:v>
                </c:pt>
                <c:pt idx="370">
                  <c:v>15232.184686676972</c:v>
                </c:pt>
                <c:pt idx="371">
                  <c:v>15536.895931717969</c:v>
                </c:pt>
                <c:pt idx="372">
                  <c:v>15847.702752985482</c:v>
                </c:pt>
                <c:pt idx="373">
                  <c:v>16164.727089036576</c:v>
                </c:pt>
                <c:pt idx="374">
                  <c:v>16488.093317740258</c:v>
                </c:pt>
                <c:pt idx="375">
                  <c:v>16817.9283050743</c:v>
                </c:pt>
                <c:pt idx="376">
                  <c:v>17154.361454898943</c:v>
                </c:pt>
                <c:pt idx="377">
                  <c:v>17497.5247597253</c:v>
                </c:pt>
                <c:pt idx="378">
                  <c:v>17847.552852500074</c:v>
                </c:pt>
                <c:pt idx="379">
                  <c:v>18204.583059426168</c:v>
                </c:pt>
                <c:pt idx="380">
                  <c:v>18568.755453839254</c:v>
                </c:pt>
                <c:pt idx="381">
                  <c:v>18940.212911163158</c:v>
                </c:pt>
                <c:pt idx="382">
                  <c:v>19319.101164963649</c:v>
                </c:pt>
                <c:pt idx="383">
                  <c:v>19705.56886412419</c:v>
                </c:pt>
                <c:pt idx="384">
                  <c:v>20099.767631165196</c:v>
                </c:pt>
                <c:pt idx="385">
                  <c:v>20501.852121729637</c:v>
                </c:pt>
                <c:pt idx="386">
                  <c:v>20911.980085259569</c:v>
                </c:pt>
                <c:pt idx="387">
                  <c:v>21330.312426885219</c:v>
                </c:pt>
                <c:pt idx="388">
                  <c:v>21757.013270552998</c:v>
                </c:pt>
                <c:pt idx="389">
                  <c:v>22192.25002341636</c:v>
                </c:pt>
                <c:pt idx="390">
                  <c:v>22636.193441513853</c:v>
                </c:pt>
                <c:pt idx="391">
                  <c:v>23089.017696762341</c:v>
                </c:pt>
                <c:pt idx="392">
                  <c:v>23550.900445289397</c:v>
                </c:pt>
                <c:pt idx="393">
                  <c:v>24022.022897132923</c:v>
                </c:pt>
                <c:pt idx="394">
                  <c:v>24502.569887335259</c:v>
                </c:pt>
                <c:pt idx="395">
                  <c:v>24992.729948459193</c:v>
                </c:pt>
                <c:pt idx="396">
                  <c:v>25492.695384555183</c:v>
                </c:pt>
                <c:pt idx="397">
                  <c:v>26002.662346607074</c:v>
                </c:pt>
                <c:pt idx="398">
                  <c:v>26522.830909488588</c:v>
                </c:pt>
                <c:pt idx="399">
                  <c:v>27053.405150458169</c:v>
                </c:pt>
                <c:pt idx="400">
                  <c:v>27594.59322922432</c:v>
                </c:pt>
                <c:pt idx="401">
                  <c:v>28146.607469613096</c:v>
                </c:pt>
                <c:pt idx="402">
                  <c:v>28709.664442868292</c:v>
                </c:pt>
                <c:pt idx="403">
                  <c:v>29283.985052619522</c:v>
                </c:pt>
                <c:pt idx="404">
                  <c:v>29869.794621548292</c:v>
                </c:pt>
                <c:pt idx="405">
                  <c:v>30467.322979788991</c:v>
                </c:pt>
                <c:pt idx="406">
                  <c:v>31076.804555098319</c:v>
                </c:pt>
                <c:pt idx="407">
                  <c:v>31698.478464827203</c:v>
                </c:pt>
                <c:pt idx="408">
                  <c:v>32332.588609734394</c:v>
                </c:pt>
                <c:pt idx="409">
                  <c:v>32979.383769675427</c:v>
                </c:pt>
                <c:pt idx="410">
                  <c:v>33639.117701206036</c:v>
                </c:pt>
                <c:pt idx="411">
                  <c:v>34312.04923713873</c:v>
                </c:pt>
                <c:pt idx="412">
                  <c:v>34998.442388089657</c:v>
                </c:pt>
                <c:pt idx="413">
                  <c:v>35698.566446058714</c:v>
                </c:pt>
                <c:pt idx="414">
                  <c:v>36412.696090079618</c:v>
                </c:pt>
                <c:pt idx="415">
                  <c:v>37141.111493984899</c:v>
                </c:pt>
                <c:pt idx="416">
                  <c:v>37884.098436326698</c:v>
                </c:pt>
                <c:pt idx="417">
                  <c:v>38641.948412494894</c:v>
                </c:pt>
                <c:pt idx="418">
                  <c:v>39414.958749080368</c:v>
                </c:pt>
                <c:pt idx="419">
                  <c:v>40203.43272052431</c:v>
                </c:pt>
                <c:pt idx="420">
                  <c:v>41007.679668101489</c:v>
                </c:pt>
                <c:pt idx="421">
                  <c:v>41828.015121284312</c:v>
                </c:pt>
                <c:pt idx="422">
                  <c:v>42664.760921533634</c:v>
                </c:pt>
                <c:pt idx="423">
                  <c:v>43518.245348567143</c:v>
                </c:pt>
                <c:pt idx="424">
                  <c:v>44388.803249152465</c:v>
                </c:pt>
                <c:pt idx="425">
                  <c:v>45276.776168477583</c:v>
                </c:pt>
                <c:pt idx="426">
                  <c:v>46182.512484149127</c:v>
                </c:pt>
                <c:pt idx="427">
                  <c:v>47106.367542870532</c:v>
                </c:pt>
                <c:pt idx="428">
                  <c:v>48048.703799855495</c:v>
                </c:pt>
                <c:pt idx="429">
                  <c:v>49009.890961029079</c:v>
                </c:pt>
                <c:pt idx="430">
                  <c:v>49990.306128074735</c:v>
                </c:pt>
                <c:pt idx="431">
                  <c:v>50990.333946381601</c:v>
                </c:pt>
                <c:pt idx="432">
                  <c:v>52010.366755952688</c:v>
                </c:pt>
                <c:pt idx="433">
                  <c:v>53050.804745331086</c:v>
                </c:pt>
                <c:pt idx="434">
                  <c:v>54112.056108604855</c:v>
                </c:pt>
                <c:pt idx="435">
                  <c:v>55194.537205555003</c:v>
                </c:pt>
                <c:pt idx="436">
                  <c:v>56298.67272500394</c:v>
                </c:pt>
                <c:pt idx="437">
                  <c:v>57424.895851433939</c:v>
                </c:pt>
                <c:pt idx="438">
                  <c:v>58573.648434938688</c:v>
                </c:pt>
                <c:pt idx="439">
                  <c:v>59745.381164572223</c:v>
                </c:pt>
                <c:pt idx="440">
                  <c:v>60940.553745169222</c:v>
                </c:pt>
                <c:pt idx="441">
                  <c:v>62159.635077699182</c:v>
                </c:pt>
                <c:pt idx="442">
                  <c:v>63403.103443230808</c:v>
                </c:pt>
                <c:pt idx="443">
                  <c:v>64671.446690575351</c:v>
                </c:pt>
                <c:pt idx="444">
                  <c:v>65965.162427682997</c:v>
                </c:pt>
                <c:pt idx="445">
                  <c:v>67284.758216870876</c:v>
                </c:pt>
                <c:pt idx="446">
                  <c:v>68630.751773952536</c:v>
                </c:pt>
                <c:pt idx="447">
                  <c:v>70003.671171353766</c:v>
                </c:pt>
                <c:pt idx="448">
                  <c:v>71404.055045291636</c:v>
                </c:pt>
                <c:pt idx="449">
                  <c:v>72832.452807094989</c:v>
                </c:pt>
                <c:pt idx="450">
                  <c:v>74289.424858756815</c:v>
                </c:pt>
                <c:pt idx="451">
                  <c:v>75775.542812794549</c:v>
                </c:pt>
                <c:pt idx="452">
                  <c:v>77291.389716511359</c:v>
                </c:pt>
                <c:pt idx="453">
                  <c:v>78837.560280742313</c:v>
                </c:pt>
                <c:pt idx="454">
                  <c:v>80414.661113175564</c:v>
                </c:pt>
                <c:pt idx="455">
                  <c:v>82023.310956344649</c:v>
                </c:pt>
                <c:pt idx="456">
                  <c:v>83664.140930376772</c:v>
                </c:pt>
                <c:pt idx="457">
                  <c:v>85337.794780600816</c:v>
                </c:pt>
                <c:pt idx="458">
                  <c:v>87044.929130106946</c:v>
                </c:pt>
                <c:pt idx="459">
                  <c:v>88786.213737359445</c:v>
                </c:pt>
                <c:pt idx="460">
                  <c:v>90562.33175896226</c:v>
                </c:pt>
                <c:pt idx="461">
                  <c:v>92373.980017679918</c:v>
                </c:pt>
                <c:pt idx="462">
                  <c:v>94221.869275824152</c:v>
                </c:pt>
                <c:pt idx="463">
                  <c:v>96106.724514103829</c:v>
                </c:pt>
                <c:pt idx="464">
                  <c:v>98029.285216057091</c:v>
                </c:pt>
                <c:pt idx="465">
                  <c:v>99990.305658173515</c:v>
                </c:pt>
                <c:pt idx="466">
                  <c:v>101990.55520581579</c:v>
                </c:pt>
                <c:pt idx="467">
                  <c:v>104030.8186150672</c:v>
                </c:pt>
                <c:pt idx="468">
                  <c:v>106111.89634061203</c:v>
                </c:pt>
                <c:pt idx="469">
                  <c:v>108234.6048497788</c:v>
                </c:pt>
                <c:pt idx="470">
                  <c:v>110399.77694286294</c:v>
                </c:pt>
                <c:pt idx="471">
                  <c:v>112608.2620798588</c:v>
                </c:pt>
                <c:pt idx="472">
                  <c:v>114860.92671372902</c:v>
                </c:pt>
                <c:pt idx="473">
                  <c:v>117158.65463033678</c:v>
                </c:pt>
                <c:pt idx="474">
                  <c:v>119502.34729518216</c:v>
                </c:pt>
                <c:pt idx="475">
                  <c:v>121892.92420707362</c:v>
                </c:pt>
                <c:pt idx="476">
                  <c:v>124331.32325887294</c:v>
                </c:pt>
                <c:pt idx="477">
                  <c:v>126818.50110545871</c:v>
                </c:pt>
                <c:pt idx="478">
                  <c:v>129355.43353904915</c:v>
                </c:pt>
                <c:pt idx="479">
                  <c:v>131943.11587203565</c:v>
                </c:pt>
                <c:pt idx="480">
                  <c:v>134582.56332747007</c:v>
                </c:pt>
                <c:pt idx="481">
                  <c:v>137274.81143736775</c:v>
                </c:pt>
                <c:pt idx="482">
                  <c:v>140020.91644897746</c:v>
                </c:pt>
                <c:pt idx="483">
                  <c:v>142821.95573917619</c:v>
                </c:pt>
                <c:pt idx="484">
                  <c:v>145679.02823715709</c:v>
                </c:pt>
                <c:pt idx="485">
                  <c:v>148593.25485557073</c:v>
                </c:pt>
                <c:pt idx="486">
                  <c:v>151565.77893029116</c:v>
                </c:pt>
                <c:pt idx="487">
                  <c:v>154597.76666898059</c:v>
                </c:pt>
                <c:pt idx="488">
                  <c:v>157690.4076086258</c:v>
                </c:pt>
                <c:pt idx="489">
                  <c:v>160844.91508223032</c:v>
                </c:pt>
                <c:pt idx="490">
                  <c:v>164062.52669483688</c:v>
                </c:pt>
                <c:pt idx="491">
                  <c:v>167344.50480907792</c:v>
                </c:pt>
                <c:pt idx="492">
                  <c:v>170692.13704043761</c:v>
                </c:pt>
                <c:pt idx="493">
                  <c:v>174106.73676241926</c:v>
                </c:pt>
                <c:pt idx="494">
                  <c:v>177589.64362182037</c:v>
                </c:pt>
                <c:pt idx="495">
                  <c:v>181142.22406431744</c:v>
                </c:pt>
                <c:pt idx="496">
                  <c:v>184765.87187055836</c:v>
                </c:pt>
                <c:pt idx="497">
                  <c:v>188462.00870298574</c:v>
                </c:pt>
                <c:pt idx="498">
                  <c:v>192232.08466359551</c:v>
                </c:pt>
                <c:pt idx="499">
                  <c:v>196077.57886285498</c:v>
                </c:pt>
                <c:pt idx="500">
                  <c:v>200000.00000000041</c:v>
                </c:pt>
              </c:numCache>
            </c:numRef>
          </c:xVal>
          <c:yVal>
            <c:numRef>
              <c:f>LoopAnalysis!$J$5:$J$505</c:f>
              <c:numCache>
                <c:formatCode>General</c:formatCode>
                <c:ptCount val="501"/>
                <c:pt idx="0">
                  <c:v>-0.29761530280075704</c:v>
                </c:pt>
                <c:pt idx="1">
                  <c:v>-0.30356884315667859</c:v>
                </c:pt>
                <c:pt idx="2">
                  <c:v>-0.30964147542365894</c:v>
                </c:pt>
                <c:pt idx="3">
                  <c:v>-0.31583558164121617</c:v>
                </c:pt>
                <c:pt idx="4">
                  <c:v>-0.32215359148012662</c:v>
                </c:pt>
                <c:pt idx="5">
                  <c:v>-0.32859798319400768</c:v>
                </c:pt>
                <c:pt idx="6">
                  <c:v>-0.33517128458989109</c:v>
                </c:pt>
                <c:pt idx="7">
                  <c:v>-0.3418760740181046</c:v>
                </c:pt>
                <c:pt idx="8">
                  <c:v>-0.34871498138190943</c:v>
                </c:pt>
                <c:pt idx="9">
                  <c:v>-0.35569068916719926</c:v>
                </c:pt>
                <c:pt idx="10">
                  <c:v>-0.36280593349273088</c:v>
                </c:pt>
                <c:pt idx="11">
                  <c:v>-0.37006350518125303</c:v>
                </c:pt>
                <c:pt idx="12">
                  <c:v>-0.37746625085196128</c:v>
                </c:pt>
                <c:pt idx="13">
                  <c:v>-0.38501707403467728</c:v>
                </c:pt>
                <c:pt idx="14">
                  <c:v>-0.39271893630620741</c:v>
                </c:pt>
                <c:pt idx="15">
                  <c:v>-0.40057485844930751</c:v>
                </c:pt>
                <c:pt idx="16">
                  <c:v>-0.40858792163466806</c:v>
                </c:pt>
                <c:pt idx="17">
                  <c:v>-0.41676126862644364</c:v>
                </c:pt>
                <c:pt idx="18">
                  <c:v>-0.42509810501169859</c:v>
                </c:pt>
                <c:pt idx="19">
                  <c:v>-0.43360170045431412</c:v>
                </c:pt>
                <c:pt idx="20">
                  <c:v>-0.44227538997378329</c:v>
                </c:pt>
                <c:pt idx="21">
                  <c:v>-0.45112257524942168</c:v>
                </c:pt>
                <c:pt idx="22">
                  <c:v>-0.46014672595045586</c:v>
                </c:pt>
                <c:pt idx="23">
                  <c:v>-0.46935138109252877</c:v>
                </c:pt>
                <c:pt idx="24">
                  <c:v>-0.47874015042109275</c:v>
                </c:pt>
                <c:pt idx="25">
                  <c:v>-0.48831671582228087</c:v>
                </c:pt>
                <c:pt idx="26">
                  <c:v>-0.49808483276171112</c:v>
                </c:pt>
                <c:pt idx="27">
                  <c:v>-0.50804833175184272</c:v>
                </c:pt>
                <c:pt idx="28">
                  <c:v>-0.51821111984838575</c:v>
                </c:pt>
                <c:pt idx="29">
                  <c:v>-0.52857718217636862</c:v>
                </c:pt>
                <c:pt idx="30">
                  <c:v>-0.53915058348637213</c:v>
                </c:pt>
                <c:pt idx="31">
                  <c:v>-0.54993546974162966</c:v>
                </c:pt>
                <c:pt idx="32">
                  <c:v>-0.56093606973646448</c:v>
                </c:pt>
                <c:pt idx="33">
                  <c:v>-0.57215669674674696</c:v>
                </c:pt>
                <c:pt idx="34">
                  <c:v>-0.58360175021296179</c:v>
                </c:pt>
                <c:pt idx="35">
                  <c:v>-0.59527571745653796</c:v>
                </c:pt>
                <c:pt idx="36">
                  <c:v>-0.60718317543003053</c:v>
                </c:pt>
                <c:pt idx="37">
                  <c:v>-0.61932879250187112</c:v>
                </c:pt>
                <c:pt idx="38">
                  <c:v>-0.63171733027625321</c:v>
                </c:pt>
                <c:pt idx="39">
                  <c:v>-0.64435364544900775</c:v>
                </c:pt>
                <c:pt idx="40">
                  <c:v>-0.65724269169985428</c:v>
                </c:pt>
                <c:pt idx="41">
                  <c:v>-0.67038952162205478</c:v>
                </c:pt>
                <c:pt idx="42">
                  <c:v>-0.68379928868996942</c:v>
                </c:pt>
                <c:pt idx="43">
                  <c:v>-0.69747724926525323</c:v>
                </c:pt>
                <c:pt idx="44">
                  <c:v>-0.71142876464250071</c:v>
                </c:pt>
                <c:pt idx="45">
                  <c:v>-0.7256593031350651</c:v>
                </c:pt>
                <c:pt idx="46">
                  <c:v>-0.74017444220171247</c:v>
                </c:pt>
                <c:pt idx="47">
                  <c:v>-0.75497987061503158</c:v>
                </c:pt>
                <c:pt idx="48">
                  <c:v>-0.77008139067226522</c:v>
                </c:pt>
                <c:pt idx="49">
                  <c:v>-0.78548492044934226</c:v>
                </c:pt>
                <c:pt idx="50">
                  <c:v>-0.8011964960991067</c:v>
                </c:pt>
                <c:pt idx="51">
                  <c:v>-0.8172222741942381</c:v>
                </c:pt>
                <c:pt idx="52">
                  <c:v>-0.8335685341160427</c:v>
                </c:pt>
                <c:pt idx="53">
                  <c:v>-0.85024168048967974</c:v>
                </c:pt>
                <c:pt idx="54">
                  <c:v>-0.86724824566684677</c:v>
                </c:pt>
                <c:pt idx="55">
                  <c:v>-0.88459489225670696</c:v>
                </c:pt>
                <c:pt idx="56">
                  <c:v>-0.90228841570600293</c:v>
                </c:pt>
                <c:pt idx="57">
                  <c:v>-0.92033574692917697</c:v>
                </c:pt>
                <c:pt idx="58">
                  <c:v>-0.93874395498947738</c:v>
                </c:pt>
                <c:pt idx="59">
                  <c:v>-0.95752024983186557</c:v>
                </c:pt>
                <c:pt idx="60">
                  <c:v>-0.97667198506885688</c:v>
                </c:pt>
                <c:pt idx="61">
                  <c:v>-0.99620666081989973</c:v>
                </c:pt>
                <c:pt idx="62">
                  <c:v>-1.0161319266056525</c:v>
                </c:pt>
                <c:pt idx="63">
                  <c:v>-1.0364555842977761</c:v>
                </c:pt>
                <c:pt idx="64">
                  <c:v>-1.0571855911254344</c:v>
                </c:pt>
                <c:pt idx="65">
                  <c:v>-1.0783300627393404</c:v>
                </c:pt>
                <c:pt idx="66">
                  <c:v>-1.0998972763345498</c:v>
                </c:pt>
                <c:pt idx="67">
                  <c:v>-1.1218956738327224</c:v>
                </c:pt>
                <c:pt idx="68">
                  <c:v>-1.1443338651252073</c:v>
                </c:pt>
                <c:pt idx="69">
                  <c:v>-1.1672206313776392</c:v>
                </c:pt>
                <c:pt idx="70">
                  <c:v>-1.1905649283973758</c:v>
                </c:pt>
                <c:pt idx="71">
                  <c:v>-1.2143758900646497</c:v>
                </c:pt>
                <c:pt idx="72">
                  <c:v>-1.2386628318285255</c:v>
                </c:pt>
                <c:pt idx="73">
                  <c:v>-1.263435254268809</c:v>
                </c:pt>
                <c:pt idx="74">
                  <c:v>-1.2887028467248163</c:v>
                </c:pt>
                <c:pt idx="75">
                  <c:v>-1.314475490992278</c:v>
                </c:pt>
                <c:pt idx="76">
                  <c:v>-1.3407632650892858</c:v>
                </c:pt>
                <c:pt idx="77">
                  <c:v>-1.367576447092455</c:v>
                </c:pt>
                <c:pt idx="78">
                  <c:v>-1.3949255190444503</c:v>
                </c:pt>
                <c:pt idx="79">
                  <c:v>-1.4228211709337655</c:v>
                </c:pt>
                <c:pt idx="80">
                  <c:v>-1.4512743047481655</c:v>
                </c:pt>
                <c:pt idx="81">
                  <c:v>-1.4802960386025819</c:v>
                </c:pt>
                <c:pt idx="82">
                  <c:v>-1.5098977109426917</c:v>
                </c:pt>
                <c:pt idx="83">
                  <c:v>-1.5400908848253623</c:v>
                </c:pt>
                <c:pt idx="84">
                  <c:v>-1.5708873522768843</c:v>
                </c:pt>
                <c:pt idx="85">
                  <c:v>-1.6022991387301402</c:v>
                </c:pt>
                <c:pt idx="86">
                  <c:v>-1.6343385075418864</c:v>
                </c:pt>
                <c:pt idx="87">
                  <c:v>-1.6670179645910366</c:v>
                </c:pt>
                <c:pt idx="88">
                  <c:v>-1.7003502629591842</c:v>
                </c:pt>
                <c:pt idx="89">
                  <c:v>-1.7343484076942361</c:v>
                </c:pt>
                <c:pt idx="90">
                  <c:v>-1.769025660658355</c:v>
                </c:pt>
                <c:pt idx="91">
                  <c:v>-1.8043955454611493</c:v>
                </c:pt>
                <c:pt idx="92">
                  <c:v>-1.8404718524789936</c:v>
                </c:pt>
                <c:pt idx="93">
                  <c:v>-1.8772686439617372</c:v>
                </c:pt>
                <c:pt idx="94">
                  <c:v>-1.914800259227381</c:v>
                </c:pt>
                <c:pt idx="95">
                  <c:v>-1.9530813199459329</c:v>
                </c:pt>
                <c:pt idx="96">
                  <c:v>-1.9921267355131806</c:v>
                </c:pt>
                <c:pt idx="97">
                  <c:v>-2.0319517085152166</c:v>
                </c:pt>
                <c:pt idx="98">
                  <c:v>-2.0725717402846175</c:v>
                </c:pt>
                <c:pt idx="99">
                  <c:v>-2.1140026365489657</c:v>
                </c:pt>
                <c:pt idx="100">
                  <c:v>-2.1562605131723287</c:v>
                </c:pt>
                <c:pt idx="101">
                  <c:v>-2.1993618019906758</c:v>
                </c:pt>
                <c:pt idx="102">
                  <c:v>-2.2433232567413262</c:v>
                </c:pt>
                <c:pt idx="103">
                  <c:v>-2.2881619590875077</c:v>
                </c:pt>
                <c:pt idx="104">
                  <c:v>-2.3338953247380347</c:v>
                </c:pt>
                <c:pt idx="105">
                  <c:v>-2.3805411096627722</c:v>
                </c:pt>
                <c:pt idx="106">
                  <c:v>-2.4281174164040413</c:v>
                </c:pt>
                <c:pt idx="107">
                  <c:v>-2.4766427004842626</c:v>
                </c:pt>
                <c:pt idx="108">
                  <c:v>-2.5261357769099275</c:v>
                </c:pt>
                <c:pt idx="109">
                  <c:v>-2.5766158267718118</c:v>
                </c:pt>
                <c:pt idx="110">
                  <c:v>-2.6281024039414795</c:v>
                </c:pt>
                <c:pt idx="111">
                  <c:v>-2.6806154418637451</c:v>
                </c:pt>
                <c:pt idx="112">
                  <c:v>-2.7341752604447667</c:v>
                </c:pt>
                <c:pt idx="113">
                  <c:v>-2.7888025730352086</c:v>
                </c:pt>
                <c:pt idx="114">
                  <c:v>-2.844518493507969</c:v>
                </c:pt>
                <c:pt idx="115">
                  <c:v>-2.9013445434293912</c:v>
                </c:pt>
                <c:pt idx="116">
                  <c:v>-2.9593026593233072</c:v>
                </c:pt>
                <c:pt idx="117">
                  <c:v>-3.0184152000263045</c:v>
                </c:pt>
                <c:pt idx="118">
                  <c:v>-3.078704954133122</c:v>
                </c:pt>
                <c:pt idx="119">
                  <c:v>-3.1401951475307235</c:v>
                </c:pt>
                <c:pt idx="120">
                  <c:v>-3.2029094510185421</c:v>
                </c:pt>
                <c:pt idx="121">
                  <c:v>-3.2668719880135528</c:v>
                </c:pt>
                <c:pt idx="122">
                  <c:v>-3.3321073423374941</c:v>
                </c:pt>
                <c:pt idx="123">
                  <c:v>-3.3986405660833761</c:v>
                </c:pt>
                <c:pt idx="124">
                  <c:v>-3.4664971875587889</c:v>
                </c:pt>
                <c:pt idx="125">
                  <c:v>-3.5357032193024907</c:v>
                </c:pt>
                <c:pt idx="126">
                  <c:v>-3.6062851661705895</c:v>
                </c:pt>
                <c:pt idx="127">
                  <c:v>-3.6782700334885701</c:v>
                </c:pt>
                <c:pt idx="128">
                  <c:v>-3.7516853352646558</c:v>
                </c:pt>
                <c:pt idx="129">
                  <c:v>-3.8265591024597398</c:v>
                </c:pt>
                <c:pt idx="130">
                  <c:v>-3.9029198913088314</c:v>
                </c:pt>
                <c:pt idx="131">
                  <c:v>-3.9807967916880562</c:v>
                </c:pt>
                <c:pt idx="132">
                  <c:v>-4.0602194355211312</c:v>
                </c:pt>
                <c:pt idx="133">
                  <c:v>-4.1412180052190211</c:v>
                </c:pt>
                <c:pt idx="134">
                  <c:v>-4.2238232421446584</c:v>
                </c:pt>
                <c:pt idx="135">
                  <c:v>-4.3080664550956715</c:v>
                </c:pt>
                <c:pt idx="136">
                  <c:v>-4.3939795287963808</c:v>
                </c:pt>
                <c:pt idx="137">
                  <c:v>-4.481594932389469</c:v>
                </c:pt>
                <c:pt idx="138">
                  <c:v>-4.570945727918347</c:v>
                </c:pt>
                <c:pt idx="139">
                  <c:v>-4.6620655787887246</c:v>
                </c:pt>
                <c:pt idx="140">
                  <c:v>-4.7549887581985244</c:v>
                </c:pt>
                <c:pt idx="141">
                  <c:v>-4.8497501575239577</c:v>
                </c:pt>
                <c:pt idx="142">
                  <c:v>-4.9463852946480742</c:v>
                </c:pt>
                <c:pt idx="143">
                  <c:v>-5.0449303222185122</c:v>
                </c:pt>
                <c:pt idx="144">
                  <c:v>-5.1454220358188367</c:v>
                </c:pt>
                <c:pt idx="145">
                  <c:v>-5.2478978820377735</c:v>
                </c:pt>
                <c:pt idx="146">
                  <c:v>-5.3523959664189205</c:v>
                </c:pt>
                <c:pt idx="147">
                  <c:v>-5.4589550612729276</c:v>
                </c:pt>
                <c:pt idx="148">
                  <c:v>-5.5676146133322391</c:v>
                </c:pt>
                <c:pt idx="149">
                  <c:v>-5.6784147512281562</c:v>
                </c:pt>
                <c:pt idx="150">
                  <c:v>-5.7913962927675113</c:v>
                </c:pt>
                <c:pt idx="151">
                  <c:v>-5.9066007519858763</c:v>
                </c:pt>
                <c:pt idx="152">
                  <c:v>-6.0240703459521612</c:v>
                </c:pt>
                <c:pt idx="153">
                  <c:v>-6.143848001297723</c:v>
                </c:pt>
                <c:pt idx="154">
                  <c:v>-6.2659773604423066</c:v>
                </c:pt>
                <c:pt idx="155">
                  <c:v>-6.3905027874871054</c:v>
                </c:pt>
                <c:pt idx="156">
                  <c:v>-6.5174693737416138</c:v>
                </c:pt>
                <c:pt idx="157">
                  <c:v>-6.6469229428534051</c:v>
                </c:pt>
                <c:pt idx="158">
                  <c:v>-6.7789100555032</c:v>
                </c:pt>
                <c:pt idx="159">
                  <c:v>-6.9134780136285672</c:v>
                </c:pt>
                <c:pt idx="160">
                  <c:v>-7.0506748641360142</c:v>
                </c:pt>
                <c:pt idx="161">
                  <c:v>-7.190549402061218</c:v>
                </c:pt>
                <c:pt idx="162">
                  <c:v>-7.3331511731307408</c:v>
                </c:pt>
                <c:pt idx="163">
                  <c:v>-7.4785304756810218</c:v>
                </c:pt>
                <c:pt idx="164">
                  <c:v>-7.6267383618843336</c:v>
                </c:pt>
                <c:pt idx="165">
                  <c:v>-7.7778266382300876</c:v>
                </c:pt>
                <c:pt idx="166">
                  <c:v>-7.9318478652082431</c:v>
                </c:pt>
                <c:pt idx="167">
                  <c:v>-8.0888553561363317</c:v>
                </c:pt>
                <c:pt idx="168">
                  <c:v>-8.2489031750719057</c:v>
                </c:pt>
                <c:pt idx="169">
                  <c:v>-8.4120461337459407</c:v>
                </c:pt>
                <c:pt idx="170">
                  <c:v>-8.578339787452661</c:v>
                </c:pt>
                <c:pt idx="171">
                  <c:v>-8.7478404298268533</c:v>
                </c:pt>
                <c:pt idx="172">
                  <c:v>-8.9206050864350868</c:v>
                </c:pt>
                <c:pt idx="173">
                  <c:v>-9.0966915071085932</c:v>
                </c:pt>
                <c:pt idx="174">
                  <c:v>-9.276158156935244</c:v>
                </c:pt>
                <c:pt idx="175">
                  <c:v>-9.4590642058332204</c:v>
                </c:pt>
                <c:pt idx="176">
                  <c:v>-9.6454695166170801</c:v>
                </c:pt>
                <c:pt idx="177">
                  <c:v>-9.8354346314702319</c:v>
                </c:pt>
                <c:pt idx="178">
                  <c:v>-10.029020756730317</c:v>
                </c:pt>
                <c:pt idx="179">
                  <c:v>-10.226289745892641</c:v>
                </c:pt>
                <c:pt idx="180">
                  <c:v>-10.427304080732529</c:v>
                </c:pt>
                <c:pt idx="181">
                  <c:v>-10.632126850443665</c:v>
                </c:pt>
                <c:pt idx="182">
                  <c:v>-10.840821728688168</c:v>
                </c:pt>
                <c:pt idx="183">
                  <c:v>-11.053452948447514</c:v>
                </c:pt>
                <c:pt idx="184">
                  <c:v>-11.270085274563806</c:v>
                </c:pt>
                <c:pt idx="185">
                  <c:v>-11.490783973855772</c:v>
                </c:pt>
                <c:pt idx="186">
                  <c:v>-11.715614782691336</c:v>
                </c:pt>
                <c:pt idx="187">
                  <c:v>-11.944643871895879</c:v>
                </c:pt>
                <c:pt idx="188">
                  <c:v>-12.17793780887458</c:v>
                </c:pt>
                <c:pt idx="189">
                  <c:v>-12.415563516822051</c:v>
                </c:pt>
                <c:pt idx="190">
                  <c:v>-12.657588230892827</c:v>
                </c:pt>
                <c:pt idx="191">
                  <c:v>-12.904079451205261</c:v>
                </c:pt>
                <c:pt idx="192">
                  <c:v>-13.155104892548266</c:v>
                </c:pt>
                <c:pt idx="193">
                  <c:v>-13.410732430661898</c:v>
                </c:pt>
                <c:pt idx="194">
                  <c:v>-13.671030044961473</c:v>
                </c:pt>
                <c:pt idx="195">
                  <c:v>-13.936065757576891</c:v>
                </c:pt>
                <c:pt idx="196">
                  <c:v>-14.205907568578596</c:v>
                </c:pt>
                <c:pt idx="197">
                  <c:v>-14.480623387265407</c:v>
                </c:pt>
                <c:pt idx="198">
                  <c:v>-14.760280959390565</c:v>
                </c:pt>
                <c:pt idx="199">
                  <c:v>-15.044947790209166</c:v>
                </c:pt>
                <c:pt idx="200">
                  <c:v>-15.334691063230471</c:v>
                </c:pt>
                <c:pt idx="201">
                  <c:v>-15.629577554570625</c:v>
                </c:pt>
                <c:pt idx="202">
                  <c:v>-15.929673542801668</c:v>
                </c:pt>
                <c:pt idx="203">
                  <c:v>-16.23504471420825</c:v>
                </c:pt>
                <c:pt idx="204">
                  <c:v>-16.545756063366728</c:v>
                </c:pt>
                <c:pt idx="205">
                  <c:v>-16.861871788977645</c:v>
                </c:pt>
                <c:pt idx="206">
                  <c:v>-17.183455184893969</c:v>
                </c:pt>
                <c:pt idx="207">
                  <c:v>-17.510568526298769</c:v>
                </c:pt>
                <c:pt idx="208">
                  <c:v>-17.843272951009656</c:v>
                </c:pt>
                <c:pt idx="209">
                  <c:v>-18.181628335896949</c:v>
                </c:pt>
                <c:pt idx="210">
                  <c:v>-18.525693168429463</c:v>
                </c:pt>
                <c:pt idx="211">
                  <c:v>-18.875524413381143</c:v>
                </c:pt>
                <c:pt idx="212">
                  <c:v>-19.231177374753699</c:v>
                </c:pt>
                <c:pt idx="213">
                  <c:v>-19.592705553002862</c:v>
                </c:pt>
                <c:pt idx="214">
                  <c:v>-19.960160497678562</c:v>
                </c:pt>
                <c:pt idx="215">
                  <c:v>-20.333591655622126</c:v>
                </c:pt>
                <c:pt idx="216">
                  <c:v>-20.713046214897734</c:v>
                </c:pt>
                <c:pt idx="217">
                  <c:v>-21.098568944670014</c:v>
                </c:pt>
                <c:pt idx="218">
                  <c:v>-21.490202031275629</c:v>
                </c:pt>
                <c:pt idx="219">
                  <c:v>-21.887984910777035</c:v>
                </c:pt>
                <c:pt idx="220">
                  <c:v>-22.291954098330567</c:v>
                </c:pt>
                <c:pt idx="221">
                  <c:v>-22.702143014740038</c:v>
                </c:pt>
                <c:pt idx="222">
                  <c:v>-23.1185818106159</c:v>
                </c:pt>
                <c:pt idx="223">
                  <c:v>-23.541297188605544</c:v>
                </c:pt>
                <c:pt idx="224">
                  <c:v>-23.970312224208119</c:v>
                </c:pt>
                <c:pt idx="225">
                  <c:v>-24.405646185738181</c:v>
                </c:pt>
                <c:pt idx="226">
                  <c:v>-24.847314354049594</c:v>
                </c:pt>
                <c:pt idx="227">
                  <c:v>-25.295327842685605</c:v>
                </c:pt>
                <c:pt idx="228">
                  <c:v>-25.749693419166437</c:v>
                </c:pt>
                <c:pt idx="229">
                  <c:v>-26.210413328181396</c:v>
                </c:pt>
                <c:pt idx="230">
                  <c:v>-26.677485117495955</c:v>
                </c:pt>
                <c:pt idx="231">
                  <c:v>-27.15090146743492</c:v>
                </c:pt>
                <c:pt idx="232">
                  <c:v>-27.630650024849849</c:v>
                </c:pt>
                <c:pt idx="233">
                  <c:v>-28.116713242512855</c:v>
                </c:pt>
                <c:pt idx="234">
                  <c:v>-28.609068224932507</c:v>
                </c:pt>
                <c:pt idx="235">
                  <c:v>-29.107686581605982</c:v>
                </c:pt>
                <c:pt idx="236">
                  <c:v>-29.612534288765783</c:v>
                </c:pt>
                <c:pt idx="237">
                  <c:v>-30.123571560697034</c:v>
                </c:pt>
                <c:pt idx="238">
                  <c:v>-30.640752731717182</c:v>
                </c:pt>
                <c:pt idx="239">
                  <c:v>-31.16402614992996</c:v>
                </c:pt>
                <c:pt idx="240">
                  <c:v>-31.693334083858844</c:v>
                </c:pt>
                <c:pt idx="241">
                  <c:v>-32.228612643070704</c:v>
                </c:pt>
                <c:pt idx="242">
                  <c:v>-32.769791713872586</c:v>
                </c:pt>
                <c:pt idx="243">
                  <c:v>-33.316794911157672</c:v>
                </c:pt>
                <c:pt idx="244">
                  <c:v>-33.869539547425667</c:v>
                </c:pt>
                <c:pt idx="245">
                  <c:v>-34.427936619971803</c:v>
                </c:pt>
                <c:pt idx="246">
                  <c:v>-34.991890817172703</c:v>
                </c:pt>
                <c:pt idx="247">
                  <c:v>-35.561300544739126</c:v>
                </c:pt>
                <c:pt idx="248">
                  <c:v>-36.136057972720117</c:v>
                </c:pt>
                <c:pt idx="249">
                  <c:v>-36.7160491039593</c:v>
                </c:pt>
                <c:pt idx="250">
                  <c:v>-37.301153864604494</c:v>
                </c:pt>
                <c:pt idx="251">
                  <c:v>-37.891246217151277</c:v>
                </c:pt>
                <c:pt idx="252">
                  <c:v>-38.48619429639821</c:v>
                </c:pt>
                <c:pt idx="253">
                  <c:v>-39.085860568544767</c:v>
                </c:pt>
                <c:pt idx="254">
                  <c:v>-39.690102013534599</c:v>
                </c:pt>
                <c:pt idx="255">
                  <c:v>-40.298770330598572</c:v>
                </c:pt>
                <c:pt idx="256">
                  <c:v>-40.911712166802943</c:v>
                </c:pt>
                <c:pt idx="257">
                  <c:v>-41.528769368244873</c:v>
                </c:pt>
                <c:pt idx="258">
                  <c:v>-42.149779253394271</c:v>
                </c:pt>
                <c:pt idx="259">
                  <c:v>-42.774574907899471</c:v>
                </c:pt>
                <c:pt idx="260">
                  <c:v>-43.402985500036301</c:v>
                </c:pt>
                <c:pt idx="261">
                  <c:v>-44.034836615803229</c:v>
                </c:pt>
                <c:pt idx="262">
                  <c:v>-44.669950612528332</c:v>
                </c:pt>
                <c:pt idx="263">
                  <c:v>-45.308146989691018</c:v>
                </c:pt>
                <c:pt idx="264">
                  <c:v>-45.94924277553622</c:v>
                </c:pt>
                <c:pt idx="265">
                  <c:v>-46.59305292791506</c:v>
                </c:pt>
                <c:pt idx="266">
                  <c:v>-47.239390747678456</c:v>
                </c:pt>
                <c:pt idx="267">
                  <c:v>-47.888068302834483</c:v>
                </c:pt>
                <c:pt idx="268">
                  <c:v>-48.538896861595788</c:v>
                </c:pt>
                <c:pt idx="269">
                  <c:v>-49.191687332363188</c:v>
                </c:pt>
                <c:pt idx="270">
                  <c:v>-49.846250708633441</c:v>
                </c:pt>
                <c:pt idx="271">
                  <c:v>-50.502398516778293</c:v>
                </c:pt>
                <c:pt idx="272">
                  <c:v>-51.159943264611805</c:v>
                </c:pt>
                <c:pt idx="273">
                  <c:v>-51.818698888672287</c:v>
                </c:pt>
                <c:pt idx="274">
                  <c:v>-52.47848119813375</c:v>
                </c:pt>
                <c:pt idx="275">
                  <c:v>-53.139108313322289</c:v>
                </c:pt>
                <c:pt idx="276">
                  <c:v>-53.800401096836119</c:v>
                </c:pt>
                <c:pt idx="277">
                  <c:v>-54.462183575352626</c:v>
                </c:pt>
                <c:pt idx="278">
                  <c:v>-55.124283350274972</c:v>
                </c:pt>
                <c:pt idx="279">
                  <c:v>-55.786531995480964</c:v>
                </c:pt>
                <c:pt idx="280">
                  <c:v>-56.448765440535993</c:v>
                </c:pt>
                <c:pt idx="281">
                  <c:v>-57.110824337864507</c:v>
                </c:pt>
                <c:pt idx="282">
                  <c:v>-57.772554412503098</c:v>
                </c:pt>
                <c:pt idx="283">
                  <c:v>-58.433806793206244</c:v>
                </c:pt>
                <c:pt idx="284">
                  <c:v>-59.094438323819539</c:v>
                </c:pt>
                <c:pt idx="285">
                  <c:v>-59.754311853995787</c:v>
                </c:pt>
                <c:pt idx="286">
                  <c:v>-60.413296508482034</c:v>
                </c:pt>
                <c:pt idx="287">
                  <c:v>-61.071267934374411</c:v>
                </c:pt>
                <c:pt idx="288">
                  <c:v>-61.728108525879946</c:v>
                </c:pt>
                <c:pt idx="289">
                  <c:v>-62.383707626307604</c:v>
                </c:pt>
                <c:pt idx="290">
                  <c:v>-63.03796170713391</c:v>
                </c:pt>
                <c:pt idx="291">
                  <c:v>-63.690774524160361</c:v>
                </c:pt>
                <c:pt idx="292">
                  <c:v>-64.342057250910798</c:v>
                </c:pt>
                <c:pt idx="293">
                  <c:v>-64.99172858955221</c:v>
                </c:pt>
                <c:pt idx="294">
                  <c:v>-65.639714859746348</c:v>
                </c:pt>
                <c:pt idx="295">
                  <c:v>-66.285950065960151</c:v>
                </c:pt>
                <c:pt idx="296">
                  <c:v>-66.930375943859289</c:v>
                </c:pt>
                <c:pt idx="297">
                  <c:v>-67.572941986513683</c:v>
                </c:pt>
                <c:pt idx="298">
                  <c:v>-68.21360545121982</c:v>
                </c:pt>
                <c:pt idx="299">
                  <c:v>-68.852331347818534</c:v>
                </c:pt>
                <c:pt idx="300">
                  <c:v>-69.489092409449839</c:v>
                </c:pt>
                <c:pt idx="301">
                  <c:v>-70.123869046733788</c:v>
                </c:pt>
                <c:pt idx="302">
                  <c:v>-70.756649286405235</c:v>
                </c:pt>
                <c:pt idx="303">
                  <c:v>-71.387428695459832</c:v>
                </c:pt>
                <c:pt idx="304">
                  <c:v>-72.016210291887234</c:v>
                </c:pt>
                <c:pt idx="305">
                  <c:v>-72.643004443070168</c:v>
                </c:pt>
                <c:pt idx="306">
                  <c:v>-73.267828752938698</c:v>
                </c:pt>
                <c:pt idx="307">
                  <c:v>-73.890707938946122</c:v>
                </c:pt>
                <c:pt idx="308">
                  <c:v>-74.511673699934761</c:v>
                </c:pt>
                <c:pt idx="309">
                  <c:v>-75.130764575913972</c:v>
                </c:pt>
                <c:pt idx="310">
                  <c:v>-75.74802580076701</c:v>
                </c:pt>
                <c:pt idx="311">
                  <c:v>-76.363509148851136</c:v>
                </c:pt>
                <c:pt idx="312">
                  <c:v>-76.977272776424755</c:v>
                </c:pt>
                <c:pt idx="313">
                  <c:v>-77.589381058791631</c:v>
                </c:pt>
                <c:pt idx="314">
                  <c:v>-78.199904424000408</c:v>
                </c:pt>
                <c:pt idx="315">
                  <c:v>-78.808919183896705</c:v>
                </c:pt>
                <c:pt idx="316">
                  <c:v>-79.41650736326558</c:v>
                </c:pt>
                <c:pt idx="317">
                  <c:v>-80.02275652775657</c:v>
                </c:pt>
                <c:pt idx="318">
                  <c:v>-80.627759611225144</c:v>
                </c:pt>
                <c:pt idx="319">
                  <c:v>-81.231614743072015</c:v>
                </c:pt>
                <c:pt idx="320">
                  <c:v>-81.83442507610998</c:v>
                </c:pt>
                <c:pt idx="321">
                  <c:v>-82.436298615429351</c:v>
                </c:pt>
                <c:pt idx="322">
                  <c:v>-83.037348048685828</c:v>
                </c:pt>
                <c:pt idx="323">
                  <c:v>-83.637690578177825</c:v>
                </c:pt>
                <c:pt idx="324">
                  <c:v>-84.237447755033969</c:v>
                </c:pt>
                <c:pt idx="325">
                  <c:v>-84.836745315776568</c:v>
                </c:pt>
                <c:pt idx="326">
                  <c:v>-85.435713021488397</c:v>
                </c:pt>
                <c:pt idx="327">
                  <c:v>-86.034484499751429</c:v>
                </c:pt>
                <c:pt idx="328">
                  <c:v>-86.633197089497003</c:v>
                </c:pt>
                <c:pt idx="329">
                  <c:v>-87.231991688851139</c:v>
                </c:pt>
                <c:pt idx="330">
                  <c:v>-87.831012606029034</c:v>
                </c:pt>
                <c:pt idx="331">
                  <c:v>-88.430407413288904</c:v>
                </c:pt>
                <c:pt idx="332">
                  <c:v>-89.030326803920715</c:v>
                </c:pt>
                <c:pt idx="333">
                  <c:v>-89.630924452212696</c:v>
                </c:pt>
                <c:pt idx="334">
                  <c:v>-90.232356876304905</c:v>
                </c:pt>
                <c:pt idx="335">
                  <c:v>-90.834783303808919</c:v>
                </c:pt>
                <c:pt idx="336">
                  <c:v>-91.438365540044941</c:v>
                </c:pt>
                <c:pt idx="337">
                  <c:v>-92.043267838721249</c:v>
                </c:pt>
                <c:pt idx="338">
                  <c:v>-92.649656774854932</c:v>
                </c:pt>
                <c:pt idx="339">
                  <c:v>-93.257701119711001</c:v>
                </c:pt>
                <c:pt idx="340">
                  <c:v>-93.867571717513869</c:v>
                </c:pt>
                <c:pt idx="341">
                  <c:v>-94.479441363665174</c:v>
                </c:pt>
                <c:pt idx="342">
                  <c:v>-95.093484684185412</c:v>
                </c:pt>
                <c:pt idx="343">
                  <c:v>-95.709878016074939</c:v>
                </c:pt>
                <c:pt idx="344">
                  <c:v>-96.328799288277736</c:v>
                </c:pt>
                <c:pt idx="345">
                  <c:v>-96.950427902914512</c:v>
                </c:pt>
                <c:pt idx="346">
                  <c:v>-97.574944616437307</c:v>
                </c:pt>
                <c:pt idx="347">
                  <c:v>-98.202531420346901</c:v>
                </c:pt>
                <c:pt idx="348">
                  <c:v>-98.833371421099429</c:v>
                </c:pt>
                <c:pt idx="349">
                  <c:v>-99.467648718823455</c:v>
                </c:pt>
                <c:pt idx="350">
                  <c:v>-100.10554828445026</c:v>
                </c:pt>
                <c:pt idx="351">
                  <c:v>-100.74725583486223</c:v>
                </c:pt>
                <c:pt idx="352">
                  <c:v>-101.39295770564785</c:v>
                </c:pt>
                <c:pt idx="353">
                  <c:v>-102.04284072104866</c:v>
                </c:pt>
                <c:pt idx="354">
                  <c:v>-102.69709206067904</c:v>
                </c:pt>
                <c:pt idx="355">
                  <c:v>-103.35589912259404</c:v>
                </c:pt>
                <c:pt idx="356">
                  <c:v>-104.01944938227471</c:v>
                </c:pt>
                <c:pt idx="357">
                  <c:v>-104.6879302471059</c:v>
                </c:pt>
                <c:pt idx="358">
                  <c:v>-105.36152890590894</c:v>
                </c:pt>
                <c:pt idx="359">
                  <c:v>-106.0404321731062</c:v>
                </c:pt>
                <c:pt idx="360">
                  <c:v>-106.72482632708582</c:v>
                </c:pt>
                <c:pt idx="361">
                  <c:v>-107.41489694234104</c:v>
                </c:pt>
                <c:pt idx="362">
                  <c:v>-108.11082871497219</c:v>
                </c:pt>
                <c:pt idx="363">
                  <c:v>-108.8128052811345</c:v>
                </c:pt>
                <c:pt idx="364">
                  <c:v>-109.52100902803417</c:v>
                </c:pt>
                <c:pt idx="365">
                  <c:v>-110.23562089708433</c:v>
                </c:pt>
                <c:pt idx="366">
                  <c:v>-110.95682017884482</c:v>
                </c:pt>
                <c:pt idx="367">
                  <c:v>-111.68478429939148</c:v>
                </c:pt>
                <c:pt idx="368">
                  <c:v>-112.419688597777</c:v>
                </c:pt>
                <c:pt idx="369">
                  <c:v>-113.16170609427083</c:v>
                </c:pt>
                <c:pt idx="370">
                  <c:v>-113.91100724909154</c:v>
                </c:pt>
                <c:pt idx="371">
                  <c:v>-114.66775971137463</c:v>
                </c:pt>
                <c:pt idx="372">
                  <c:v>-115.43212805815796</c:v>
                </c:pt>
                <c:pt idx="373">
                  <c:v>-116.20427352319511</c:v>
                </c:pt>
                <c:pt idx="374">
                  <c:v>-116.98435371546276</c:v>
                </c:pt>
                <c:pt idx="375">
                  <c:v>-117.77252232725999</c:v>
                </c:pt>
                <c:pt idx="376">
                  <c:v>-118.56892883186923</c:v>
                </c:pt>
                <c:pt idx="377">
                  <c:v>-119.37371817078164</c:v>
                </c:pt>
                <c:pt idx="378">
                  <c:v>-120.18703043057246</c:v>
                </c:pt>
                <c:pt idx="379">
                  <c:v>-121.0090005095674</c:v>
                </c:pt>
                <c:pt idx="380">
                  <c:v>-121.83975777451785</c:v>
                </c:pt>
                <c:pt idx="381">
                  <c:v>-122.67942570758095</c:v>
                </c:pt>
                <c:pt idx="382">
                  <c:v>-123.52812154397891</c:v>
                </c:pt>
                <c:pt idx="383">
                  <c:v>-124.38595590081393</c:v>
                </c:pt>
                <c:pt idx="384">
                  <c:v>-125.25303239759037</c:v>
                </c:pt>
                <c:pt idx="385">
                  <c:v>-126.12944726911479</c:v>
                </c:pt>
                <c:pt idx="386">
                  <c:v>-127.01528897153585</c:v>
                </c:pt>
                <c:pt idx="387">
                  <c:v>-127.9106377824003</c:v>
                </c:pt>
                <c:pt idx="388">
                  <c:v>-128.81556539571335</c:v>
                </c:pt>
                <c:pt idx="389">
                  <c:v>-129.73013451311363</c:v>
                </c:pt>
                <c:pt idx="390">
                  <c:v>-130.65439843238147</c:v>
                </c:pt>
                <c:pt idx="391">
                  <c:v>-131.58840063463634</c:v>
                </c:pt>
                <c:pt idx="392">
                  <c:v>-132.53217437169491</c:v>
                </c:pt>
                <c:pt idx="393">
                  <c:v>-133.4857422551809</c:v>
                </c:pt>
                <c:pt idx="394">
                  <c:v>-134.44911584911381</c:v>
                </c:pt>
                <c:pt idx="395">
                  <c:v>-135.42229526782057</c:v>
                </c:pt>
                <c:pt idx="396">
                  <c:v>-136.4052687811255</c:v>
                </c:pt>
                <c:pt idx="397">
                  <c:v>-137.3980124288945</c:v>
                </c:pt>
                <c:pt idx="398">
                  <c:v>-138.40048964712713</c:v>
                </c:pt>
                <c:pt idx="399">
                  <c:v>-139.41265090786362</c:v>
                </c:pt>
                <c:pt idx="400">
                  <c:v>-140.43443337529274</c:v>
                </c:pt>
                <c:pt idx="401">
                  <c:v>-141.46576058050638</c:v>
                </c:pt>
                <c:pt idx="402">
                  <c:v>-142.50654211741775</c:v>
                </c:pt>
                <c:pt idx="403">
                  <c:v>-143.55667336241257</c:v>
                </c:pt>
                <c:pt idx="404">
                  <c:v>-144.61603522032959</c:v>
                </c:pt>
                <c:pt idx="405">
                  <c:v>-145.68449389938147</c:v>
                </c:pt>
                <c:pt idx="406">
                  <c:v>-146.76190071762932</c:v>
                </c:pt>
                <c:pt idx="407">
                  <c:v>-147.84809194357564</c:v>
                </c:pt>
                <c:pt idx="408">
                  <c:v>-148.94288867340572</c:v>
                </c:pt>
                <c:pt idx="409">
                  <c:v>-150.04609674731591</c:v>
                </c:pt>
                <c:pt idx="410">
                  <c:v>-151.15750670726476</c:v>
                </c:pt>
                <c:pt idx="411">
                  <c:v>-152.27689379835431</c:v>
                </c:pt>
                <c:pt idx="412">
                  <c:v>-153.40401801587956</c:v>
                </c:pt>
                <c:pt idx="413">
                  <c:v>-154.53862419990398</c:v>
                </c:pt>
                <c:pt idx="414">
                  <c:v>-155.68044217899364</c:v>
                </c:pt>
                <c:pt idx="415">
                  <c:v>-156.8291869645065</c:v>
                </c:pt>
                <c:pt idx="416">
                  <c:v>-157.98455899656003</c:v>
                </c:pt>
                <c:pt idx="417">
                  <c:v>-159.14624444249904</c:v>
                </c:pt>
                <c:pt idx="418">
                  <c:v>-160.31391554838657</c:v>
                </c:pt>
                <c:pt idx="419">
                  <c:v>-161.4872310436765</c:v>
                </c:pt>
                <c:pt idx="420">
                  <c:v>-162.66583659890082</c:v>
                </c:pt>
                <c:pt idx="421">
                  <c:v>-163.84936533580694</c:v>
                </c:pt>
                <c:pt idx="422">
                  <c:v>-165.03743838902668</c:v>
                </c:pt>
                <c:pt idx="423">
                  <c:v>-166.22966551795244</c:v>
                </c:pt>
                <c:pt idx="424">
                  <c:v>-167.42564576711871</c:v>
                </c:pt>
                <c:pt idx="425">
                  <c:v>-168.62496817300101</c:v>
                </c:pt>
                <c:pt idx="426">
                  <c:v>-169.82721251476107</c:v>
                </c:pt>
                <c:pt idx="427">
                  <c:v>-171.03195010610102</c:v>
                </c:pt>
                <c:pt idx="428">
                  <c:v>-172.23874462505046</c:v>
                </c:pt>
                <c:pt idx="429">
                  <c:v>-173.44715297815966</c:v>
                </c:pt>
                <c:pt idx="430">
                  <c:v>-174.65672619529548</c:v>
                </c:pt>
                <c:pt idx="431">
                  <c:v>-175.86701035093918</c:v>
                </c:pt>
                <c:pt idx="432">
                  <c:v>-177.07754750766949</c:v>
                </c:pt>
                <c:pt idx="433">
                  <c:v>-178.28787667729193</c:v>
                </c:pt>
                <c:pt idx="434">
                  <c:v>-179.49753479492648</c:v>
                </c:pt>
                <c:pt idx="435">
                  <c:v>-180.7060577012538</c:v>
                </c:pt>
                <c:pt idx="436">
                  <c:v>-181.91298112801951</c:v>
                </c:pt>
                <c:pt idx="437">
                  <c:v>-183.11784168189925</c:v>
                </c:pt>
                <c:pt idx="438">
                  <c:v>-184.32017782182524</c:v>
                </c:pt>
                <c:pt idx="439">
                  <c:v>-185.51953082493804</c:v>
                </c:pt>
                <c:pt idx="440">
                  <c:v>-186.71544573644294</c:v>
                </c:pt>
                <c:pt idx="441">
                  <c:v>-187.90747229879773</c:v>
                </c:pt>
                <c:pt idx="442">
                  <c:v>-189.09516585583992</c:v>
                </c:pt>
                <c:pt idx="443">
                  <c:v>-190.27808822770865</c:v>
                </c:pt>
                <c:pt idx="444">
                  <c:v>-191.45580855265763</c:v>
                </c:pt>
                <c:pt idx="445">
                  <c:v>-192.62790409217419</c:v>
                </c:pt>
                <c:pt idx="446">
                  <c:v>-193.79396099611159</c:v>
                </c:pt>
                <c:pt idx="447">
                  <c:v>-194.95357502491464</c:v>
                </c:pt>
                <c:pt idx="448">
                  <c:v>-196.1063522263552</c:v>
                </c:pt>
                <c:pt idx="449">
                  <c:v>-197.25190956457823</c:v>
                </c:pt>
                <c:pt idx="450">
                  <c:v>-198.38987549964207</c:v>
                </c:pt>
                <c:pt idx="451">
                  <c:v>-199.51989051611432</c:v>
                </c:pt>
                <c:pt idx="452">
                  <c:v>-200.64160759967521</c:v>
                </c:pt>
                <c:pt idx="453">
                  <c:v>-201.75469266105898</c:v>
                </c:pt>
                <c:pt idx="454">
                  <c:v>-202.85882490702247</c:v>
                </c:pt>
                <c:pt idx="455">
                  <c:v>-203.9536971584055</c:v>
                </c:pt>
                <c:pt idx="456">
                  <c:v>-205.03901611566766</c:v>
                </c:pt>
                <c:pt idx="457">
                  <c:v>-206.11450257262109</c:v>
                </c:pt>
                <c:pt idx="458">
                  <c:v>-207.17989157937089</c:v>
                </c:pt>
                <c:pt idx="459">
                  <c:v>-208.23493255574931</c:v>
                </c:pt>
                <c:pt idx="460">
                  <c:v>-209.27938935678802</c:v>
                </c:pt>
                <c:pt idx="461">
                  <c:v>-210.31304029198358</c:v>
                </c:pt>
                <c:pt idx="462">
                  <c:v>-211.33567810031954</c:v>
                </c:pt>
                <c:pt idx="463">
                  <c:v>-212.34710988316871</c:v>
                </c:pt>
                <c:pt idx="464">
                  <c:v>-213.34715699734315</c:v>
                </c:pt>
                <c:pt idx="465">
                  <c:v>-214.3356549106814</c:v>
                </c:pt>
                <c:pt idx="466">
                  <c:v>-215.31245302263318</c:v>
                </c:pt>
                <c:pt idx="467">
                  <c:v>-216.27741445238499</c:v>
                </c:pt>
                <c:pt idx="468">
                  <c:v>-217.23041579709187</c:v>
                </c:pt>
                <c:pt idx="469">
                  <c:v>-218.17134686281378</c:v>
                </c:pt>
                <c:pt idx="470">
                  <c:v>-219.10011037072653</c:v>
                </c:pt>
                <c:pt idx="471">
                  <c:v>-220.01662164118503</c:v>
                </c:pt>
                <c:pt idx="472">
                  <c:v>-220.92080825814591</c:v>
                </c:pt>
                <c:pt idx="473">
                  <c:v>-221.81260971641828</c:v>
                </c:pt>
                <c:pt idx="474">
                  <c:v>-222.69197705413069</c:v>
                </c:pt>
                <c:pt idx="475">
                  <c:v>-223.5588724727281</c:v>
                </c:pt>
                <c:pt idx="476">
                  <c:v>-224.41326894671053</c:v>
                </c:pt>
                <c:pt idx="477">
                  <c:v>-225.25514982523302</c:v>
                </c:pt>
                <c:pt idx="478">
                  <c:v>-226.08450842756957</c:v>
                </c:pt>
                <c:pt idx="479">
                  <c:v>-226.90134763434358</c:v>
                </c:pt>
                <c:pt idx="480">
                  <c:v>-227.7056794762897</c:v>
                </c:pt>
                <c:pt idx="481">
                  <c:v>-228.49752472221746</c:v>
                </c:pt>
                <c:pt idx="482">
                  <c:v>-229.2769124677105</c:v>
                </c:pt>
                <c:pt idx="483">
                  <c:v>-230.04387972597615</c:v>
                </c:pt>
                <c:pt idx="484">
                  <c:v>-230.79847102215007</c:v>
                </c:pt>
                <c:pt idx="485">
                  <c:v>-231.54073799223454</c:v>
                </c:pt>
                <c:pt idx="486">
                  <c:v>-232.27073898773648</c:v>
                </c:pt>
                <c:pt idx="487">
                  <c:v>-232.98853868696753</c:v>
                </c:pt>
                <c:pt idx="488">
                  <c:v>-233.69420771384614</c:v>
                </c:pt>
                <c:pt idx="489">
                  <c:v>-234.38782226495908</c:v>
                </c:pt>
                <c:pt idx="490">
                  <c:v>-235.06946374551904</c:v>
                </c:pt>
                <c:pt idx="491">
                  <c:v>-235.73921841478332</c:v>
                </c:pt>
                <c:pt idx="492">
                  <c:v>-236.39717704139903</c:v>
                </c:pt>
                <c:pt idx="493">
                  <c:v>-237.04343456905332</c:v>
                </c:pt>
                <c:pt idx="494">
                  <c:v>-237.67808979274804</c:v>
                </c:pt>
                <c:pt idx="495">
                  <c:v>-238.30124504592663</c:v>
                </c:pt>
                <c:pt idx="496">
                  <c:v>-238.91300589862681</c:v>
                </c:pt>
                <c:pt idx="497">
                  <c:v>-239.51348086677024</c:v>
                </c:pt>
                <c:pt idx="498">
                  <c:v>-240.10278113263905</c:v>
                </c:pt>
                <c:pt idx="499">
                  <c:v>-240.68102027654479</c:v>
                </c:pt>
                <c:pt idx="500">
                  <c:v>-241.24831401964661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89-B04D-A17F-C00CE11911B4}"/>
            </c:ext>
          </c:extLst>
        </c:ser>
        <c:ser>
          <c:idx val="3"/>
          <c:order val="3"/>
          <c:tx>
            <c:v>Comp Phase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xVal>
            <c:numRef>
              <c:f>LoopAnalysis!$F$5:$F$505</c:f>
              <c:numCache>
                <c:formatCode>General</c:formatCode>
                <c:ptCount val="501"/>
                <c:pt idx="0">
                  <c:v>10</c:v>
                </c:pt>
                <c:pt idx="1">
                  <c:v>10.200044347747113</c:v>
                </c:pt>
                <c:pt idx="2">
                  <c:v>10.404090469600787</c:v>
                </c:pt>
                <c:pt idx="3">
                  <c:v>10.612218418790105</c:v>
                </c:pt>
                <c:pt idx="4">
                  <c:v>10.824509849963778</c:v>
                </c:pt>
                <c:pt idx="5">
                  <c:v>11.041048051225598</c:v>
                </c:pt>
                <c:pt idx="6">
                  <c:v>11.261917976810796</c:v>
                </c:pt>
                <c:pt idx="7">
                  <c:v>11.487206280416055</c:v>
                </c:pt>
                <c:pt idx="8">
                  <c:v>11.717001349196286</c:v>
                </c:pt>
                <c:pt idx="9">
                  <c:v>11.951393338441484</c:v>
                </c:pt>
                <c:pt idx="10">
                  <c:v>12.190474206947259</c:v>
                </c:pt>
                <c:pt idx="11">
                  <c:v>12.434337753092935</c:v>
                </c:pt>
                <c:pt idx="12">
                  <c:v>12.683079651641405</c:v>
                </c:pt>
                <c:pt idx="13">
                  <c:v>12.936797491275131</c:v>
                </c:pt>
                <c:pt idx="14">
                  <c:v>13.195590812882998</c:v>
                </c:pt>
                <c:pt idx="15">
                  <c:v>13.459561148613094</c:v>
                </c:pt>
                <c:pt idx="16">
                  <c:v>13.72881206170676</c:v>
                </c:pt>
                <c:pt idx="17">
                  <c:v>14.003449187129448</c:v>
                </c:pt>
                <c:pt idx="18">
                  <c:v>14.283580273014353</c:v>
                </c:pt>
                <c:pt idx="19">
                  <c:v>14.56931522293522</c:v>
                </c:pt>
                <c:pt idx="20">
                  <c:v>14.860766139024634</c:v>
                </c:pt>
                <c:pt idx="21">
                  <c:v>15.158047365954987</c:v>
                </c:pt>
                <c:pt idx="22">
                  <c:v>15.461275535799215</c:v>
                </c:pt>
                <c:pt idx="23">
                  <c:v>15.770569613788949</c:v>
                </c:pt>
                <c:pt idx="24">
                  <c:v>16.086050944988031</c:v>
                </c:pt>
                <c:pt idx="25">
                  <c:v>16.407843301899732</c:v>
                </c:pt>
                <c:pt idx="26">
                  <c:v>16.736072933026264</c:v>
                </c:pt>
                <c:pt idx="27">
                  <c:v>17.070868612399792</c:v>
                </c:pt>
                <c:pt idx="28">
                  <c:v>17.412361690104206</c:v>
                </c:pt>
                <c:pt idx="29">
                  <c:v>17.760686143807582</c:v>
                </c:pt>
                <c:pt idx="30">
                  <c:v>18.115978631325497</c:v>
                </c:pt>
                <c:pt idx="31">
                  <c:v>18.478378544235909</c:v>
                </c:pt>
                <c:pt idx="32">
                  <c:v>18.848028062566488</c:v>
                </c:pt>
                <c:pt idx="33">
                  <c:v>19.225072210576034</c:v>
                </c:pt>
                <c:pt idx="34">
                  <c:v>19.609658913651614</c:v>
                </c:pt>
                <c:pt idx="35">
                  <c:v>20.001939056344092</c:v>
                </c:pt>
                <c:pt idx="36">
                  <c:v>20.402066541564484</c:v>
                </c:pt>
                <c:pt idx="37">
                  <c:v>20.810198350964516</c:v>
                </c:pt>
                <c:pt idx="38">
                  <c:v>21.22649460652519</c:v>
                </c:pt>
                <c:pt idx="39">
                  <c:v>21.65111863337718</c:v>
                </c:pt>
                <c:pt idx="40">
                  <c:v>22.084237023878106</c:v>
                </c:pt>
                <c:pt idx="41">
                  <c:v>22.526019702971546</c:v>
                </c:pt>
                <c:pt idx="42">
                  <c:v>22.976639994853489</c:v>
                </c:pt>
                <c:pt idx="43">
                  <c:v>23.436274690972553</c:v>
                </c:pt>
                <c:pt idx="44">
                  <c:v>23.905104119390337</c:v>
                </c:pt>
                <c:pt idx="45">
                  <c:v>24.383312215529362</c:v>
                </c:pt>
                <c:pt idx="46">
                  <c:v>24.871086594336326</c:v>
                </c:pt>
                <c:pt idx="47">
                  <c:v>25.368618623888931</c:v>
                </c:pt>
                <c:pt idx="48">
                  <c:v>25.87610350047504</c:v>
                </c:pt>
                <c:pt idx="49">
                  <c:v>26.393740325173965</c:v>
                </c:pt>
                <c:pt idx="50">
                  <c:v>26.921732181969571</c:v>
                </c:pt>
                <c:pt idx="51">
                  <c:v>27.460286217426013</c:v>
                </c:pt>
                <c:pt idx="52">
                  <c:v>28.009613721957422</c:v>
                </c:pt>
                <c:pt idx="53">
                  <c:v>28.569930212723172</c:v>
                </c:pt>
                <c:pt idx="54">
                  <c:v>29.141455518181644</c:v>
                </c:pt>
                <c:pt idx="55">
                  <c:v>29.724413864335268</c:v>
                </c:pt>
                <c:pt idx="56">
                  <c:v>30.319033962700868</c:v>
                </c:pt>
                <c:pt idx="57">
                  <c:v>30.925549100039969</c:v>
                </c:pt>
                <c:pt idx="58">
                  <c:v>31.544197229883846</c:v>
                </c:pt>
                <c:pt idx="59">
                  <c:v>32.17522106588968</c:v>
                </c:pt>
                <c:pt idx="60">
                  <c:v>32.818868177064196</c:v>
                </c:pt>
                <c:pt idx="61">
                  <c:v>33.475391084892109</c:v>
                </c:pt>
                <c:pt idx="62">
                  <c:v>34.14504736240778</c:v>
                </c:pt>
                <c:pt idx="63">
                  <c:v>34.8280997352485</c:v>
                </c:pt>
                <c:pt idx="64">
                  <c:v>35.524816184729417</c:v>
                </c:pt>
                <c:pt idx="65">
                  <c:v>36.235470052980418</c:v>
                </c:pt>
                <c:pt idx="66">
                  <c:v>36.960340150186283</c:v>
                </c:pt>
                <c:pt idx="67">
                  <c:v>37.699710863971823</c:v>
                </c:pt>
                <c:pt idx="68">
                  <c:v>38.453872270975616</c:v>
                </c:pt>
                <c:pt idx="69">
                  <c:v>39.22312025065542</c:v>
                </c:pt>
                <c:pt idx="70">
                  <c:v>40.007756601370289</c:v>
                </c:pt>
                <c:pt idx="71">
                  <c:v>40.808089158784938</c:v>
                </c:pt>
                <c:pt idx="72">
                  <c:v>41.62443191664245</c:v>
                </c:pt>
                <c:pt idx="73">
                  <c:v>42.457105149953328</c:v>
                </c:pt>
                <c:pt idx="74">
                  <c:v>43.306435540648643</c:v>
                </c:pt>
                <c:pt idx="75">
                  <c:v>44.172756305746759</c:v>
                </c:pt>
                <c:pt idx="76">
                  <c:v>45.056407328084283</c:v>
                </c:pt>
                <c:pt idx="77">
                  <c:v>45.957735289661763</c:v>
                </c:pt>
                <c:pt idx="78">
                  <c:v>46.877093807657239</c:v>
                </c:pt>
                <c:pt idx="79">
                  <c:v>47.814843573160552</c:v>
                </c:pt>
                <c:pt idx="80">
                  <c:v>48.771352492682837</c:v>
                </c:pt>
                <c:pt idx="81">
                  <c:v>49.746995832497156</c:v>
                </c:pt>
                <c:pt idx="82">
                  <c:v>50.742156365866201</c:v>
                </c:pt>
                <c:pt idx="83">
                  <c:v>51.757224523215363</c:v>
                </c:pt>
                <c:pt idx="84">
                  <c:v>52.792598545310106</c:v>
                </c:pt>
                <c:pt idx="85">
                  <c:v>53.848684639497243</c:v>
                </c:pt>
                <c:pt idx="86">
                  <c:v>54.925897139072056</c:v>
                </c:pt>
                <c:pt idx="87">
                  <c:v>56.024658665833115</c:v>
                </c:pt>
                <c:pt idx="88">
                  <c:v>57.145400295889232</c:v>
                </c:pt>
                <c:pt idx="89">
                  <c:v>58.288561728783108</c:v>
                </c:pt>
                <c:pt idx="90">
                  <c:v>59.454591459998326</c:v>
                </c:pt>
                <c:pt idx="91">
                  <c:v>60.643946956916963</c:v>
                </c:pt>
                <c:pt idx="92">
                  <c:v>61.857094838297591</c:v>
                </c:pt>
                <c:pt idx="93">
                  <c:v>63.094511057343496</c:v>
                </c:pt>
                <c:pt idx="94">
                  <c:v>64.35668108843241</c:v>
                </c:pt>
                <c:pt idx="95">
                  <c:v>65.644100117582852</c:v>
                </c:pt>
                <c:pt idx="96">
                  <c:v>66.957273236729634</c:v>
                </c:pt>
                <c:pt idx="97">
                  <c:v>68.296715641886252</c:v>
                </c:pt>
                <c:pt idx="98">
                  <c:v>69.662952835271412</c:v>
                </c:pt>
                <c:pt idx="99">
                  <c:v>71.05652083147838</c:v>
                </c:pt>
                <c:pt idx="100">
                  <c:v>72.477966367769596</c:v>
                </c:pt>
                <c:pt idx="101">
                  <c:v>73.927847118577347</c:v>
                </c:pt>
                <c:pt idx="102">
                  <c:v>75.406731914295747</c:v>
                </c:pt>
                <c:pt idx="103">
                  <c:v>76.915200964449411</c:v>
                </c:pt>
                <c:pt idx="104">
                  <c:v>78.453846085326532</c:v>
                </c:pt>
                <c:pt idx="105">
                  <c:v>80.023270932165673</c:v>
                </c:pt>
                <c:pt idx="106">
                  <c:v>81.624091235987223</c:v>
                </c:pt>
                <c:pt idx="107">
                  <c:v>83.256935045162592</c:v>
                </c:pt>
                <c:pt idx="108">
                  <c:v>84.922442971815912</c:v>
                </c:pt>
                <c:pt idx="109">
                  <c:v>86.621268443154733</c:v>
                </c:pt>
                <c:pt idx="110">
                  <c:v>88.354077957828565</c:v>
                </c:pt>
                <c:pt idx="111">
                  <c:v>90.121551347415689</c:v>
                </c:pt>
                <c:pt idx="112">
                  <c:v>91.924382043140852</c:v>
                </c:pt>
                <c:pt idx="113">
                  <c:v>93.763277347928494</c:v>
                </c:pt>
                <c:pt idx="114">
                  <c:v>95.638958713898276</c:v>
                </c:pt>
                <c:pt idx="115">
                  <c:v>97.552162025411832</c:v>
                </c:pt>
                <c:pt idx="116">
                  <c:v>99.503637887781153</c:v>
                </c:pt>
                <c:pt idx="117">
                  <c:v>101.49415192175374</c:v>
                </c:pt>
                <c:pt idx="118">
                  <c:v>103.52448506388708</c:v>
                </c:pt>
                <c:pt idx="119">
                  <c:v>105.59543387293317</c:v>
                </c:pt>
                <c:pt idx="120">
                  <c:v>107.70781084235169</c:v>
                </c:pt>
                <c:pt idx="121">
                  <c:v>109.86244471907443</c:v>
                </c:pt>
                <c:pt idx="122">
                  <c:v>112.06018082864736</c:v>
                </c:pt>
                <c:pt idx="123">
                  <c:v>114.30188140687648</c:v>
                </c:pt>
                <c:pt idx="124">
                  <c:v>116.58842593810701</c:v>
                </c:pt>
                <c:pt idx="125">
                  <c:v>118.92071150027222</c:v>
                </c:pt>
                <c:pt idx="126">
                  <c:v>121.29965311684165</c:v>
                </c:pt>
                <c:pt idx="127">
                  <c:v>123.7261841158126</c:v>
                </c:pt>
                <c:pt idx="128">
                  <c:v>126.20125649588127</c:v>
                </c:pt>
                <c:pt idx="129">
                  <c:v>128.72584129993962</c:v>
                </c:pt>
                <c:pt idx="130">
                  <c:v>131.30092899604406</c:v>
                </c:pt>
                <c:pt idx="131">
                  <c:v>133.92752986600453</c:v>
                </c:pt>
                <c:pt idx="132">
                  <c:v>136.6066744017472</c:v>
                </c:pt>
                <c:pt idx="133">
                  <c:v>139.33941370960713</c:v>
                </c:pt>
                <c:pt idx="134">
                  <c:v>142.12681992270748</c:v>
                </c:pt>
                <c:pt idx="135">
                  <c:v>144.96998662158825</c:v>
                </c:pt>
                <c:pt idx="136">
                  <c:v>147.8700292632507</c:v>
                </c:pt>
                <c:pt idx="137">
                  <c:v>150.82808561878201</c:v>
                </c:pt>
                <c:pt idx="138">
                  <c:v>153.8453162197375</c:v>
                </c:pt>
                <c:pt idx="139">
                  <c:v>156.92290481345006</c:v>
                </c:pt>
                <c:pt idx="140">
                  <c:v>160.06205882744877</c:v>
                </c:pt>
                <c:pt idx="141">
                  <c:v>163.26400984316859</c:v>
                </c:pt>
                <c:pt idx="142">
                  <c:v>166.53001407913405</c:v>
                </c:pt>
                <c:pt idx="143">
                  <c:v>169.86135288381197</c:v>
                </c:pt>
                <c:pt idx="144">
                  <c:v>173.25933323832024</c:v>
                </c:pt>
                <c:pt idx="145">
                  <c:v>176.725288269196</c:v>
                </c:pt>
                <c:pt idx="146">
                  <c:v>180.26057777141929</c:v>
                </c:pt>
                <c:pt idx="147">
                  <c:v>183.86658874189939</c:v>
                </c:pt>
                <c:pt idx="148">
                  <c:v>187.54473592363553</c:v>
                </c:pt>
                <c:pt idx="149">
                  <c:v>191.29646236076016</c:v>
                </c:pt>
                <c:pt idx="150">
                  <c:v>195.12323996468896</c:v>
                </c:pt>
                <c:pt idx="151">
                  <c:v>199.0265700915929</c:v>
                </c:pt>
                <c:pt idx="152">
                  <c:v>203.00798413142465</c:v>
                </c:pt>
                <c:pt idx="153">
                  <c:v>207.0690441087275</c:v>
                </c:pt>
                <c:pt idx="154">
                  <c:v>211.21134329546214</c:v>
                </c:pt>
                <c:pt idx="155">
                  <c:v>215.43650683609533</c:v>
                </c:pt>
                <c:pt idx="156">
                  <c:v>219.74619238518963</c:v>
                </c:pt>
                <c:pt idx="157">
                  <c:v>224.14209075775028</c:v>
                </c:pt>
                <c:pt idx="158">
                  <c:v>228.62592659258127</c:v>
                </c:pt>
                <c:pt idx="159">
                  <c:v>233.19945902891047</c:v>
                </c:pt>
                <c:pt idx="160">
                  <c:v>237.86448239655201</c:v>
                </c:pt>
                <c:pt idx="161">
                  <c:v>242.62282691987426</c:v>
                </c:pt>
                <c:pt idx="162">
                  <c:v>247.47635943584891</c:v>
                </c:pt>
                <c:pt idx="163">
                  <c:v>252.42698412646655</c:v>
                </c:pt>
                <c:pt idx="164">
                  <c:v>257.4766432658015</c:v>
                </c:pt>
                <c:pt idx="165">
                  <c:v>262.62731798202356</c:v>
                </c:pt>
                <c:pt idx="166">
                  <c:v>267.8810290346525</c:v>
                </c:pt>
                <c:pt idx="167">
                  <c:v>273.23983760735848</c:v>
                </c:pt>
                <c:pt idx="168">
                  <c:v>278.70584611662781</c:v>
                </c:pt>
                <c:pt idx="169">
                  <c:v>284.28119903659854</c:v>
                </c:pt>
                <c:pt idx="170">
                  <c:v>289.96808374040262</c:v>
                </c:pt>
                <c:pt idx="171">
                  <c:v>295.76873135833574</c:v>
                </c:pt>
                <c:pt idx="172">
                  <c:v>301.68541765319236</c:v>
                </c:pt>
                <c:pt idx="173">
                  <c:v>307.72046391311738</c:v>
                </c:pt>
                <c:pt idx="174">
                  <c:v>313.8762378623112</c:v>
                </c:pt>
                <c:pt idx="175">
                  <c:v>320.15515458995952</c:v>
                </c:pt>
                <c:pt idx="176">
                  <c:v>326.55967749774192</c:v>
                </c:pt>
                <c:pt idx="177">
                  <c:v>333.09231926629593</c:v>
                </c:pt>
                <c:pt idx="178">
                  <c:v>339.7556428410158</c:v>
                </c:pt>
                <c:pt idx="179">
                  <c:v>346.55226243756925</c:v>
                </c:pt>
                <c:pt idx="180">
                  <c:v>353.48484456753022</c:v>
                </c:pt>
                <c:pt idx="181">
                  <c:v>360.55610908453059</c:v>
                </c:pt>
                <c:pt idx="182">
                  <c:v>367.76883025133571</c:v>
                </c:pt>
                <c:pt idx="183">
                  <c:v>375.12583782827033</c:v>
                </c:pt>
                <c:pt idx="184">
                  <c:v>382.63001818341451</c:v>
                </c:pt>
                <c:pt idx="185">
                  <c:v>390.28431542501119</c:v>
                </c:pt>
                <c:pt idx="186">
                  <c:v>398.09173255652394</c:v>
                </c:pt>
                <c:pt idx="187">
                  <c:v>406.05533265480267</c:v>
                </c:pt>
                <c:pt idx="188">
                  <c:v>414.17824007181935</c:v>
                </c:pt>
                <c:pt idx="189">
                  <c:v>422.46364166044032</c:v>
                </c:pt>
                <c:pt idx="190">
                  <c:v>430.91478802472352</c:v>
                </c:pt>
                <c:pt idx="191">
                  <c:v>439.53499479522299</c:v>
                </c:pt>
                <c:pt idx="192">
                  <c:v>448.32764392980704</c:v>
                </c:pt>
                <c:pt idx="193">
                  <c:v>457.29618504050035</c:v>
                </c:pt>
                <c:pt idx="194">
                  <c:v>466.44413674686729</c:v>
                </c:pt>
                <c:pt idx="195">
                  <c:v>475.77508805646642</c:v>
                </c:pt>
                <c:pt idx="196">
                  <c:v>485.29269977292489</c:v>
                </c:pt>
                <c:pt idx="197">
                  <c:v>495.00070593217583</c:v>
                </c:pt>
                <c:pt idx="198">
                  <c:v>504.90291526743249</c:v>
                </c:pt>
                <c:pt idx="199">
                  <c:v>515.00321270346092</c:v>
                </c:pt>
                <c:pt idx="200">
                  <c:v>525.30556088075343</c:v>
                </c:pt>
                <c:pt idx="201">
                  <c:v>535.81400171018606</c:v>
                </c:pt>
                <c:pt idx="202">
                  <c:v>546.53265795877439</c:v>
                </c:pt>
                <c:pt idx="203">
                  <c:v>557.46573486716079</c:v>
                </c:pt>
                <c:pt idx="204">
                  <c:v>568.61752179944676</c:v>
                </c:pt>
                <c:pt idx="205">
                  <c:v>579.99239392604113</c:v>
                </c:pt>
                <c:pt idx="206">
                  <c:v>591.5948139401637</c:v>
                </c:pt>
                <c:pt idx="207">
                  <c:v>603.42933380868715</c:v>
                </c:pt>
                <c:pt idx="208">
                  <c:v>615.50059655801101</c:v>
                </c:pt>
                <c:pt idx="209">
                  <c:v>627.81333809565092</c:v>
                </c:pt>
                <c:pt idx="210">
                  <c:v>640.37238906827849</c:v>
                </c:pt>
                <c:pt idx="211">
                  <c:v>653.18267675692141</c:v>
                </c:pt>
                <c:pt idx="212">
                  <c:v>666.24922701007642</c:v>
                </c:pt>
                <c:pt idx="213">
                  <c:v>679.57716621550128</c:v>
                </c:pt>
                <c:pt idx="214">
                  <c:v>693.17172331144286</c:v>
                </c:pt>
                <c:pt idx="215">
                  <c:v>707.03823183810016</c:v>
                </c:pt>
                <c:pt idx="216">
                  <c:v>721.18213203013249</c:v>
                </c:pt>
                <c:pt idx="217">
                  <c:v>735.60897295101643</c:v>
                </c:pt>
                <c:pt idx="218">
                  <c:v>750.32441467010722</c:v>
                </c:pt>
                <c:pt idx="219">
                  <c:v>765.33423048324937</c:v>
                </c:pt>
                <c:pt idx="220">
                  <c:v>780.64430917780464</c:v>
                </c:pt>
                <c:pt idx="221">
                  <c:v>796.26065734300073</c:v>
                </c:pt>
                <c:pt idx="222">
                  <c:v>812.18940172648809</c:v>
                </c:pt>
                <c:pt idx="223">
                  <c:v>828.43679163803733</c:v>
                </c:pt>
                <c:pt idx="224">
                  <c:v>845.00920140133212</c:v>
                </c:pt>
                <c:pt idx="225">
                  <c:v>861.91313285479509</c:v>
                </c:pt>
                <c:pt idx="226">
                  <c:v>879.15521790245498</c:v>
                </c:pt>
                <c:pt idx="227">
                  <c:v>896.74222111583242</c:v>
                </c:pt>
                <c:pt idx="228">
                  <c:v>914.68104238787373</c:v>
                </c:pt>
                <c:pt idx="229">
                  <c:v>932.9787196399875</c:v>
                </c:pt>
                <c:pt idx="230">
                  <c:v>951.64243158321915</c:v>
                </c:pt>
                <c:pt idx="231">
                  <c:v>970.67950053467314</c:v>
                </c:pt>
                <c:pt idx="232">
                  <c:v>990.0973952902674</c:v>
                </c:pt>
                <c:pt idx="233">
                  <c:v>1009.9037340549629</c:v>
                </c:pt>
                <c:pt idx="234">
                  <c:v>1030.1062874316035</c:v>
                </c:pt>
                <c:pt idx="235">
                  <c:v>1050.7129814695488</c:v>
                </c:pt>
                <c:pt idx="236">
                  <c:v>1071.7319007742979</c:v>
                </c:pt>
                <c:pt idx="237">
                  <c:v>1093.1712916793153</c:v>
                </c:pt>
                <c:pt idx="238">
                  <c:v>1115.039565481301</c:v>
                </c:pt>
                <c:pt idx="239">
                  <c:v>1137.3453017401939</c:v>
                </c:pt>
                <c:pt idx="240">
                  <c:v>1160.0972516451798</c:v>
                </c:pt>
                <c:pt idx="241">
                  <c:v>1183.3043414480385</c:v>
                </c:pt>
                <c:pt idx="242">
                  <c:v>1206.9756759651673</c:v>
                </c:pt>
                <c:pt idx="243">
                  <c:v>1231.1205421496754</c:v>
                </c:pt>
                <c:pt idx="244">
                  <c:v>1255.7484127349155</c:v>
                </c:pt>
                <c:pt idx="245">
                  <c:v>1280.8689499509182</c:v>
                </c:pt>
                <c:pt idx="246">
                  <c:v>1306.4920093151652</c:v>
                </c:pt>
                <c:pt idx="247">
                  <c:v>1332.6276434991905</c:v>
                </c:pt>
                <c:pt idx="248">
                  <c:v>1359.2861062725472</c:v>
                </c:pt>
                <c:pt idx="249">
                  <c:v>1386.4778565256486</c:v>
                </c:pt>
                <c:pt idx="250">
                  <c:v>1414.213562373096</c:v>
                </c:pt>
                <c:pt idx="251">
                  <c:v>1442.5041053391019</c:v>
                </c:pt>
                <c:pt idx="252">
                  <c:v>1471.3605846266109</c:v>
                </c:pt>
                <c:pt idx="253">
                  <c:v>1500.7943214718534</c:v>
                </c:pt>
                <c:pt idx="254">
                  <c:v>1530.8168635859954</c:v>
                </c:pt>
                <c:pt idx="255">
                  <c:v>1561.439989685628</c:v>
                </c:pt>
                <c:pt idx="256">
                  <c:v>1592.6757141139196</c:v>
                </c:pt>
                <c:pt idx="257">
                  <c:v>1624.5362915541796</c:v>
                </c:pt>
                <c:pt idx="258">
                  <c:v>1657.0342218377248</c:v>
                </c:pt>
                <c:pt idx="259">
                  <c:v>1690.1822548479433</c:v>
                </c:pt>
                <c:pt idx="260">
                  <c:v>1723.9933955224217</c:v>
                </c:pt>
                <c:pt idx="261">
                  <c:v>1758.4809089551827</c:v>
                </c:pt>
                <c:pt idx="262">
                  <c:v>1793.658325600953</c:v>
                </c:pt>
                <c:pt idx="263">
                  <c:v>1829.5394465835532</c:v>
                </c:pt>
                <c:pt idx="264">
                  <c:v>1866.1383491104966</c:v>
                </c:pt>
                <c:pt idx="265">
                  <c:v>1903.4693919958647</c:v>
                </c:pt>
                <c:pt idx="266">
                  <c:v>1941.5472212937034</c:v>
                </c:pt>
                <c:pt idx="267">
                  <c:v>1980.3867760440967</c:v>
                </c:pt>
                <c:pt idx="268">
                  <c:v>2020.0032941341713</c:v>
                </c:pt>
                <c:pt idx="269">
                  <c:v>2060.4123182763801</c:v>
                </c:pt>
                <c:pt idx="270">
                  <c:v>2101.629702106351</c:v>
                </c:pt>
                <c:pt idx="271">
                  <c:v>2143.6716164027312</c:v>
                </c:pt>
                <c:pt idx="272">
                  <c:v>2186.5545554314613</c:v>
                </c:pt>
                <c:pt idx="273">
                  <c:v>2230.2953434169376</c:v>
                </c:pt>
                <c:pt idx="274">
                  <c:v>2274.9111411426638</c:v>
                </c:pt>
                <c:pt idx="275">
                  <c:v>2320.4194526839156</c:v>
                </c:pt>
                <c:pt idx="276">
                  <c:v>2366.8381322750997</c:v>
                </c:pt>
                <c:pt idx="277">
                  <c:v>2414.1853913144982</c:v>
                </c:pt>
                <c:pt idx="278">
                  <c:v>2462.4798055091096</c:v>
                </c:pt>
                <c:pt idx="279">
                  <c:v>2511.7403221624604</c:v>
                </c:pt>
                <c:pt idx="280">
                  <c:v>2561.9862676081711</c:v>
                </c:pt>
                <c:pt idx="281">
                  <c:v>2613.2373547922443</c:v>
                </c:pt>
                <c:pt idx="282">
                  <c:v>2665.5136910070246</c:v>
                </c:pt>
                <c:pt idx="283">
                  <c:v>2718.8357857798742</c:v>
                </c:pt>
                <c:pt idx="284">
                  <c:v>2773.2245589196605</c:v>
                </c:pt>
                <c:pt idx="285">
                  <c:v>2828.7013487241934</c:v>
                </c:pt>
                <c:pt idx="286">
                  <c:v>2885.2879203518842</c:v>
                </c:pt>
                <c:pt idx="287">
                  <c:v>2943.006474360825</c:v>
                </c:pt>
                <c:pt idx="288">
                  <c:v>3001.8796554187315</c:v>
                </c:pt>
                <c:pt idx="289">
                  <c:v>3061.9305611870855</c:v>
                </c:pt>
                <c:pt idx="290">
                  <c:v>3123.182751383044</c:v>
                </c:pt>
                <c:pt idx="291">
                  <c:v>3185.6602570225918</c:v>
                </c:pt>
                <c:pt idx="292">
                  <c:v>3249.3875898485871</c:v>
                </c:pt>
                <c:pt idx="293">
                  <c:v>3314.3897519474717</c:v>
                </c:pt>
                <c:pt idx="294">
                  <c:v>3380.692245558279</c:v>
                </c:pt>
                <c:pt idx="295">
                  <c:v>3448.3210830779185</c:v>
                </c:pt>
                <c:pt idx="296">
                  <c:v>3517.302797266615</c:v>
                </c:pt>
                <c:pt idx="297">
                  <c:v>3587.6644516574411</c:v>
                </c:pt>
                <c:pt idx="298">
                  <c:v>3659.4336511741753</c:v>
                </c:pt>
                <c:pt idx="299">
                  <c:v>3732.6385529614686</c:v>
                </c:pt>
                <c:pt idx="300">
                  <c:v>3807.3078774317619</c:v>
                </c:pt>
                <c:pt idx="301">
                  <c:v>3883.4709195330861</c:v>
                </c:pt>
                <c:pt idx="302">
                  <c:v>3961.1575602423768</c:v>
                </c:pt>
                <c:pt idx="303">
                  <c:v>4040.398278288596</c:v>
                </c:pt>
                <c:pt idx="304">
                  <c:v>4121.2241621104786</c:v>
                </c:pt>
                <c:pt idx="305">
                  <c:v>4203.6669220533777</c:v>
                </c:pt>
                <c:pt idx="306">
                  <c:v>4287.7589028102093</c:v>
                </c:pt>
                <c:pt idx="307">
                  <c:v>4373.5330961111595</c:v>
                </c:pt>
                <c:pt idx="308">
                  <c:v>4461.0231536673509</c:v>
                </c:pt>
                <c:pt idx="309">
                  <c:v>4550.2634003733701</c:v>
                </c:pt>
                <c:pt idx="310">
                  <c:v>4641.2888477738989</c:v>
                </c:pt>
                <c:pt idx="311">
                  <c:v>4734.1352077997817</c:v>
                </c:pt>
                <c:pt idx="312">
                  <c:v>4828.8389067788803</c:v>
                </c:pt>
                <c:pt idx="313">
                  <c:v>4925.4370997271299</c:v>
                </c:pt>
                <c:pt idx="314">
                  <c:v>5023.9676849255593</c:v>
                </c:pt>
                <c:pt idx="315">
                  <c:v>5124.4693187889043</c:v>
                </c:pt>
                <c:pt idx="316">
                  <c:v>5226.9814310316306</c:v>
                </c:pt>
                <c:pt idx="317">
                  <c:v>5331.5442401373239</c:v>
                </c:pt>
                <c:pt idx="318">
                  <c:v>5438.1987691376426</c:v>
                </c:pt>
                <c:pt idx="319">
                  <c:v>5546.9868617067668</c:v>
                </c:pt>
                <c:pt idx="320">
                  <c:v>5657.9511985779636</c:v>
                </c:pt>
                <c:pt idx="321">
                  <c:v>5771.1353142884209</c:v>
                </c:pt>
                <c:pt idx="322">
                  <c:v>5886.5836142591306</c:v>
                </c:pt>
                <c:pt idx="323">
                  <c:v>6004.3413922164555</c:v>
                </c:pt>
                <c:pt idx="324">
                  <c:v>6124.4548479621526</c:v>
                </c:pt>
                <c:pt idx="325">
                  <c:v>6246.9711054988693</c:v>
                </c:pt>
                <c:pt idx="326">
                  <c:v>6371.9382315183329</c:v>
                </c:pt>
                <c:pt idx="327">
                  <c:v>6499.4052542592235</c:v>
                </c:pt>
                <c:pt idx="328">
                  <c:v>6629.4221827424726</c:v>
                </c:pt>
                <c:pt idx="329">
                  <c:v>6762.0400263911743</c:v>
                </c:pt>
                <c:pt idx="330">
                  <c:v>6897.3108150430962</c:v>
                </c:pt>
                <c:pt idx="331">
                  <c:v>7035.287619363542</c:v>
                </c:pt>
                <c:pt idx="332">
                  <c:v>7176.0245716664258</c:v>
                </c:pt>
                <c:pt idx="333">
                  <c:v>7319.5768871520449</c:v>
                </c:pt>
                <c:pt idx="334">
                  <c:v>7466.0008855695678</c:v>
                </c:pt>
                <c:pt idx="335">
                  <c:v>7615.3540133128736</c:v>
                </c:pt>
                <c:pt idx="336">
                  <c:v>7767.6948659585323</c:v>
                </c:pt>
                <c:pt idx="337">
                  <c:v>7923.0832112544649</c:v>
                </c:pt>
                <c:pt idx="338">
                  <c:v>8081.5800125686073</c:v>
                </c:pt>
                <c:pt idx="339">
                  <c:v>8243.2474528066523</c:v>
                </c:pt>
                <c:pt idx="340">
                  <c:v>8408.1489588081186</c:v>
                </c:pt>
                <c:pt idx="341">
                  <c:v>8576.349226230659</c:v>
                </c:pt>
                <c:pt idx="342">
                  <c:v>8747.9142449319279</c:v>
                </c:pt>
                <c:pt idx="343">
                  <c:v>8922.9113248594258</c:v>
                </c:pt>
                <c:pt idx="344">
                  <c:v>9101.4091224581152</c:v>
                </c:pt>
                <c:pt idx="345">
                  <c:v>9283.4776676062993</c:v>
                </c:pt>
                <c:pt idx="346">
                  <c:v>9469.1883910904071</c:v>
                </c:pt>
                <c:pt idx="347">
                  <c:v>9658.6141526294359</c:v>
                </c:pt>
                <c:pt idx="348">
                  <c:v>9851.8292694598058</c:v>
                </c:pt>
                <c:pt idx="349">
                  <c:v>10048.909545492295</c:v>
                </c:pt>
                <c:pt idx="350">
                  <c:v>10249.932301052095</c:v>
                </c:pt>
                <c:pt idx="351">
                  <c:v>10454.976403213668</c:v>
                </c:pt>
                <c:pt idx="352">
                  <c:v>10664.122296742909</c:v>
                </c:pt>
                <c:pt idx="353">
                  <c:v>10877.452035657656</c:v>
                </c:pt>
                <c:pt idx="354">
                  <c:v>11095.049315420008</c:v>
                </c:pt>
                <c:pt idx="355">
                  <c:v>11316.999505772543</c:v>
                </c:pt>
                <c:pt idx="356">
                  <c:v>11543.389684231197</c:v>
                </c:pt>
                <c:pt idx="357">
                  <c:v>11774.308670248483</c:v>
                </c:pt>
                <c:pt idx="358">
                  <c:v>12009.847060059774</c:v>
                </c:pt>
                <c:pt idx="359">
                  <c:v>12250.097262227007</c:v>
                </c:pt>
                <c:pt idx="360">
                  <c:v>12495.153533893106</c:v>
                </c:pt>
                <c:pt idx="361">
                  <c:v>12745.112017761883</c:v>
                </c:pt>
                <c:pt idx="362">
                  <c:v>13000.070779817577</c:v>
                </c:pt>
                <c:pt idx="363">
                  <c:v>13260.129847799053</c:v>
                </c:pt>
                <c:pt idx="364">
                  <c:v>13525.391250443587</c:v>
                </c:pt>
                <c:pt idx="365">
                  <c:v>13795.959057515498</c:v>
                </c:pt>
                <c:pt idx="366">
                  <c:v>14071.939420636163</c:v>
                </c:pt>
                <c:pt idx="367">
                  <c:v>14353.440614929979</c:v>
                </c:pt>
                <c:pt idx="368">
                  <c:v>14640.573081503997</c:v>
                </c:pt>
                <c:pt idx="369">
                  <c:v>14933.449470777376</c:v>
                </c:pt>
                <c:pt idx="370">
                  <c:v>15232.184686676972</c:v>
                </c:pt>
                <c:pt idx="371">
                  <c:v>15536.895931717969</c:v>
                </c:pt>
                <c:pt idx="372">
                  <c:v>15847.702752985482</c:v>
                </c:pt>
                <c:pt idx="373">
                  <c:v>16164.727089036576</c:v>
                </c:pt>
                <c:pt idx="374">
                  <c:v>16488.093317740258</c:v>
                </c:pt>
                <c:pt idx="375">
                  <c:v>16817.9283050743</c:v>
                </c:pt>
                <c:pt idx="376">
                  <c:v>17154.361454898943</c:v>
                </c:pt>
                <c:pt idx="377">
                  <c:v>17497.5247597253</c:v>
                </c:pt>
                <c:pt idx="378">
                  <c:v>17847.552852500074</c:v>
                </c:pt>
                <c:pt idx="379">
                  <c:v>18204.583059426168</c:v>
                </c:pt>
                <c:pt idx="380">
                  <c:v>18568.755453839254</c:v>
                </c:pt>
                <c:pt idx="381">
                  <c:v>18940.212911163158</c:v>
                </c:pt>
                <c:pt idx="382">
                  <c:v>19319.101164963649</c:v>
                </c:pt>
                <c:pt idx="383">
                  <c:v>19705.56886412419</c:v>
                </c:pt>
                <c:pt idx="384">
                  <c:v>20099.767631165196</c:v>
                </c:pt>
                <c:pt idx="385">
                  <c:v>20501.852121729637</c:v>
                </c:pt>
                <c:pt idx="386">
                  <c:v>20911.980085259569</c:v>
                </c:pt>
                <c:pt idx="387">
                  <c:v>21330.312426885219</c:v>
                </c:pt>
                <c:pt idx="388">
                  <c:v>21757.013270552998</c:v>
                </c:pt>
                <c:pt idx="389">
                  <c:v>22192.25002341636</c:v>
                </c:pt>
                <c:pt idx="390">
                  <c:v>22636.193441513853</c:v>
                </c:pt>
                <c:pt idx="391">
                  <c:v>23089.017696762341</c:v>
                </c:pt>
                <c:pt idx="392">
                  <c:v>23550.900445289397</c:v>
                </c:pt>
                <c:pt idx="393">
                  <c:v>24022.022897132923</c:v>
                </c:pt>
                <c:pt idx="394">
                  <c:v>24502.569887335259</c:v>
                </c:pt>
                <c:pt idx="395">
                  <c:v>24992.729948459193</c:v>
                </c:pt>
                <c:pt idx="396">
                  <c:v>25492.695384555183</c:v>
                </c:pt>
                <c:pt idx="397">
                  <c:v>26002.662346607074</c:v>
                </c:pt>
                <c:pt idx="398">
                  <c:v>26522.830909488588</c:v>
                </c:pt>
                <c:pt idx="399">
                  <c:v>27053.405150458169</c:v>
                </c:pt>
                <c:pt idx="400">
                  <c:v>27594.59322922432</c:v>
                </c:pt>
                <c:pt idx="401">
                  <c:v>28146.607469613096</c:v>
                </c:pt>
                <c:pt idx="402">
                  <c:v>28709.664442868292</c:v>
                </c:pt>
                <c:pt idx="403">
                  <c:v>29283.985052619522</c:v>
                </c:pt>
                <c:pt idx="404">
                  <c:v>29869.794621548292</c:v>
                </c:pt>
                <c:pt idx="405">
                  <c:v>30467.322979788991</c:v>
                </c:pt>
                <c:pt idx="406">
                  <c:v>31076.804555098319</c:v>
                </c:pt>
                <c:pt idx="407">
                  <c:v>31698.478464827203</c:v>
                </c:pt>
                <c:pt idx="408">
                  <c:v>32332.588609734394</c:v>
                </c:pt>
                <c:pt idx="409">
                  <c:v>32979.383769675427</c:v>
                </c:pt>
                <c:pt idx="410">
                  <c:v>33639.117701206036</c:v>
                </c:pt>
                <c:pt idx="411">
                  <c:v>34312.04923713873</c:v>
                </c:pt>
                <c:pt idx="412">
                  <c:v>34998.442388089657</c:v>
                </c:pt>
                <c:pt idx="413">
                  <c:v>35698.566446058714</c:v>
                </c:pt>
                <c:pt idx="414">
                  <c:v>36412.696090079618</c:v>
                </c:pt>
                <c:pt idx="415">
                  <c:v>37141.111493984899</c:v>
                </c:pt>
                <c:pt idx="416">
                  <c:v>37884.098436326698</c:v>
                </c:pt>
                <c:pt idx="417">
                  <c:v>38641.948412494894</c:v>
                </c:pt>
                <c:pt idx="418">
                  <c:v>39414.958749080368</c:v>
                </c:pt>
                <c:pt idx="419">
                  <c:v>40203.43272052431</c:v>
                </c:pt>
                <c:pt idx="420">
                  <c:v>41007.679668101489</c:v>
                </c:pt>
                <c:pt idx="421">
                  <c:v>41828.015121284312</c:v>
                </c:pt>
                <c:pt idx="422">
                  <c:v>42664.760921533634</c:v>
                </c:pt>
                <c:pt idx="423">
                  <c:v>43518.245348567143</c:v>
                </c:pt>
                <c:pt idx="424">
                  <c:v>44388.803249152465</c:v>
                </c:pt>
                <c:pt idx="425">
                  <c:v>45276.776168477583</c:v>
                </c:pt>
                <c:pt idx="426">
                  <c:v>46182.512484149127</c:v>
                </c:pt>
                <c:pt idx="427">
                  <c:v>47106.367542870532</c:v>
                </c:pt>
                <c:pt idx="428">
                  <c:v>48048.703799855495</c:v>
                </c:pt>
                <c:pt idx="429">
                  <c:v>49009.890961029079</c:v>
                </c:pt>
                <c:pt idx="430">
                  <c:v>49990.306128074735</c:v>
                </c:pt>
                <c:pt idx="431">
                  <c:v>50990.333946381601</c:v>
                </c:pt>
                <c:pt idx="432">
                  <c:v>52010.366755952688</c:v>
                </c:pt>
                <c:pt idx="433">
                  <c:v>53050.804745331086</c:v>
                </c:pt>
                <c:pt idx="434">
                  <c:v>54112.056108604855</c:v>
                </c:pt>
                <c:pt idx="435">
                  <c:v>55194.537205555003</c:v>
                </c:pt>
                <c:pt idx="436">
                  <c:v>56298.67272500394</c:v>
                </c:pt>
                <c:pt idx="437">
                  <c:v>57424.895851433939</c:v>
                </c:pt>
                <c:pt idx="438">
                  <c:v>58573.648434938688</c:v>
                </c:pt>
                <c:pt idx="439">
                  <c:v>59745.381164572223</c:v>
                </c:pt>
                <c:pt idx="440">
                  <c:v>60940.553745169222</c:v>
                </c:pt>
                <c:pt idx="441">
                  <c:v>62159.635077699182</c:v>
                </c:pt>
                <c:pt idx="442">
                  <c:v>63403.103443230808</c:v>
                </c:pt>
                <c:pt idx="443">
                  <c:v>64671.446690575351</c:v>
                </c:pt>
                <c:pt idx="444">
                  <c:v>65965.162427682997</c:v>
                </c:pt>
                <c:pt idx="445">
                  <c:v>67284.758216870876</c:v>
                </c:pt>
                <c:pt idx="446">
                  <c:v>68630.751773952536</c:v>
                </c:pt>
                <c:pt idx="447">
                  <c:v>70003.671171353766</c:v>
                </c:pt>
                <c:pt idx="448">
                  <c:v>71404.055045291636</c:v>
                </c:pt>
                <c:pt idx="449">
                  <c:v>72832.452807094989</c:v>
                </c:pt>
                <c:pt idx="450">
                  <c:v>74289.424858756815</c:v>
                </c:pt>
                <c:pt idx="451">
                  <c:v>75775.542812794549</c:v>
                </c:pt>
                <c:pt idx="452">
                  <c:v>77291.389716511359</c:v>
                </c:pt>
                <c:pt idx="453">
                  <c:v>78837.560280742313</c:v>
                </c:pt>
                <c:pt idx="454">
                  <c:v>80414.661113175564</c:v>
                </c:pt>
                <c:pt idx="455">
                  <c:v>82023.310956344649</c:v>
                </c:pt>
                <c:pt idx="456">
                  <c:v>83664.140930376772</c:v>
                </c:pt>
                <c:pt idx="457">
                  <c:v>85337.794780600816</c:v>
                </c:pt>
                <c:pt idx="458">
                  <c:v>87044.929130106946</c:v>
                </c:pt>
                <c:pt idx="459">
                  <c:v>88786.213737359445</c:v>
                </c:pt>
                <c:pt idx="460">
                  <c:v>90562.33175896226</c:v>
                </c:pt>
                <c:pt idx="461">
                  <c:v>92373.980017679918</c:v>
                </c:pt>
                <c:pt idx="462">
                  <c:v>94221.869275824152</c:v>
                </c:pt>
                <c:pt idx="463">
                  <c:v>96106.724514103829</c:v>
                </c:pt>
                <c:pt idx="464">
                  <c:v>98029.285216057091</c:v>
                </c:pt>
                <c:pt idx="465">
                  <c:v>99990.305658173515</c:v>
                </c:pt>
                <c:pt idx="466">
                  <c:v>101990.55520581579</c:v>
                </c:pt>
                <c:pt idx="467">
                  <c:v>104030.8186150672</c:v>
                </c:pt>
                <c:pt idx="468">
                  <c:v>106111.89634061203</c:v>
                </c:pt>
                <c:pt idx="469">
                  <c:v>108234.6048497788</c:v>
                </c:pt>
                <c:pt idx="470">
                  <c:v>110399.77694286294</c:v>
                </c:pt>
                <c:pt idx="471">
                  <c:v>112608.2620798588</c:v>
                </c:pt>
                <c:pt idx="472">
                  <c:v>114860.92671372902</c:v>
                </c:pt>
                <c:pt idx="473">
                  <c:v>117158.65463033678</c:v>
                </c:pt>
                <c:pt idx="474">
                  <c:v>119502.34729518216</c:v>
                </c:pt>
                <c:pt idx="475">
                  <c:v>121892.92420707362</c:v>
                </c:pt>
                <c:pt idx="476">
                  <c:v>124331.32325887294</c:v>
                </c:pt>
                <c:pt idx="477">
                  <c:v>126818.50110545871</c:v>
                </c:pt>
                <c:pt idx="478">
                  <c:v>129355.43353904915</c:v>
                </c:pt>
                <c:pt idx="479">
                  <c:v>131943.11587203565</c:v>
                </c:pt>
                <c:pt idx="480">
                  <c:v>134582.56332747007</c:v>
                </c:pt>
                <c:pt idx="481">
                  <c:v>137274.81143736775</c:v>
                </c:pt>
                <c:pt idx="482">
                  <c:v>140020.91644897746</c:v>
                </c:pt>
                <c:pt idx="483">
                  <c:v>142821.95573917619</c:v>
                </c:pt>
                <c:pt idx="484">
                  <c:v>145679.02823715709</c:v>
                </c:pt>
                <c:pt idx="485">
                  <c:v>148593.25485557073</c:v>
                </c:pt>
                <c:pt idx="486">
                  <c:v>151565.77893029116</c:v>
                </c:pt>
                <c:pt idx="487">
                  <c:v>154597.76666898059</c:v>
                </c:pt>
                <c:pt idx="488">
                  <c:v>157690.4076086258</c:v>
                </c:pt>
                <c:pt idx="489">
                  <c:v>160844.91508223032</c:v>
                </c:pt>
                <c:pt idx="490">
                  <c:v>164062.52669483688</c:v>
                </c:pt>
                <c:pt idx="491">
                  <c:v>167344.50480907792</c:v>
                </c:pt>
                <c:pt idx="492">
                  <c:v>170692.13704043761</c:v>
                </c:pt>
                <c:pt idx="493">
                  <c:v>174106.73676241926</c:v>
                </c:pt>
                <c:pt idx="494">
                  <c:v>177589.64362182037</c:v>
                </c:pt>
                <c:pt idx="495">
                  <c:v>181142.22406431744</c:v>
                </c:pt>
                <c:pt idx="496">
                  <c:v>184765.87187055836</c:v>
                </c:pt>
                <c:pt idx="497">
                  <c:v>188462.00870298574</c:v>
                </c:pt>
                <c:pt idx="498">
                  <c:v>192232.08466359551</c:v>
                </c:pt>
                <c:pt idx="499">
                  <c:v>196077.57886285498</c:v>
                </c:pt>
                <c:pt idx="500">
                  <c:v>200000.00000000041</c:v>
                </c:pt>
              </c:numCache>
            </c:numRef>
          </c:xVal>
          <c:yVal>
            <c:numRef>
              <c:f>LoopAnalysis!$O$5:$O$505</c:f>
              <c:numCache>
                <c:formatCode>General</c:formatCode>
                <c:ptCount val="501"/>
                <c:pt idx="0">
                  <c:v>90.360524362337827</c:v>
                </c:pt>
                <c:pt idx="1">
                  <c:v>90.367736240309966</c:v>
                </c:pt>
                <c:pt idx="2">
                  <c:v>90.375092375083653</c:v>
                </c:pt>
                <c:pt idx="3">
                  <c:v>90.38259565165464</c:v>
                </c:pt>
                <c:pt idx="4">
                  <c:v>90.390249012683711</c:v>
                </c:pt>
                <c:pt idx="5">
                  <c:v>90.398055459647225</c:v>
                </c:pt>
                <c:pt idx="6">
                  <c:v>90.406018054010602</c:v>
                </c:pt>
                <c:pt idx="7">
                  <c:v>90.414139918425093</c:v>
                </c:pt>
                <c:pt idx="8">
                  <c:v>90.422424237948249</c:v>
                </c:pt>
                <c:pt idx="9">
                  <c:v>90.430874261288665</c:v>
                </c:pt>
                <c:pt idx="10">
                  <c:v>90.439493302075292</c:v>
                </c:pt>
                <c:pt idx="11">
                  <c:v>90.448284740152019</c:v>
                </c:pt>
                <c:pt idx="12">
                  <c:v>90.457252022897748</c:v>
                </c:pt>
                <c:pt idx="13">
                  <c:v>90.466398666572829</c:v>
                </c:pt>
                <c:pt idx="14">
                  <c:v>90.475728257691841</c:v>
                </c:pt>
                <c:pt idx="15">
                  <c:v>90.485244454423807</c:v>
                </c:pt>
                <c:pt idx="16">
                  <c:v>90.494950988020008</c:v>
                </c:pt>
                <c:pt idx="17">
                  <c:v>90.50485166426985</c:v>
                </c:pt>
                <c:pt idx="18">
                  <c:v>90.514950364985793</c:v>
                </c:pt>
                <c:pt idx="19">
                  <c:v>90.525251049517323</c:v>
                </c:pt>
                <c:pt idx="20">
                  <c:v>90.535757756294956</c:v>
                </c:pt>
                <c:pt idx="21">
                  <c:v>90.546474604404651</c:v>
                </c:pt>
                <c:pt idx="22">
                  <c:v>90.557405795193247</c:v>
                </c:pt>
                <c:pt idx="23">
                  <c:v>90.568555613905517</c:v>
                </c:pt>
                <c:pt idx="24">
                  <c:v>90.579928431353522</c:v>
                </c:pt>
                <c:pt idx="25">
                  <c:v>90.591528705618657</c:v>
                </c:pt>
                <c:pt idx="26">
                  <c:v>90.60336098378734</c:v>
                </c:pt>
                <c:pt idx="27">
                  <c:v>90.615429903720639</c:v>
                </c:pt>
                <c:pt idx="28">
                  <c:v>90.627740195858792</c:v>
                </c:pt>
                <c:pt idx="29">
                  <c:v>90.640296685060974</c:v>
                </c:pt>
                <c:pt idx="30">
                  <c:v>90.653104292481189</c:v>
                </c:pt>
                <c:pt idx="31">
                  <c:v>90.666168037481</c:v>
                </c:pt>
                <c:pt idx="32">
                  <c:v>90.679493039579427</c:v>
                </c:pt>
                <c:pt idx="33">
                  <c:v>90.693084520441317</c:v>
                </c:pt>
                <c:pt idx="34">
                  <c:v>90.70694780590415</c:v>
                </c:pt>
                <c:pt idx="35">
                  <c:v>90.721088328044814</c:v>
                </c:pt>
                <c:pt idx="36">
                  <c:v>90.735511627286215</c:v>
                </c:pt>
                <c:pt idx="37">
                  <c:v>90.750223354545327</c:v>
                </c:pt>
                <c:pt idx="38">
                  <c:v>90.76522927342269</c:v>
                </c:pt>
                <c:pt idx="39">
                  <c:v>90.780535262434611</c:v>
                </c:pt>
                <c:pt idx="40">
                  <c:v>90.796147317288671</c:v>
                </c:pt>
                <c:pt idx="41">
                  <c:v>90.812071553203182</c:v>
                </c:pt>
                <c:pt idx="42">
                  <c:v>90.828314207271774</c:v>
                </c:pt>
                <c:pt idx="43">
                  <c:v>90.844881640873368</c:v>
                </c:pt>
                <c:pt idx="44">
                  <c:v>90.861780342128966</c:v>
                </c:pt>
                <c:pt idx="45">
                  <c:v>90.87901692840552</c:v>
                </c:pt>
                <c:pt idx="46">
                  <c:v>90.896598148868094</c:v>
                </c:pt>
                <c:pt idx="47">
                  <c:v>90.914530887081099</c:v>
                </c:pt>
                <c:pt idx="48">
                  <c:v>90.932822163659239</c:v>
                </c:pt>
                <c:pt idx="49">
                  <c:v>90.951479138969304</c:v>
                </c:pt>
                <c:pt idx="50">
                  <c:v>90.970509115883573</c:v>
                </c:pt>
                <c:pt idx="51">
                  <c:v>90.989919542585625</c:v>
                </c:pt>
                <c:pt idx="52">
                  <c:v>91.00971801542974</c:v>
                </c:pt>
                <c:pt idx="53">
                  <c:v>91.029912281854266</c:v>
                </c:pt>
                <c:pt idx="54">
                  <c:v>91.050510243350544</c:v>
                </c:pt>
                <c:pt idx="55">
                  <c:v>91.071519958487613</c:v>
                </c:pt>
                <c:pt idx="56">
                  <c:v>91.09294964599431</c:v>
                </c:pt>
                <c:pt idx="57">
                  <c:v>91.114807687898889</c:v>
                </c:pt>
                <c:pt idx="58">
                  <c:v>91.137102632727988</c:v>
                </c:pt>
                <c:pt idx="59">
                  <c:v>91.159843198765131</c:v>
                </c:pt>
                <c:pt idx="60">
                  <c:v>91.183038277370187</c:v>
                </c:pt>
                <c:pt idx="61">
                  <c:v>91.206696936360359</c:v>
                </c:pt>
                <c:pt idx="62">
                  <c:v>91.230828423454156</c:v>
                </c:pt>
                <c:pt idx="63">
                  <c:v>91.255442169778718</c:v>
                </c:pt>
                <c:pt idx="64">
                  <c:v>91.280547793441826</c:v>
                </c:pt>
                <c:pt idx="65">
                  <c:v>91.306155103169502</c:v>
                </c:pt>
                <c:pt idx="66">
                  <c:v>91.332274102010061</c:v>
                </c:pt>
                <c:pt idx="67">
                  <c:v>91.358914991105564</c:v>
                </c:pt>
                <c:pt idx="68">
                  <c:v>91.386088173531661</c:v>
                </c:pt>
                <c:pt idx="69">
                  <c:v>91.413804258206838</c:v>
                </c:pt>
                <c:pt idx="70">
                  <c:v>91.442074063871772</c:v>
                </c:pt>
                <c:pt idx="71">
                  <c:v>91.470908623139934</c:v>
                </c:pt>
                <c:pt idx="72">
                  <c:v>91.500319186620374</c:v>
                </c:pt>
                <c:pt idx="73">
                  <c:v>91.530317227113159</c:v>
                </c:pt>
                <c:pt idx="74">
                  <c:v>91.560914443879128</c:v>
                </c:pt>
                <c:pt idx="75">
                  <c:v>91.592122766983962</c:v>
                </c:pt>
                <c:pt idx="76">
                  <c:v>91.623954361718077</c:v>
                </c:pt>
                <c:pt idx="77">
                  <c:v>91.656421633092776</c:v>
                </c:pt>
                <c:pt idx="78">
                  <c:v>91.68953723041372</c:v>
                </c:pt>
                <c:pt idx="79">
                  <c:v>91.723314051932221</c:v>
                </c:pt>
                <c:pt idx="80">
                  <c:v>91.757765249575414</c:v>
                </c:pt>
                <c:pt idx="81">
                  <c:v>91.792904233755621</c:v>
                </c:pt>
                <c:pt idx="82">
                  <c:v>91.828744678259952</c:v>
                </c:pt>
                <c:pt idx="83">
                  <c:v>91.865300525220576</c:v>
                </c:pt>
                <c:pt idx="84">
                  <c:v>91.902585990166301</c:v>
                </c:pt>
                <c:pt idx="85">
                  <c:v>91.940615567155746</c:v>
                </c:pt>
                <c:pt idx="86">
                  <c:v>91.979404033993063</c:v>
                </c:pt>
                <c:pt idx="87">
                  <c:v>92.01896645752629</c:v>
                </c:pt>
                <c:pt idx="88">
                  <c:v>92.059318199028525</c:v>
                </c:pt>
                <c:pt idx="89">
                  <c:v>92.100474919662659</c:v>
                </c:pt>
                <c:pt idx="90">
                  <c:v>92.142452586029492</c:v>
                </c:pt>
                <c:pt idx="91">
                  <c:v>92.185267475799421</c:v>
                </c:pt>
                <c:pt idx="92">
                  <c:v>92.228936183427905</c:v>
                </c:pt>
                <c:pt idx="93">
                  <c:v>92.27347562595439</c:v>
                </c:pt>
                <c:pt idx="94">
                  <c:v>92.318903048884479</c:v>
                </c:pt>
                <c:pt idx="95">
                  <c:v>92.365236032155565</c:v>
                </c:pt>
                <c:pt idx="96">
                  <c:v>92.412492496184697</c:v>
                </c:pt>
                <c:pt idx="97">
                  <c:v>92.460690707998722</c:v>
                </c:pt>
                <c:pt idx="98">
                  <c:v>92.509849287446031</c:v>
                </c:pt>
                <c:pt idx="99">
                  <c:v>92.559987213488512</c:v>
                </c:pt>
                <c:pt idx="100">
                  <c:v>92.611123830573362</c:v>
                </c:pt>
                <c:pt idx="101">
                  <c:v>92.663278855083064</c:v>
                </c:pt>
                <c:pt idx="102">
                  <c:v>92.716472381862559</c:v>
                </c:pt>
                <c:pt idx="103">
                  <c:v>92.770724890821526</c:v>
                </c:pt>
                <c:pt idx="104">
                  <c:v>92.826057253610955</c:v>
                </c:pt>
                <c:pt idx="105">
                  <c:v>92.882490740370358</c:v>
                </c:pt>
                <c:pt idx="106">
                  <c:v>92.940047026545358</c:v>
                </c:pt>
                <c:pt idx="107">
                  <c:v>92.998748199771384</c:v>
                </c:pt>
                <c:pt idx="108">
                  <c:v>93.058616766821842</c:v>
                </c:pt>
                <c:pt idx="109">
                  <c:v>93.119675660616906</c:v>
                </c:pt>
                <c:pt idx="110">
                  <c:v>93.181948247290151</c:v>
                </c:pt>
                <c:pt idx="111">
                  <c:v>93.245458333308648</c:v>
                </c:pt>
                <c:pt idx="112">
                  <c:v>93.310230172643003</c:v>
                </c:pt>
                <c:pt idx="113">
                  <c:v>93.376288473982314</c:v>
                </c:pt>
                <c:pt idx="114">
                  <c:v>93.443658407989588</c:v>
                </c:pt>
                <c:pt idx="115">
                  <c:v>93.512365614591872</c:v>
                </c:pt>
                <c:pt idx="116">
                  <c:v>93.582436210299761</c:v>
                </c:pt>
                <c:pt idx="117">
                  <c:v>93.653896795549642</c:v>
                </c:pt>
                <c:pt idx="118">
                  <c:v>93.726774462062011</c:v>
                </c:pt>
                <c:pt idx="119">
                  <c:v>93.801096800208484</c:v>
                </c:pt>
                <c:pt idx="120">
                  <c:v>93.876891906379726</c:v>
                </c:pt>
                <c:pt idx="121">
                  <c:v>93.954188390345607</c:v>
                </c:pt>
                <c:pt idx="122">
                  <c:v>94.033015382598194</c:v>
                </c:pt>
                <c:pt idx="123">
                  <c:v>94.113402541668478</c:v>
                </c:pt>
                <c:pt idx="124">
                  <c:v>94.195380061405075</c:v>
                </c:pt>
                <c:pt idx="125">
                  <c:v>94.27897867820451</c:v>
                </c:pt>
                <c:pt idx="126">
                  <c:v>94.364229678180436</c:v>
                </c:pt>
                <c:pt idx="127">
                  <c:v>94.451164904258761</c:v>
                </c:pt>
                <c:pt idx="128">
                  <c:v>94.539816763184589</c:v>
                </c:pt>
                <c:pt idx="129">
                  <c:v>94.630218232426671</c:v>
                </c:pt>
                <c:pt idx="130">
                  <c:v>94.72240286696244</c:v>
                </c:pt>
                <c:pt idx="131">
                  <c:v>94.81640480592732</c:v>
                </c:pt>
                <c:pt idx="132">
                  <c:v>94.912258779109976</c:v>
                </c:pt>
                <c:pt idx="133">
                  <c:v>95.010000113274344</c:v>
                </c:pt>
                <c:pt idx="134">
                  <c:v>95.109664738287663</c:v>
                </c:pt>
                <c:pt idx="135">
                  <c:v>95.211289193032144</c:v>
                </c:pt>
                <c:pt idx="136">
                  <c:v>95.314910631078263</c:v>
                </c:pt>
                <c:pt idx="137">
                  <c:v>95.420566826094245</c:v>
                </c:pt>
                <c:pt idx="138">
                  <c:v>95.528296176964801</c:v>
                </c:pt>
                <c:pt idx="139">
                  <c:v>95.638137712592538</c:v>
                </c:pt>
                <c:pt idx="140">
                  <c:v>95.750131096352447</c:v>
                </c:pt>
                <c:pt idx="141">
                  <c:v>95.864316630166869</c:v>
                </c:pt>
                <c:pt idx="142">
                  <c:v>95.980735258169418</c:v>
                </c:pt>
                <c:pt idx="143">
                  <c:v>96.099428569922352</c:v>
                </c:pt>
                <c:pt idx="144">
                  <c:v>96.220438803150287</c:v>
                </c:pt>
                <c:pt idx="145">
                  <c:v>96.343808845951102</c:v>
                </c:pt>
                <c:pt idx="146">
                  <c:v>96.469582238442996</c:v>
                </c:pt>
                <c:pt idx="147">
                  <c:v>96.597803173804536</c:v>
                </c:pt>
                <c:pt idx="148">
                  <c:v>96.728516498661378</c:v>
                </c:pt>
                <c:pt idx="149">
                  <c:v>96.861767712771268</c:v>
                </c:pt>
                <c:pt idx="150">
                  <c:v>96.997602967957334</c:v>
                </c:pt>
                <c:pt idx="151">
                  <c:v>97.136069066235407</c:v>
                </c:pt>
                <c:pt idx="152">
                  <c:v>97.277213457078858</c:v>
                </c:pt>
                <c:pt idx="153">
                  <c:v>97.421084233764446</c:v>
                </c:pt>
                <c:pt idx="154">
                  <c:v>97.567730128733359</c:v>
                </c:pt>
                <c:pt idx="155">
                  <c:v>97.717200507907009</c:v>
                </c:pt>
                <c:pt idx="156">
                  <c:v>97.869545363885535</c:v>
                </c:pt>
                <c:pt idx="157">
                  <c:v>98.024815307961461</c:v>
                </c:pt>
                <c:pt idx="158">
                  <c:v>98.183061560872204</c:v>
                </c:pt>
                <c:pt idx="159">
                  <c:v>98.344335942215039</c:v>
                </c:pt>
                <c:pt idx="160">
                  <c:v>98.508690858442932</c:v>
                </c:pt>
                <c:pt idx="161">
                  <c:v>98.676179289357307</c:v>
                </c:pt>
                <c:pt idx="162">
                  <c:v>98.846854773011202</c:v>
                </c:pt>
                <c:pt idx="163">
                  <c:v>99.020771388929333</c:v>
                </c:pt>
                <c:pt idx="164">
                  <c:v>99.197983739553564</c:v>
                </c:pt>
                <c:pt idx="165">
                  <c:v>99.378546929813581</c:v>
                </c:pt>
                <c:pt idx="166">
                  <c:v>99.562516544722385</c:v>
                </c:pt>
                <c:pt idx="167">
                  <c:v>99.749948624891829</c:v>
                </c:pt>
                <c:pt idx="168">
                  <c:v>99.940899639858984</c:v>
                </c:pt>
                <c:pt idx="169">
                  <c:v>100.13542645911522</c:v>
                </c:pt>
                <c:pt idx="170">
                  <c:v>100.3335863207182</c:v>
                </c:pt>
                <c:pt idx="171">
                  <c:v>100.53543679737517</c:v>
                </c:pt>
                <c:pt idx="172">
                  <c:v>100.74103575987341</c:v>
                </c:pt>
                <c:pt idx="173">
                  <c:v>100.95044133773605</c:v>
                </c:pt>
                <c:pt idx="174">
                  <c:v>101.16371187697908</c:v>
                </c:pt>
                <c:pt idx="175">
                  <c:v>101.38090589484148</c:v>
                </c:pt>
                <c:pt idx="176">
                  <c:v>101.60208203135929</c:v>
                </c:pt>
                <c:pt idx="177">
                  <c:v>101.82729899765526</c:v>
                </c:pt>
                <c:pt idx="178">
                  <c:v>102.05661552081047</c:v>
                </c:pt>
                <c:pt idx="179">
                  <c:v>102.29009028519016</c:v>
                </c:pt>
                <c:pt idx="180">
                  <c:v>102.52778187008904</c:v>
                </c:pt>
                <c:pt idx="181">
                  <c:v>102.76974868356945</c:v>
                </c:pt>
                <c:pt idx="182">
                  <c:v>103.01604889236172</c:v>
                </c:pt>
                <c:pt idx="183">
                  <c:v>103.26674034770156</c:v>
                </c:pt>
                <c:pt idx="184">
                  <c:v>103.52188050698246</c:v>
                </c:pt>
                <c:pt idx="185">
                  <c:v>103.78152635110375</c:v>
                </c:pt>
                <c:pt idx="186">
                  <c:v>104.04573429740068</c:v>
                </c:pt>
                <c:pt idx="187">
                  <c:v>104.31456010805324</c:v>
                </c:pt>
                <c:pt idx="188">
                  <c:v>104.58805879386935</c:v>
                </c:pt>
                <c:pt idx="189">
                  <c:v>104.86628451335802</c:v>
                </c:pt>
                <c:pt idx="190">
                  <c:v>105.1492904670084</c:v>
                </c:pt>
                <c:pt idx="191">
                  <c:v>105.43712878671043</c:v>
                </c:pt>
                <c:pt idx="192">
                  <c:v>105.72985042026031</c:v>
                </c:pt>
                <c:pt idx="193">
                  <c:v>106.02750501091406</c:v>
                </c:pt>
                <c:pt idx="194">
                  <c:v>106.33014077196651</c:v>
                </c:pt>
                <c:pt idx="195">
                  <c:v>106.63780435635134</c:v>
                </c:pt>
                <c:pt idx="196">
                  <c:v>106.95054072128299</c:v>
                </c:pt>
                <c:pt idx="197">
                  <c:v>107.26839298797938</c:v>
                </c:pt>
                <c:pt idx="198">
                  <c:v>107.59140229653079</c:v>
                </c:pt>
                <c:pt idx="199">
                  <c:v>107.91960765601128</c:v>
                </c:pt>
                <c:pt idx="200">
                  <c:v>108.25304578994938</c:v>
                </c:pt>
                <c:pt idx="201">
                  <c:v>108.59175097732053</c:v>
                </c:pt>
                <c:pt idx="202">
                  <c:v>108.93575488923926</c:v>
                </c:pt>
                <c:pt idx="203">
                  <c:v>109.28508642158381</c:v>
                </c:pt>
                <c:pt idx="204">
                  <c:v>109.63977152381069</c:v>
                </c:pt>
                <c:pt idx="205">
                  <c:v>109.9998330242634</c:v>
                </c:pt>
                <c:pt idx="206">
                  <c:v>110.36529045231981</c:v>
                </c:pt>
                <c:pt idx="207">
                  <c:v>110.73615985776556</c:v>
                </c:pt>
                <c:pt idx="208">
                  <c:v>111.11245362783468</c:v>
                </c:pt>
                <c:pt idx="209">
                  <c:v>111.4941803023894</c:v>
                </c:pt>
                <c:pt idx="210">
                  <c:v>111.8813443877815</c:v>
                </c:pt>
                <c:pt idx="211">
                  <c:v>112.27394616996749</c:v>
                </c:pt>
                <c:pt idx="212">
                  <c:v>112.6719815275123</c:v>
                </c:pt>
                <c:pt idx="213">
                  <c:v>113.07544174516119</c:v>
                </c:pt>
                <c:pt idx="214">
                  <c:v>113.48431332871368</c:v>
                </c:pt>
                <c:pt idx="215">
                  <c:v>113.8985778219771</c:v>
                </c:pt>
                <c:pt idx="216">
                  <c:v>114.31821162663238</c:v>
                </c:pt>
                <c:pt idx="217">
                  <c:v>114.74318582588525</c:v>
                </c:pt>
                <c:pt idx="218">
                  <c:v>115.17346601282814</c:v>
                </c:pt>
                <c:pt idx="219">
                  <c:v>115.60901212446684</c:v>
                </c:pt>
                <c:pt idx="220">
                  <c:v>116.04977828241823</c:v>
                </c:pt>
                <c:pt idx="221">
                  <c:v>116.49571264130776</c:v>
                </c:pt>
                <c:pt idx="222">
                  <c:v>116.94675724592717</c:v>
                </c:pt>
                <c:pt idx="223">
                  <c:v>117.40284789823545</c:v>
                </c:pt>
                <c:pt idx="224">
                  <c:v>117.86391403530087</c:v>
                </c:pt>
                <c:pt idx="225">
                  <c:v>118.32987861929116</c:v>
                </c:pt>
                <c:pt idx="226">
                  <c:v>118.80065804061562</c:v>
                </c:pt>
                <c:pt idx="227">
                  <c:v>119.27616203531817</c:v>
                </c:pt>
                <c:pt idx="228">
                  <c:v>119.75629361780446</c:v>
                </c:pt>
                <c:pt idx="229">
                  <c:v>120.24094902994688</c:v>
                </c:pt>
                <c:pt idx="230">
                  <c:v>120.73001770758887</c:v>
                </c:pt>
                <c:pt idx="231">
                  <c:v>121.22338226541223</c:v>
                </c:pt>
                <c:pt idx="232">
                  <c:v>121.72091850106395</c:v>
                </c:pt>
                <c:pt idx="233">
                  <c:v>122.22249541938899</c:v>
                </c:pt>
                <c:pt idx="234">
                  <c:v>122.72797527750859</c:v>
                </c:pt>
                <c:pt idx="235">
                  <c:v>123.23721365140811</c:v>
                </c:pt>
                <c:pt idx="236">
                  <c:v>123.75005952458579</c:v>
                </c:pt>
                <c:pt idx="237">
                  <c:v>124.26635539919941</c:v>
                </c:pt>
                <c:pt idx="238">
                  <c:v>124.78593743002827</c:v>
                </c:pt>
                <c:pt idx="239">
                  <c:v>125.30863558142822</c:v>
                </c:pt>
                <c:pt idx="240">
                  <c:v>125.83427380732579</c:v>
                </c:pt>
                <c:pt idx="241">
                  <c:v>126.36267025413467</c:v>
                </c:pt>
                <c:pt idx="242">
                  <c:v>126.89363748634378</c:v>
                </c:pt>
                <c:pt idx="243">
                  <c:v>127.42698273435204</c:v>
                </c:pt>
                <c:pt idx="244">
                  <c:v>127.96250816397486</c:v>
                </c:pt>
                <c:pt idx="245">
                  <c:v>128.50001116688748</c:v>
                </c:pt>
                <c:pt idx="246">
                  <c:v>129.03928467110381</c:v>
                </c:pt>
                <c:pt idx="247">
                  <c:v>129.58011747043921</c:v>
                </c:pt>
                <c:pt idx="248">
                  <c:v>130.12229457175869</c:v>
                </c:pt>
                <c:pt idx="249">
                  <c:v>130.66559755865137</c:v>
                </c:pt>
                <c:pt idx="250">
                  <c:v>131.20980497005561</c:v>
                </c:pt>
                <c:pt idx="251">
                  <c:v>131.75469269221963</c:v>
                </c:pt>
                <c:pt idx="252">
                  <c:v>132.30003436227025</c:v>
                </c:pt>
                <c:pt idx="253">
                  <c:v>132.84560178157255</c:v>
                </c:pt>
                <c:pt idx="254">
                  <c:v>133.39116533696017</c:v>
                </c:pt>
                <c:pt idx="255">
                  <c:v>133.9364944278604</c:v>
                </c:pt>
                <c:pt idx="256">
                  <c:v>134.48135789728423</c:v>
                </c:pt>
                <c:pt idx="257">
                  <c:v>135.02552446460558</c:v>
                </c:pt>
                <c:pt idx="258">
                  <c:v>135.56876315805337</c:v>
                </c:pt>
                <c:pt idx="259">
                  <c:v>136.11084374482883</c:v>
                </c:pt>
                <c:pt idx="260">
                  <c:v>136.65153715679133</c:v>
                </c:pt>
                <c:pt idx="261">
                  <c:v>137.19061590968499</c:v>
                </c:pt>
                <c:pt idx="262">
                  <c:v>137.72785451394188</c:v>
                </c:pt>
                <c:pt idx="263">
                  <c:v>138.26302987516925</c:v>
                </c:pt>
                <c:pt idx="264">
                  <c:v>138.79592168251253</c:v>
                </c:pt>
                <c:pt idx="265">
                  <c:v>139.3263127831984</c:v>
                </c:pt>
                <c:pt idx="266">
                  <c:v>139.85398954166931</c:v>
                </c:pt>
                <c:pt idx="267">
                  <c:v>140.37874218185254</c:v>
                </c:pt>
                <c:pt idx="268">
                  <c:v>140.9003651112543</c:v>
                </c:pt>
                <c:pt idx="269">
                  <c:v>141.41865722569258</c:v>
                </c:pt>
                <c:pt idx="270">
                  <c:v>141.93342219366801</c:v>
                </c:pt>
                <c:pt idx="271">
                  <c:v>142.44446871949239</c:v>
                </c:pt>
                <c:pt idx="272">
                  <c:v>142.9516107844882</c:v>
                </c:pt>
                <c:pt idx="273">
                  <c:v>143.45466786570458</c:v>
                </c:pt>
                <c:pt idx="274">
                  <c:v>143.95346513177518</c:v>
                </c:pt>
                <c:pt idx="275">
                  <c:v>144.44783361568778</c:v>
                </c:pt>
                <c:pt idx="276">
                  <c:v>144.93761036438866</c:v>
                </c:pt>
                <c:pt idx="277">
                  <c:v>145.42263856529866</c:v>
                </c:pt>
                <c:pt idx="278">
                  <c:v>145.90276764994772</c:v>
                </c:pt>
                <c:pt idx="279">
                  <c:v>146.37785337507316</c:v>
                </c:pt>
                <c:pt idx="280">
                  <c:v>146.84775788164444</c:v>
                </c:pt>
                <c:pt idx="281">
                  <c:v>147.31234973239216</c:v>
                </c:pt>
                <c:pt idx="282">
                  <c:v>147.77150392852099</c:v>
                </c:pt>
                <c:pt idx="283">
                  <c:v>148.22510190637581</c:v>
                </c:pt>
                <c:pt idx="284">
                  <c:v>148.67303151491058</c:v>
                </c:pt>
                <c:pt idx="285">
                  <c:v>149.11518697488287</c:v>
                </c:pt>
                <c:pt idx="286">
                  <c:v>149.55146882074237</c:v>
                </c:pt>
                <c:pt idx="287">
                  <c:v>149.98178382624789</c:v>
                </c:pt>
                <c:pt idx="288">
                  <c:v>150.40604491486167</c:v>
                </c:pt>
                <c:pt idx="289">
                  <c:v>150.82417105601348</c:v>
                </c:pt>
                <c:pt idx="290">
                  <c:v>151.23608714833085</c:v>
                </c:pt>
                <c:pt idx="291">
                  <c:v>151.64172389094415</c:v>
                </c:pt>
                <c:pt idx="292">
                  <c:v>152.04101764397504</c:v>
                </c:pt>
                <c:pt idx="293">
                  <c:v>152.43391027929891</c:v>
                </c:pt>
                <c:pt idx="294">
                  <c:v>152.82034902266531</c:v>
                </c:pt>
                <c:pt idx="295">
                  <c:v>153.20028628822976</c:v>
                </c:pt>
                <c:pt idx="296">
                  <c:v>153.57367950652221</c:v>
                </c:pt>
                <c:pt idx="297">
                  <c:v>153.94049094684885</c:v>
                </c:pt>
                <c:pt idx="298">
                  <c:v>154.30068753507589</c:v>
                </c:pt>
                <c:pt idx="299">
                  <c:v>154.65424066771456</c:v>
                </c:pt>
                <c:pt idx="300">
                  <c:v>155.0011260231675</c:v>
                </c:pt>
                <c:pt idx="301">
                  <c:v>155.34132337096455</c:v>
                </c:pt>
                <c:pt idx="302">
                  <c:v>155.6748163797559</c:v>
                </c:pt>
                <c:pt idx="303">
                  <c:v>156.00159242478637</c:v>
                </c:pt>
                <c:pt idx="304">
                  <c:v>156.32164239552566</c:v>
                </c:pt>
                <c:pt idx="305">
                  <c:v>156.63496050407437</c:v>
                </c:pt>
                <c:pt idx="306">
                  <c:v>156.94154409491998</c:v>
                </c:pt>
                <c:pt idx="307">
                  <c:v>157.24139345656687</c:v>
                </c:pt>
                <c:pt idx="308">
                  <c:v>157.53451163551415</c:v>
                </c:pt>
                <c:pt idx="309">
                  <c:v>157.82090425301226</c:v>
                </c:pt>
                <c:pt idx="310">
                  <c:v>158.10057932498043</c:v>
                </c:pt>
                <c:pt idx="311">
                  <c:v>158.37354708542577</c:v>
                </c:pt>
                <c:pt idx="312">
                  <c:v>158.63981981366209</c:v>
                </c:pt>
                <c:pt idx="313">
                  <c:v>158.89941166558788</c:v>
                </c:pt>
                <c:pt idx="314">
                  <c:v>159.15233850924611</c:v>
                </c:pt>
                <c:pt idx="315">
                  <c:v>159.39861776485097</c:v>
                </c:pt>
                <c:pt idx="316">
                  <c:v>159.63826824943698</c:v>
                </c:pt>
                <c:pt idx="317">
                  <c:v>159.87131002625262</c:v>
                </c:pt>
                <c:pt idx="318">
                  <c:v>160.09776425899332</c:v>
                </c:pt>
                <c:pt idx="319">
                  <c:v>160.3176530709444</c:v>
                </c:pt>
                <c:pt idx="320">
                  <c:v>160.53099940907629</c:v>
                </c:pt>
                <c:pt idx="321">
                  <c:v>160.73782691311658</c:v>
                </c:pt>
                <c:pt idx="322">
                  <c:v>160.9381597896016</c:v>
                </c:pt>
                <c:pt idx="323">
                  <c:v>161.13202269089396</c:v>
                </c:pt>
                <c:pt idx="324">
                  <c:v>161.31944059913411</c:v>
                </c:pt>
                <c:pt idx="325">
                  <c:v>161.5004387150824</c:v>
                </c:pt>
                <c:pt idx="326">
                  <c:v>161.67504235179675</c:v>
                </c:pt>
                <c:pt idx="327">
                  <c:v>161.84327683307421</c:v>
                </c:pt>
                <c:pt idx="328">
                  <c:v>162.00516739658497</c:v>
                </c:pt>
                <c:pt idx="329">
                  <c:v>162.16073910161151</c:v>
                </c:pt>
                <c:pt idx="330">
                  <c:v>162.3100167413034</c:v>
                </c:pt>
                <c:pt idx="331">
                  <c:v>162.4530247593531</c:v>
                </c:pt>
                <c:pt idx="332">
                  <c:v>162.58978717099211</c:v>
                </c:pt>
                <c:pt idx="333">
                  <c:v>162.72032748820646</c:v>
                </c:pt>
                <c:pt idx="334">
                  <c:v>162.84466864906733</c:v>
                </c:pt>
                <c:pt idx="335">
                  <c:v>162.96283295107213</c:v>
                </c:pt>
                <c:pt idx="336">
                  <c:v>163.07484198839168</c:v>
                </c:pt>
                <c:pt idx="337">
                  <c:v>163.18071659291934</c:v>
                </c:pt>
                <c:pt idx="338">
                  <c:v>163.28047677901887</c:v>
                </c:pt>
                <c:pt idx="339">
                  <c:v>163.37414169187295</c:v>
                </c:pt>
                <c:pt idx="340">
                  <c:v>163.46172955933199</c:v>
                </c:pt>
                <c:pt idx="341">
                  <c:v>163.54325764717149</c:v>
                </c:pt>
                <c:pt idx="342">
                  <c:v>163.61874221766502</c:v>
                </c:pt>
                <c:pt idx="343">
                  <c:v>163.68819849138771</c:v>
                </c:pt>
                <c:pt idx="344">
                  <c:v>163.75164061216842</c:v>
                </c:pt>
                <c:pt idx="345">
                  <c:v>163.80908161511121</c:v>
                </c:pt>
                <c:pt idx="346">
                  <c:v>163.86053339761793</c:v>
                </c:pt>
                <c:pt idx="347">
                  <c:v>163.90600669334049</c:v>
                </c:pt>
                <c:pt idx="348">
                  <c:v>163.9455110490062</c:v>
                </c:pt>
                <c:pt idx="349">
                  <c:v>163.97905480405777</c:v>
                </c:pt>
                <c:pt idx="350">
                  <c:v>164.00664507306064</c:v>
                </c:pt>
                <c:pt idx="351">
                  <c:v>164.0282877308336</c:v>
                </c:pt>
                <c:pt idx="352">
                  <c:v>164.04398740026687</c:v>
                </c:pt>
                <c:pt idx="353">
                  <c:v>164.0537474427957</c:v>
                </c:pt>
                <c:pt idx="354">
                  <c:v>164.05756995150705</c:v>
                </c:pt>
                <c:pt idx="355">
                  <c:v>164.05545574686116</c:v>
                </c:pt>
                <c:pt idx="356">
                  <c:v>164.04740437501789</c:v>
                </c:pt>
                <c:pt idx="357">
                  <c:v>164.03341410876178</c:v>
                </c:pt>
                <c:pt idx="358">
                  <c:v>164.01348195103105</c:v>
                </c:pt>
                <c:pt idx="359">
                  <c:v>163.98760364105641</c:v>
                </c:pt>
                <c:pt idx="360">
                  <c:v>163.95577366312776</c:v>
                </c:pt>
                <c:pt idx="361">
                  <c:v>163.91798525800888</c:v>
                </c:pt>
                <c:pt idx="362">
                  <c:v>163.8742304370306</c:v>
                </c:pt>
                <c:pt idx="363">
                  <c:v>163.82449999889536</c:v>
                </c:pt>
                <c:pt idx="364">
                  <c:v>163.76878354923596</c:v>
                </c:pt>
                <c:pt idx="365">
                  <c:v>163.70706952297562</c:v>
                </c:pt>
                <c:pt idx="366">
                  <c:v>163.6393452095418</c:v>
                </c:pt>
                <c:pt idx="367">
                  <c:v>163.56559678099529</c:v>
                </c:pt>
                <c:pt idx="368">
                  <c:v>163.48580932313698</c:v>
                </c:pt>
                <c:pt idx="369">
                  <c:v>163.3999668696658</c:v>
                </c:pt>
                <c:pt idx="370">
                  <c:v>163.3080524394602</c:v>
                </c:pt>
                <c:pt idx="371">
                  <c:v>163.210048077067</c:v>
                </c:pt>
                <c:pt idx="372">
                  <c:v>163.10593489648127</c:v>
                </c:pt>
                <c:pt idx="373">
                  <c:v>162.99569312830695</c:v>
                </c:pt>
                <c:pt idx="374">
                  <c:v>162.8793021703915</c:v>
                </c:pt>
                <c:pt idx="375">
                  <c:v>162.7567406420315</c:v>
                </c:pt>
                <c:pt idx="376">
                  <c:v>162.62798644184849</c:v>
                </c:pt>
                <c:pt idx="377">
                  <c:v>162.4930168094381</c:v>
                </c:pt>
                <c:pt idx="378">
                  <c:v>162.35180839089341</c:v>
                </c:pt>
                <c:pt idx="379">
                  <c:v>162.20433730831036</c:v>
                </c:pt>
                <c:pt idx="380">
                  <c:v>162.0505792333766</c:v>
                </c:pt>
                <c:pt idx="381">
                  <c:v>161.89050946515169</c:v>
                </c:pt>
                <c:pt idx="382">
                  <c:v>161.72410301213677</c:v>
                </c:pt>
                <c:pt idx="383">
                  <c:v>161.55133467873847</c:v>
                </c:pt>
                <c:pt idx="384">
                  <c:v>161.37217915622026</c:v>
                </c:pt>
                <c:pt idx="385">
                  <c:v>161.18661111823496</c:v>
                </c:pt>
                <c:pt idx="386">
                  <c:v>160.9946053210243</c:v>
                </c:pt>
                <c:pt idx="387">
                  <c:v>160.79613670836358</c:v>
                </c:pt>
                <c:pt idx="388">
                  <c:v>160.59118052132152</c:v>
                </c:pt>
                <c:pt idx="389">
                  <c:v>160.37971241289603</c:v>
                </c:pt>
                <c:pt idx="390">
                  <c:v>160.16170856757418</c:v>
                </c:pt>
                <c:pt idx="391">
                  <c:v>159.93714582584863</c:v>
                </c:pt>
                <c:pt idx="392">
                  <c:v>159.70600181371222</c:v>
                </c:pt>
                <c:pt idx="393">
                  <c:v>159.46825507713257</c:v>
                </c:pt>
                <c:pt idx="394">
                  <c:v>159.22388522148759</c:v>
                </c:pt>
                <c:pt idx="395">
                  <c:v>158.97287305592559</c:v>
                </c:pt>
                <c:pt idx="396">
                  <c:v>158.71520074258768</c:v>
                </c:pt>
                <c:pt idx="397">
                  <c:v>158.45085195060429</c:v>
                </c:pt>
                <c:pt idx="398">
                  <c:v>158.17981201475357</c:v>
                </c:pt>
                <c:pt idx="399">
                  <c:v>157.90206809863355</c:v>
                </c:pt>
                <c:pt idx="400">
                  <c:v>157.61760936217294</c:v>
                </c:pt>
                <c:pt idx="401">
                  <c:v>157.32642713326959</c:v>
                </c:pt>
                <c:pt idx="402">
                  <c:v>157.0285150833065</c:v>
                </c:pt>
                <c:pt idx="403">
                  <c:v>156.72386940626004</c:v>
                </c:pt>
                <c:pt idx="404">
                  <c:v>156.41248900107078</c:v>
                </c:pt>
                <c:pt idx="405">
                  <c:v>156.09437565690902</c:v>
                </c:pt>
                <c:pt idx="406">
                  <c:v>155.7695342409142</c:v>
                </c:pt>
                <c:pt idx="407">
                  <c:v>155.43797288795301</c:v>
                </c:pt>
                <c:pt idx="408">
                  <c:v>155.09970319187954</c:v>
                </c:pt>
                <c:pt idx="409">
                  <c:v>154.75474039774517</c:v>
                </c:pt>
                <c:pt idx="410">
                  <c:v>154.40310359434528</c:v>
                </c:pt>
                <c:pt idx="411">
                  <c:v>154.04481590644673</c:v>
                </c:pt>
                <c:pt idx="412">
                  <c:v>153.67990468598833</c:v>
                </c:pt>
                <c:pt idx="413">
                  <c:v>153.30840170149284</c:v>
                </c:pt>
                <c:pt idx="414">
                  <c:v>152.93034332488733</c:v>
                </c:pt>
                <c:pt idx="415">
                  <c:v>152.54577071487498</c:v>
                </c:pt>
                <c:pt idx="416">
                  <c:v>152.15472999595767</c:v>
                </c:pt>
                <c:pt idx="417">
                  <c:v>151.75727243216943</c:v>
                </c:pt>
                <c:pt idx="418">
                  <c:v>151.35345459453731</c:v>
                </c:pt>
                <c:pt idx="419">
                  <c:v>150.94333852125158</c:v>
                </c:pt>
                <c:pt idx="420">
                  <c:v>150.52699186949965</c:v>
                </c:pt>
                <c:pt idx="421">
                  <c:v>150.10448805788747</c:v>
                </c:pt>
                <c:pt idx="422">
                  <c:v>149.67590639836092</c:v>
                </c:pt>
                <c:pt idx="423">
                  <c:v>149.24133221651925</c:v>
                </c:pt>
                <c:pt idx="424">
                  <c:v>148.80085695921588</c:v>
                </c:pt>
                <c:pt idx="425">
                  <c:v>148.35457828834154</c:v>
                </c:pt>
                <c:pt idx="426">
                  <c:v>147.90260015969776</c:v>
                </c:pt>
                <c:pt idx="427">
                  <c:v>147.44503288589672</c:v>
                </c:pt>
                <c:pt idx="428">
                  <c:v>146.98199318224883</c:v>
                </c:pt>
                <c:pt idx="429">
                  <c:v>146.51360419464964</c:v>
                </c:pt>
                <c:pt idx="430">
                  <c:v>146.03999550852745</c:v>
                </c:pt>
                <c:pt idx="431">
                  <c:v>145.56130313798172</c:v>
                </c:pt>
                <c:pt idx="432">
                  <c:v>145.07766949431826</c:v>
                </c:pt>
                <c:pt idx="433">
                  <c:v>144.58924333327207</c:v>
                </c:pt>
                <c:pt idx="434">
                  <c:v>144.09617968031534</c:v>
                </c:pt>
                <c:pt idx="435">
                  <c:v>143.59863973354652</c:v>
                </c:pt>
                <c:pt idx="436">
                  <c:v>143.09679074378752</c:v>
                </c:pt>
                <c:pt idx="437">
                  <c:v>142.59080587163575</c:v>
                </c:pt>
                <c:pt idx="438">
                  <c:v>142.08086402135825</c:v>
                </c:pt>
                <c:pt idx="439">
                  <c:v>141.56714965166327</c:v>
                </c:pt>
                <c:pt idx="440">
                  <c:v>141.04985256352708</c:v>
                </c:pt>
                <c:pt idx="441">
                  <c:v>140.52916766541773</c:v>
                </c:pt>
                <c:pt idx="442">
                  <c:v>140.0052947164088</c:v>
                </c:pt>
                <c:pt idx="443">
                  <c:v>139.47843804784242</c:v>
                </c:pt>
                <c:pt idx="444">
                  <c:v>138.94880626435599</c:v>
                </c:pt>
                <c:pt idx="445">
                  <c:v>138.41661192524688</c:v>
                </c:pt>
                <c:pt idx="446">
                  <c:v>137.88207120730422</c:v>
                </c:pt>
                <c:pt idx="447">
                  <c:v>137.34540355038374</c:v>
                </c:pt>
                <c:pt idx="448">
                  <c:v>136.80683128714142</c:v>
                </c:pt>
                <c:pt idx="449">
                  <c:v>136.26657925847877</c:v>
                </c:pt>
                <c:pt idx="450">
                  <c:v>135.7248744163627</c:v>
                </c:pt>
                <c:pt idx="451">
                  <c:v>135.18194541580084</c:v>
                </c:pt>
                <c:pt idx="452">
                  <c:v>134.63802219783892</c:v>
                </c:pt>
                <c:pt idx="453">
                  <c:v>134.09333556553028</c:v>
                </c:pt>
                <c:pt idx="454">
                  <c:v>133.54811675488276</c:v>
                </c:pt>
                <c:pt idx="455">
                  <c:v>133.00259700283749</c:v>
                </c:pt>
                <c:pt idx="456">
                  <c:v>132.45700711435765</c:v>
                </c:pt>
                <c:pt idx="457">
                  <c:v>131.91157703071184</c:v>
                </c:pt>
                <c:pt idx="458">
                  <c:v>131.36653540102611</c:v>
                </c:pt>
                <c:pt idx="459">
                  <c:v>130.8221091591509</c:v>
                </c:pt>
                <c:pt idx="460">
                  <c:v>130.27852310783933</c:v>
                </c:pt>
                <c:pt idx="461">
                  <c:v>129.73599951216886</c:v>
                </c:pt>
                <c:pt idx="462">
                  <c:v>129.1947577040591</c:v>
                </c:pt>
                <c:pt idx="463">
                  <c:v>128.65501369963911</c:v>
                </c:pt>
                <c:pt idx="464">
                  <c:v>128.11697983111318</c:v>
                </c:pt>
                <c:pt idx="465">
                  <c:v>127.58086439464141</c:v>
                </c:pt>
                <c:pt idx="466">
                  <c:v>127.04687131563023</c:v>
                </c:pt>
                <c:pt idx="467">
                  <c:v>126.51519983267457</c:v>
                </c:pt>
                <c:pt idx="468">
                  <c:v>125.98604420125162</c:v>
                </c:pt>
                <c:pt idx="469">
                  <c:v>125.4595934181078</c:v>
                </c:pt>
                <c:pt idx="470">
                  <c:v>124.9360309671201</c:v>
                </c:pt>
                <c:pt idx="471">
                  <c:v>124.41553458725892</c:v>
                </c:pt>
                <c:pt idx="472">
                  <c:v>123.89827606311182</c:v>
                </c:pt>
                <c:pt idx="473">
                  <c:v>123.38442103827785</c:v>
                </c:pt>
                <c:pt idx="474">
                  <c:v>122.87412885178001</c:v>
                </c:pt>
                <c:pt idx="475">
                  <c:v>122.36755239750013</c:v>
                </c:pt>
                <c:pt idx="476">
                  <c:v>121.86483800649287</c:v>
                </c:pt>
                <c:pt idx="477">
                  <c:v>121.36612535190352</c:v>
                </c:pt>
                <c:pt idx="478">
                  <c:v>120.87154737608353</c:v>
                </c:pt>
                <c:pt idx="479">
                  <c:v>120.38123023938593</c:v>
                </c:pt>
                <c:pt idx="480">
                  <c:v>119.89529329000817</c:v>
                </c:pt>
                <c:pt idx="481">
                  <c:v>119.41384905416119</c:v>
                </c:pt>
                <c:pt idx="482">
                  <c:v>118.93700324574903</c:v>
                </c:pt>
                <c:pt idx="483">
                  <c:v>118.4648547946793</c:v>
                </c:pt>
                <c:pt idx="484">
                  <c:v>117.99749589285133</c:v>
                </c:pt>
                <c:pt idx="485">
                  <c:v>117.53501205682366</c:v>
                </c:pt>
                <c:pt idx="486">
                  <c:v>117.07748220611866</c:v>
                </c:pt>
                <c:pt idx="487">
                  <c:v>116.6249787560906</c:v>
                </c:pt>
                <c:pt idx="488">
                  <c:v>116.17756772426479</c:v>
                </c:pt>
                <c:pt idx="489">
                  <c:v>115.73530884904224</c:v>
                </c:pt>
                <c:pt idx="490">
                  <c:v>115.29825571966339</c:v>
                </c:pt>
                <c:pt idx="491">
                  <c:v>114.86645591632949</c:v>
                </c:pt>
                <c:pt idx="492">
                  <c:v>114.43995115939448</c:v>
                </c:pt>
                <c:pt idx="493">
                  <c:v>114.01877746655875</c:v>
                </c:pt>
                <c:pt idx="494">
                  <c:v>113.60296531702649</c:v>
                </c:pt>
                <c:pt idx="495">
                  <c:v>113.19253982161413</c:v>
                </c:pt>
                <c:pt idx="496">
                  <c:v>112.78752089784064</c:v>
                </c:pt>
                <c:pt idx="497">
                  <c:v>112.38792344906319</c:v>
                </c:pt>
                <c:pt idx="498">
                  <c:v>111.993757546773</c:v>
                </c:pt>
                <c:pt idx="499">
                  <c:v>111.60502861520526</c:v>
                </c:pt>
                <c:pt idx="500">
                  <c:v>111.2217376174701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89-B04D-A17F-C00CE11911B4}"/>
            </c:ext>
          </c:extLst>
        </c:ser>
        <c:ser>
          <c:idx val="5"/>
          <c:order val="5"/>
          <c:tx>
            <c:v>Total Phase</c:v>
          </c:tx>
          <c:spPr>
            <a:ln w="38100">
              <a:solidFill>
                <a:srgbClr val="993366"/>
              </a:solidFill>
              <a:prstDash val="sysDash"/>
            </a:ln>
          </c:spPr>
          <c:marker>
            <c:symbol val="none"/>
          </c:marker>
          <c:xVal>
            <c:numRef>
              <c:f>LoopAnalysis!$F$5:$F$505</c:f>
              <c:numCache>
                <c:formatCode>General</c:formatCode>
                <c:ptCount val="501"/>
                <c:pt idx="0">
                  <c:v>10</c:v>
                </c:pt>
                <c:pt idx="1">
                  <c:v>10.200044347747113</c:v>
                </c:pt>
                <c:pt idx="2">
                  <c:v>10.404090469600787</c:v>
                </c:pt>
                <c:pt idx="3">
                  <c:v>10.612218418790105</c:v>
                </c:pt>
                <c:pt idx="4">
                  <c:v>10.824509849963778</c:v>
                </c:pt>
                <c:pt idx="5">
                  <c:v>11.041048051225598</c:v>
                </c:pt>
                <c:pt idx="6">
                  <c:v>11.261917976810796</c:v>
                </c:pt>
                <c:pt idx="7">
                  <c:v>11.487206280416055</c:v>
                </c:pt>
                <c:pt idx="8">
                  <c:v>11.717001349196286</c:v>
                </c:pt>
                <c:pt idx="9">
                  <c:v>11.951393338441484</c:v>
                </c:pt>
                <c:pt idx="10">
                  <c:v>12.190474206947259</c:v>
                </c:pt>
                <c:pt idx="11">
                  <c:v>12.434337753092935</c:v>
                </c:pt>
                <c:pt idx="12">
                  <c:v>12.683079651641405</c:v>
                </c:pt>
                <c:pt idx="13">
                  <c:v>12.936797491275131</c:v>
                </c:pt>
                <c:pt idx="14">
                  <c:v>13.195590812882998</c:v>
                </c:pt>
                <c:pt idx="15">
                  <c:v>13.459561148613094</c:v>
                </c:pt>
                <c:pt idx="16">
                  <c:v>13.72881206170676</c:v>
                </c:pt>
                <c:pt idx="17">
                  <c:v>14.003449187129448</c:v>
                </c:pt>
                <c:pt idx="18">
                  <c:v>14.283580273014353</c:v>
                </c:pt>
                <c:pt idx="19">
                  <c:v>14.56931522293522</c:v>
                </c:pt>
                <c:pt idx="20">
                  <c:v>14.860766139024634</c:v>
                </c:pt>
                <c:pt idx="21">
                  <c:v>15.158047365954987</c:v>
                </c:pt>
                <c:pt idx="22">
                  <c:v>15.461275535799215</c:v>
                </c:pt>
                <c:pt idx="23">
                  <c:v>15.770569613788949</c:v>
                </c:pt>
                <c:pt idx="24">
                  <c:v>16.086050944988031</c:v>
                </c:pt>
                <c:pt idx="25">
                  <c:v>16.407843301899732</c:v>
                </c:pt>
                <c:pt idx="26">
                  <c:v>16.736072933026264</c:v>
                </c:pt>
                <c:pt idx="27">
                  <c:v>17.070868612399792</c:v>
                </c:pt>
                <c:pt idx="28">
                  <c:v>17.412361690104206</c:v>
                </c:pt>
                <c:pt idx="29">
                  <c:v>17.760686143807582</c:v>
                </c:pt>
                <c:pt idx="30">
                  <c:v>18.115978631325497</c:v>
                </c:pt>
                <c:pt idx="31">
                  <c:v>18.478378544235909</c:v>
                </c:pt>
                <c:pt idx="32">
                  <c:v>18.848028062566488</c:v>
                </c:pt>
                <c:pt idx="33">
                  <c:v>19.225072210576034</c:v>
                </c:pt>
                <c:pt idx="34">
                  <c:v>19.609658913651614</c:v>
                </c:pt>
                <c:pt idx="35">
                  <c:v>20.001939056344092</c:v>
                </c:pt>
                <c:pt idx="36">
                  <c:v>20.402066541564484</c:v>
                </c:pt>
                <c:pt idx="37">
                  <c:v>20.810198350964516</c:v>
                </c:pt>
                <c:pt idx="38">
                  <c:v>21.22649460652519</c:v>
                </c:pt>
                <c:pt idx="39">
                  <c:v>21.65111863337718</c:v>
                </c:pt>
                <c:pt idx="40">
                  <c:v>22.084237023878106</c:v>
                </c:pt>
                <c:pt idx="41">
                  <c:v>22.526019702971546</c:v>
                </c:pt>
                <c:pt idx="42">
                  <c:v>22.976639994853489</c:v>
                </c:pt>
                <c:pt idx="43">
                  <c:v>23.436274690972553</c:v>
                </c:pt>
                <c:pt idx="44">
                  <c:v>23.905104119390337</c:v>
                </c:pt>
                <c:pt idx="45">
                  <c:v>24.383312215529362</c:v>
                </c:pt>
                <c:pt idx="46">
                  <c:v>24.871086594336326</c:v>
                </c:pt>
                <c:pt idx="47">
                  <c:v>25.368618623888931</c:v>
                </c:pt>
                <c:pt idx="48">
                  <c:v>25.87610350047504</c:v>
                </c:pt>
                <c:pt idx="49">
                  <c:v>26.393740325173965</c:v>
                </c:pt>
                <c:pt idx="50">
                  <c:v>26.921732181969571</c:v>
                </c:pt>
                <c:pt idx="51">
                  <c:v>27.460286217426013</c:v>
                </c:pt>
                <c:pt idx="52">
                  <c:v>28.009613721957422</c:v>
                </c:pt>
                <c:pt idx="53">
                  <c:v>28.569930212723172</c:v>
                </c:pt>
                <c:pt idx="54">
                  <c:v>29.141455518181644</c:v>
                </c:pt>
                <c:pt idx="55">
                  <c:v>29.724413864335268</c:v>
                </c:pt>
                <c:pt idx="56">
                  <c:v>30.319033962700868</c:v>
                </c:pt>
                <c:pt idx="57">
                  <c:v>30.925549100039969</c:v>
                </c:pt>
                <c:pt idx="58">
                  <c:v>31.544197229883846</c:v>
                </c:pt>
                <c:pt idx="59">
                  <c:v>32.17522106588968</c:v>
                </c:pt>
                <c:pt idx="60">
                  <c:v>32.818868177064196</c:v>
                </c:pt>
                <c:pt idx="61">
                  <c:v>33.475391084892109</c:v>
                </c:pt>
                <c:pt idx="62">
                  <c:v>34.14504736240778</c:v>
                </c:pt>
                <c:pt idx="63">
                  <c:v>34.8280997352485</c:v>
                </c:pt>
                <c:pt idx="64">
                  <c:v>35.524816184729417</c:v>
                </c:pt>
                <c:pt idx="65">
                  <c:v>36.235470052980418</c:v>
                </c:pt>
                <c:pt idx="66">
                  <c:v>36.960340150186283</c:v>
                </c:pt>
                <c:pt idx="67">
                  <c:v>37.699710863971823</c:v>
                </c:pt>
                <c:pt idx="68">
                  <c:v>38.453872270975616</c:v>
                </c:pt>
                <c:pt idx="69">
                  <c:v>39.22312025065542</c:v>
                </c:pt>
                <c:pt idx="70">
                  <c:v>40.007756601370289</c:v>
                </c:pt>
                <c:pt idx="71">
                  <c:v>40.808089158784938</c:v>
                </c:pt>
                <c:pt idx="72">
                  <c:v>41.62443191664245</c:v>
                </c:pt>
                <c:pt idx="73">
                  <c:v>42.457105149953328</c:v>
                </c:pt>
                <c:pt idx="74">
                  <c:v>43.306435540648643</c:v>
                </c:pt>
                <c:pt idx="75">
                  <c:v>44.172756305746759</c:v>
                </c:pt>
                <c:pt idx="76">
                  <c:v>45.056407328084283</c:v>
                </c:pt>
                <c:pt idx="77">
                  <c:v>45.957735289661763</c:v>
                </c:pt>
                <c:pt idx="78">
                  <c:v>46.877093807657239</c:v>
                </c:pt>
                <c:pt idx="79">
                  <c:v>47.814843573160552</c:v>
                </c:pt>
                <c:pt idx="80">
                  <c:v>48.771352492682837</c:v>
                </c:pt>
                <c:pt idx="81">
                  <c:v>49.746995832497156</c:v>
                </c:pt>
                <c:pt idx="82">
                  <c:v>50.742156365866201</c:v>
                </c:pt>
                <c:pt idx="83">
                  <c:v>51.757224523215363</c:v>
                </c:pt>
                <c:pt idx="84">
                  <c:v>52.792598545310106</c:v>
                </c:pt>
                <c:pt idx="85">
                  <c:v>53.848684639497243</c:v>
                </c:pt>
                <c:pt idx="86">
                  <c:v>54.925897139072056</c:v>
                </c:pt>
                <c:pt idx="87">
                  <c:v>56.024658665833115</c:v>
                </c:pt>
                <c:pt idx="88">
                  <c:v>57.145400295889232</c:v>
                </c:pt>
                <c:pt idx="89">
                  <c:v>58.288561728783108</c:v>
                </c:pt>
                <c:pt idx="90">
                  <c:v>59.454591459998326</c:v>
                </c:pt>
                <c:pt idx="91">
                  <c:v>60.643946956916963</c:v>
                </c:pt>
                <c:pt idx="92">
                  <c:v>61.857094838297591</c:v>
                </c:pt>
                <c:pt idx="93">
                  <c:v>63.094511057343496</c:v>
                </c:pt>
                <c:pt idx="94">
                  <c:v>64.35668108843241</c:v>
                </c:pt>
                <c:pt idx="95">
                  <c:v>65.644100117582852</c:v>
                </c:pt>
                <c:pt idx="96">
                  <c:v>66.957273236729634</c:v>
                </c:pt>
                <c:pt idx="97">
                  <c:v>68.296715641886252</c:v>
                </c:pt>
                <c:pt idx="98">
                  <c:v>69.662952835271412</c:v>
                </c:pt>
                <c:pt idx="99">
                  <c:v>71.05652083147838</c:v>
                </c:pt>
                <c:pt idx="100">
                  <c:v>72.477966367769596</c:v>
                </c:pt>
                <c:pt idx="101">
                  <c:v>73.927847118577347</c:v>
                </c:pt>
                <c:pt idx="102">
                  <c:v>75.406731914295747</c:v>
                </c:pt>
                <c:pt idx="103">
                  <c:v>76.915200964449411</c:v>
                </c:pt>
                <c:pt idx="104">
                  <c:v>78.453846085326532</c:v>
                </c:pt>
                <c:pt idx="105">
                  <c:v>80.023270932165673</c:v>
                </c:pt>
                <c:pt idx="106">
                  <c:v>81.624091235987223</c:v>
                </c:pt>
                <c:pt idx="107">
                  <c:v>83.256935045162592</c:v>
                </c:pt>
                <c:pt idx="108">
                  <c:v>84.922442971815912</c:v>
                </c:pt>
                <c:pt idx="109">
                  <c:v>86.621268443154733</c:v>
                </c:pt>
                <c:pt idx="110">
                  <c:v>88.354077957828565</c:v>
                </c:pt>
                <c:pt idx="111">
                  <c:v>90.121551347415689</c:v>
                </c:pt>
                <c:pt idx="112">
                  <c:v>91.924382043140852</c:v>
                </c:pt>
                <c:pt idx="113">
                  <c:v>93.763277347928494</c:v>
                </c:pt>
                <c:pt idx="114">
                  <c:v>95.638958713898276</c:v>
                </c:pt>
                <c:pt idx="115">
                  <c:v>97.552162025411832</c:v>
                </c:pt>
                <c:pt idx="116">
                  <c:v>99.503637887781153</c:v>
                </c:pt>
                <c:pt idx="117">
                  <c:v>101.49415192175374</c:v>
                </c:pt>
                <c:pt idx="118">
                  <c:v>103.52448506388708</c:v>
                </c:pt>
                <c:pt idx="119">
                  <c:v>105.59543387293317</c:v>
                </c:pt>
                <c:pt idx="120">
                  <c:v>107.70781084235169</c:v>
                </c:pt>
                <c:pt idx="121">
                  <c:v>109.86244471907443</c:v>
                </c:pt>
                <c:pt idx="122">
                  <c:v>112.06018082864736</c:v>
                </c:pt>
                <c:pt idx="123">
                  <c:v>114.30188140687648</c:v>
                </c:pt>
                <c:pt idx="124">
                  <c:v>116.58842593810701</c:v>
                </c:pt>
                <c:pt idx="125">
                  <c:v>118.92071150027222</c:v>
                </c:pt>
                <c:pt idx="126">
                  <c:v>121.29965311684165</c:v>
                </c:pt>
                <c:pt idx="127">
                  <c:v>123.7261841158126</c:v>
                </c:pt>
                <c:pt idx="128">
                  <c:v>126.20125649588127</c:v>
                </c:pt>
                <c:pt idx="129">
                  <c:v>128.72584129993962</c:v>
                </c:pt>
                <c:pt idx="130">
                  <c:v>131.30092899604406</c:v>
                </c:pt>
                <c:pt idx="131">
                  <c:v>133.92752986600453</c:v>
                </c:pt>
                <c:pt idx="132">
                  <c:v>136.6066744017472</c:v>
                </c:pt>
                <c:pt idx="133">
                  <c:v>139.33941370960713</c:v>
                </c:pt>
                <c:pt idx="134">
                  <c:v>142.12681992270748</c:v>
                </c:pt>
                <c:pt idx="135">
                  <c:v>144.96998662158825</c:v>
                </c:pt>
                <c:pt idx="136">
                  <c:v>147.8700292632507</c:v>
                </c:pt>
                <c:pt idx="137">
                  <c:v>150.82808561878201</c:v>
                </c:pt>
                <c:pt idx="138">
                  <c:v>153.8453162197375</c:v>
                </c:pt>
                <c:pt idx="139">
                  <c:v>156.92290481345006</c:v>
                </c:pt>
                <c:pt idx="140">
                  <c:v>160.06205882744877</c:v>
                </c:pt>
                <c:pt idx="141">
                  <c:v>163.26400984316859</c:v>
                </c:pt>
                <c:pt idx="142">
                  <c:v>166.53001407913405</c:v>
                </c:pt>
                <c:pt idx="143">
                  <c:v>169.86135288381197</c:v>
                </c:pt>
                <c:pt idx="144">
                  <c:v>173.25933323832024</c:v>
                </c:pt>
                <c:pt idx="145">
                  <c:v>176.725288269196</c:v>
                </c:pt>
                <c:pt idx="146">
                  <c:v>180.26057777141929</c:v>
                </c:pt>
                <c:pt idx="147">
                  <c:v>183.86658874189939</c:v>
                </c:pt>
                <c:pt idx="148">
                  <c:v>187.54473592363553</c:v>
                </c:pt>
                <c:pt idx="149">
                  <c:v>191.29646236076016</c:v>
                </c:pt>
                <c:pt idx="150">
                  <c:v>195.12323996468896</c:v>
                </c:pt>
                <c:pt idx="151">
                  <c:v>199.0265700915929</c:v>
                </c:pt>
                <c:pt idx="152">
                  <c:v>203.00798413142465</c:v>
                </c:pt>
                <c:pt idx="153">
                  <c:v>207.0690441087275</c:v>
                </c:pt>
                <c:pt idx="154">
                  <c:v>211.21134329546214</c:v>
                </c:pt>
                <c:pt idx="155">
                  <c:v>215.43650683609533</c:v>
                </c:pt>
                <c:pt idx="156">
                  <c:v>219.74619238518963</c:v>
                </c:pt>
                <c:pt idx="157">
                  <c:v>224.14209075775028</c:v>
                </c:pt>
                <c:pt idx="158">
                  <c:v>228.62592659258127</c:v>
                </c:pt>
                <c:pt idx="159">
                  <c:v>233.19945902891047</c:v>
                </c:pt>
                <c:pt idx="160">
                  <c:v>237.86448239655201</c:v>
                </c:pt>
                <c:pt idx="161">
                  <c:v>242.62282691987426</c:v>
                </c:pt>
                <c:pt idx="162">
                  <c:v>247.47635943584891</c:v>
                </c:pt>
                <c:pt idx="163">
                  <c:v>252.42698412646655</c:v>
                </c:pt>
                <c:pt idx="164">
                  <c:v>257.4766432658015</c:v>
                </c:pt>
                <c:pt idx="165">
                  <c:v>262.62731798202356</c:v>
                </c:pt>
                <c:pt idx="166">
                  <c:v>267.8810290346525</c:v>
                </c:pt>
                <c:pt idx="167">
                  <c:v>273.23983760735848</c:v>
                </c:pt>
                <c:pt idx="168">
                  <c:v>278.70584611662781</c:v>
                </c:pt>
                <c:pt idx="169">
                  <c:v>284.28119903659854</c:v>
                </c:pt>
                <c:pt idx="170">
                  <c:v>289.96808374040262</c:v>
                </c:pt>
                <c:pt idx="171">
                  <c:v>295.76873135833574</c:v>
                </c:pt>
                <c:pt idx="172">
                  <c:v>301.68541765319236</c:v>
                </c:pt>
                <c:pt idx="173">
                  <c:v>307.72046391311738</c:v>
                </c:pt>
                <c:pt idx="174">
                  <c:v>313.8762378623112</c:v>
                </c:pt>
                <c:pt idx="175">
                  <c:v>320.15515458995952</c:v>
                </c:pt>
                <c:pt idx="176">
                  <c:v>326.55967749774192</c:v>
                </c:pt>
                <c:pt idx="177">
                  <c:v>333.09231926629593</c:v>
                </c:pt>
                <c:pt idx="178">
                  <c:v>339.7556428410158</c:v>
                </c:pt>
                <c:pt idx="179">
                  <c:v>346.55226243756925</c:v>
                </c:pt>
                <c:pt idx="180">
                  <c:v>353.48484456753022</c:v>
                </c:pt>
                <c:pt idx="181">
                  <c:v>360.55610908453059</c:v>
                </c:pt>
                <c:pt idx="182">
                  <c:v>367.76883025133571</c:v>
                </c:pt>
                <c:pt idx="183">
                  <c:v>375.12583782827033</c:v>
                </c:pt>
                <c:pt idx="184">
                  <c:v>382.63001818341451</c:v>
                </c:pt>
                <c:pt idx="185">
                  <c:v>390.28431542501119</c:v>
                </c:pt>
                <c:pt idx="186">
                  <c:v>398.09173255652394</c:v>
                </c:pt>
                <c:pt idx="187">
                  <c:v>406.05533265480267</c:v>
                </c:pt>
                <c:pt idx="188">
                  <c:v>414.17824007181935</c:v>
                </c:pt>
                <c:pt idx="189">
                  <c:v>422.46364166044032</c:v>
                </c:pt>
                <c:pt idx="190">
                  <c:v>430.91478802472352</c:v>
                </c:pt>
                <c:pt idx="191">
                  <c:v>439.53499479522299</c:v>
                </c:pt>
                <c:pt idx="192">
                  <c:v>448.32764392980704</c:v>
                </c:pt>
                <c:pt idx="193">
                  <c:v>457.29618504050035</c:v>
                </c:pt>
                <c:pt idx="194">
                  <c:v>466.44413674686729</c:v>
                </c:pt>
                <c:pt idx="195">
                  <c:v>475.77508805646642</c:v>
                </c:pt>
                <c:pt idx="196">
                  <c:v>485.29269977292489</c:v>
                </c:pt>
                <c:pt idx="197">
                  <c:v>495.00070593217583</c:v>
                </c:pt>
                <c:pt idx="198">
                  <c:v>504.90291526743249</c:v>
                </c:pt>
                <c:pt idx="199">
                  <c:v>515.00321270346092</c:v>
                </c:pt>
                <c:pt idx="200">
                  <c:v>525.30556088075343</c:v>
                </c:pt>
                <c:pt idx="201">
                  <c:v>535.81400171018606</c:v>
                </c:pt>
                <c:pt idx="202">
                  <c:v>546.53265795877439</c:v>
                </c:pt>
                <c:pt idx="203">
                  <c:v>557.46573486716079</c:v>
                </c:pt>
                <c:pt idx="204">
                  <c:v>568.61752179944676</c:v>
                </c:pt>
                <c:pt idx="205">
                  <c:v>579.99239392604113</c:v>
                </c:pt>
                <c:pt idx="206">
                  <c:v>591.5948139401637</c:v>
                </c:pt>
                <c:pt idx="207">
                  <c:v>603.42933380868715</c:v>
                </c:pt>
                <c:pt idx="208">
                  <c:v>615.50059655801101</c:v>
                </c:pt>
                <c:pt idx="209">
                  <c:v>627.81333809565092</c:v>
                </c:pt>
                <c:pt idx="210">
                  <c:v>640.37238906827849</c:v>
                </c:pt>
                <c:pt idx="211">
                  <c:v>653.18267675692141</c:v>
                </c:pt>
                <c:pt idx="212">
                  <c:v>666.24922701007642</c:v>
                </c:pt>
                <c:pt idx="213">
                  <c:v>679.57716621550128</c:v>
                </c:pt>
                <c:pt idx="214">
                  <c:v>693.17172331144286</c:v>
                </c:pt>
                <c:pt idx="215">
                  <c:v>707.03823183810016</c:v>
                </c:pt>
                <c:pt idx="216">
                  <c:v>721.18213203013249</c:v>
                </c:pt>
                <c:pt idx="217">
                  <c:v>735.60897295101643</c:v>
                </c:pt>
                <c:pt idx="218">
                  <c:v>750.32441467010722</c:v>
                </c:pt>
                <c:pt idx="219">
                  <c:v>765.33423048324937</c:v>
                </c:pt>
                <c:pt idx="220">
                  <c:v>780.64430917780464</c:v>
                </c:pt>
                <c:pt idx="221">
                  <c:v>796.26065734300073</c:v>
                </c:pt>
                <c:pt idx="222">
                  <c:v>812.18940172648809</c:v>
                </c:pt>
                <c:pt idx="223">
                  <c:v>828.43679163803733</c:v>
                </c:pt>
                <c:pt idx="224">
                  <c:v>845.00920140133212</c:v>
                </c:pt>
                <c:pt idx="225">
                  <c:v>861.91313285479509</c:v>
                </c:pt>
                <c:pt idx="226">
                  <c:v>879.15521790245498</c:v>
                </c:pt>
                <c:pt idx="227">
                  <c:v>896.74222111583242</c:v>
                </c:pt>
                <c:pt idx="228">
                  <c:v>914.68104238787373</c:v>
                </c:pt>
                <c:pt idx="229">
                  <c:v>932.9787196399875</c:v>
                </c:pt>
                <c:pt idx="230">
                  <c:v>951.64243158321915</c:v>
                </c:pt>
                <c:pt idx="231">
                  <c:v>970.67950053467314</c:v>
                </c:pt>
                <c:pt idx="232">
                  <c:v>990.0973952902674</c:v>
                </c:pt>
                <c:pt idx="233">
                  <c:v>1009.9037340549629</c:v>
                </c:pt>
                <c:pt idx="234">
                  <c:v>1030.1062874316035</c:v>
                </c:pt>
                <c:pt idx="235">
                  <c:v>1050.7129814695488</c:v>
                </c:pt>
                <c:pt idx="236">
                  <c:v>1071.7319007742979</c:v>
                </c:pt>
                <c:pt idx="237">
                  <c:v>1093.1712916793153</c:v>
                </c:pt>
                <c:pt idx="238">
                  <c:v>1115.039565481301</c:v>
                </c:pt>
                <c:pt idx="239">
                  <c:v>1137.3453017401939</c:v>
                </c:pt>
                <c:pt idx="240">
                  <c:v>1160.0972516451798</c:v>
                </c:pt>
                <c:pt idx="241">
                  <c:v>1183.3043414480385</c:v>
                </c:pt>
                <c:pt idx="242">
                  <c:v>1206.9756759651673</c:v>
                </c:pt>
                <c:pt idx="243">
                  <c:v>1231.1205421496754</c:v>
                </c:pt>
                <c:pt idx="244">
                  <c:v>1255.7484127349155</c:v>
                </c:pt>
                <c:pt idx="245">
                  <c:v>1280.8689499509182</c:v>
                </c:pt>
                <c:pt idx="246">
                  <c:v>1306.4920093151652</c:v>
                </c:pt>
                <c:pt idx="247">
                  <c:v>1332.6276434991905</c:v>
                </c:pt>
                <c:pt idx="248">
                  <c:v>1359.2861062725472</c:v>
                </c:pt>
                <c:pt idx="249">
                  <c:v>1386.4778565256486</c:v>
                </c:pt>
                <c:pt idx="250">
                  <c:v>1414.213562373096</c:v>
                </c:pt>
                <c:pt idx="251">
                  <c:v>1442.5041053391019</c:v>
                </c:pt>
                <c:pt idx="252">
                  <c:v>1471.3605846266109</c:v>
                </c:pt>
                <c:pt idx="253">
                  <c:v>1500.7943214718534</c:v>
                </c:pt>
                <c:pt idx="254">
                  <c:v>1530.8168635859954</c:v>
                </c:pt>
                <c:pt idx="255">
                  <c:v>1561.439989685628</c:v>
                </c:pt>
                <c:pt idx="256">
                  <c:v>1592.6757141139196</c:v>
                </c:pt>
                <c:pt idx="257">
                  <c:v>1624.5362915541796</c:v>
                </c:pt>
                <c:pt idx="258">
                  <c:v>1657.0342218377248</c:v>
                </c:pt>
                <c:pt idx="259">
                  <c:v>1690.1822548479433</c:v>
                </c:pt>
                <c:pt idx="260">
                  <c:v>1723.9933955224217</c:v>
                </c:pt>
                <c:pt idx="261">
                  <c:v>1758.4809089551827</c:v>
                </c:pt>
                <c:pt idx="262">
                  <c:v>1793.658325600953</c:v>
                </c:pt>
                <c:pt idx="263">
                  <c:v>1829.5394465835532</c:v>
                </c:pt>
                <c:pt idx="264">
                  <c:v>1866.1383491104966</c:v>
                </c:pt>
                <c:pt idx="265">
                  <c:v>1903.4693919958647</c:v>
                </c:pt>
                <c:pt idx="266">
                  <c:v>1941.5472212937034</c:v>
                </c:pt>
                <c:pt idx="267">
                  <c:v>1980.3867760440967</c:v>
                </c:pt>
                <c:pt idx="268">
                  <c:v>2020.0032941341713</c:v>
                </c:pt>
                <c:pt idx="269">
                  <c:v>2060.4123182763801</c:v>
                </c:pt>
                <c:pt idx="270">
                  <c:v>2101.629702106351</c:v>
                </c:pt>
                <c:pt idx="271">
                  <c:v>2143.6716164027312</c:v>
                </c:pt>
                <c:pt idx="272">
                  <c:v>2186.5545554314613</c:v>
                </c:pt>
                <c:pt idx="273">
                  <c:v>2230.2953434169376</c:v>
                </c:pt>
                <c:pt idx="274">
                  <c:v>2274.9111411426638</c:v>
                </c:pt>
                <c:pt idx="275">
                  <c:v>2320.4194526839156</c:v>
                </c:pt>
                <c:pt idx="276">
                  <c:v>2366.8381322750997</c:v>
                </c:pt>
                <c:pt idx="277">
                  <c:v>2414.1853913144982</c:v>
                </c:pt>
                <c:pt idx="278">
                  <c:v>2462.4798055091096</c:v>
                </c:pt>
                <c:pt idx="279">
                  <c:v>2511.7403221624604</c:v>
                </c:pt>
                <c:pt idx="280">
                  <c:v>2561.9862676081711</c:v>
                </c:pt>
                <c:pt idx="281">
                  <c:v>2613.2373547922443</c:v>
                </c:pt>
                <c:pt idx="282">
                  <c:v>2665.5136910070246</c:v>
                </c:pt>
                <c:pt idx="283">
                  <c:v>2718.8357857798742</c:v>
                </c:pt>
                <c:pt idx="284">
                  <c:v>2773.2245589196605</c:v>
                </c:pt>
                <c:pt idx="285">
                  <c:v>2828.7013487241934</c:v>
                </c:pt>
                <c:pt idx="286">
                  <c:v>2885.2879203518842</c:v>
                </c:pt>
                <c:pt idx="287">
                  <c:v>2943.006474360825</c:v>
                </c:pt>
                <c:pt idx="288">
                  <c:v>3001.8796554187315</c:v>
                </c:pt>
                <c:pt idx="289">
                  <c:v>3061.9305611870855</c:v>
                </c:pt>
                <c:pt idx="290">
                  <c:v>3123.182751383044</c:v>
                </c:pt>
                <c:pt idx="291">
                  <c:v>3185.6602570225918</c:v>
                </c:pt>
                <c:pt idx="292">
                  <c:v>3249.3875898485871</c:v>
                </c:pt>
                <c:pt idx="293">
                  <c:v>3314.3897519474717</c:v>
                </c:pt>
                <c:pt idx="294">
                  <c:v>3380.692245558279</c:v>
                </c:pt>
                <c:pt idx="295">
                  <c:v>3448.3210830779185</c:v>
                </c:pt>
                <c:pt idx="296">
                  <c:v>3517.302797266615</c:v>
                </c:pt>
                <c:pt idx="297">
                  <c:v>3587.6644516574411</c:v>
                </c:pt>
                <c:pt idx="298">
                  <c:v>3659.4336511741753</c:v>
                </c:pt>
                <c:pt idx="299">
                  <c:v>3732.6385529614686</c:v>
                </c:pt>
                <c:pt idx="300">
                  <c:v>3807.3078774317619</c:v>
                </c:pt>
                <c:pt idx="301">
                  <c:v>3883.4709195330861</c:v>
                </c:pt>
                <c:pt idx="302">
                  <c:v>3961.1575602423768</c:v>
                </c:pt>
                <c:pt idx="303">
                  <c:v>4040.398278288596</c:v>
                </c:pt>
                <c:pt idx="304">
                  <c:v>4121.2241621104786</c:v>
                </c:pt>
                <c:pt idx="305">
                  <c:v>4203.6669220533777</c:v>
                </c:pt>
                <c:pt idx="306">
                  <c:v>4287.7589028102093</c:v>
                </c:pt>
                <c:pt idx="307">
                  <c:v>4373.5330961111595</c:v>
                </c:pt>
                <c:pt idx="308">
                  <c:v>4461.0231536673509</c:v>
                </c:pt>
                <c:pt idx="309">
                  <c:v>4550.2634003733701</c:v>
                </c:pt>
                <c:pt idx="310">
                  <c:v>4641.2888477738989</c:v>
                </c:pt>
                <c:pt idx="311">
                  <c:v>4734.1352077997817</c:v>
                </c:pt>
                <c:pt idx="312">
                  <c:v>4828.8389067788803</c:v>
                </c:pt>
                <c:pt idx="313">
                  <c:v>4925.4370997271299</c:v>
                </c:pt>
                <c:pt idx="314">
                  <c:v>5023.9676849255593</c:v>
                </c:pt>
                <c:pt idx="315">
                  <c:v>5124.4693187889043</c:v>
                </c:pt>
                <c:pt idx="316">
                  <c:v>5226.9814310316306</c:v>
                </c:pt>
                <c:pt idx="317">
                  <c:v>5331.5442401373239</c:v>
                </c:pt>
                <c:pt idx="318">
                  <c:v>5438.1987691376426</c:v>
                </c:pt>
                <c:pt idx="319">
                  <c:v>5546.9868617067668</c:v>
                </c:pt>
                <c:pt idx="320">
                  <c:v>5657.9511985779636</c:v>
                </c:pt>
                <c:pt idx="321">
                  <c:v>5771.1353142884209</c:v>
                </c:pt>
                <c:pt idx="322">
                  <c:v>5886.5836142591306</c:v>
                </c:pt>
                <c:pt idx="323">
                  <c:v>6004.3413922164555</c:v>
                </c:pt>
                <c:pt idx="324">
                  <c:v>6124.4548479621526</c:v>
                </c:pt>
                <c:pt idx="325">
                  <c:v>6246.9711054988693</c:v>
                </c:pt>
                <c:pt idx="326">
                  <c:v>6371.9382315183329</c:v>
                </c:pt>
                <c:pt idx="327">
                  <c:v>6499.4052542592235</c:v>
                </c:pt>
                <c:pt idx="328">
                  <c:v>6629.4221827424726</c:v>
                </c:pt>
                <c:pt idx="329">
                  <c:v>6762.0400263911743</c:v>
                </c:pt>
                <c:pt idx="330">
                  <c:v>6897.3108150430962</c:v>
                </c:pt>
                <c:pt idx="331">
                  <c:v>7035.287619363542</c:v>
                </c:pt>
                <c:pt idx="332">
                  <c:v>7176.0245716664258</c:v>
                </c:pt>
                <c:pt idx="333">
                  <c:v>7319.5768871520449</c:v>
                </c:pt>
                <c:pt idx="334">
                  <c:v>7466.0008855695678</c:v>
                </c:pt>
                <c:pt idx="335">
                  <c:v>7615.3540133128736</c:v>
                </c:pt>
                <c:pt idx="336">
                  <c:v>7767.6948659585323</c:v>
                </c:pt>
                <c:pt idx="337">
                  <c:v>7923.0832112544649</c:v>
                </c:pt>
                <c:pt idx="338">
                  <c:v>8081.5800125686073</c:v>
                </c:pt>
                <c:pt idx="339">
                  <c:v>8243.2474528066523</c:v>
                </c:pt>
                <c:pt idx="340">
                  <c:v>8408.1489588081186</c:v>
                </c:pt>
                <c:pt idx="341">
                  <c:v>8576.349226230659</c:v>
                </c:pt>
                <c:pt idx="342">
                  <c:v>8747.9142449319279</c:v>
                </c:pt>
                <c:pt idx="343">
                  <c:v>8922.9113248594258</c:v>
                </c:pt>
                <c:pt idx="344">
                  <c:v>9101.4091224581152</c:v>
                </c:pt>
                <c:pt idx="345">
                  <c:v>9283.4776676062993</c:v>
                </c:pt>
                <c:pt idx="346">
                  <c:v>9469.1883910904071</c:v>
                </c:pt>
                <c:pt idx="347">
                  <c:v>9658.6141526294359</c:v>
                </c:pt>
                <c:pt idx="348">
                  <c:v>9851.8292694598058</c:v>
                </c:pt>
                <c:pt idx="349">
                  <c:v>10048.909545492295</c:v>
                </c:pt>
                <c:pt idx="350">
                  <c:v>10249.932301052095</c:v>
                </c:pt>
                <c:pt idx="351">
                  <c:v>10454.976403213668</c:v>
                </c:pt>
                <c:pt idx="352">
                  <c:v>10664.122296742909</c:v>
                </c:pt>
                <c:pt idx="353">
                  <c:v>10877.452035657656</c:v>
                </c:pt>
                <c:pt idx="354">
                  <c:v>11095.049315420008</c:v>
                </c:pt>
                <c:pt idx="355">
                  <c:v>11316.999505772543</c:v>
                </c:pt>
                <c:pt idx="356">
                  <c:v>11543.389684231197</c:v>
                </c:pt>
                <c:pt idx="357">
                  <c:v>11774.308670248483</c:v>
                </c:pt>
                <c:pt idx="358">
                  <c:v>12009.847060059774</c:v>
                </c:pt>
                <c:pt idx="359">
                  <c:v>12250.097262227007</c:v>
                </c:pt>
                <c:pt idx="360">
                  <c:v>12495.153533893106</c:v>
                </c:pt>
                <c:pt idx="361">
                  <c:v>12745.112017761883</c:v>
                </c:pt>
                <c:pt idx="362">
                  <c:v>13000.070779817577</c:v>
                </c:pt>
                <c:pt idx="363">
                  <c:v>13260.129847799053</c:v>
                </c:pt>
                <c:pt idx="364">
                  <c:v>13525.391250443587</c:v>
                </c:pt>
                <c:pt idx="365">
                  <c:v>13795.959057515498</c:v>
                </c:pt>
                <c:pt idx="366">
                  <c:v>14071.939420636163</c:v>
                </c:pt>
                <c:pt idx="367">
                  <c:v>14353.440614929979</c:v>
                </c:pt>
                <c:pt idx="368">
                  <c:v>14640.573081503997</c:v>
                </c:pt>
                <c:pt idx="369">
                  <c:v>14933.449470777376</c:v>
                </c:pt>
                <c:pt idx="370">
                  <c:v>15232.184686676972</c:v>
                </c:pt>
                <c:pt idx="371">
                  <c:v>15536.895931717969</c:v>
                </c:pt>
                <c:pt idx="372">
                  <c:v>15847.702752985482</c:v>
                </c:pt>
                <c:pt idx="373">
                  <c:v>16164.727089036576</c:v>
                </c:pt>
                <c:pt idx="374">
                  <c:v>16488.093317740258</c:v>
                </c:pt>
                <c:pt idx="375">
                  <c:v>16817.9283050743</c:v>
                </c:pt>
                <c:pt idx="376">
                  <c:v>17154.361454898943</c:v>
                </c:pt>
                <c:pt idx="377">
                  <c:v>17497.5247597253</c:v>
                </c:pt>
                <c:pt idx="378">
                  <c:v>17847.552852500074</c:v>
                </c:pt>
                <c:pt idx="379">
                  <c:v>18204.583059426168</c:v>
                </c:pt>
                <c:pt idx="380">
                  <c:v>18568.755453839254</c:v>
                </c:pt>
                <c:pt idx="381">
                  <c:v>18940.212911163158</c:v>
                </c:pt>
                <c:pt idx="382">
                  <c:v>19319.101164963649</c:v>
                </c:pt>
                <c:pt idx="383">
                  <c:v>19705.56886412419</c:v>
                </c:pt>
                <c:pt idx="384">
                  <c:v>20099.767631165196</c:v>
                </c:pt>
                <c:pt idx="385">
                  <c:v>20501.852121729637</c:v>
                </c:pt>
                <c:pt idx="386">
                  <c:v>20911.980085259569</c:v>
                </c:pt>
                <c:pt idx="387">
                  <c:v>21330.312426885219</c:v>
                </c:pt>
                <c:pt idx="388">
                  <c:v>21757.013270552998</c:v>
                </c:pt>
                <c:pt idx="389">
                  <c:v>22192.25002341636</c:v>
                </c:pt>
                <c:pt idx="390">
                  <c:v>22636.193441513853</c:v>
                </c:pt>
                <c:pt idx="391">
                  <c:v>23089.017696762341</c:v>
                </c:pt>
                <c:pt idx="392">
                  <c:v>23550.900445289397</c:v>
                </c:pt>
                <c:pt idx="393">
                  <c:v>24022.022897132923</c:v>
                </c:pt>
                <c:pt idx="394">
                  <c:v>24502.569887335259</c:v>
                </c:pt>
                <c:pt idx="395">
                  <c:v>24992.729948459193</c:v>
                </c:pt>
                <c:pt idx="396">
                  <c:v>25492.695384555183</c:v>
                </c:pt>
                <c:pt idx="397">
                  <c:v>26002.662346607074</c:v>
                </c:pt>
                <c:pt idx="398">
                  <c:v>26522.830909488588</c:v>
                </c:pt>
                <c:pt idx="399">
                  <c:v>27053.405150458169</c:v>
                </c:pt>
                <c:pt idx="400">
                  <c:v>27594.59322922432</c:v>
                </c:pt>
                <c:pt idx="401">
                  <c:v>28146.607469613096</c:v>
                </c:pt>
                <c:pt idx="402">
                  <c:v>28709.664442868292</c:v>
                </c:pt>
                <c:pt idx="403">
                  <c:v>29283.985052619522</c:v>
                </c:pt>
                <c:pt idx="404">
                  <c:v>29869.794621548292</c:v>
                </c:pt>
                <c:pt idx="405">
                  <c:v>30467.322979788991</c:v>
                </c:pt>
                <c:pt idx="406">
                  <c:v>31076.804555098319</c:v>
                </c:pt>
                <c:pt idx="407">
                  <c:v>31698.478464827203</c:v>
                </c:pt>
                <c:pt idx="408">
                  <c:v>32332.588609734394</c:v>
                </c:pt>
                <c:pt idx="409">
                  <c:v>32979.383769675427</c:v>
                </c:pt>
                <c:pt idx="410">
                  <c:v>33639.117701206036</c:v>
                </c:pt>
                <c:pt idx="411">
                  <c:v>34312.04923713873</c:v>
                </c:pt>
                <c:pt idx="412">
                  <c:v>34998.442388089657</c:v>
                </c:pt>
                <c:pt idx="413">
                  <c:v>35698.566446058714</c:v>
                </c:pt>
                <c:pt idx="414">
                  <c:v>36412.696090079618</c:v>
                </c:pt>
                <c:pt idx="415">
                  <c:v>37141.111493984899</c:v>
                </c:pt>
                <c:pt idx="416">
                  <c:v>37884.098436326698</c:v>
                </c:pt>
                <c:pt idx="417">
                  <c:v>38641.948412494894</c:v>
                </c:pt>
                <c:pt idx="418">
                  <c:v>39414.958749080368</c:v>
                </c:pt>
                <c:pt idx="419">
                  <c:v>40203.43272052431</c:v>
                </c:pt>
                <c:pt idx="420">
                  <c:v>41007.679668101489</c:v>
                </c:pt>
                <c:pt idx="421">
                  <c:v>41828.015121284312</c:v>
                </c:pt>
                <c:pt idx="422">
                  <c:v>42664.760921533634</c:v>
                </c:pt>
                <c:pt idx="423">
                  <c:v>43518.245348567143</c:v>
                </c:pt>
                <c:pt idx="424">
                  <c:v>44388.803249152465</c:v>
                </c:pt>
                <c:pt idx="425">
                  <c:v>45276.776168477583</c:v>
                </c:pt>
                <c:pt idx="426">
                  <c:v>46182.512484149127</c:v>
                </c:pt>
                <c:pt idx="427">
                  <c:v>47106.367542870532</c:v>
                </c:pt>
                <c:pt idx="428">
                  <c:v>48048.703799855495</c:v>
                </c:pt>
                <c:pt idx="429">
                  <c:v>49009.890961029079</c:v>
                </c:pt>
                <c:pt idx="430">
                  <c:v>49990.306128074735</c:v>
                </c:pt>
                <c:pt idx="431">
                  <c:v>50990.333946381601</c:v>
                </c:pt>
                <c:pt idx="432">
                  <c:v>52010.366755952688</c:v>
                </c:pt>
                <c:pt idx="433">
                  <c:v>53050.804745331086</c:v>
                </c:pt>
                <c:pt idx="434">
                  <c:v>54112.056108604855</c:v>
                </c:pt>
                <c:pt idx="435">
                  <c:v>55194.537205555003</c:v>
                </c:pt>
                <c:pt idx="436">
                  <c:v>56298.67272500394</c:v>
                </c:pt>
                <c:pt idx="437">
                  <c:v>57424.895851433939</c:v>
                </c:pt>
                <c:pt idx="438">
                  <c:v>58573.648434938688</c:v>
                </c:pt>
                <c:pt idx="439">
                  <c:v>59745.381164572223</c:v>
                </c:pt>
                <c:pt idx="440">
                  <c:v>60940.553745169222</c:v>
                </c:pt>
                <c:pt idx="441">
                  <c:v>62159.635077699182</c:v>
                </c:pt>
                <c:pt idx="442">
                  <c:v>63403.103443230808</c:v>
                </c:pt>
                <c:pt idx="443">
                  <c:v>64671.446690575351</c:v>
                </c:pt>
                <c:pt idx="444">
                  <c:v>65965.162427682997</c:v>
                </c:pt>
                <c:pt idx="445">
                  <c:v>67284.758216870876</c:v>
                </c:pt>
                <c:pt idx="446">
                  <c:v>68630.751773952536</c:v>
                </c:pt>
                <c:pt idx="447">
                  <c:v>70003.671171353766</c:v>
                </c:pt>
                <c:pt idx="448">
                  <c:v>71404.055045291636</c:v>
                </c:pt>
                <c:pt idx="449">
                  <c:v>72832.452807094989</c:v>
                </c:pt>
                <c:pt idx="450">
                  <c:v>74289.424858756815</c:v>
                </c:pt>
                <c:pt idx="451">
                  <c:v>75775.542812794549</c:v>
                </c:pt>
                <c:pt idx="452">
                  <c:v>77291.389716511359</c:v>
                </c:pt>
                <c:pt idx="453">
                  <c:v>78837.560280742313</c:v>
                </c:pt>
                <c:pt idx="454">
                  <c:v>80414.661113175564</c:v>
                </c:pt>
                <c:pt idx="455">
                  <c:v>82023.310956344649</c:v>
                </c:pt>
                <c:pt idx="456">
                  <c:v>83664.140930376772</c:v>
                </c:pt>
                <c:pt idx="457">
                  <c:v>85337.794780600816</c:v>
                </c:pt>
                <c:pt idx="458">
                  <c:v>87044.929130106946</c:v>
                </c:pt>
                <c:pt idx="459">
                  <c:v>88786.213737359445</c:v>
                </c:pt>
                <c:pt idx="460">
                  <c:v>90562.33175896226</c:v>
                </c:pt>
                <c:pt idx="461">
                  <c:v>92373.980017679918</c:v>
                </c:pt>
                <c:pt idx="462">
                  <c:v>94221.869275824152</c:v>
                </c:pt>
                <c:pt idx="463">
                  <c:v>96106.724514103829</c:v>
                </c:pt>
                <c:pt idx="464">
                  <c:v>98029.285216057091</c:v>
                </c:pt>
                <c:pt idx="465">
                  <c:v>99990.305658173515</c:v>
                </c:pt>
                <c:pt idx="466">
                  <c:v>101990.55520581579</c:v>
                </c:pt>
                <c:pt idx="467">
                  <c:v>104030.8186150672</c:v>
                </c:pt>
                <c:pt idx="468">
                  <c:v>106111.89634061203</c:v>
                </c:pt>
                <c:pt idx="469">
                  <c:v>108234.6048497788</c:v>
                </c:pt>
                <c:pt idx="470">
                  <c:v>110399.77694286294</c:v>
                </c:pt>
                <c:pt idx="471">
                  <c:v>112608.2620798588</c:v>
                </c:pt>
                <c:pt idx="472">
                  <c:v>114860.92671372902</c:v>
                </c:pt>
                <c:pt idx="473">
                  <c:v>117158.65463033678</c:v>
                </c:pt>
                <c:pt idx="474">
                  <c:v>119502.34729518216</c:v>
                </c:pt>
                <c:pt idx="475">
                  <c:v>121892.92420707362</c:v>
                </c:pt>
                <c:pt idx="476">
                  <c:v>124331.32325887294</c:v>
                </c:pt>
                <c:pt idx="477">
                  <c:v>126818.50110545871</c:v>
                </c:pt>
                <c:pt idx="478">
                  <c:v>129355.43353904915</c:v>
                </c:pt>
                <c:pt idx="479">
                  <c:v>131943.11587203565</c:v>
                </c:pt>
                <c:pt idx="480">
                  <c:v>134582.56332747007</c:v>
                </c:pt>
                <c:pt idx="481">
                  <c:v>137274.81143736775</c:v>
                </c:pt>
                <c:pt idx="482">
                  <c:v>140020.91644897746</c:v>
                </c:pt>
                <c:pt idx="483">
                  <c:v>142821.95573917619</c:v>
                </c:pt>
                <c:pt idx="484">
                  <c:v>145679.02823715709</c:v>
                </c:pt>
                <c:pt idx="485">
                  <c:v>148593.25485557073</c:v>
                </c:pt>
                <c:pt idx="486">
                  <c:v>151565.77893029116</c:v>
                </c:pt>
                <c:pt idx="487">
                  <c:v>154597.76666898059</c:v>
                </c:pt>
                <c:pt idx="488">
                  <c:v>157690.4076086258</c:v>
                </c:pt>
                <c:pt idx="489">
                  <c:v>160844.91508223032</c:v>
                </c:pt>
                <c:pt idx="490">
                  <c:v>164062.52669483688</c:v>
                </c:pt>
                <c:pt idx="491">
                  <c:v>167344.50480907792</c:v>
                </c:pt>
                <c:pt idx="492">
                  <c:v>170692.13704043761</c:v>
                </c:pt>
                <c:pt idx="493">
                  <c:v>174106.73676241926</c:v>
                </c:pt>
                <c:pt idx="494">
                  <c:v>177589.64362182037</c:v>
                </c:pt>
                <c:pt idx="495">
                  <c:v>181142.22406431744</c:v>
                </c:pt>
                <c:pt idx="496">
                  <c:v>184765.87187055836</c:v>
                </c:pt>
                <c:pt idx="497">
                  <c:v>188462.00870298574</c:v>
                </c:pt>
                <c:pt idx="498">
                  <c:v>192232.08466359551</c:v>
                </c:pt>
                <c:pt idx="499">
                  <c:v>196077.57886285498</c:v>
                </c:pt>
                <c:pt idx="500">
                  <c:v>200000.00000000041</c:v>
                </c:pt>
              </c:numCache>
            </c:numRef>
          </c:xVal>
          <c:yVal>
            <c:numRef>
              <c:f>LoopAnalysis!$Q$5:$Q$505</c:f>
              <c:numCache>
                <c:formatCode>General</c:formatCode>
                <c:ptCount val="501"/>
                <c:pt idx="0">
                  <c:v>90.062909059537077</c:v>
                </c:pt>
                <c:pt idx="1">
                  <c:v>90.064167397153284</c:v>
                </c:pt>
                <c:pt idx="2">
                  <c:v>90.065450899659993</c:v>
                </c:pt>
                <c:pt idx="3">
                  <c:v>90.06676007001343</c:v>
                </c:pt>
                <c:pt idx="4">
                  <c:v>90.06809542120358</c:v>
                </c:pt>
                <c:pt idx="5">
                  <c:v>90.069457476453223</c:v>
                </c:pt>
                <c:pt idx="6">
                  <c:v>90.070846769420712</c:v>
                </c:pt>
                <c:pt idx="7">
                  <c:v>90.07226384440699</c:v>
                </c:pt>
                <c:pt idx="8">
                  <c:v>90.073709256566346</c:v>
                </c:pt>
                <c:pt idx="9">
                  <c:v>90.07518357212146</c:v>
                </c:pt>
                <c:pt idx="10">
                  <c:v>90.076687368582554</c:v>
                </c:pt>
                <c:pt idx="11">
                  <c:v>90.078221234970769</c:v>
                </c:pt>
                <c:pt idx="12">
                  <c:v>90.079785772045781</c:v>
                </c:pt>
                <c:pt idx="13">
                  <c:v>90.08138159253815</c:v>
                </c:pt>
                <c:pt idx="14">
                  <c:v>90.083009321385632</c:v>
                </c:pt>
                <c:pt idx="15">
                  <c:v>90.084669595974503</c:v>
                </c:pt>
                <c:pt idx="16">
                  <c:v>90.086363066385346</c:v>
                </c:pt>
                <c:pt idx="17">
                  <c:v>90.088090395643405</c:v>
                </c:pt>
                <c:pt idx="18">
                  <c:v>90.089852259974094</c:v>
                </c:pt>
                <c:pt idx="19">
                  <c:v>90.091649349063005</c:v>
                </c:pt>
                <c:pt idx="20">
                  <c:v>90.093482366321169</c:v>
                </c:pt>
                <c:pt idx="21">
                  <c:v>90.095352029155222</c:v>
                </c:pt>
                <c:pt idx="22">
                  <c:v>90.097259069242796</c:v>
                </c:pt>
                <c:pt idx="23">
                  <c:v>90.099204232812994</c:v>
                </c:pt>
                <c:pt idx="24">
                  <c:v>90.101188280932433</c:v>
                </c:pt>
                <c:pt idx="25">
                  <c:v>90.103211989796378</c:v>
                </c:pt>
                <c:pt idx="26">
                  <c:v>90.105276151025635</c:v>
                </c:pt>
                <c:pt idx="27">
                  <c:v>90.107381571968801</c:v>
                </c:pt>
                <c:pt idx="28">
                  <c:v>90.109529076010404</c:v>
                </c:pt>
                <c:pt idx="29">
                  <c:v>90.111719502884611</c:v>
                </c:pt>
                <c:pt idx="30">
                  <c:v>90.113953708994813</c:v>
                </c:pt>
                <c:pt idx="31">
                  <c:v>90.116232567739374</c:v>
                </c:pt>
                <c:pt idx="32">
                  <c:v>90.118556969842956</c:v>
                </c:pt>
                <c:pt idx="33">
                  <c:v>90.120927823694572</c:v>
                </c:pt>
                <c:pt idx="34">
                  <c:v>90.123346055691187</c:v>
                </c:pt>
                <c:pt idx="35">
                  <c:v>90.12581261058827</c:v>
                </c:pt>
                <c:pt idx="36">
                  <c:v>90.128328451856191</c:v>
                </c:pt>
                <c:pt idx="37">
                  <c:v>90.130894562043451</c:v>
                </c:pt>
                <c:pt idx="38">
                  <c:v>90.133511943146431</c:v>
                </c:pt>
                <c:pt idx="39">
                  <c:v>90.13618161698561</c:v>
                </c:pt>
                <c:pt idx="40">
                  <c:v>90.138904625588822</c:v>
                </c:pt>
                <c:pt idx="41">
                  <c:v>90.141682031581126</c:v>
                </c:pt>
                <c:pt idx="42">
                  <c:v>90.144514918581805</c:v>
                </c:pt>
                <c:pt idx="43">
                  <c:v>90.14740439160812</c:v>
                </c:pt>
                <c:pt idx="44">
                  <c:v>90.150351577486461</c:v>
                </c:pt>
                <c:pt idx="45">
                  <c:v>90.153357625270459</c:v>
                </c:pt>
                <c:pt idx="46">
                  <c:v>90.156423706666388</c:v>
                </c:pt>
                <c:pt idx="47">
                  <c:v>90.159551016466068</c:v>
                </c:pt>
                <c:pt idx="48">
                  <c:v>90.162740772986979</c:v>
                </c:pt>
                <c:pt idx="49">
                  <c:v>90.165994218519955</c:v>
                </c:pt>
                <c:pt idx="50">
                  <c:v>90.169312619784463</c:v>
                </c:pt>
                <c:pt idx="51">
                  <c:v>90.172697268391389</c:v>
                </c:pt>
                <c:pt idx="52">
                  <c:v>90.176149481313701</c:v>
                </c:pt>
                <c:pt idx="53">
                  <c:v>90.179670601364592</c:v>
                </c:pt>
                <c:pt idx="54">
                  <c:v>90.183261997683701</c:v>
                </c:pt>
                <c:pt idx="55">
                  <c:v>90.186925066230913</c:v>
                </c:pt>
                <c:pt idx="56">
                  <c:v>90.190661230288313</c:v>
                </c:pt>
                <c:pt idx="57">
                  <c:v>90.194471940969706</c:v>
                </c:pt>
                <c:pt idx="58">
                  <c:v>90.198358677738511</c:v>
                </c:pt>
                <c:pt idx="59">
                  <c:v>90.202322948933272</c:v>
                </c:pt>
                <c:pt idx="60">
                  <c:v>90.206366292301325</c:v>
                </c:pt>
                <c:pt idx="61">
                  <c:v>90.210490275540465</c:v>
                </c:pt>
                <c:pt idx="62">
                  <c:v>90.214696496848504</c:v>
                </c:pt>
                <c:pt idx="63">
                  <c:v>90.218986585480948</c:v>
                </c:pt>
                <c:pt idx="64">
                  <c:v>90.223362202316395</c:v>
                </c:pt>
                <c:pt idx="65">
                  <c:v>90.227825040430162</c:v>
                </c:pt>
                <c:pt idx="66">
                  <c:v>90.232376825675516</c:v>
                </c:pt>
                <c:pt idx="67">
                  <c:v>90.237019317272839</c:v>
                </c:pt>
                <c:pt idx="68">
                  <c:v>90.241754308406456</c:v>
                </c:pt>
                <c:pt idx="69">
                  <c:v>90.246583626829192</c:v>
                </c:pt>
                <c:pt idx="70">
                  <c:v>90.251509135474393</c:v>
                </c:pt>
                <c:pt idx="71">
                  <c:v>90.256532733075289</c:v>
                </c:pt>
                <c:pt idx="72">
                  <c:v>90.261656354791853</c:v>
                </c:pt>
                <c:pt idx="73">
                  <c:v>90.266881972844345</c:v>
                </c:pt>
                <c:pt idx="74">
                  <c:v>90.27221159715431</c:v>
                </c:pt>
                <c:pt idx="75">
                  <c:v>90.277647275991683</c:v>
                </c:pt>
                <c:pt idx="76">
                  <c:v>90.283191096628798</c:v>
                </c:pt>
                <c:pt idx="77">
                  <c:v>90.288845186000316</c:v>
                </c:pt>
                <c:pt idx="78">
                  <c:v>90.294611711369271</c:v>
                </c:pt>
                <c:pt idx="79">
                  <c:v>90.300492880998462</c:v>
                </c:pt>
                <c:pt idx="80">
                  <c:v>90.306490944827246</c:v>
                </c:pt>
                <c:pt idx="81">
                  <c:v>90.312608195153032</c:v>
                </c:pt>
                <c:pt idx="82">
                  <c:v>90.318846967317256</c:v>
                </c:pt>
                <c:pt idx="83">
                  <c:v>90.325209640395215</c:v>
                </c:pt>
                <c:pt idx="84">
                  <c:v>90.331698637889417</c:v>
                </c:pt>
                <c:pt idx="85">
                  <c:v>90.3383164284256</c:v>
                </c:pt>
                <c:pt idx="86">
                  <c:v>90.345065526451179</c:v>
                </c:pt>
                <c:pt idx="87">
                  <c:v>90.35194849293525</c:v>
                </c:pt>
                <c:pt idx="88">
                  <c:v>90.358967936069334</c:v>
                </c:pt>
                <c:pt idx="89">
                  <c:v>90.366126511968417</c:v>
                </c:pt>
                <c:pt idx="90">
                  <c:v>90.373426925371135</c:v>
                </c:pt>
                <c:pt idx="91">
                  <c:v>90.380871930338273</c:v>
                </c:pt>
                <c:pt idx="92">
                  <c:v>90.388464330948906</c:v>
                </c:pt>
                <c:pt idx="93">
                  <c:v>90.396206981992648</c:v>
                </c:pt>
                <c:pt idx="94">
                  <c:v>90.404102789657102</c:v>
                </c:pt>
                <c:pt idx="95">
                  <c:v>90.412154712209627</c:v>
                </c:pt>
                <c:pt idx="96">
                  <c:v>90.420365760671515</c:v>
                </c:pt>
                <c:pt idx="97">
                  <c:v>90.4287389994835</c:v>
                </c:pt>
                <c:pt idx="98">
                  <c:v>90.437277547161415</c:v>
                </c:pt>
                <c:pt idx="99">
                  <c:v>90.445984576939551</c:v>
                </c:pt>
                <c:pt idx="100">
                  <c:v>90.454863317401035</c:v>
                </c:pt>
                <c:pt idx="101">
                  <c:v>90.463917053092388</c:v>
                </c:pt>
                <c:pt idx="102">
                  <c:v>90.473149125121239</c:v>
                </c:pt>
                <c:pt idx="103">
                  <c:v>90.482562931734023</c:v>
                </c:pt>
                <c:pt idx="104">
                  <c:v>90.492161928872918</c:v>
                </c:pt>
                <c:pt idx="105">
                  <c:v>90.501949630707585</c:v>
                </c:pt>
                <c:pt idx="106">
                  <c:v>90.511929610141323</c:v>
                </c:pt>
                <c:pt idx="107">
                  <c:v>90.522105499287122</c:v>
                </c:pt>
                <c:pt idx="108">
                  <c:v>90.532480989911917</c:v>
                </c:pt>
                <c:pt idx="109">
                  <c:v>90.543059833845092</c:v>
                </c:pt>
                <c:pt idx="110">
                  <c:v>90.553845843348668</c:v>
                </c:pt>
                <c:pt idx="111">
                  <c:v>90.564842891444897</c:v>
                </c:pt>
                <c:pt idx="112">
                  <c:v>90.576054912198231</c:v>
                </c:pt>
                <c:pt idx="113">
                  <c:v>90.587485900947101</c:v>
                </c:pt>
                <c:pt idx="114">
                  <c:v>90.599139914481626</c:v>
                </c:pt>
                <c:pt idx="115">
                  <c:v>90.611021071162483</c:v>
                </c:pt>
                <c:pt idx="116">
                  <c:v>90.623133550976448</c:v>
                </c:pt>
                <c:pt idx="117">
                  <c:v>90.635481595523331</c:v>
                </c:pt>
                <c:pt idx="118">
                  <c:v>90.648069507928895</c:v>
                </c:pt>
                <c:pt idx="119">
                  <c:v>90.660901652677765</c:v>
                </c:pt>
                <c:pt idx="120">
                  <c:v>90.673982455361184</c:v>
                </c:pt>
                <c:pt idx="121">
                  <c:v>90.687316402332058</c:v>
                </c:pt>
                <c:pt idx="122">
                  <c:v>90.7009080402607</c:v>
                </c:pt>
                <c:pt idx="123">
                  <c:v>90.714761975585105</c:v>
                </c:pt>
                <c:pt idx="124">
                  <c:v>90.728882873846288</c:v>
                </c:pt>
                <c:pt idx="125">
                  <c:v>90.743275458902019</c:v>
                </c:pt>
                <c:pt idx="126">
                  <c:v>90.757944512009843</c:v>
                </c:pt>
                <c:pt idx="127">
                  <c:v>90.772894870770187</c:v>
                </c:pt>
                <c:pt idx="128">
                  <c:v>90.788131427919936</c:v>
                </c:pt>
                <c:pt idx="129">
                  <c:v>90.803659129966931</c:v>
                </c:pt>
                <c:pt idx="130">
                  <c:v>90.819482975653614</c:v>
                </c:pt>
                <c:pt idx="131">
                  <c:v>90.83560801423927</c:v>
                </c:pt>
                <c:pt idx="132">
                  <c:v>90.852039343588842</c:v>
                </c:pt>
                <c:pt idx="133">
                  <c:v>90.868782108055328</c:v>
                </c:pt>
                <c:pt idx="134">
                  <c:v>90.885841496143001</c:v>
                </c:pt>
                <c:pt idx="135">
                  <c:v>90.903222737936474</c:v>
                </c:pt>
                <c:pt idx="136">
                  <c:v>90.920931102281884</c:v>
                </c:pt>
                <c:pt idx="137">
                  <c:v>90.938971893704775</c:v>
                </c:pt>
                <c:pt idx="138">
                  <c:v>90.957350449046459</c:v>
                </c:pt>
                <c:pt idx="139">
                  <c:v>90.976072133803811</c:v>
                </c:pt>
                <c:pt idx="140">
                  <c:v>90.995142338153926</c:v>
                </c:pt>
                <c:pt idx="141">
                  <c:v>91.014566472642912</c:v>
                </c:pt>
                <c:pt idx="142">
                  <c:v>91.03434996352135</c:v>
                </c:pt>
                <c:pt idx="143">
                  <c:v>91.054498247703833</c:v>
                </c:pt>
                <c:pt idx="144">
                  <c:v>91.075016767331448</c:v>
                </c:pt>
                <c:pt idx="145">
                  <c:v>91.095910963913326</c:v>
                </c:pt>
                <c:pt idx="146">
                  <c:v>91.117186272024071</c:v>
                </c:pt>
                <c:pt idx="147">
                  <c:v>91.138848112531605</c:v>
                </c:pt>
                <c:pt idx="148">
                  <c:v>91.160901885329139</c:v>
                </c:pt>
                <c:pt idx="149">
                  <c:v>91.183352961543108</c:v>
                </c:pt>
                <c:pt idx="150">
                  <c:v>91.206206675189819</c:v>
                </c:pt>
                <c:pt idx="151">
                  <c:v>91.22946831424953</c:v>
                </c:pt>
                <c:pt idx="152">
                  <c:v>91.25314311112669</c:v>
                </c:pt>
                <c:pt idx="153">
                  <c:v>91.27723623246672</c:v>
                </c:pt>
                <c:pt idx="154">
                  <c:v>91.301752768291053</c:v>
                </c:pt>
                <c:pt idx="155">
                  <c:v>91.326697720419901</c:v>
                </c:pt>
                <c:pt idx="156">
                  <c:v>91.352075990143916</c:v>
                </c:pt>
                <c:pt idx="157">
                  <c:v>91.377892365108053</c:v>
                </c:pt>
                <c:pt idx="158">
                  <c:v>91.404151505369001</c:v>
                </c:pt>
                <c:pt idx="159">
                  <c:v>91.430857928586477</c:v>
                </c:pt>
                <c:pt idx="160">
                  <c:v>91.458015994306919</c:v>
                </c:pt>
                <c:pt idx="161">
                  <c:v>91.485629887296085</c:v>
                </c:pt>
                <c:pt idx="162">
                  <c:v>91.513703599880458</c:v>
                </c:pt>
                <c:pt idx="163">
                  <c:v>91.542240913248307</c:v>
                </c:pt>
                <c:pt idx="164">
                  <c:v>91.571245377669229</c:v>
                </c:pt>
                <c:pt idx="165">
                  <c:v>91.600720291583499</c:v>
                </c:pt>
                <c:pt idx="166">
                  <c:v>91.630668679514145</c:v>
                </c:pt>
                <c:pt idx="167">
                  <c:v>91.661093268755494</c:v>
                </c:pt>
                <c:pt idx="168">
                  <c:v>91.691996464787081</c:v>
                </c:pt>
                <c:pt idx="169">
                  <c:v>91.723380325369277</c:v>
                </c:pt>
                <c:pt idx="170">
                  <c:v>91.755246533265534</c:v>
                </c:pt>
                <c:pt idx="171">
                  <c:v>91.787596367548318</c:v>
                </c:pt>
                <c:pt idx="172">
                  <c:v>91.820430673438324</c:v>
                </c:pt>
                <c:pt idx="173">
                  <c:v>91.853749830627464</c:v>
                </c:pt>
                <c:pt idx="174">
                  <c:v>91.88755372004384</c:v>
                </c:pt>
                <c:pt idx="175">
                  <c:v>91.921841689008261</c:v>
                </c:pt>
                <c:pt idx="176">
                  <c:v>91.956612514742204</c:v>
                </c:pt>
                <c:pt idx="177">
                  <c:v>91.991864366185027</c:v>
                </c:pt>
                <c:pt idx="178">
                  <c:v>92.027594764080149</c:v>
                </c:pt>
                <c:pt idx="179">
                  <c:v>92.063800539297517</c:v>
                </c:pt>
                <c:pt idx="180">
                  <c:v>92.100477789356518</c:v>
                </c:pt>
                <c:pt idx="181">
                  <c:v>92.137621833125777</c:v>
                </c:pt>
                <c:pt idx="182">
                  <c:v>92.175227163673554</c:v>
                </c:pt>
                <c:pt idx="183">
                  <c:v>92.213287399254042</c:v>
                </c:pt>
                <c:pt idx="184">
                  <c:v>92.251795232418644</c:v>
                </c:pt>
                <c:pt idx="185">
                  <c:v>92.29074237724798</c:v>
                </c:pt>
                <c:pt idx="186">
                  <c:v>92.330119514709352</c:v>
                </c:pt>
                <c:pt idx="187">
                  <c:v>92.369916236157366</c:v>
                </c:pt>
                <c:pt idx="188">
                  <c:v>92.410120984994776</c:v>
                </c:pt>
                <c:pt idx="189">
                  <c:v>92.450720996535978</c:v>
                </c:pt>
                <c:pt idx="190">
                  <c:v>92.491702236115572</c:v>
                </c:pt>
                <c:pt idx="191">
                  <c:v>92.533049335505169</c:v>
                </c:pt>
                <c:pt idx="192">
                  <c:v>92.574745527712039</c:v>
                </c:pt>
                <c:pt idx="193">
                  <c:v>92.61677258025216</c:v>
                </c:pt>
                <c:pt idx="194">
                  <c:v>92.659110727005043</c:v>
                </c:pt>
                <c:pt idx="195">
                  <c:v>92.701738598774455</c:v>
                </c:pt>
                <c:pt idx="196">
                  <c:v>92.744633152704395</c:v>
                </c:pt>
                <c:pt idx="197">
                  <c:v>92.787769600713972</c:v>
                </c:pt>
                <c:pt idx="198">
                  <c:v>92.831121337140218</c:v>
                </c:pt>
                <c:pt idx="199">
                  <c:v>92.874659865802116</c:v>
                </c:pt>
                <c:pt idx="200">
                  <c:v>92.918354726718917</c:v>
                </c:pt>
                <c:pt idx="201">
                  <c:v>92.962173422749899</c:v>
                </c:pt>
                <c:pt idx="202">
                  <c:v>93.006081346437597</c:v>
                </c:pt>
                <c:pt idx="203">
                  <c:v>93.050041707375556</c:v>
                </c:pt>
                <c:pt idx="204">
                  <c:v>93.09401546044397</c:v>
                </c:pt>
                <c:pt idx="205">
                  <c:v>93.137961235285758</c:v>
                </c:pt>
                <c:pt idx="206">
                  <c:v>93.181835267425839</c:v>
                </c:pt>
                <c:pt idx="207">
                  <c:v>93.225591331466788</c:v>
                </c:pt>
                <c:pt idx="208">
                  <c:v>93.26918067682503</c:v>
                </c:pt>
                <c:pt idx="209">
                  <c:v>93.31255196649245</c:v>
                </c:pt>
                <c:pt idx="210">
                  <c:v>93.35565121935204</c:v>
                </c:pt>
                <c:pt idx="211">
                  <c:v>93.398421756586345</c:v>
                </c:pt>
                <c:pt idx="212">
                  <c:v>93.440804152758602</c:v>
                </c:pt>
                <c:pt idx="213">
                  <c:v>93.482736192158328</c:v>
                </c:pt>
                <c:pt idx="214">
                  <c:v>93.524152831035124</c:v>
                </c:pt>
                <c:pt idx="215">
                  <c:v>93.56498616635497</c:v>
                </c:pt>
                <c:pt idx="216">
                  <c:v>93.605165411734646</c:v>
                </c:pt>
                <c:pt idx="217">
                  <c:v>93.644616881215228</c:v>
                </c:pt>
                <c:pt idx="218">
                  <c:v>93.683263981552514</c:v>
                </c:pt>
                <c:pt idx="219">
                  <c:v>93.721027213689808</c:v>
                </c:pt>
                <c:pt idx="220">
                  <c:v>93.757824184087667</c:v>
                </c:pt>
                <c:pt idx="221">
                  <c:v>93.793569626567717</c:v>
                </c:pt>
                <c:pt idx="222">
                  <c:v>93.828175435311266</c:v>
                </c:pt>
                <c:pt idx="223">
                  <c:v>93.86155070962991</c:v>
                </c:pt>
                <c:pt idx="224">
                  <c:v>93.893601811092751</c:v>
                </c:pt>
                <c:pt idx="225">
                  <c:v>93.924232433552987</c:v>
                </c:pt>
                <c:pt idx="226">
                  <c:v>93.953343686566029</c:v>
                </c:pt>
                <c:pt idx="227">
                  <c:v>93.980834192632557</c:v>
                </c:pt>
                <c:pt idx="228">
                  <c:v>94.006600198638026</c:v>
                </c:pt>
                <c:pt idx="229">
                  <c:v>94.030535701765473</c:v>
                </c:pt>
                <c:pt idx="230">
                  <c:v>94.052532590092909</c:v>
                </c:pt>
                <c:pt idx="231">
                  <c:v>94.072480797977306</c:v>
                </c:pt>
                <c:pt idx="232">
                  <c:v>94.090268476214106</c:v>
                </c:pt>
                <c:pt idx="233">
                  <c:v>94.105782176876133</c:v>
                </c:pt>
                <c:pt idx="234">
                  <c:v>94.118907052576077</c:v>
                </c:pt>
                <c:pt idx="235">
                  <c:v>94.129527069802123</c:v>
                </c:pt>
                <c:pt idx="236">
                  <c:v>94.137525235820007</c:v>
                </c:pt>
                <c:pt idx="237">
                  <c:v>94.142783838502382</c:v>
                </c:pt>
                <c:pt idx="238">
                  <c:v>94.145184698311084</c:v>
                </c:pt>
                <c:pt idx="239">
                  <c:v>94.144609431498253</c:v>
                </c:pt>
                <c:pt idx="240">
                  <c:v>94.140939723466943</c:v>
                </c:pt>
                <c:pt idx="241">
                  <c:v>94.134057611063966</c:v>
                </c:pt>
                <c:pt idx="242">
                  <c:v>94.123845772471185</c:v>
                </c:pt>
                <c:pt idx="243">
                  <c:v>94.110187823194366</c:v>
                </c:pt>
                <c:pt idx="244">
                  <c:v>94.0929686165492</c:v>
                </c:pt>
                <c:pt idx="245">
                  <c:v>94.072074546915672</c:v>
                </c:pt>
                <c:pt idx="246">
                  <c:v>94.047393853931112</c:v>
                </c:pt>
                <c:pt idx="247">
                  <c:v>94.018816925700079</c:v>
                </c:pt>
                <c:pt idx="248">
                  <c:v>93.986236599038563</c:v>
                </c:pt>
                <c:pt idx="249">
                  <c:v>93.949548454692064</c:v>
                </c:pt>
                <c:pt idx="250">
                  <c:v>93.908651105451128</c:v>
                </c:pt>
                <c:pt idx="251">
                  <c:v>93.863446475068358</c:v>
                </c:pt>
                <c:pt idx="252">
                  <c:v>93.813840065872043</c:v>
                </c:pt>
                <c:pt idx="253">
                  <c:v>93.75974121302778</c:v>
                </c:pt>
                <c:pt idx="254">
                  <c:v>93.701063323425572</c:v>
                </c:pt>
                <c:pt idx="255">
                  <c:v>93.637724097261824</c:v>
                </c:pt>
                <c:pt idx="256">
                  <c:v>93.569645730481284</c:v>
                </c:pt>
                <c:pt idx="257">
                  <c:v>93.496755096360715</c:v>
                </c:pt>
                <c:pt idx="258">
                  <c:v>93.4189839046591</c:v>
                </c:pt>
                <c:pt idx="259">
                  <c:v>93.336268836929349</c:v>
                </c:pt>
                <c:pt idx="260">
                  <c:v>93.248551656755041</c:v>
                </c:pt>
                <c:pt idx="261">
                  <c:v>93.155779293881764</c:v>
                </c:pt>
                <c:pt idx="262">
                  <c:v>93.057903901413539</c:v>
                </c:pt>
                <c:pt idx="263">
                  <c:v>92.954882885478241</c:v>
                </c:pt>
                <c:pt idx="264">
                  <c:v>92.846678906976308</c:v>
                </c:pt>
                <c:pt idx="265">
                  <c:v>92.733259855283336</c:v>
                </c:pt>
                <c:pt idx="266">
                  <c:v>92.614598793990851</c:v>
                </c:pt>
                <c:pt idx="267">
                  <c:v>92.490673879018061</c:v>
                </c:pt>
                <c:pt idx="268">
                  <c:v>92.361468249658515</c:v>
                </c:pt>
                <c:pt idx="269">
                  <c:v>92.226969893329397</c:v>
                </c:pt>
                <c:pt idx="270">
                  <c:v>92.08717148503456</c:v>
                </c:pt>
                <c:pt idx="271">
                  <c:v>91.942070202714092</c:v>
                </c:pt>
                <c:pt idx="272">
                  <c:v>91.791667519876398</c:v>
                </c:pt>
                <c:pt idx="273">
                  <c:v>91.635968977032292</c:v>
                </c:pt>
                <c:pt idx="274">
                  <c:v>91.474983933641425</c:v>
                </c:pt>
                <c:pt idx="275">
                  <c:v>91.308725302365502</c:v>
                </c:pt>
                <c:pt idx="276">
                  <c:v>91.137209267552549</c:v>
                </c:pt>
                <c:pt idx="277">
                  <c:v>90.96045498994603</c:v>
                </c:pt>
                <c:pt idx="278">
                  <c:v>90.778484299672755</c:v>
                </c:pt>
                <c:pt idx="279">
                  <c:v>90.591321379592188</c:v>
                </c:pt>
                <c:pt idx="280">
                  <c:v>90.398992441108447</c:v>
                </c:pt>
                <c:pt idx="281">
                  <c:v>90.201525394527664</c:v>
                </c:pt>
                <c:pt idx="282">
                  <c:v>89.998949516017888</c:v>
                </c:pt>
                <c:pt idx="283">
                  <c:v>89.791295113169568</c:v>
                </c:pt>
                <c:pt idx="284">
                  <c:v>89.578593191091045</c:v>
                </c:pt>
                <c:pt idx="285">
                  <c:v>89.360875120887087</c:v>
                </c:pt>
                <c:pt idx="286">
                  <c:v>89.138172312260338</c:v>
                </c:pt>
                <c:pt idx="287">
                  <c:v>88.910515891873473</c:v>
                </c:pt>
                <c:pt idx="288">
                  <c:v>88.67793638898172</c:v>
                </c:pt>
                <c:pt idx="289">
                  <c:v>88.440463429705886</c:v>
                </c:pt>
                <c:pt idx="290">
                  <c:v>88.198125441196936</c:v>
                </c:pt>
                <c:pt idx="291">
                  <c:v>87.950949366783789</c:v>
                </c:pt>
                <c:pt idx="292">
                  <c:v>87.69896039306424</c:v>
                </c:pt>
                <c:pt idx="293">
                  <c:v>87.442181689746704</c:v>
                </c:pt>
                <c:pt idx="294">
                  <c:v>87.180634162918963</c:v>
                </c:pt>
                <c:pt idx="295">
                  <c:v>86.914336222269611</c:v>
                </c:pt>
                <c:pt idx="296">
                  <c:v>86.643303562662922</c:v>
                </c:pt>
                <c:pt idx="297">
                  <c:v>86.367548960335171</c:v>
                </c:pt>
                <c:pt idx="298">
                  <c:v>86.087082083856075</c:v>
                </c:pt>
                <c:pt idx="299">
                  <c:v>85.801909319896026</c:v>
                </c:pt>
                <c:pt idx="300">
                  <c:v>85.512033613717662</c:v>
                </c:pt>
                <c:pt idx="301">
                  <c:v>85.217454324230758</c:v>
                </c:pt>
                <c:pt idx="302">
                  <c:v>84.918167093350661</c:v>
                </c:pt>
                <c:pt idx="303">
                  <c:v>84.614163729326535</c:v>
                </c:pt>
                <c:pt idx="304">
                  <c:v>84.305432103638424</c:v>
                </c:pt>
                <c:pt idx="305">
                  <c:v>83.991956061004203</c:v>
                </c:pt>
                <c:pt idx="306">
                  <c:v>83.673715341981278</c:v>
                </c:pt>
                <c:pt idx="307">
                  <c:v>83.350685517620747</c:v>
                </c:pt>
                <c:pt idx="308">
                  <c:v>83.022837935579389</c:v>
                </c:pt>
                <c:pt idx="309">
                  <c:v>82.690139677098287</c:v>
                </c:pt>
                <c:pt idx="310">
                  <c:v>82.35255352421342</c:v>
                </c:pt>
                <c:pt idx="311">
                  <c:v>82.010037936574633</c:v>
                </c:pt>
                <c:pt idx="312">
                  <c:v>81.662547037237331</c:v>
                </c:pt>
                <c:pt idx="313">
                  <c:v>81.310030606796246</c:v>
                </c:pt>
                <c:pt idx="314">
                  <c:v>80.952434085245699</c:v>
                </c:pt>
                <c:pt idx="315">
                  <c:v>80.589698580954263</c:v>
                </c:pt>
                <c:pt idx="316">
                  <c:v>80.221760886171396</c:v>
                </c:pt>
                <c:pt idx="317">
                  <c:v>79.848553498496045</c:v>
                </c:pt>
                <c:pt idx="318">
                  <c:v>79.470004647768178</c:v>
                </c:pt>
                <c:pt idx="319">
                  <c:v>79.086038327872387</c:v>
                </c:pt>
                <c:pt idx="320">
                  <c:v>78.696574332966307</c:v>
                </c:pt>
                <c:pt idx="321">
                  <c:v>78.301528297687227</c:v>
                </c:pt>
                <c:pt idx="322">
                  <c:v>77.900811740915771</c:v>
                </c:pt>
                <c:pt idx="323">
                  <c:v>77.494332112716137</c:v>
                </c:pt>
                <c:pt idx="324">
                  <c:v>77.081992844100142</c:v>
                </c:pt>
                <c:pt idx="325">
                  <c:v>76.663693399305828</c:v>
                </c:pt>
                <c:pt idx="326">
                  <c:v>76.239329330308351</c:v>
                </c:pt>
                <c:pt idx="327">
                  <c:v>75.808792333322785</c:v>
                </c:pt>
                <c:pt idx="328">
                  <c:v>75.371970307087963</c:v>
                </c:pt>
                <c:pt idx="329">
                  <c:v>74.928747412760373</c:v>
                </c:pt>
                <c:pt idx="330">
                  <c:v>74.479004135274366</c:v>
                </c:pt>
                <c:pt idx="331">
                  <c:v>74.022617346064195</c:v>
                </c:pt>
                <c:pt idx="332">
                  <c:v>73.559460367071395</c:v>
                </c:pt>
                <c:pt idx="333">
                  <c:v>73.089403035993769</c:v>
                </c:pt>
                <c:pt idx="334">
                  <c:v>72.612311772762425</c:v>
                </c:pt>
                <c:pt idx="335">
                  <c:v>72.128049647263211</c:v>
                </c:pt>
                <c:pt idx="336">
                  <c:v>71.636476448346741</c:v>
                </c:pt>
                <c:pt idx="337">
                  <c:v>71.13744875419809</c:v>
                </c:pt>
                <c:pt idx="338">
                  <c:v>70.630820004163937</c:v>
                </c:pt>
                <c:pt idx="339">
                  <c:v>70.116440572161949</c:v>
                </c:pt>
                <c:pt idx="340">
                  <c:v>69.594157841818117</c:v>
                </c:pt>
                <c:pt idx="341">
                  <c:v>69.063816283506313</c:v>
                </c:pt>
                <c:pt idx="342">
                  <c:v>68.525257533479603</c:v>
                </c:pt>
                <c:pt idx="343">
                  <c:v>67.978320475312771</c:v>
                </c:pt>
                <c:pt idx="344">
                  <c:v>67.42284132389068</c:v>
                </c:pt>
                <c:pt idx="345">
                  <c:v>66.858653712196698</c:v>
                </c:pt>
                <c:pt idx="346">
                  <c:v>66.285588781180621</c:v>
                </c:pt>
                <c:pt idx="347">
                  <c:v>65.703475272993586</c:v>
                </c:pt>
                <c:pt idx="348">
                  <c:v>65.112139627906771</c:v>
                </c:pt>
                <c:pt idx="349">
                  <c:v>64.511406085234313</c:v>
                </c:pt>
                <c:pt idx="350">
                  <c:v>63.901096788610374</c:v>
                </c:pt>
                <c:pt idx="351">
                  <c:v>63.281031895971367</c:v>
                </c:pt>
                <c:pt idx="352">
                  <c:v>62.651029694619027</c:v>
                </c:pt>
                <c:pt idx="353">
                  <c:v>62.010906721747034</c:v>
                </c:pt>
                <c:pt idx="354">
                  <c:v>61.360477890828008</c:v>
                </c:pt>
                <c:pt idx="355">
                  <c:v>60.699556624267117</c:v>
                </c:pt>
                <c:pt idx="356">
                  <c:v>60.027954992743176</c:v>
                </c:pt>
                <c:pt idx="357">
                  <c:v>59.345483861655879</c:v>
                </c:pt>
                <c:pt idx="358">
                  <c:v>58.651953045122113</c:v>
                </c:pt>
                <c:pt idx="359">
                  <c:v>57.947171467950213</c:v>
                </c:pt>
                <c:pt idx="360">
                  <c:v>57.230947336041936</c:v>
                </c:pt>
                <c:pt idx="361">
                  <c:v>56.503088315667839</c:v>
                </c:pt>
                <c:pt idx="362">
                  <c:v>55.763401722058418</c:v>
                </c:pt>
                <c:pt idx="363">
                  <c:v>55.011694717760861</c:v>
                </c:pt>
                <c:pt idx="364">
                  <c:v>54.247774521201791</c:v>
                </c:pt>
                <c:pt idx="365">
                  <c:v>53.471448625891284</c:v>
                </c:pt>
                <c:pt idx="366">
                  <c:v>52.682525030696979</c:v>
                </c:pt>
                <c:pt idx="367">
                  <c:v>51.880812481603812</c:v>
                </c:pt>
                <c:pt idx="368">
                  <c:v>51.06612072535998</c:v>
                </c:pt>
                <c:pt idx="369">
                  <c:v>50.238260775394977</c:v>
                </c:pt>
                <c:pt idx="370">
                  <c:v>49.397045190368658</c:v>
                </c:pt>
                <c:pt idx="371">
                  <c:v>48.542288365692372</c:v>
                </c:pt>
                <c:pt idx="372">
                  <c:v>47.673806838323316</c:v>
                </c:pt>
                <c:pt idx="373">
                  <c:v>46.791419605111841</c:v>
                </c:pt>
                <c:pt idx="374">
                  <c:v>45.894948454928738</c:v>
                </c:pt>
                <c:pt idx="375">
                  <c:v>44.98421831477151</c:v>
                </c:pt>
                <c:pt idx="376">
                  <c:v>44.059057609979263</c:v>
                </c:pt>
                <c:pt idx="377">
                  <c:v>43.11929863865646</c:v>
                </c:pt>
                <c:pt idx="378">
                  <c:v>42.164777960320947</c:v>
                </c:pt>
                <c:pt idx="379">
                  <c:v>41.195336798742957</c:v>
                </c:pt>
                <c:pt idx="380">
                  <c:v>40.210821458858746</c:v>
                </c:pt>
                <c:pt idx="381">
                  <c:v>39.211083757570748</c:v>
                </c:pt>
                <c:pt idx="382">
                  <c:v>38.195981468157854</c:v>
                </c:pt>
                <c:pt idx="383">
                  <c:v>37.165378777924545</c:v>
                </c:pt>
                <c:pt idx="384">
                  <c:v>36.119146758629881</c:v>
                </c:pt>
                <c:pt idx="385">
                  <c:v>35.057163849120172</c:v>
                </c:pt>
                <c:pt idx="386">
                  <c:v>33.979316349488442</c:v>
                </c:pt>
                <c:pt idx="387">
                  <c:v>32.885498925963276</c:v>
                </c:pt>
                <c:pt idx="388">
                  <c:v>31.775615125608169</c:v>
                </c:pt>
                <c:pt idx="389">
                  <c:v>30.6495778997824</c:v>
                </c:pt>
                <c:pt idx="390">
                  <c:v>29.507310135192711</c:v>
                </c:pt>
                <c:pt idx="391">
                  <c:v>28.348745191212288</c:v>
                </c:pt>
                <c:pt idx="392">
                  <c:v>27.173827442017313</c:v>
                </c:pt>
                <c:pt idx="393">
                  <c:v>25.982512821951673</c:v>
                </c:pt>
                <c:pt idx="394">
                  <c:v>24.774769372373783</c:v>
                </c:pt>
                <c:pt idx="395">
                  <c:v>23.550577788105016</c:v>
                </c:pt>
                <c:pt idx="396">
                  <c:v>22.309931961462183</c:v>
                </c:pt>
                <c:pt idx="397">
                  <c:v>21.052839521709785</c:v>
                </c:pt>
                <c:pt idx="398">
                  <c:v>19.779322367626435</c:v>
                </c:pt>
                <c:pt idx="399">
                  <c:v>18.489417190769927</c:v>
                </c:pt>
                <c:pt idx="400">
                  <c:v>17.183175986880201</c:v>
                </c:pt>
                <c:pt idx="401">
                  <c:v>15.860666552763206</c:v>
                </c:pt>
                <c:pt idx="402">
                  <c:v>14.52197296588875</c:v>
                </c:pt>
                <c:pt idx="403">
                  <c:v>13.167196043847468</c:v>
                </c:pt>
                <c:pt idx="404">
                  <c:v>11.796453780741189</c:v>
                </c:pt>
                <c:pt idx="405">
                  <c:v>10.409881757527558</c:v>
                </c:pt>
                <c:pt idx="406">
                  <c:v>9.0076335232848805</c:v>
                </c:pt>
                <c:pt idx="407">
                  <c:v>7.58988094437737</c:v>
                </c:pt>
                <c:pt idx="408">
                  <c:v>6.1568145184738228</c:v>
                </c:pt>
                <c:pt idx="409">
                  <c:v>4.7086436504292521</c:v>
                </c:pt>
                <c:pt idx="410">
                  <c:v>3.2455968870805236</c:v>
                </c:pt>
                <c:pt idx="411">
                  <c:v>1.7679221080924208</c:v>
                </c:pt>
                <c:pt idx="412">
                  <c:v>0.27588667010877543</c:v>
                </c:pt>
                <c:pt idx="413">
                  <c:v>-1.2302224984111376</c:v>
                </c:pt>
                <c:pt idx="414">
                  <c:v>-2.7500988541063123</c:v>
                </c:pt>
                <c:pt idx="415">
                  <c:v>-4.2834162496315287</c:v>
                </c:pt>
                <c:pt idx="416">
                  <c:v>-5.8298290006023592</c:v>
                </c:pt>
                <c:pt idx="417">
                  <c:v>-7.3889720103296099</c:v>
                </c:pt>
                <c:pt idx="418">
                  <c:v>-8.9604609538492639</c:v>
                </c:pt>
                <c:pt idx="419">
                  <c:v>-10.543892522424926</c:v>
                </c:pt>
                <c:pt idx="420">
                  <c:v>-12.138844729401171</c:v>
                </c:pt>
                <c:pt idx="421">
                  <c:v>-13.744877277919471</c:v>
                </c:pt>
                <c:pt idx="422">
                  <c:v>-15.361531990665753</c:v>
                </c:pt>
                <c:pt idx="423">
                  <c:v>-16.988333301433187</c:v>
                </c:pt>
                <c:pt idx="424">
                  <c:v>-18.624788807902831</c:v>
                </c:pt>
                <c:pt idx="425">
                  <c:v>-20.270389884659465</c:v>
                </c:pt>
                <c:pt idx="426">
                  <c:v>-21.924612355063317</c:v>
                </c:pt>
                <c:pt idx="427">
                  <c:v>-23.586917220204299</c:v>
                </c:pt>
                <c:pt idx="428">
                  <c:v>-25.25675144280163</c:v>
                </c:pt>
                <c:pt idx="429">
                  <c:v>-26.93354878351002</c:v>
                </c:pt>
                <c:pt idx="430">
                  <c:v>-28.616730686768022</c:v>
                </c:pt>
                <c:pt idx="431">
                  <c:v>-30.305707212957458</c:v>
                </c:pt>
                <c:pt idx="432">
                  <c:v>-31.999878013351235</c:v>
                </c:pt>
                <c:pt idx="433">
                  <c:v>-33.698633344019868</c:v>
                </c:pt>
                <c:pt idx="434">
                  <c:v>-35.401355114611135</c:v>
                </c:pt>
                <c:pt idx="435">
                  <c:v>-37.107417967707278</c:v>
                </c:pt>
                <c:pt idx="436">
                  <c:v>-38.816190384231987</c:v>
                </c:pt>
                <c:pt idx="437">
                  <c:v>-40.527035810263499</c:v>
                </c:pt>
                <c:pt idx="438">
                  <c:v>-42.239313800466988</c:v>
                </c:pt>
                <c:pt idx="439">
                  <c:v>-43.952381173274773</c:v>
                </c:pt>
                <c:pt idx="440">
                  <c:v>-45.665593172915862</c:v>
                </c:pt>
                <c:pt idx="441">
                  <c:v>-47.378304633379997</c:v>
                </c:pt>
                <c:pt idx="442">
                  <c:v>-49.089871139431125</c:v>
                </c:pt>
                <c:pt idx="443">
                  <c:v>-50.799650179866234</c:v>
                </c:pt>
                <c:pt idx="444">
                  <c:v>-52.507002288301635</c:v>
                </c:pt>
                <c:pt idx="445">
                  <c:v>-54.211292166927308</c:v>
                </c:pt>
                <c:pt idx="446">
                  <c:v>-55.911889788807372</c:v>
                </c:pt>
                <c:pt idx="447">
                  <c:v>-57.608171474530906</c:v>
                </c:pt>
                <c:pt idx="448">
                  <c:v>-59.299520939213778</c:v>
                </c:pt>
                <c:pt idx="449">
                  <c:v>-60.985330306099456</c:v>
                </c:pt>
                <c:pt idx="450">
                  <c:v>-62.665001083279378</c:v>
                </c:pt>
                <c:pt idx="451">
                  <c:v>-64.337945100313476</c:v>
                </c:pt>
                <c:pt idx="452">
                  <c:v>-66.00358540183629</c:v>
                </c:pt>
                <c:pt idx="453">
                  <c:v>-67.6613570955287</c:v>
                </c:pt>
                <c:pt idx="454">
                  <c:v>-69.310708152139711</c:v>
                </c:pt>
                <c:pt idx="455">
                  <c:v>-70.951100155568014</c:v>
                </c:pt>
                <c:pt idx="456">
                  <c:v>-72.582009001310013</c:v>
                </c:pt>
                <c:pt idx="457">
                  <c:v>-74.202925541909252</c:v>
                </c:pt>
                <c:pt idx="458">
                  <c:v>-75.813356178344776</c:v>
                </c:pt>
                <c:pt idx="459">
                  <c:v>-77.412823396598412</c:v>
                </c:pt>
                <c:pt idx="460">
                  <c:v>-79.000866248948682</c:v>
                </c:pt>
                <c:pt idx="461">
                  <c:v>-80.577040779814723</c:v>
                </c:pt>
                <c:pt idx="462">
                  <c:v>-82.140920396260441</c:v>
                </c:pt>
                <c:pt idx="463">
                  <c:v>-83.6920961835296</c:v>
                </c:pt>
                <c:pt idx="464">
                  <c:v>-85.230177166229964</c:v>
                </c:pt>
                <c:pt idx="465">
                  <c:v>-86.754790516039989</c:v>
                </c:pt>
                <c:pt idx="466">
                  <c:v>-88.265581707002951</c:v>
                </c:pt>
                <c:pt idx="467">
                  <c:v>-89.76221461971042</c:v>
                </c:pt>
                <c:pt idx="468">
                  <c:v>-91.244371595840249</c:v>
                </c:pt>
                <c:pt idx="469">
                  <c:v>-92.711753444705977</c:v>
                </c:pt>
                <c:pt idx="470">
                  <c:v>-94.164079403606422</c:v>
                </c:pt>
                <c:pt idx="471">
                  <c:v>-95.601087053926108</c:v>
                </c:pt>
                <c:pt idx="472">
                  <c:v>-97.022532195034088</c:v>
                </c:pt>
                <c:pt idx="473">
                  <c:v>-98.42818867814043</c:v>
                </c:pt>
                <c:pt idx="474">
                  <c:v>-99.817848202350675</c:v>
                </c:pt>
                <c:pt idx="475">
                  <c:v>-101.19132007522796</c:v>
                </c:pt>
                <c:pt idx="476">
                  <c:v>-102.54843094021766</c:v>
                </c:pt>
                <c:pt idx="477">
                  <c:v>-103.8890244733295</c:v>
                </c:pt>
                <c:pt idx="478">
                  <c:v>-105.21296105148605</c:v>
                </c:pt>
                <c:pt idx="479">
                  <c:v>-106.52011739495765</c:v>
                </c:pt>
                <c:pt idx="480">
                  <c:v>-107.81038618628153</c:v>
                </c:pt>
                <c:pt idx="481">
                  <c:v>-109.08367566805627</c:v>
                </c:pt>
                <c:pt idx="482">
                  <c:v>-110.33990922196148</c:v>
                </c:pt>
                <c:pt idx="483">
                  <c:v>-111.57902493129686</c:v>
                </c:pt>
                <c:pt idx="484">
                  <c:v>-112.80097512929873</c:v>
                </c:pt>
                <c:pt idx="485">
                  <c:v>-114.00572593541088</c:v>
                </c:pt>
                <c:pt idx="486">
                  <c:v>-115.19325678161782</c:v>
                </c:pt>
                <c:pt idx="487">
                  <c:v>-116.36355993087693</c:v>
                </c:pt>
                <c:pt idx="488">
                  <c:v>-117.51663998958135</c:v>
                </c:pt>
                <c:pt idx="489">
                  <c:v>-118.65251341591684</c:v>
                </c:pt>
                <c:pt idx="490">
                  <c:v>-119.77120802585566</c:v>
                </c:pt>
                <c:pt idx="491">
                  <c:v>-120.87276249845384</c:v>
                </c:pt>
                <c:pt idx="492">
                  <c:v>-121.95722588200455</c:v>
                </c:pt>
                <c:pt idx="493">
                  <c:v>-123.02465710249457</c:v>
                </c:pt>
                <c:pt idx="494">
                  <c:v>-124.07512447572155</c:v>
                </c:pt>
                <c:pt idx="495">
                  <c:v>-125.1087052243125</c:v>
                </c:pt>
                <c:pt idx="496">
                  <c:v>-126.12548500078617</c:v>
                </c:pt>
                <c:pt idx="497">
                  <c:v>-127.12555741770704</c:v>
                </c:pt>
                <c:pt idx="498">
                  <c:v>-128.10902358586605</c:v>
                </c:pt>
                <c:pt idx="499">
                  <c:v>-129.07599166133951</c:v>
                </c:pt>
                <c:pt idx="500">
                  <c:v>-130.02657640217652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89-B04D-A17F-C00CE1191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33000"/>
        <c:axId val="-2137329608"/>
      </c:scatterChart>
      <c:valAx>
        <c:axId val="-213734740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339352"/>
        <c:crosses val="autoZero"/>
        <c:crossBetween val="midCat"/>
      </c:valAx>
      <c:valAx>
        <c:axId val="-2137339352"/>
        <c:scaling>
          <c:orientation val="minMax"/>
          <c:max val="60"/>
          <c:min val="-6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Gain (dB)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347400"/>
        <c:crosses val="autoZero"/>
        <c:crossBetween val="midCat"/>
      </c:valAx>
      <c:valAx>
        <c:axId val="-213733300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one"/>
        <c:spPr>
          <a:ln w="3175">
            <a:solidFill>
              <a:srgbClr val="808080"/>
            </a:solidFill>
            <a:prstDash val="solid"/>
          </a:ln>
        </c:spPr>
        <c:crossAx val="-2137329608"/>
        <c:crosses val="autoZero"/>
        <c:crossBetween val="midCat"/>
      </c:valAx>
      <c:valAx>
        <c:axId val="-2137329608"/>
        <c:scaling>
          <c:orientation val="minMax"/>
          <c:max val="180"/>
          <c:min val="-180"/>
        </c:scaling>
        <c:delete val="0"/>
        <c:axPos val="r"/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333000"/>
        <c:crosses val="max"/>
        <c:crossBetween val="midCat"/>
        <c:majorUnit val="60"/>
        <c:minorUnit val="3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1575744806022201"/>
          <c:y val="0.94621055135505505"/>
          <c:w val="0.56363603004496299"/>
          <c:h val="3.91198160766947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17</xdr:col>
      <xdr:colOff>736600</xdr:colOff>
      <xdr:row>41</xdr:row>
      <xdr:rowOff>38100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30DD0-090B-7F41-B070-8730A2A2CC90}">
  <dimension ref="A2:A24"/>
  <sheetViews>
    <sheetView tabSelected="1" zoomScale="93" workbookViewId="0">
      <selection activeCell="A25" sqref="A25"/>
    </sheetView>
  </sheetViews>
  <sheetFormatPr baseColWidth="10" defaultRowHeight="16" x14ac:dyDescent="0.2"/>
  <sheetData>
    <row r="2" spans="1:1" x14ac:dyDescent="0.2">
      <c r="A2" t="s">
        <v>53</v>
      </c>
    </row>
    <row r="3" spans="1:1" x14ac:dyDescent="0.2">
      <c r="A3" t="s">
        <v>54</v>
      </c>
    </row>
    <row r="4" spans="1:1" x14ac:dyDescent="0.2">
      <c r="A4" t="s">
        <v>55</v>
      </c>
    </row>
    <row r="5" spans="1:1" x14ac:dyDescent="0.2">
      <c r="A5" t="s">
        <v>56</v>
      </c>
    </row>
    <row r="6" spans="1:1" x14ac:dyDescent="0.2">
      <c r="A6" t="s">
        <v>57</v>
      </c>
    </row>
    <row r="7" spans="1:1" x14ac:dyDescent="0.2">
      <c r="A7" t="s">
        <v>58</v>
      </c>
    </row>
    <row r="8" spans="1:1" x14ac:dyDescent="0.2">
      <c r="A8" t="s">
        <v>59</v>
      </c>
    </row>
    <row r="9" spans="1:1" x14ac:dyDescent="0.2">
      <c r="A9" t="s">
        <v>60</v>
      </c>
    </row>
    <row r="10" spans="1:1" x14ac:dyDescent="0.2">
      <c r="A10" t="s">
        <v>54</v>
      </c>
    </row>
    <row r="11" spans="1:1" x14ac:dyDescent="0.2">
      <c r="A11" t="s">
        <v>61</v>
      </c>
    </row>
    <row r="12" spans="1:1" x14ac:dyDescent="0.2">
      <c r="A12" t="s">
        <v>62</v>
      </c>
    </row>
    <row r="13" spans="1:1" x14ac:dyDescent="0.2">
      <c r="A13" t="s">
        <v>54</v>
      </c>
    </row>
    <row r="14" spans="1:1" x14ac:dyDescent="0.2">
      <c r="A14" t="s">
        <v>63</v>
      </c>
    </row>
    <row r="15" spans="1:1" x14ac:dyDescent="0.2">
      <c r="A15" t="s">
        <v>64</v>
      </c>
    </row>
    <row r="16" spans="1:1" x14ac:dyDescent="0.2">
      <c r="A16" t="s">
        <v>65</v>
      </c>
    </row>
    <row r="17" spans="1:1" x14ac:dyDescent="0.2">
      <c r="A17" t="s">
        <v>66</v>
      </c>
    </row>
    <row r="18" spans="1:1" x14ac:dyDescent="0.2">
      <c r="A18" t="s">
        <v>67</v>
      </c>
    </row>
    <row r="19" spans="1:1" x14ac:dyDescent="0.2">
      <c r="A19" t="s">
        <v>68</v>
      </c>
    </row>
    <row r="20" spans="1:1" x14ac:dyDescent="0.2">
      <c r="A20" t="s">
        <v>69</v>
      </c>
    </row>
    <row r="22" spans="1:1" x14ac:dyDescent="0.2">
      <c r="A22" t="s">
        <v>70</v>
      </c>
    </row>
    <row r="23" spans="1:1" x14ac:dyDescent="0.2">
      <c r="A23" t="s">
        <v>72</v>
      </c>
    </row>
    <row r="24" spans="1:1" x14ac:dyDescent="0.2">
      <c r="A24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5"/>
  <sheetViews>
    <sheetView workbookViewId="0">
      <selection activeCell="B3" sqref="B3"/>
    </sheetView>
  </sheetViews>
  <sheetFormatPr baseColWidth="10" defaultRowHeight="16" x14ac:dyDescent="0.2"/>
  <cols>
    <col min="1" max="1" width="10.83203125" style="2"/>
    <col min="2" max="2" width="12.1640625" style="2" bestFit="1" customWidth="1"/>
    <col min="3" max="3" width="10.83203125" style="2"/>
    <col min="4" max="14" width="10.83203125" style="3"/>
    <col min="15" max="15" width="12.83203125" style="3" bestFit="1" customWidth="1"/>
    <col min="16" max="16" width="11.83203125" style="3" bestFit="1" customWidth="1"/>
    <col min="17" max="17" width="12.83203125" style="3" bestFit="1" customWidth="1"/>
    <col min="18" max="19" width="10.83203125" style="3"/>
  </cols>
  <sheetData>
    <row r="1" spans="1:17" x14ac:dyDescent="0.2">
      <c r="A1" s="1" t="s">
        <v>0</v>
      </c>
      <c r="B1" s="1">
        <v>48</v>
      </c>
    </row>
    <row r="2" spans="1:17" x14ac:dyDescent="0.2">
      <c r="A2" s="1" t="s">
        <v>1</v>
      </c>
      <c r="B2" s="1">
        <v>25</v>
      </c>
    </row>
    <row r="3" spans="1:17" x14ac:dyDescent="0.2">
      <c r="A3" s="1" t="s">
        <v>2</v>
      </c>
      <c r="B3" s="1">
        <v>2.5</v>
      </c>
    </row>
    <row r="4" spans="1:17" x14ac:dyDescent="0.2">
      <c r="A4" s="1" t="s">
        <v>3</v>
      </c>
      <c r="B4" s="4">
        <f>8*10^-6</f>
        <v>7.9999999999999996E-6</v>
      </c>
      <c r="F4" s="3" t="s">
        <v>26</v>
      </c>
      <c r="H4" s="3" t="s">
        <v>27</v>
      </c>
      <c r="I4" s="3" t="s">
        <v>28</v>
      </c>
      <c r="J4" s="3" t="s">
        <v>30</v>
      </c>
      <c r="K4" s="3" t="s">
        <v>34</v>
      </c>
      <c r="L4" s="3" t="s">
        <v>41</v>
      </c>
      <c r="M4" s="3" t="s">
        <v>42</v>
      </c>
      <c r="N4" s="3" t="s">
        <v>43</v>
      </c>
      <c r="O4" s="3" t="s">
        <v>46</v>
      </c>
      <c r="P4" s="3" t="s">
        <v>44</v>
      </c>
      <c r="Q4" s="3" t="s">
        <v>45</v>
      </c>
    </row>
    <row r="5" spans="1:17" x14ac:dyDescent="0.2">
      <c r="A5" s="1" t="s">
        <v>4</v>
      </c>
      <c r="B5" s="1">
        <f>1.5*10^-3</f>
        <v>1.5E-3</v>
      </c>
      <c r="D5" s="3">
        <v>0</v>
      </c>
      <c r="E5" s="3">
        <f t="shared" ref="E5:E68" si="0">1+D5*(LOG(fs/2)-1)/500</f>
        <v>1</v>
      </c>
      <c r="F5" s="3">
        <f>10^(E5)</f>
        <v>10</v>
      </c>
      <c r="G5" s="3">
        <f t="shared" ref="G5:G68" si="1">SQRT((Fco_target-F6)^2)</f>
        <v>6989.7999556522527</v>
      </c>
      <c r="H5" s="3" t="str">
        <f t="shared" ref="H5:H68" si="2">IMPRODUCT($B$21,IMDIV(IMPRODUCT(COMPLEX(1,2*PI()*F5/$B$22),COMPLEX(1,-2*PI()*F5/$B$23)),IMPRODUCT(COMPLEX(1,2*PI()*F5/$B$24),COMPLEX(1,(2*PI()*F5/($B$27*$B$28))+(4*PI()^2*F5^2/$B$28^2)))))</f>
        <v>249.993715956373-1.29857077204737i</v>
      </c>
      <c r="I5" s="3">
        <f>20*LOG(IMABS(H5))</f>
        <v>47.95869902012528</v>
      </c>
      <c r="J5" s="3">
        <f>IF(DEGREES(IMARGUMENT(H5))&gt;0,DEGREES(IMARGUMENT(H5))-360, DEGREES(IMARGUMENT(H5)))</f>
        <v>-0.29761530280075704</v>
      </c>
      <c r="K5" s="3" t="str">
        <f>IMPRODUCT(1/($B$14*($B$16+$B$17)),IMDIV(COMPLEX(1,2*PI()*F5*$B$15*$B$17),IMPRODUCT(COMPLEX(0,2*PI()*F5),COMPLEX(1,2*PI()*F5*$B$15*$B$16*$B$17/($B$16+$B$17)))))</f>
        <v>0.0134405735042364-2.13599427098643i</v>
      </c>
      <c r="L5" s="3" t="str">
        <f t="shared" ref="L5:L68" si="3">IMDIV(2*PI()*$B$19,COMPLEX(2*PI()*$B$19/$B$20,2*PI()*F5))</f>
        <v>5622.3020468934-79.0413195917613i</v>
      </c>
      <c r="M5" s="3" t="str">
        <f>IMDIV(IMPRODUCT(K5,L5),IMSUM(1,IMPRODUCT(K5,L5)))</f>
        <v>1.0000006395953-0.0000832571799597051i</v>
      </c>
      <c r="N5" s="3">
        <f>20*LOG(IMABS(K5))</f>
        <v>6.5921736240297975</v>
      </c>
      <c r="O5" s="3">
        <f>IF(DEGREES(IMARGUMENT(K5))&gt;0,DEGREES(IMARGUMENT(K5))-360, DEGREES(IMARGUMENT(K5)))+180</f>
        <v>90.360524362337827</v>
      </c>
      <c r="P5" s="3">
        <f>I5+N5</f>
        <v>54.550872644155078</v>
      </c>
      <c r="Q5" s="3">
        <f>J5+O5</f>
        <v>90.062909059537077</v>
      </c>
    </row>
    <row r="6" spans="1:17" x14ac:dyDescent="0.2">
      <c r="A6" s="1" t="s">
        <v>5</v>
      </c>
      <c r="B6" s="4">
        <f>15*10^-6</f>
        <v>1.4999999999999999E-5</v>
      </c>
      <c r="D6" s="3">
        <v>1</v>
      </c>
      <c r="E6" s="3">
        <f t="shared" si="0"/>
        <v>1.0086020599913279</v>
      </c>
      <c r="F6" s="3">
        <f>10^(E6)</f>
        <v>10.200044347747113</v>
      </c>
      <c r="G6" s="3">
        <f t="shared" si="1"/>
        <v>6989.5959095303988</v>
      </c>
      <c r="H6" s="3" t="str">
        <f t="shared" si="2"/>
        <v>249.993462030242-1.32454670904908i</v>
      </c>
      <c r="I6" s="3">
        <f t="shared" ref="I6:I69" si="4">20*LOG(IMABS(H6))</f>
        <v>47.958694932665622</v>
      </c>
      <c r="J6" s="3">
        <f t="shared" ref="J6:J69" si="5">IF(DEGREES(IMARGUMENT(H6))&gt;0,DEGREES(IMARGUMENT(H6))-360, DEGREES(IMARGUMENT(H6)))</f>
        <v>-0.30356884315667859</v>
      </c>
      <c r="K6" s="3" t="str">
        <f t="shared" ref="K6:K69" si="6">IMPRODUCT(1/($B$14*($B$16+$B$17)),IMDIV(COMPLEX(1,2*PI()*F6*$B$15*$B$17),IMPRODUCT(COMPLEX(0,2*PI()*F6),COMPLEX(1,2*PI()*F6*$B$15*$B$16*$B$17/($B$16+$B$17)))))</f>
        <v>0.0134405734956345-2.09410299261018i</v>
      </c>
      <c r="L6" s="3" t="str">
        <f t="shared" si="3"/>
        <v>5622.25715338937-80.6218527516927i</v>
      </c>
      <c r="M6" s="3" t="str">
        <f t="shared" ref="M6:M69" si="7">IMDIV(IMPRODUCT(K6,L6),IMSUM(1,IMPRODUCT(K6,L6)))</f>
        <v>1.00000066543965-0.000084922862156226i</v>
      </c>
      <c r="N6" s="3">
        <f t="shared" ref="N6:N69" si="8">20*LOG(IMABS(K6))</f>
        <v>6.4201396504724677</v>
      </c>
      <c r="O6" s="3">
        <f t="shared" ref="O6:O69" si="9">IF(DEGREES(IMARGUMENT(K6))&gt;0,DEGREES(IMARGUMENT(K6))-360, DEGREES(IMARGUMENT(K6)))+180</f>
        <v>90.367736240309966</v>
      </c>
      <c r="P6" s="3">
        <f t="shared" ref="P6:P69" si="10">I6+N6</f>
        <v>54.378834583138087</v>
      </c>
      <c r="Q6" s="3">
        <f t="shared" ref="Q6:Q69" si="11">J6+O6</f>
        <v>90.064167397153284</v>
      </c>
    </row>
    <row r="7" spans="1:17" x14ac:dyDescent="0.2">
      <c r="A7" s="1" t="s">
        <v>6</v>
      </c>
      <c r="B7" s="1">
        <v>400000</v>
      </c>
      <c r="D7" s="3">
        <v>2</v>
      </c>
      <c r="E7" s="3">
        <f t="shared" si="0"/>
        <v>1.017204119982656</v>
      </c>
      <c r="F7" s="3">
        <f>10^(E7)</f>
        <v>10.404090469600787</v>
      </c>
      <c r="G7" s="3">
        <f t="shared" si="1"/>
        <v>6989.3877815812102</v>
      </c>
      <c r="H7" s="3" t="str">
        <f t="shared" si="2"/>
        <v>249.993197843702-1.3510422039751i</v>
      </c>
      <c r="I7" s="3">
        <f t="shared" si="4"/>
        <v>47.95869068003973</v>
      </c>
      <c r="J7" s="3">
        <f t="shared" si="5"/>
        <v>-0.30964147542365894</v>
      </c>
      <c r="K7" s="3" t="str">
        <f t="shared" si="6"/>
        <v>0.0134405734866851-2.05303329175324i</v>
      </c>
      <c r="L7" s="3" t="str">
        <f t="shared" si="3"/>
        <v>5622.21044654259-82.2339641829452i</v>
      </c>
      <c r="M7" s="3" t="str">
        <f t="shared" si="7"/>
        <v>1.00000069232825-0.0000866218757521855i</v>
      </c>
      <c r="N7" s="3">
        <f t="shared" si="8"/>
        <v>6.2481059689089244</v>
      </c>
      <c r="O7" s="3">
        <f t="shared" si="9"/>
        <v>90.375092375083653</v>
      </c>
      <c r="P7" s="3">
        <f t="shared" si="10"/>
        <v>54.206796648948654</v>
      </c>
      <c r="Q7" s="3">
        <f t="shared" si="11"/>
        <v>90.065450899659993</v>
      </c>
    </row>
    <row r="8" spans="1:17" x14ac:dyDescent="0.2">
      <c r="A8" s="1" t="s">
        <v>7</v>
      </c>
      <c r="B8" s="1">
        <v>0.02</v>
      </c>
      <c r="D8" s="3">
        <v>3</v>
      </c>
      <c r="E8" s="3">
        <f t="shared" si="0"/>
        <v>1.0258061799739839</v>
      </c>
      <c r="F8" s="3">
        <f>10^(E8)</f>
        <v>10.612218418790105</v>
      </c>
      <c r="G8" s="3">
        <f t="shared" si="1"/>
        <v>6989.1754901500362</v>
      </c>
      <c r="H8" s="3" t="str">
        <f t="shared" si="2"/>
        <v>249.992922982178-1.37806764562386i</v>
      </c>
      <c r="I8" s="3">
        <f t="shared" si="4"/>
        <v>47.958686255573603</v>
      </c>
      <c r="J8" s="3">
        <f t="shared" si="5"/>
        <v>-0.31583558164121617</v>
      </c>
      <c r="K8" s="3" t="str">
        <f t="shared" si="6"/>
        <v>0.0134405734773739-2.01276905557732i</v>
      </c>
      <c r="L8" s="3" t="str">
        <f t="shared" si="3"/>
        <v>5622.16185314036-83.8782831799326i</v>
      </c>
      <c r="M8" s="3" t="str">
        <f t="shared" si="7"/>
        <v>1.00000072030329-0.0000883548881581119i</v>
      </c>
      <c r="N8" s="3">
        <f t="shared" si="8"/>
        <v>6.0760725911374518</v>
      </c>
      <c r="O8" s="3">
        <f t="shared" si="9"/>
        <v>90.38259565165464</v>
      </c>
      <c r="P8" s="3">
        <f t="shared" si="10"/>
        <v>54.034758846711057</v>
      </c>
      <c r="Q8" s="3">
        <f t="shared" si="11"/>
        <v>90.06676007001343</v>
      </c>
    </row>
    <row r="9" spans="1:17" x14ac:dyDescent="0.2">
      <c r="A9" s="1" t="s">
        <v>8</v>
      </c>
      <c r="B9" s="1">
        <v>499</v>
      </c>
      <c r="D9" s="3">
        <v>4</v>
      </c>
      <c r="E9" s="3">
        <f t="shared" si="0"/>
        <v>1.0344082399653118</v>
      </c>
      <c r="F9" s="3">
        <f t="shared" ref="F9:F72" si="12">10^(E9)</f>
        <v>10.824509849963778</v>
      </c>
      <c r="G9" s="3">
        <f t="shared" si="1"/>
        <v>6988.9589519487745</v>
      </c>
      <c r="H9" s="3" t="str">
        <f t="shared" si="2"/>
        <v>249.992637014353-1.40563363032997i</v>
      </c>
      <c r="I9" s="3">
        <f t="shared" si="4"/>
        <v>47.958681652323854</v>
      </c>
      <c r="J9" s="3">
        <f t="shared" si="5"/>
        <v>-0.32215359148012662</v>
      </c>
      <c r="K9" s="3" t="str">
        <f t="shared" si="6"/>
        <v>0.0134405734676866-1.97329448725132i</v>
      </c>
      <c r="L9" s="3" t="str">
        <f t="shared" si="3"/>
        <v>5622.11129701664-85.5554514782596i</v>
      </c>
      <c r="M9" s="3" t="str">
        <f t="shared" si="7"/>
        <v>1.00000074940868-0.0000901225801745522i</v>
      </c>
      <c r="N9" s="3">
        <f t="shared" si="8"/>
        <v>5.9040395294328398</v>
      </c>
      <c r="O9" s="3">
        <f t="shared" si="9"/>
        <v>90.390249012683711</v>
      </c>
      <c r="P9" s="3">
        <f t="shared" si="10"/>
        <v>53.862721181756697</v>
      </c>
      <c r="Q9" s="3">
        <f t="shared" si="11"/>
        <v>90.06809542120358</v>
      </c>
    </row>
    <row r="10" spans="1:17" x14ac:dyDescent="0.2">
      <c r="A10" s="1" t="s">
        <v>9</v>
      </c>
      <c r="B10" s="1">
        <v>1690</v>
      </c>
      <c r="D10" s="3">
        <v>5</v>
      </c>
      <c r="E10" s="3">
        <f t="shared" si="0"/>
        <v>1.0430102999566397</v>
      </c>
      <c r="F10" s="3">
        <f t="shared" si="12"/>
        <v>11.041048051225598</v>
      </c>
      <c r="G10" s="3">
        <f t="shared" si="1"/>
        <v>6988.7380820231892</v>
      </c>
      <c r="H10" s="3" t="str">
        <f t="shared" si="2"/>
        <v>249.992339491479-1.43375096609819i</v>
      </c>
      <c r="I10" s="3">
        <f t="shared" si="4"/>
        <v>47.958676863066344</v>
      </c>
      <c r="J10" s="3">
        <f t="shared" si="5"/>
        <v>-0.32859798319400768</v>
      </c>
      <c r="K10" s="3" t="str">
        <f t="shared" si="6"/>
        <v>0.0134405734576079-1.93459409975378i</v>
      </c>
      <c r="L10" s="3" t="str">
        <f t="shared" si="3"/>
        <v>5622.05869893321-87.2661234945834i</v>
      </c>
      <c r="M10" s="3" t="str">
        <f t="shared" si="7"/>
        <v>1.00000077969007-0.0000919256462623253i</v>
      </c>
      <c r="N10" s="3">
        <f t="shared" si="8"/>
        <v>5.7320067965656829</v>
      </c>
      <c r="O10" s="3">
        <f t="shared" si="9"/>
        <v>90.398055459647225</v>
      </c>
      <c r="P10" s="3">
        <f t="shared" si="10"/>
        <v>53.690683659632029</v>
      </c>
      <c r="Q10" s="3">
        <f t="shared" si="11"/>
        <v>90.069457476453223</v>
      </c>
    </row>
    <row r="11" spans="1:17" x14ac:dyDescent="0.2">
      <c r="A11" s="5" t="s">
        <v>10</v>
      </c>
      <c r="B11" s="6">
        <f>45*10^-6</f>
        <v>4.4999999999999996E-5</v>
      </c>
      <c r="D11" s="3">
        <v>6</v>
      </c>
      <c r="E11" s="3">
        <f t="shared" si="0"/>
        <v>1.0516123599479679</v>
      </c>
      <c r="F11" s="3">
        <f t="shared" si="12"/>
        <v>11.261917976810796</v>
      </c>
      <c r="G11" s="3">
        <f t="shared" si="1"/>
        <v>6988.5127937195839</v>
      </c>
      <c r="H11" s="3" t="str">
        <f t="shared" si="2"/>
        <v>249.99202994668-1.46243067681927i</v>
      </c>
      <c r="I11" s="3">
        <f t="shared" si="4"/>
        <v>47.958671880285081</v>
      </c>
      <c r="J11" s="3">
        <f t="shared" si="5"/>
        <v>-0.33517128458989109</v>
      </c>
      <c r="K11" s="3" t="str">
        <f t="shared" si="6"/>
        <v>0.0134405734471218-1.89665270979697i</v>
      </c>
      <c r="L11" s="3" t="str">
        <f t="shared" si="3"/>
        <v>5622.00397645599-89.0109665707227i</v>
      </c>
      <c r="M11" s="3" t="str">
        <f t="shared" si="7"/>
        <v>1.00000081119498-0.0000937647948182847i</v>
      </c>
      <c r="N11" s="3">
        <f t="shared" si="8"/>
        <v>5.5599744058228353</v>
      </c>
      <c r="O11" s="3">
        <f t="shared" si="9"/>
        <v>90.406018054010602</v>
      </c>
      <c r="P11" s="3">
        <f t="shared" si="10"/>
        <v>53.518646286107916</v>
      </c>
      <c r="Q11" s="3">
        <f t="shared" si="11"/>
        <v>90.070846769420712</v>
      </c>
    </row>
    <row r="12" spans="1:17" x14ac:dyDescent="0.2">
      <c r="A12" s="5" t="s">
        <v>11</v>
      </c>
      <c r="B12" s="5">
        <f>1-(B2/B1)</f>
        <v>0.47916666666666663</v>
      </c>
      <c r="D12" s="3">
        <v>7</v>
      </c>
      <c r="E12" s="3">
        <f t="shared" si="0"/>
        <v>1.0602144199392958</v>
      </c>
      <c r="F12" s="3">
        <f t="shared" si="12"/>
        <v>11.487206280416055</v>
      </c>
      <c r="G12" s="3">
        <f t="shared" si="1"/>
        <v>6988.2829986508041</v>
      </c>
      <c r="H12" s="3" t="str">
        <f t="shared" si="2"/>
        <v>249.991707894222-1.49168400656884i</v>
      </c>
      <c r="I12" s="3">
        <f t="shared" si="4"/>
        <v>47.958666696160542</v>
      </c>
      <c r="J12" s="3">
        <f t="shared" si="5"/>
        <v>-0.3418760740181046</v>
      </c>
      <c r="K12" s="3" t="str">
        <f t="shared" si="6"/>
        <v>0.013440573436212-1.8594554318699i</v>
      </c>
      <c r="L12" s="3" t="str">
        <f t="shared" si="3"/>
        <v>5621.94704382632-90.7906612220668i</v>
      </c>
      <c r="M12" s="3" t="str">
        <f t="shared" si="7"/>
        <v>1.00000084397285-0.0000956407484568081i</v>
      </c>
      <c r="N12" s="3">
        <f t="shared" si="8"/>
        <v>5.387942371027612</v>
      </c>
      <c r="O12" s="3">
        <f t="shared" si="9"/>
        <v>90.414139918425093</v>
      </c>
      <c r="P12" s="3">
        <f t="shared" si="10"/>
        <v>53.346609067188155</v>
      </c>
      <c r="Q12" s="3">
        <f t="shared" si="11"/>
        <v>90.07226384440699</v>
      </c>
    </row>
    <row r="13" spans="1:17" x14ac:dyDescent="0.2">
      <c r="A13" s="5" t="s">
        <v>12</v>
      </c>
      <c r="B13" s="5">
        <f>B1/B3</f>
        <v>19.2</v>
      </c>
      <c r="D13" s="3">
        <v>8</v>
      </c>
      <c r="E13" s="3">
        <f t="shared" si="0"/>
        <v>1.0688164799306237</v>
      </c>
      <c r="F13" s="3">
        <f t="shared" si="12"/>
        <v>11.717001349196286</v>
      </c>
      <c r="G13" s="3">
        <f t="shared" si="1"/>
        <v>6988.0486066615586</v>
      </c>
      <c r="H13" s="3" t="str">
        <f t="shared" si="2"/>
        <v>249.991372828737-1.52152242399116i</v>
      </c>
      <c r="I13" s="3">
        <f t="shared" si="4"/>
        <v>47.958661302556898</v>
      </c>
      <c r="J13" s="3">
        <f t="shared" si="5"/>
        <v>-0.34871498138190943</v>
      </c>
      <c r="K13" s="3" t="str">
        <f t="shared" si="6"/>
        <v>0.0134405734248613-1.82298767239844i</v>
      </c>
      <c r="L13" s="3" t="str">
        <f t="shared" si="3"/>
        <v>5621.88781182725-92.6059013903338i</v>
      </c>
      <c r="M13" s="3" t="str">
        <f t="shared" si="7"/>
        <v>1.00000087807509-0.0000975542442970329i</v>
      </c>
      <c r="N13" s="3">
        <f t="shared" si="8"/>
        <v>5.2159107065621066</v>
      </c>
      <c r="O13" s="3">
        <f t="shared" si="9"/>
        <v>90.422424237948249</v>
      </c>
      <c r="P13" s="3">
        <f t="shared" si="10"/>
        <v>53.174572009119004</v>
      </c>
      <c r="Q13" s="3">
        <f t="shared" si="11"/>
        <v>90.073709256566346</v>
      </c>
    </row>
    <row r="14" spans="1:17" x14ac:dyDescent="0.2">
      <c r="A14" s="1" t="s">
        <v>35</v>
      </c>
      <c r="B14" s="1">
        <v>48700</v>
      </c>
      <c r="D14" s="3">
        <v>9</v>
      </c>
      <c r="E14" s="3">
        <f t="shared" si="0"/>
        <v>1.0774185399219516</v>
      </c>
      <c r="F14" s="3">
        <f t="shared" si="12"/>
        <v>11.951393338441484</v>
      </c>
      <c r="G14" s="3">
        <f t="shared" si="1"/>
        <v>6987.8095257930527</v>
      </c>
      <c r="H14" s="3" t="str">
        <f t="shared" si="2"/>
        <v>249.991024224453-1.55195762676931i</v>
      </c>
      <c r="I14" s="3">
        <f t="shared" si="4"/>
        <v>47.958655691010009</v>
      </c>
      <c r="J14" s="3">
        <f t="shared" si="5"/>
        <v>-0.35569068916719926</v>
      </c>
      <c r="K14" s="3" t="str">
        <f t="shared" si="6"/>
        <v>0.0134405734130519-1.78723512401972i</v>
      </c>
      <c r="L14" s="3" t="str">
        <f t="shared" si="3"/>
        <v>5621.82618764433-94.4573947007263i</v>
      </c>
      <c r="M14" s="3" t="str">
        <f t="shared" si="7"/>
        <v>1.00000091355521-0.0000995060342560322i</v>
      </c>
      <c r="N14" s="3">
        <f t="shared" si="8"/>
        <v>5.0438794273892009</v>
      </c>
      <c r="O14" s="3">
        <f t="shared" si="9"/>
        <v>90.430874261288665</v>
      </c>
      <c r="P14" s="3">
        <f t="shared" si="10"/>
        <v>53.002535118399209</v>
      </c>
      <c r="Q14" s="3">
        <f t="shared" si="11"/>
        <v>90.07518357212146</v>
      </c>
    </row>
    <row r="15" spans="1:17" x14ac:dyDescent="0.2">
      <c r="A15" s="13" t="s">
        <v>36</v>
      </c>
      <c r="B15" s="13">
        <v>681</v>
      </c>
      <c r="D15" s="3">
        <v>10</v>
      </c>
      <c r="E15" s="3">
        <f t="shared" si="0"/>
        <v>1.0860205999132797</v>
      </c>
      <c r="F15" s="3">
        <f t="shared" si="12"/>
        <v>12.190474206947259</v>
      </c>
      <c r="G15" s="3">
        <f t="shared" si="1"/>
        <v>6987.5656622469069</v>
      </c>
      <c r="H15" s="3" t="str">
        <f t="shared" si="2"/>
        <v>249.990661534353-1.58300154618333i</v>
      </c>
      <c r="I15" s="3">
        <f t="shared" si="4"/>
        <v>47.958649852713592</v>
      </c>
      <c r="J15" s="3">
        <f t="shared" si="5"/>
        <v>-0.36280593349273088</v>
      </c>
      <c r="K15" s="3" t="str">
        <f t="shared" si="6"/>
        <v>0.0134405734007654-1.752183759969i</v>
      </c>
      <c r="L15" s="3" t="str">
        <f t="shared" si="3"/>
        <v>5621.76207472087-96.3458627235345i</v>
      </c>
      <c r="M15" s="3" t="str">
        <f t="shared" si="7"/>
        <v>1.00000095046888-0.000101496885348055i</v>
      </c>
      <c r="N15" s="3">
        <f t="shared" si="8"/>
        <v>4.8718485490763408</v>
      </c>
      <c r="O15" s="3">
        <f t="shared" si="9"/>
        <v>90.439493302075292</v>
      </c>
      <c r="P15" s="3">
        <f t="shared" si="10"/>
        <v>52.830498401789932</v>
      </c>
      <c r="Q15" s="3">
        <f t="shared" si="11"/>
        <v>90.076687368582554</v>
      </c>
    </row>
    <row r="16" spans="1:17" x14ac:dyDescent="0.2">
      <c r="A16" s="13" t="s">
        <v>37</v>
      </c>
      <c r="B16" s="14">
        <f>3000*10^-12</f>
        <v>3E-9</v>
      </c>
      <c r="D16" s="3">
        <v>11</v>
      </c>
      <c r="E16" s="3">
        <f t="shared" si="0"/>
        <v>1.0946226599046076</v>
      </c>
      <c r="F16" s="3">
        <f t="shared" si="12"/>
        <v>12.434337753092935</v>
      </c>
      <c r="G16" s="3">
        <f t="shared" si="1"/>
        <v>6987.3169203483585</v>
      </c>
      <c r="H16" s="3" t="str">
        <f t="shared" si="2"/>
        <v>249.990284189317-1.61466635175816i</v>
      </c>
      <c r="I16" s="3">
        <f t="shared" si="4"/>
        <v>47.958643778505426</v>
      </c>
      <c r="J16" s="3">
        <f t="shared" si="5"/>
        <v>-0.37006350518125303</v>
      </c>
      <c r="K16" s="3" t="str">
        <f t="shared" si="6"/>
        <v>0.0134405733879823-1.71781982857656i</v>
      </c>
      <c r="L16" s="3" t="str">
        <f t="shared" si="3"/>
        <v>5621.69537260741-98.2720412402322i</v>
      </c>
      <c r="M16" s="3" t="str">
        <f t="shared" si="7"/>
        <v>1.00000098887401-0.000103527579989916i</v>
      </c>
      <c r="N16" s="3">
        <f t="shared" si="8"/>
        <v>4.6998180878199438</v>
      </c>
      <c r="O16" s="3">
        <f t="shared" si="9"/>
        <v>90.448284740152019</v>
      </c>
      <c r="P16" s="3">
        <f t="shared" si="10"/>
        <v>52.658461866325368</v>
      </c>
      <c r="Q16" s="3">
        <f t="shared" si="11"/>
        <v>90.078221234970769</v>
      </c>
    </row>
    <row r="17" spans="1:17" x14ac:dyDescent="0.2">
      <c r="A17" s="13" t="s">
        <v>38</v>
      </c>
      <c r="B17" s="14">
        <f>150*10^-9</f>
        <v>1.5000000000000002E-7</v>
      </c>
      <c r="D17" s="3">
        <v>12</v>
      </c>
      <c r="E17" s="3">
        <f t="shared" si="0"/>
        <v>1.1032247198959355</v>
      </c>
      <c r="F17" s="3">
        <f t="shared" si="12"/>
        <v>12.683079651641405</v>
      </c>
      <c r="G17" s="3">
        <f t="shared" si="1"/>
        <v>6987.0632025087252</v>
      </c>
      <c r="H17" s="3" t="str">
        <f t="shared" si="2"/>
        <v>249.989891597241-1.64696445600313i</v>
      </c>
      <c r="I17" s="3">
        <f t="shared" si="4"/>
        <v>47.958637458853318</v>
      </c>
      <c r="J17" s="3">
        <f t="shared" si="5"/>
        <v>-0.37746625085196128</v>
      </c>
      <c r="K17" s="3" t="str">
        <f t="shared" si="6"/>
        <v>0.0134405733746828-1.68412984787252i</v>
      </c>
      <c r="L17" s="3" t="str">
        <f t="shared" si="3"/>
        <v>5621.62597680517-100.23668051411i</v>
      </c>
      <c r="M17" s="3" t="str">
        <f t="shared" si="7"/>
        <v>1.00000102883086-0.000105598916312724i</v>
      </c>
      <c r="N17" s="3">
        <f t="shared" si="8"/>
        <v>4.5277880604708018</v>
      </c>
      <c r="O17" s="3">
        <f t="shared" si="9"/>
        <v>90.457252022897748</v>
      </c>
      <c r="P17" s="3">
        <f t="shared" si="10"/>
        <v>52.486425519324122</v>
      </c>
      <c r="Q17" s="3">
        <f t="shared" si="11"/>
        <v>90.079785772045781</v>
      </c>
    </row>
    <row r="18" spans="1:17" x14ac:dyDescent="0.2">
      <c r="A18" s="5" t="s">
        <v>29</v>
      </c>
      <c r="B18" s="5">
        <v>75</v>
      </c>
      <c r="D18" s="3">
        <v>13</v>
      </c>
      <c r="E18" s="3">
        <f t="shared" si="0"/>
        <v>1.1118267798872634</v>
      </c>
      <c r="F18" s="3">
        <f t="shared" si="12"/>
        <v>12.936797491275131</v>
      </c>
      <c r="G18" s="3">
        <f t="shared" si="1"/>
        <v>6986.804409187117</v>
      </c>
      <c r="H18" s="3" t="str">
        <f t="shared" si="2"/>
        <v>249.989483142098-1.67990851924443i</v>
      </c>
      <c r="I18" s="3">
        <f t="shared" si="4"/>
        <v>47.958630883839852</v>
      </c>
      <c r="J18" s="3">
        <f t="shared" si="5"/>
        <v>-0.38501707403467728</v>
      </c>
      <c r="K18" s="3" t="str">
        <f t="shared" si="6"/>
        <v>0.0134405733608458-1.65110060029741i</v>
      </c>
      <c r="L18" s="3" t="str">
        <f t="shared" si="3"/>
        <v>5621.5537786032-102.240545565489i</v>
      </c>
      <c r="M18" s="3" t="str">
        <f t="shared" si="7"/>
        <v>1.00000107040211-0.000107711708480067i</v>
      </c>
      <c r="N18" s="3">
        <f t="shared" si="8"/>
        <v>4.3557584845602033</v>
      </c>
      <c r="O18" s="3">
        <f t="shared" si="9"/>
        <v>90.466398666572829</v>
      </c>
      <c r="P18" s="3">
        <f t="shared" si="10"/>
        <v>52.314389368400057</v>
      </c>
      <c r="Q18" s="3">
        <f t="shared" si="11"/>
        <v>90.08138159253815</v>
      </c>
    </row>
    <row r="19" spans="1:17" x14ac:dyDescent="0.2">
      <c r="A19" s="5" t="s">
        <v>40</v>
      </c>
      <c r="B19" s="6">
        <f>4*10^6</f>
        <v>4000000</v>
      </c>
      <c r="D19" s="3">
        <v>14</v>
      </c>
      <c r="E19" s="3">
        <f t="shared" si="0"/>
        <v>1.1204288398785915</v>
      </c>
      <c r="F19" s="3">
        <f t="shared" si="12"/>
        <v>13.195590812882998</v>
      </c>
      <c r="G19" s="3">
        <f t="shared" si="1"/>
        <v>6986.5404388513871</v>
      </c>
      <c r="H19" s="3" t="str">
        <f t="shared" si="2"/>
        <v>249.989058182978-1.71351145455269i</v>
      </c>
      <c r="I19" s="3">
        <f t="shared" si="4"/>
        <v>47.958624043146976</v>
      </c>
      <c r="J19" s="3">
        <f t="shared" si="5"/>
        <v>-0.39271893630620741</v>
      </c>
      <c r="K19" s="3" t="str">
        <f t="shared" si="6"/>
        <v>0.0134405733464497-1.61871912751665i</v>
      </c>
      <c r="L19" s="3" t="str">
        <f t="shared" si="3"/>
        <v>5621.47866490906-104.284416451558i</v>
      </c>
      <c r="M19" s="3" t="str">
        <f t="shared" si="7"/>
        <v>1.00000111365298-0.000109866787012781i</v>
      </c>
      <c r="N19" s="3">
        <f t="shared" si="8"/>
        <v>4.183729378327989</v>
      </c>
      <c r="O19" s="3">
        <f t="shared" si="9"/>
        <v>90.475728257691841</v>
      </c>
      <c r="P19" s="3">
        <f t="shared" si="10"/>
        <v>52.142353421474965</v>
      </c>
      <c r="Q19" s="3">
        <f t="shared" si="11"/>
        <v>90.083009321385632</v>
      </c>
    </row>
    <row r="20" spans="1:17" x14ac:dyDescent="0.2">
      <c r="A20" s="5" t="s">
        <v>47</v>
      </c>
      <c r="B20" s="7">
        <f>10^(B18/20)</f>
        <v>5623.4132519034993</v>
      </c>
      <c r="D20" s="3">
        <v>15</v>
      </c>
      <c r="E20" s="3">
        <f t="shared" si="0"/>
        <v>1.1290308998699194</v>
      </c>
      <c r="F20" s="3">
        <f t="shared" si="12"/>
        <v>13.459561148613094</v>
      </c>
      <c r="G20" s="3">
        <f>SQRT((Fco_target-F21)^2)</f>
        <v>6986.2711879382932</v>
      </c>
      <c r="H20" s="3" t="str">
        <f t="shared" si="2"/>
        <v>249.988616053074-1.74778643276721i</v>
      </c>
      <c r="I20" s="3">
        <f t="shared" si="4"/>
        <v>47.958616926039554</v>
      </c>
      <c r="J20" s="3">
        <f t="shared" si="5"/>
        <v>-0.40057485844930751</v>
      </c>
      <c r="K20" s="3" t="str">
        <f t="shared" si="6"/>
        <v>0.0134405733314717-1.5869727253365i</v>
      </c>
      <c r="L20" s="3" t="str">
        <f t="shared" si="3"/>
        <v>5621.40051807271-106.369088550866i</v>
      </c>
      <c r="M20" s="3" t="str">
        <f t="shared" si="7"/>
        <v>1.00000115865133-0.000112064999120485i</v>
      </c>
      <c r="N20" s="3">
        <f t="shared" si="8"/>
        <v>4.0117007607505668</v>
      </c>
      <c r="O20" s="3">
        <f t="shared" si="9"/>
        <v>90.485244454423807</v>
      </c>
      <c r="P20" s="3">
        <f t="shared" si="10"/>
        <v>51.970317686790118</v>
      </c>
      <c r="Q20" s="3">
        <f t="shared" si="11"/>
        <v>90.084669595974503</v>
      </c>
    </row>
    <row r="21" spans="1:17" x14ac:dyDescent="0.2">
      <c r="A21" s="1" t="s">
        <v>13</v>
      </c>
      <c r="B21" s="1">
        <f>((1-B12)*B13)/(2*B8)</f>
        <v>250</v>
      </c>
      <c r="D21" s="3">
        <v>16</v>
      </c>
      <c r="E21" s="3">
        <f t="shared" si="0"/>
        <v>1.1376329598612474</v>
      </c>
      <c r="F21" s="3">
        <f t="shared" si="12"/>
        <v>13.72881206170676</v>
      </c>
      <c r="G21" s="3">
        <f t="shared" si="1"/>
        <v>6985.9965508128707</v>
      </c>
      <c r="H21" s="3" t="str">
        <f t="shared" si="2"/>
        <v>249.988156058652-1.78274688761881i</v>
      </c>
      <c r="I21" s="3">
        <f t="shared" si="4"/>
        <v>47.958609521349032</v>
      </c>
      <c r="J21" s="3">
        <f t="shared" si="5"/>
        <v>-0.40858792163466806</v>
      </c>
      <c r="K21" s="3" t="str">
        <f t="shared" si="6"/>
        <v>0.0134405733158887-1.55584893871993i</v>
      </c>
      <c r="L21" s="3" t="str">
        <f t="shared" si="3"/>
        <v>5621.31921570333-108.495372852519i</v>
      </c>
      <c r="M21" s="3" t="str">
        <f t="shared" si="7"/>
        <v>1.00000120546775-0.000114307209039992i</v>
      </c>
      <c r="N21" s="3">
        <f t="shared" si="8"/>
        <v>3.8396726515711466</v>
      </c>
      <c r="O21" s="3">
        <f t="shared" si="9"/>
        <v>90.494950988020008</v>
      </c>
      <c r="P21" s="3">
        <f t="shared" si="10"/>
        <v>51.798282172920182</v>
      </c>
      <c r="Q21" s="3">
        <f t="shared" si="11"/>
        <v>90.086363066385346</v>
      </c>
    </row>
    <row r="22" spans="1:17" x14ac:dyDescent="0.2">
      <c r="A22" s="5" t="s">
        <v>15</v>
      </c>
      <c r="B22" s="7">
        <f>1/(B5*B4)</f>
        <v>83333333.333333328</v>
      </c>
      <c r="D22" s="3">
        <v>17</v>
      </c>
      <c r="E22" s="3">
        <f t="shared" si="0"/>
        <v>1.1462350198525755</v>
      </c>
      <c r="F22" s="3">
        <f t="shared" si="12"/>
        <v>14.003449187129448</v>
      </c>
      <c r="G22" s="3">
        <f t="shared" si="1"/>
        <v>6985.7164197269858</v>
      </c>
      <c r="H22" s="3" t="str">
        <f t="shared" si="2"/>
        <v>249.987677477947-1.81840652095307i</v>
      </c>
      <c r="I22" s="3">
        <f t="shared" si="4"/>
        <v>47.95860181745536</v>
      </c>
      <c r="J22" s="3">
        <f t="shared" si="5"/>
        <v>-0.41676126862644364</v>
      </c>
      <c r="K22" s="3" t="str">
        <f t="shared" si="6"/>
        <v>0.0134405732996758-1.52533555690008i</v>
      </c>
      <c r="L22" s="3" t="str">
        <f t="shared" si="3"/>
        <v>5621.23463047887-110.664096250094i</v>
      </c>
      <c r="M22" s="3" t="str">
        <f t="shared" si="7"/>
        <v>1.00000125417567-0.000116594298380783i</v>
      </c>
      <c r="N22" s="3">
        <f t="shared" si="8"/>
        <v>3.6676450713303526</v>
      </c>
      <c r="O22" s="3">
        <f t="shared" si="9"/>
        <v>90.50485166426985</v>
      </c>
      <c r="P22" s="3">
        <f t="shared" si="10"/>
        <v>51.626246888785715</v>
      </c>
      <c r="Q22" s="3">
        <f t="shared" si="11"/>
        <v>90.088090395643405</v>
      </c>
    </row>
    <row r="23" spans="1:17" x14ac:dyDescent="0.2">
      <c r="A23" s="5" t="s">
        <v>14</v>
      </c>
      <c r="B23" s="7">
        <f>(B13*(B2/B1)^2)/B6</f>
        <v>347222.22222222231</v>
      </c>
      <c r="D23" s="3">
        <v>18</v>
      </c>
      <c r="E23" s="3">
        <f t="shared" si="0"/>
        <v>1.1548370798439034</v>
      </c>
      <c r="F23" s="3">
        <f t="shared" si="12"/>
        <v>14.283580273014353</v>
      </c>
      <c r="G23" s="3">
        <f t="shared" si="1"/>
        <v>6985.4306847770649</v>
      </c>
      <c r="H23" s="3" t="str">
        <f t="shared" si="2"/>
        <v>249.987179560043-1.85477930805587i</v>
      </c>
      <c r="I23" s="3">
        <f t="shared" si="4"/>
        <v>47.958593802269185</v>
      </c>
      <c r="J23" s="3">
        <f t="shared" si="5"/>
        <v>-0.42509810501169859</v>
      </c>
      <c r="K23" s="3" t="str">
        <f t="shared" si="6"/>
        <v>0.0134405732828079-1.49542060858968i</v>
      </c>
      <c r="L23" s="3" t="str">
        <f t="shared" si="3"/>
        <v>5621.14662994797-112.87610184033i</v>
      </c>
      <c r="M23" s="3" t="str">
        <f t="shared" si="7"/>
        <v>1.00000130485152-0.00011892716647768i</v>
      </c>
      <c r="N23" s="3">
        <f t="shared" si="8"/>
        <v>3.495618041398763</v>
      </c>
      <c r="O23" s="3">
        <f t="shared" si="9"/>
        <v>90.514950364985793</v>
      </c>
      <c r="P23" s="3">
        <f t="shared" si="10"/>
        <v>51.454211843667949</v>
      </c>
      <c r="Q23" s="3">
        <f t="shared" si="11"/>
        <v>90.089852259974094</v>
      </c>
    </row>
    <row r="24" spans="1:17" x14ac:dyDescent="0.2">
      <c r="A24" s="5" t="s">
        <v>16</v>
      </c>
      <c r="B24" s="7">
        <f>1/(0.5*(B5+B13)*B4)</f>
        <v>13019.816160195818</v>
      </c>
      <c r="D24" s="3">
        <v>19</v>
      </c>
      <c r="E24" s="3">
        <f t="shared" si="0"/>
        <v>1.1634391398352313</v>
      </c>
      <c r="F24" s="3">
        <f t="shared" si="12"/>
        <v>14.56931522293522</v>
      </c>
      <c r="G24" s="3">
        <f t="shared" si="1"/>
        <v>6985.1392338609758</v>
      </c>
      <c r="H24" s="3" t="str">
        <f t="shared" si="2"/>
        <v>249.986661523691-1.89187950308316i</v>
      </c>
      <c r="I24" s="3">
        <f t="shared" si="4"/>
        <v>47.958585463212685</v>
      </c>
      <c r="J24" s="3">
        <f t="shared" si="5"/>
        <v>-0.43360170045431412</v>
      </c>
      <c r="K24" s="3" t="str">
        <f t="shared" si="6"/>
        <v>0.0134405732652583-1.46609235728429i</v>
      </c>
      <c r="L24" s="3" t="str">
        <f t="shared" si="3"/>
        <v>5621.05507632401-115.132249226588i</v>
      </c>
      <c r="M24" s="3" t="str">
        <f t="shared" si="7"/>
        <v>1.00000135757479-0.000121306730750895i</v>
      </c>
      <c r="N24" s="3">
        <f t="shared" si="8"/>
        <v>3.3235915840099723</v>
      </c>
      <c r="O24" s="3">
        <f t="shared" si="9"/>
        <v>90.525251049517323</v>
      </c>
      <c r="P24" s="3">
        <f t="shared" si="10"/>
        <v>51.28217704722266</v>
      </c>
      <c r="Q24" s="3">
        <f t="shared" si="11"/>
        <v>90.091649349063005</v>
      </c>
    </row>
    <row r="25" spans="1:17" x14ac:dyDescent="0.2">
      <c r="A25" s="5" t="s">
        <v>17</v>
      </c>
      <c r="B25" s="7">
        <f>(B8*B2)/B6</f>
        <v>33333.333333333336</v>
      </c>
      <c r="D25" s="3">
        <v>20</v>
      </c>
      <c r="E25" s="3">
        <f t="shared" si="0"/>
        <v>1.1720411998265592</v>
      </c>
      <c r="F25" s="3">
        <f t="shared" si="12"/>
        <v>14.860766139024634</v>
      </c>
      <c r="G25" s="3">
        <f t="shared" si="1"/>
        <v>6984.8419526340449</v>
      </c>
      <c r="H25" s="3" t="str">
        <f t="shared" si="2"/>
        <v>249.986122556081-1.9297216445968i</v>
      </c>
      <c r="I25" s="3">
        <f t="shared" si="4"/>
        <v>47.958576787199775</v>
      </c>
      <c r="J25" s="3">
        <f t="shared" si="5"/>
        <v>-0.44227538997378329</v>
      </c>
      <c r="K25" s="3" t="str">
        <f t="shared" si="6"/>
        <v>0.0134405732469995-1.4373392966578i</v>
      </c>
      <c r="L25" s="3" t="str">
        <f t="shared" si="3"/>
        <v>5620.95982627083-117.433414827138i</v>
      </c>
      <c r="M25" s="3" t="str">
        <f t="shared" si="7"/>
        <v>1.00000141242818-0.000123733927073614i</v>
      </c>
      <c r="N25" s="3">
        <f t="shared" si="8"/>
        <v>3.1515657222958753</v>
      </c>
      <c r="O25" s="3">
        <f t="shared" si="9"/>
        <v>90.535757756294956</v>
      </c>
      <c r="P25" s="3">
        <f t="shared" si="10"/>
        <v>51.110142509495653</v>
      </c>
      <c r="Q25" s="3">
        <f t="shared" si="11"/>
        <v>90.093482366321169</v>
      </c>
    </row>
    <row r="26" spans="1:17" x14ac:dyDescent="0.2">
      <c r="A26" s="5" t="s">
        <v>18</v>
      </c>
      <c r="B26" s="7">
        <f>B11*B7*(2000+B9+B10)</f>
        <v>75402</v>
      </c>
      <c r="D26" s="3">
        <v>21</v>
      </c>
      <c r="E26" s="3">
        <f t="shared" si="0"/>
        <v>1.1806432598178871</v>
      </c>
      <c r="F26" s="3">
        <f t="shared" si="12"/>
        <v>15.158047365954987</v>
      </c>
      <c r="G26" s="3">
        <f t="shared" si="1"/>
        <v>6984.5387244642006</v>
      </c>
      <c r="H26" s="3" t="str">
        <f t="shared" si="2"/>
        <v>249.985561811578-1.96832056120871i</v>
      </c>
      <c r="I26" s="3">
        <f t="shared" si="4"/>
        <v>47.9585677606159</v>
      </c>
      <c r="J26" s="3">
        <f t="shared" si="5"/>
        <v>-0.45112257524942168</v>
      </c>
      <c r="K26" s="3" t="str">
        <f t="shared" si="6"/>
        <v>0.013440573228003-1.40915014604813i</v>
      </c>
      <c r="L26" s="3" t="str">
        <f t="shared" si="3"/>
        <v>5620.8607306801-119.780492188261i</v>
      </c>
      <c r="M26" s="3" t="str">
        <f t="shared" si="7"/>
        <v>1.00000146949773-0.000126209710147283i</v>
      </c>
      <c r="N26" s="3">
        <f t="shared" si="8"/>
        <v>2.9795404803227479</v>
      </c>
      <c r="O26" s="3">
        <f t="shared" si="9"/>
        <v>90.546474604404651</v>
      </c>
      <c r="P26" s="3">
        <f t="shared" si="10"/>
        <v>50.938108240938647</v>
      </c>
      <c r="Q26" s="3">
        <f t="shared" si="11"/>
        <v>90.095352029155222</v>
      </c>
    </row>
    <row r="27" spans="1:17" x14ac:dyDescent="0.2">
      <c r="A27" s="5" t="s">
        <v>19</v>
      </c>
      <c r="B27" s="8">
        <f>1/(PI()*(-B12+0.5+(1-B12)*(B26/B25)))</f>
        <v>0.26548177783067256</v>
      </c>
      <c r="D27" s="3">
        <v>22</v>
      </c>
      <c r="E27" s="3">
        <f t="shared" si="0"/>
        <v>1.1892453198092152</v>
      </c>
      <c r="F27" s="3">
        <f t="shared" si="12"/>
        <v>15.461275535799215</v>
      </c>
      <c r="G27" s="3">
        <f t="shared" si="1"/>
        <v>6984.2294303862109</v>
      </c>
      <c r="H27" s="3" t="str">
        <f t="shared" si="2"/>
        <v>249.984978410384-2.00769137733491i</v>
      </c>
      <c r="I27" s="3">
        <f t="shared" si="4"/>
        <v>47.958558369296263</v>
      </c>
      <c r="J27" s="3">
        <f t="shared" si="5"/>
        <v>-0.46014672595045586</v>
      </c>
      <c r="K27" s="3" t="str">
        <f t="shared" si="6"/>
        <v>0.0134405732082388-1.3815138460315i</v>
      </c>
      <c r="L27" s="3" t="str">
        <f t="shared" si="3"/>
        <v>5620.75763443959-122.174392302214i</v>
      </c>
      <c r="M27" s="3" t="str">
        <f t="shared" si="7"/>
        <v>1.00000152887298-0.000128735053884788i</v>
      </c>
      <c r="N27" s="3">
        <f t="shared" si="8"/>
        <v>2.8075158831289726</v>
      </c>
      <c r="O27" s="3">
        <f t="shared" si="9"/>
        <v>90.557405795193247</v>
      </c>
      <c r="P27" s="3">
        <f t="shared" si="10"/>
        <v>50.766074252425234</v>
      </c>
      <c r="Q27" s="3">
        <f t="shared" si="11"/>
        <v>90.097259069242796</v>
      </c>
    </row>
    <row r="28" spans="1:17" x14ac:dyDescent="0.2">
      <c r="A28" s="5" t="s">
        <v>20</v>
      </c>
      <c r="B28" s="7">
        <f>PI()*B7</f>
        <v>1256637.0614359172</v>
      </c>
      <c r="D28" s="3">
        <v>23</v>
      </c>
      <c r="E28" s="3">
        <f t="shared" si="0"/>
        <v>1.1978473798005431</v>
      </c>
      <c r="F28" s="3">
        <f t="shared" si="12"/>
        <v>15.770569613788949</v>
      </c>
      <c r="G28" s="3">
        <f t="shared" si="1"/>
        <v>6983.9139490550124</v>
      </c>
      <c r="H28" s="3" t="str">
        <f t="shared" si="2"/>
        <v>249.984371437163-2.04784951906192i</v>
      </c>
      <c r="I28" s="3">
        <f t="shared" si="4"/>
        <v>47.958548598503739</v>
      </c>
      <c r="J28" s="3">
        <f t="shared" si="5"/>
        <v>-0.46935138109252877</v>
      </c>
      <c r="K28" s="3" t="str">
        <f t="shared" si="6"/>
        <v>0.013440573187676-1.3544195540835i</v>
      </c>
      <c r="L28" s="3" t="str">
        <f t="shared" si="3"/>
        <v>5620.65037619243-124.616043930031i</v>
      </c>
      <c r="M28" s="3" t="str">
        <f t="shared" si="7"/>
        <v>1.00000159064704-0.000131310951801689i</v>
      </c>
      <c r="N28" s="3">
        <f t="shared" si="8"/>
        <v>2.6354919567643238</v>
      </c>
      <c r="O28" s="3">
        <f t="shared" si="9"/>
        <v>90.568555613905517</v>
      </c>
      <c r="P28" s="3">
        <f t="shared" si="10"/>
        <v>50.594040555268066</v>
      </c>
      <c r="Q28" s="3">
        <f t="shared" si="11"/>
        <v>90.099204232812994</v>
      </c>
    </row>
    <row r="29" spans="1:17" x14ac:dyDescent="0.2">
      <c r="A29" s="1" t="s">
        <v>25</v>
      </c>
      <c r="B29" s="1">
        <v>7000</v>
      </c>
      <c r="D29" s="3">
        <v>24</v>
      </c>
      <c r="E29" s="3">
        <f t="shared" si="0"/>
        <v>1.206449439791871</v>
      </c>
      <c r="F29" s="3">
        <f t="shared" si="12"/>
        <v>16.086050944988031</v>
      </c>
      <c r="G29" s="3">
        <f t="shared" si="1"/>
        <v>6983.5921566981006</v>
      </c>
      <c r="H29" s="3" t="str">
        <f t="shared" si="2"/>
        <v>249.983739939621-2.08881072012736i</v>
      </c>
      <c r="I29" s="3">
        <f t="shared" si="4"/>
        <v>47.958538432906302</v>
      </c>
      <c r="J29" s="3">
        <f t="shared" si="5"/>
        <v>-0.47874015042109275</v>
      </c>
      <c r="K29" s="3" t="str">
        <f t="shared" si="6"/>
        <v>0.0134405731662822-1.32785664032526i</v>
      </c>
      <c r="L29" s="3" t="str">
        <f t="shared" si="3"/>
        <v>5620.53878808663-127.106393929208i</v>
      </c>
      <c r="M29" s="3" t="str">
        <f t="shared" si="7"/>
        <v>1.00000165491683-0.000133938417415711i</v>
      </c>
      <c r="N29" s="3">
        <f t="shared" si="8"/>
        <v>2.4634687283308523</v>
      </c>
      <c r="O29" s="3">
        <f t="shared" si="9"/>
        <v>90.579928431353522</v>
      </c>
      <c r="P29" s="3">
        <f t="shared" si="10"/>
        <v>50.422007161237154</v>
      </c>
      <c r="Q29" s="3">
        <f t="shared" si="11"/>
        <v>90.101188280932433</v>
      </c>
    </row>
    <row r="30" spans="1:17" x14ac:dyDescent="0.2">
      <c r="A30" s="1" t="s">
        <v>51</v>
      </c>
      <c r="B30" s="1">
        <v>37</v>
      </c>
      <c r="D30" s="3">
        <v>25</v>
      </c>
      <c r="E30" s="3">
        <f t="shared" si="0"/>
        <v>1.2150514997831992</v>
      </c>
      <c r="F30" s="3">
        <f t="shared" si="12"/>
        <v>16.407843301899732</v>
      </c>
      <c r="G30" s="3">
        <f t="shared" si="1"/>
        <v>6983.2639270669733</v>
      </c>
      <c r="H30" s="3" t="str">
        <f t="shared" si="2"/>
        <v>249.983082926983-2.13059102801667i</v>
      </c>
      <c r="I30" s="3">
        <f t="shared" si="4"/>
        <v>47.958527856551882</v>
      </c>
      <c r="J30" s="3">
        <f t="shared" si="5"/>
        <v>-0.48831671582228087</v>
      </c>
      <c r="K30" s="3" t="str">
        <f t="shared" si="6"/>
        <v>0.013440573144024-1.30181468335302i</v>
      </c>
      <c r="L30" s="3" t="str">
        <f t="shared" si="3"/>
        <v>5620.42269551467-129.646407586234i</v>
      </c>
      <c r="M30" s="3" t="str">
        <f t="shared" si="7"/>
        <v>1.00000172178314-0.000136618484654676i</v>
      </c>
      <c r="N30" s="3">
        <f t="shared" si="8"/>
        <v>2.2914462260252471</v>
      </c>
      <c r="O30" s="3">
        <f t="shared" si="9"/>
        <v>90.591528705618657</v>
      </c>
      <c r="P30" s="3">
        <f t="shared" si="10"/>
        <v>50.249974082577126</v>
      </c>
      <c r="Q30" s="3">
        <f t="shared" si="11"/>
        <v>90.103211989796378</v>
      </c>
    </row>
    <row r="31" spans="1:17" x14ac:dyDescent="0.2">
      <c r="A31" s="1" t="s">
        <v>52</v>
      </c>
      <c r="B31" s="15">
        <f>10^(-B30/20)</f>
        <v>1.4125375446227528E-2</v>
      </c>
      <c r="D31" s="3">
        <v>26</v>
      </c>
      <c r="E31" s="3">
        <f t="shared" si="0"/>
        <v>1.2236535597745271</v>
      </c>
      <c r="F31" s="3">
        <f t="shared" si="12"/>
        <v>16.736072933026264</v>
      </c>
      <c r="G31" s="3">
        <f t="shared" si="1"/>
        <v>6982.9291313876001</v>
      </c>
      <c r="H31" s="3" t="str">
        <f t="shared" si="2"/>
        <v>249.982399368472-2.1732068101786i</v>
      </c>
      <c r="I31" s="3">
        <f t="shared" si="4"/>
        <v>47.958516852844461</v>
      </c>
      <c r="J31" s="3">
        <f t="shared" si="5"/>
        <v>-0.49808483276171112</v>
      </c>
      <c r="K31" s="3" t="str">
        <f t="shared" si="6"/>
        <v>0.0134405731208662-1.27628346614952i</v>
      </c>
      <c r="L31" s="3" t="str">
        <f t="shared" si="3"/>
        <v>5620.30191684281-132.237068953987i</v>
      </c>
      <c r="M31" s="3" t="str">
        <f t="shared" si="7"/>
        <v>1.00000179135085-0.000139352208273067i</v>
      </c>
      <c r="N31" s="3">
        <f t="shared" si="8"/>
        <v>2.1194244791830892</v>
      </c>
      <c r="O31" s="3">
        <f t="shared" si="9"/>
        <v>90.60336098378734</v>
      </c>
      <c r="P31" s="3">
        <f t="shared" si="10"/>
        <v>50.077941332027549</v>
      </c>
      <c r="Q31" s="3">
        <f t="shared" si="11"/>
        <v>90.105276151025635</v>
      </c>
    </row>
    <row r="32" spans="1:17" x14ac:dyDescent="0.2">
      <c r="A32" s="9" t="s">
        <v>39</v>
      </c>
      <c r="B32" s="10">
        <f>20*LOG(B21)</f>
        <v>47.95880017344075</v>
      </c>
      <c r="C32" s="11" t="s">
        <v>31</v>
      </c>
      <c r="D32" s="3">
        <v>27</v>
      </c>
      <c r="E32" s="3">
        <f t="shared" si="0"/>
        <v>1.232255619765855</v>
      </c>
      <c r="F32" s="3">
        <f t="shared" si="12"/>
        <v>17.070868612399792</v>
      </c>
      <c r="G32" s="3">
        <f t="shared" si="1"/>
        <v>6982.5876383098957</v>
      </c>
      <c r="H32" s="3" t="str">
        <f t="shared" si="2"/>
        <v>249.981688191668-2.21667476036097i</v>
      </c>
      <c r="I32" s="3">
        <f t="shared" si="4"/>
        <v>47.958505404517176</v>
      </c>
      <c r="J32" s="3">
        <f t="shared" si="5"/>
        <v>-0.50804833175184272</v>
      </c>
      <c r="K32" s="3" t="str">
        <f t="shared" si="6"/>
        <v>0.0134405730967727-1.25125297207559i</v>
      </c>
      <c r="L32" s="3" t="str">
        <f t="shared" si="3"/>
        <v>5620.17626312957-134.879381193973i</v>
      </c>
      <c r="M32" s="3" t="str">
        <f t="shared" si="7"/>
        <v>1.00000186372907-0.000142140664277431i</v>
      </c>
      <c r="N32" s="3">
        <f t="shared" si="8"/>
        <v>1.9474035183250025</v>
      </c>
      <c r="O32" s="3">
        <f t="shared" si="9"/>
        <v>90.615429903720639</v>
      </c>
      <c r="P32" s="3">
        <f t="shared" si="10"/>
        <v>49.90590892284218</v>
      </c>
      <c r="Q32" s="3">
        <f t="shared" si="11"/>
        <v>90.107381571968801</v>
      </c>
    </row>
    <row r="33" spans="1:17" x14ac:dyDescent="0.2">
      <c r="A33" s="9" t="s">
        <v>21</v>
      </c>
      <c r="B33" s="10">
        <f>B22/(2*PI()*1000)</f>
        <v>13262.911924324611</v>
      </c>
      <c r="C33" s="11" t="s">
        <v>32</v>
      </c>
      <c r="D33" s="3">
        <v>28</v>
      </c>
      <c r="E33" s="3">
        <f t="shared" si="0"/>
        <v>1.2408576797571829</v>
      </c>
      <c r="F33" s="3">
        <f t="shared" si="12"/>
        <v>17.412361690104206</v>
      </c>
      <c r="G33" s="3">
        <f t="shared" si="1"/>
        <v>6982.239313856192</v>
      </c>
      <c r="H33" s="3" t="str">
        <f t="shared" si="2"/>
        <v>249.980948280849-2.26101190506952i</v>
      </c>
      <c r="I33" s="3">
        <f t="shared" si="4"/>
        <v>47.958493493605978</v>
      </c>
      <c r="J33" s="3">
        <f t="shared" si="5"/>
        <v>-0.51821111984838575</v>
      </c>
      <c r="K33" s="3" t="str">
        <f t="shared" si="6"/>
        <v>0.0134405730717057-1.22671338094029i</v>
      </c>
      <c r="L33" s="3" t="str">
        <f t="shared" si="3"/>
        <v>5620.04553783304-137.574366923394i</v>
      </c>
      <c r="M33" s="3" t="str">
        <f t="shared" si="7"/>
        <v>1.00000193903132-0.000144984950360841i</v>
      </c>
      <c r="N33" s="3">
        <f t="shared" si="8"/>
        <v>1.775383375204197</v>
      </c>
      <c r="O33" s="3">
        <f t="shared" si="9"/>
        <v>90.627740195858792</v>
      </c>
      <c r="P33" s="3">
        <f t="shared" si="10"/>
        <v>49.733876868810178</v>
      </c>
      <c r="Q33" s="3">
        <f t="shared" si="11"/>
        <v>90.109529076010404</v>
      </c>
    </row>
    <row r="34" spans="1:17" x14ac:dyDescent="0.2">
      <c r="A34" s="9" t="s">
        <v>22</v>
      </c>
      <c r="B34" s="10">
        <f>B23/(2*PI()*1000)</f>
        <v>55.262133018019234</v>
      </c>
      <c r="C34" s="11" t="s">
        <v>32</v>
      </c>
      <c r="D34" s="3">
        <v>29</v>
      </c>
      <c r="E34" s="3">
        <f t="shared" si="0"/>
        <v>1.249459739748511</v>
      </c>
      <c r="F34" s="3">
        <f t="shared" si="12"/>
        <v>17.760686143807582</v>
      </c>
      <c r="G34" s="3">
        <f>SQRT((Fco_target-F35)^2)</f>
        <v>6981.8840213686744</v>
      </c>
      <c r="H34" s="3" t="str">
        <f t="shared" si="2"/>
        <v>249.980178475222-2.30623561015149i</v>
      </c>
      <c r="I34" s="3">
        <f t="shared" si="4"/>
        <v>47.95848110142073</v>
      </c>
      <c r="J34" s="3">
        <f t="shared" si="5"/>
        <v>-0.52857718217636862</v>
      </c>
      <c r="K34" s="3" t="str">
        <f t="shared" si="6"/>
        <v>0.0134405730456256-1.20265506514817i</v>
      </c>
      <c r="L34" s="3" t="str">
        <f t="shared" si="3"/>
        <v>5619.90953650663-140.323068567021i</v>
      </c>
      <c r="M34" s="3" t="str">
        <f t="shared" si="7"/>
        <v>1.0000020173757-0.000147886186346605i</v>
      </c>
      <c r="N34" s="3">
        <f t="shared" si="8"/>
        <v>1.603364082856291</v>
      </c>
      <c r="O34" s="3">
        <f t="shared" si="9"/>
        <v>90.640296685060974</v>
      </c>
      <c r="P34" s="3">
        <f t="shared" si="10"/>
        <v>49.561845184277018</v>
      </c>
      <c r="Q34" s="3">
        <f t="shared" si="11"/>
        <v>90.111719502884611</v>
      </c>
    </row>
    <row r="35" spans="1:17" x14ac:dyDescent="0.2">
      <c r="A35" s="9" t="s">
        <v>23</v>
      </c>
      <c r="B35" s="10">
        <f>B24/(2*PI())</f>
        <v>2072.1681000429048</v>
      </c>
      <c r="C35" s="11" t="s">
        <v>33</v>
      </c>
      <c r="D35" s="3">
        <v>30</v>
      </c>
      <c r="E35" s="3">
        <f t="shared" si="0"/>
        <v>1.2580617997398389</v>
      </c>
      <c r="F35" s="3">
        <f t="shared" si="12"/>
        <v>18.115978631325497</v>
      </c>
      <c r="G35" s="3">
        <f t="shared" si="1"/>
        <v>6981.521621455764</v>
      </c>
      <c r="H35" s="3" t="str">
        <f t="shared" si="2"/>
        <v>249.979377567126-2.3523635875066i</v>
      </c>
      <c r="I35" s="3">
        <f t="shared" si="4"/>
        <v>47.958468208516656</v>
      </c>
      <c r="J35" s="3">
        <f t="shared" si="5"/>
        <v>-0.53915058348637213</v>
      </c>
      <c r="K35" s="3" t="str">
        <f t="shared" si="6"/>
        <v>0.0134405730184916-1.17906858592212i</v>
      </c>
      <c r="L35" s="3" t="str">
        <f t="shared" si="3"/>
        <v>5619.76804648269-143.126548713819i</v>
      </c>
      <c r="M35" s="3" t="str">
        <f t="shared" si="7"/>
        <v>1.00000209888508-0.000150845514641458i</v>
      </c>
      <c r="N35" s="3">
        <f t="shared" si="8"/>
        <v>1.4313456756513139</v>
      </c>
      <c r="O35" s="3">
        <f t="shared" si="9"/>
        <v>90.653104292481189</v>
      </c>
      <c r="P35" s="3">
        <f t="shared" si="10"/>
        <v>49.389813884167971</v>
      </c>
      <c r="Q35" s="3">
        <f t="shared" si="11"/>
        <v>90.113953708994813</v>
      </c>
    </row>
    <row r="36" spans="1:17" x14ac:dyDescent="0.2">
      <c r="A36" s="1" t="s">
        <v>24</v>
      </c>
      <c r="B36" s="1">
        <f>B28/(2*PI())</f>
        <v>200000</v>
      </c>
      <c r="D36" s="3">
        <v>31</v>
      </c>
      <c r="E36" s="3">
        <f t="shared" si="0"/>
        <v>1.2666638597311668</v>
      </c>
      <c r="F36" s="3">
        <f t="shared" si="12"/>
        <v>18.478378544235909</v>
      </c>
      <c r="G36" s="3">
        <f t="shared" si="1"/>
        <v>6981.1519719374337</v>
      </c>
      <c r="H36" s="3" t="str">
        <f t="shared" si="2"/>
        <v>249.978544300122-2.3994139019275i</v>
      </c>
      <c r="I36" s="3">
        <f t="shared" si="4"/>
        <v>47.958454794663268</v>
      </c>
      <c r="J36" s="3">
        <f t="shared" si="5"/>
        <v>-0.54993546974162966</v>
      </c>
      <c r="K36" s="3" t="str">
        <f t="shared" si="6"/>
        <v>0.0134405729902614-1.15594468960023i</v>
      </c>
      <c r="L36" s="3" t="str">
        <f t="shared" si="3"/>
        <v>5619.62084654365-145.985890478315i</v>
      </c>
      <c r="M36" s="3" t="str">
        <f t="shared" si="7"/>
        <v>1.00000218368728-0.000153864100698471i</v>
      </c>
      <c r="N36" s="3">
        <f t="shared" si="8"/>
        <v>1.2593281893473485</v>
      </c>
      <c r="O36" s="3">
        <f t="shared" si="9"/>
        <v>90.666168037481</v>
      </c>
      <c r="P36" s="3">
        <f t="shared" si="10"/>
        <v>49.217782984010618</v>
      </c>
      <c r="Q36" s="3">
        <f t="shared" si="11"/>
        <v>90.116232567739374</v>
      </c>
    </row>
    <row r="37" spans="1:17" x14ac:dyDescent="0.2">
      <c r="A37" s="12" t="s">
        <v>48</v>
      </c>
      <c r="B37" s="16">
        <f>B31*B14</f>
        <v>687.90578423128056</v>
      </c>
      <c r="D37" s="3">
        <v>32</v>
      </c>
      <c r="E37" s="3">
        <f t="shared" si="0"/>
        <v>1.2752659197224947</v>
      </c>
      <c r="F37" s="3">
        <f t="shared" si="12"/>
        <v>18.848028062566488</v>
      </c>
      <c r="G37" s="3">
        <f>SQRT((Fco_target-F38)^2)</f>
        <v>6980.7749277894236</v>
      </c>
      <c r="H37" s="3" t="str">
        <f t="shared" si="2"/>
        <v>249.977677367027-2.44740497807196i</v>
      </c>
      <c r="I37" s="3">
        <f t="shared" si="4"/>
        <v>47.958440838812649</v>
      </c>
      <c r="J37" s="3">
        <f t="shared" si="5"/>
        <v>-0.56093606973646448</v>
      </c>
      <c r="K37" s="3" t="str">
        <f t="shared" si="6"/>
        <v>0.0134405729608903-1.13327430400535i</v>
      </c>
      <c r="L37" s="3" t="str">
        <f t="shared" si="3"/>
        <v>5619.46770658013-148.902197866631i</v>
      </c>
      <c r="M37" s="3" t="str">
        <f t="shared" si="7"/>
        <v>1.00000227191528-0.000156943133489884i</v>
      </c>
      <c r="N37" s="3">
        <f t="shared" si="8"/>
        <v>1.0873116611468678</v>
      </c>
      <c r="O37" s="3">
        <f t="shared" si="9"/>
        <v>90.679493039579427</v>
      </c>
      <c r="P37" s="3">
        <f t="shared" si="10"/>
        <v>49.045752499959519</v>
      </c>
      <c r="Q37" s="3">
        <f t="shared" si="11"/>
        <v>90.118556969842956</v>
      </c>
    </row>
    <row r="38" spans="1:17" x14ac:dyDescent="0.2">
      <c r="A38" s="12" t="s">
        <v>50</v>
      </c>
      <c r="B38" s="17">
        <f>1/(2*PI()*B15*B35)</f>
        <v>1.1278414096916301E-7</v>
      </c>
      <c r="D38" s="3">
        <v>33</v>
      </c>
      <c r="E38" s="3">
        <f t="shared" si="0"/>
        <v>1.2838679797138228</v>
      </c>
      <c r="F38" s="3">
        <f t="shared" si="12"/>
        <v>19.225072210576034</v>
      </c>
      <c r="G38" s="3">
        <f t="shared" si="1"/>
        <v>6980.3903410863486</v>
      </c>
      <c r="H38" s="3" t="str">
        <f t="shared" si="2"/>
        <v>249.976775407881-2.49635560756942i</v>
      </c>
      <c r="I38" s="3">
        <f t="shared" si="4"/>
        <v>47.958426319067058</v>
      </c>
      <c r="J38" s="3">
        <f t="shared" si="5"/>
        <v>-0.57215669674674696</v>
      </c>
      <c r="K38" s="3" t="str">
        <f t="shared" si="6"/>
        <v>0.0134405729303324-1.11104853488571i</v>
      </c>
      <c r="L38" s="3" t="str">
        <f t="shared" si="3"/>
        <v>5619.30838723552-151.876596147135i</v>
      </c>
      <c r="M38" s="3" t="str">
        <f t="shared" si="7"/>
        <v>1.00000236370745-0.000160083825990147i</v>
      </c>
      <c r="N38" s="3">
        <f t="shared" si="8"/>
        <v>0.9152961297542479</v>
      </c>
      <c r="O38" s="3">
        <f t="shared" si="9"/>
        <v>90.693084520441317</v>
      </c>
      <c r="P38" s="3">
        <f t="shared" si="10"/>
        <v>48.873722448821304</v>
      </c>
      <c r="Q38" s="3">
        <f t="shared" si="11"/>
        <v>90.120927823694572</v>
      </c>
    </row>
    <row r="39" spans="1:17" x14ac:dyDescent="0.2">
      <c r="A39" s="12" t="s">
        <v>49</v>
      </c>
      <c r="B39" s="17">
        <f>B17/(2*PI()*B15*B17*(fs/5)-1)</f>
        <v>2.9793714085613688E-9</v>
      </c>
      <c r="D39" s="3">
        <v>34</v>
      </c>
      <c r="E39" s="3">
        <f t="shared" si="0"/>
        <v>1.2924700397051507</v>
      </c>
      <c r="F39" s="3">
        <f t="shared" si="12"/>
        <v>19.609658913651614</v>
      </c>
      <c r="G39" s="3">
        <f t="shared" si="1"/>
        <v>6979.9980609436561</v>
      </c>
      <c r="H39" s="3" t="str">
        <f t="shared" si="2"/>
        <v>249.975837007796-2.54628495626367i</v>
      </c>
      <c r="I39" s="3">
        <f t="shared" si="4"/>
        <v>47.958411212643774</v>
      </c>
      <c r="J39" s="3">
        <f t="shared" si="5"/>
        <v>-0.58360175021296179</v>
      </c>
      <c r="K39" s="3" t="str">
        <f t="shared" si="6"/>
        <v>0.0134405728985395-1.08925866242558i</v>
      </c>
      <c r="L39" s="3" t="str">
        <f t="shared" si="3"/>
        <v>5619.14263953653-154.91023222562i</v>
      </c>
      <c r="M39" s="3" t="str">
        <f t="shared" si="7"/>
        <v>1.00000245920771-0.000163287415669352i</v>
      </c>
      <c r="N39" s="3">
        <f t="shared" si="8"/>
        <v>0.74328163543743919</v>
      </c>
      <c r="O39" s="3">
        <f t="shared" si="9"/>
        <v>90.70694780590415</v>
      </c>
      <c r="P39" s="3">
        <f t="shared" si="10"/>
        <v>48.701692848081215</v>
      </c>
      <c r="Q39" s="3">
        <f t="shared" si="11"/>
        <v>90.123346055691187</v>
      </c>
    </row>
    <row r="40" spans="1:17" x14ac:dyDescent="0.2">
      <c r="D40" s="3">
        <v>35</v>
      </c>
      <c r="E40" s="3">
        <f t="shared" si="0"/>
        <v>1.3010720996964786</v>
      </c>
      <c r="F40" s="3">
        <f t="shared" si="12"/>
        <v>20.001939056344092</v>
      </c>
      <c r="G40" s="3">
        <f t="shared" si="1"/>
        <v>6979.5979334584354</v>
      </c>
      <c r="H40" s="3" t="str">
        <f t="shared" si="2"/>
        <v>249.974860694761-2.5972125715949i</v>
      </c>
      <c r="I40" s="3">
        <f t="shared" si="4"/>
        <v>47.958395495840207</v>
      </c>
      <c r="J40" s="3">
        <f t="shared" si="5"/>
        <v>-0.59527571745653796</v>
      </c>
      <c r="K40" s="3" t="str">
        <f t="shared" si="6"/>
        <v>0.013440572865462-1.06789613782415i</v>
      </c>
      <c r="L40" s="3" t="str">
        <f t="shared" si="3"/>
        <v>5618.97020450913-158.00427502496i</v>
      </c>
      <c r="M40" s="3" t="str">
        <f t="shared" si="7"/>
        <v>1.00000255856583-0.00016655516499739i</v>
      </c>
      <c r="N40" s="3">
        <f t="shared" si="8"/>
        <v>0.57126822009040557</v>
      </c>
      <c r="O40" s="3">
        <f t="shared" si="9"/>
        <v>90.721088328044814</v>
      </c>
      <c r="P40" s="3">
        <f t="shared" si="10"/>
        <v>48.52966371593061</v>
      </c>
      <c r="Q40" s="3">
        <f t="shared" si="11"/>
        <v>90.12581261058827</v>
      </c>
    </row>
    <row r="41" spans="1:17" x14ac:dyDescent="0.2">
      <c r="D41" s="3">
        <v>36</v>
      </c>
      <c r="E41" s="3">
        <f t="shared" si="0"/>
        <v>1.3096741596878068</v>
      </c>
      <c r="F41" s="3">
        <f t="shared" si="12"/>
        <v>20.402066541564484</v>
      </c>
      <c r="G41" s="3">
        <f t="shared" si="1"/>
        <v>6979.1898016490359</v>
      </c>
      <c r="H41" s="3" t="str">
        <f t="shared" si="2"/>
        <v>249.973844937311-2.64915839012245i</v>
      </c>
      <c r="I41" s="3">
        <f t="shared" si="4"/>
        <v>47.958379143995764</v>
      </c>
      <c r="J41" s="3">
        <f t="shared" si="5"/>
        <v>-0.60718317543003053</v>
      </c>
      <c r="K41" s="3" t="str">
        <f t="shared" si="6"/>
        <v>0.0134405728310479-1.04695257994161i</v>
      </c>
      <c r="L41" s="3" t="str">
        <f t="shared" si="3"/>
        <v>5618.79081277943-161.15991586911i</v>
      </c>
      <c r="M41" s="3" t="str">
        <f t="shared" si="7"/>
        <v>1.00000266193758-0.000169888361959021i</v>
      </c>
      <c r="N41" s="3">
        <f t="shared" si="8"/>
        <v>0.39925592729895731</v>
      </c>
      <c r="O41" s="3">
        <f t="shared" si="9"/>
        <v>90.735511627286215</v>
      </c>
      <c r="P41" s="3">
        <f t="shared" si="10"/>
        <v>48.357635071294723</v>
      </c>
      <c r="Q41" s="3">
        <f t="shared" si="11"/>
        <v>90.128328451856191</v>
      </c>
    </row>
    <row r="42" spans="1:17" x14ac:dyDescent="0.2">
      <c r="D42" s="3">
        <v>37</v>
      </c>
      <c r="E42" s="3">
        <f t="shared" si="0"/>
        <v>1.3182762196791347</v>
      </c>
      <c r="F42" s="3">
        <f t="shared" si="12"/>
        <v>20.810198350964516</v>
      </c>
      <c r="G42" s="3">
        <f t="shared" si="1"/>
        <v>6978.7735053934748</v>
      </c>
      <c r="H42" s="3" t="str">
        <f t="shared" si="2"/>
        <v>249.972788142156-2.70214274519197i</v>
      </c>
      <c r="I42" s="3">
        <f t="shared" si="4"/>
        <v>47.958362131454209</v>
      </c>
      <c r="J42" s="3">
        <f t="shared" si="5"/>
        <v>-0.61932879250187112</v>
      </c>
      <c r="K42" s="3" t="str">
        <f t="shared" si="6"/>
        <v>0.0134405727952433-1.02641977201096i</v>
      </c>
      <c r="L42" s="3" t="str">
        <f t="shared" si="3"/>
        <v>5618.6041841587-164.378368871378i</v>
      </c>
      <c r="M42" s="3" t="str">
        <f t="shared" si="7"/>
        <v>1.00000276948504-0.00017328832058019i</v>
      </c>
      <c r="N42" s="3">
        <f t="shared" si="8"/>
        <v>0.22724480240879644</v>
      </c>
      <c r="O42" s="3">
        <f t="shared" si="9"/>
        <v>90.750223354545327</v>
      </c>
      <c r="P42" s="3">
        <f t="shared" si="10"/>
        <v>48.185606933863006</v>
      </c>
      <c r="Q42" s="3">
        <f t="shared" si="11"/>
        <v>90.130894562043451</v>
      </c>
    </row>
    <row r="43" spans="1:17" x14ac:dyDescent="0.2">
      <c r="D43" s="3">
        <v>38</v>
      </c>
      <c r="E43" s="3">
        <f t="shared" si="0"/>
        <v>1.3268782796704626</v>
      </c>
      <c r="F43" s="3">
        <f t="shared" si="12"/>
        <v>21.22649460652519</v>
      </c>
      <c r="G43" s="3">
        <f t="shared" si="1"/>
        <v>6978.3488813666227</v>
      </c>
      <c r="H43" s="3" t="str">
        <f t="shared" si="2"/>
        <v>249.971688651669-2.75618637474807i</v>
      </c>
      <c r="I43" s="3">
        <f t="shared" si="4"/>
        <v>47.958344431522775</v>
      </c>
      <c r="J43" s="3">
        <f t="shared" si="5"/>
        <v>-0.63171733027625321</v>
      </c>
      <c r="K43" s="3" t="str">
        <f t="shared" si="6"/>
        <v>0.0134405727579916-1.00628965841438i</v>
      </c>
      <c r="L43" s="3" t="str">
        <f t="shared" si="3"/>
        <v>5618.41002721219-167.660871326819i</v>
      </c>
      <c r="M43" s="3" t="str">
        <f t="shared" si="7"/>
        <v>1.00000288137684-0.000176756381465836i</v>
      </c>
      <c r="N43" s="3">
        <f t="shared" si="8"/>
        <v>5.5234892596933392E-2</v>
      </c>
      <c r="O43" s="3">
        <f t="shared" si="9"/>
        <v>90.76522927342269</v>
      </c>
      <c r="P43" s="3">
        <f t="shared" si="10"/>
        <v>48.013579324119711</v>
      </c>
      <c r="Q43" s="3">
        <f t="shared" si="11"/>
        <v>90.133511943146431</v>
      </c>
    </row>
    <row r="44" spans="1:17" x14ac:dyDescent="0.2">
      <c r="D44" s="3">
        <v>39</v>
      </c>
      <c r="E44" s="3">
        <f t="shared" si="0"/>
        <v>1.3354803396617905</v>
      </c>
      <c r="F44" s="3">
        <f t="shared" si="12"/>
        <v>21.65111863337718</v>
      </c>
      <c r="G44" s="3">
        <f t="shared" si="1"/>
        <v>6977.9157629761221</v>
      </c>
      <c r="H44" s="3" t="str">
        <f t="shared" si="2"/>
        <v>249.970544741291-2.81131042929635i</v>
      </c>
      <c r="I44" s="3">
        <f t="shared" si="4"/>
        <v>47.958326016430419</v>
      </c>
      <c r="J44" s="3">
        <f t="shared" si="5"/>
        <v>-0.64435364544900775</v>
      </c>
      <c r="K44" s="3" t="str">
        <f t="shared" si="6"/>
        <v>0.0134405727192346-0.986554341522742i</v>
      </c>
      <c r="L44" s="3" t="str">
        <f t="shared" si="3"/>
        <v>5618.2080388109-171.008684108627i</v>
      </c>
      <c r="M44" s="3" t="str">
        <f t="shared" si="7"/>
        <v>1.00000299778839-0.000180293912349463i</v>
      </c>
      <c r="N44" s="3">
        <f t="shared" si="8"/>
        <v>-0.11677375305470396</v>
      </c>
      <c r="O44" s="3">
        <f t="shared" si="9"/>
        <v>90.780535262434611</v>
      </c>
      <c r="P44" s="3">
        <f t="shared" si="10"/>
        <v>47.841552263375718</v>
      </c>
      <c r="Q44" s="3">
        <f t="shared" si="11"/>
        <v>90.13618161698561</v>
      </c>
    </row>
    <row r="45" spans="1:17" x14ac:dyDescent="0.2">
      <c r="D45" s="3">
        <v>40</v>
      </c>
      <c r="E45" s="3">
        <f t="shared" si="0"/>
        <v>1.3440823996531184</v>
      </c>
      <c r="F45" s="3">
        <f t="shared" si="12"/>
        <v>22.084237023878106</v>
      </c>
      <c r="G45" s="3">
        <f t="shared" si="1"/>
        <v>6977.4739802970289</v>
      </c>
      <c r="H45" s="3" t="str">
        <f t="shared" si="2"/>
        <v>249.96935461684-2.86753648001595i</v>
      </c>
      <c r="I45" s="3">
        <f t="shared" si="4"/>
        <v>47.958306857284526</v>
      </c>
      <c r="J45" s="3">
        <f t="shared" si="5"/>
        <v>-0.65724269169985428</v>
      </c>
      <c r="K45" s="3" t="str">
        <f t="shared" si="6"/>
        <v>0.0134405726789117-0.967206078597149i</v>
      </c>
      <c r="L45" s="3" t="str">
        <f t="shared" si="3"/>
        <v>5617.99790366586-174.423092068377i</v>
      </c>
      <c r="M45" s="3" t="str">
        <f t="shared" si="7"/>
        <v>1.00000311890219-0.000183902308654849i</v>
      </c>
      <c r="N45" s="3">
        <f t="shared" si="8"/>
        <v>-0.28878108348234849</v>
      </c>
      <c r="O45" s="3">
        <f t="shared" si="9"/>
        <v>90.796147317288671</v>
      </c>
      <c r="P45" s="3">
        <f t="shared" si="10"/>
        <v>47.669525773802178</v>
      </c>
      <c r="Q45" s="3">
        <f t="shared" si="11"/>
        <v>90.138904625588822</v>
      </c>
    </row>
    <row r="46" spans="1:17" x14ac:dyDescent="0.2">
      <c r="D46" s="3">
        <v>41</v>
      </c>
      <c r="E46" s="3">
        <f t="shared" si="0"/>
        <v>1.3526844596444465</v>
      </c>
      <c r="F46" s="3">
        <f t="shared" si="12"/>
        <v>22.526019702971546</v>
      </c>
      <c r="G46" s="3">
        <f t="shared" si="1"/>
        <v>6977.0233600051461</v>
      </c>
      <c r="H46" s="3" t="str">
        <f t="shared" si="2"/>
        <v>249.968116411699-2.92488652702635i</v>
      </c>
      <c r="I46" s="3">
        <f t="shared" si="4"/>
        <v>47.958286924025529</v>
      </c>
      <c r="J46" s="3">
        <f t="shared" si="5"/>
        <v>-0.67038952162205478</v>
      </c>
      <c r="K46" s="3" t="str">
        <f t="shared" si="6"/>
        <v>0.0134405726369592-0.948237278751223i</v>
      </c>
      <c r="L46" s="3" t="str">
        <f t="shared" si="3"/>
        <v>5617.77929384402-177.905404439939i</v>
      </c>
      <c r="M46" s="3" t="str">
        <f t="shared" si="7"/>
        <v>1.00000324490812-0.000187582994070113i</v>
      </c>
      <c r="N46" s="3">
        <f t="shared" si="8"/>
        <v>-0.46078704556051886</v>
      </c>
      <c r="O46" s="3">
        <f t="shared" si="9"/>
        <v>90.812071553203182</v>
      </c>
      <c r="P46" s="3">
        <f t="shared" si="10"/>
        <v>47.497499878465007</v>
      </c>
      <c r="Q46" s="3">
        <f t="shared" si="11"/>
        <v>90.141682031581126</v>
      </c>
    </row>
    <row r="47" spans="1:17" x14ac:dyDescent="0.2">
      <c r="D47" s="3">
        <v>42</v>
      </c>
      <c r="E47" s="3">
        <f t="shared" si="0"/>
        <v>1.3612865196357744</v>
      </c>
      <c r="F47" s="3">
        <f t="shared" si="12"/>
        <v>22.976639994853489</v>
      </c>
      <c r="G47" s="3">
        <f t="shared" si="1"/>
        <v>6976.5637253090272</v>
      </c>
      <c r="H47" s="3" t="str">
        <f t="shared" si="2"/>
        <v>249.966828183886-2.98338300781015i</v>
      </c>
      <c r="I47" s="3">
        <f t="shared" si="4"/>
        <v>47.958266185379557</v>
      </c>
      <c r="J47" s="3">
        <f t="shared" si="5"/>
        <v>-0.68379928868996942</v>
      </c>
      <c r="K47" s="3" t="str">
        <f t="shared" si="6"/>
        <v>0.0134405725933116-0.92964049997302i</v>
      </c>
      <c r="L47" s="3" t="str">
        <f t="shared" si="3"/>
        <v>5617.55186826529-181.456955246874i</v>
      </c>
      <c r="M47" s="3" t="str">
        <f t="shared" si="7"/>
        <v>1.00000337600368-0.000191337421134504i</v>
      </c>
      <c r="N47" s="3">
        <f t="shared" si="8"/>
        <v>-0.63279158401847124</v>
      </c>
      <c r="O47" s="3">
        <f t="shared" si="9"/>
        <v>90.828314207271774</v>
      </c>
      <c r="P47" s="3">
        <f t="shared" si="10"/>
        <v>47.325474601361087</v>
      </c>
      <c r="Q47" s="3">
        <f t="shared" si="11"/>
        <v>90.144514918581805</v>
      </c>
    </row>
    <row r="48" spans="1:17" x14ac:dyDescent="0.2">
      <c r="D48" s="3">
        <v>43</v>
      </c>
      <c r="E48" s="3">
        <f t="shared" si="0"/>
        <v>1.3698885796271023</v>
      </c>
      <c r="F48" s="3">
        <f t="shared" si="12"/>
        <v>23.436274690972553</v>
      </c>
      <c r="G48" s="3">
        <f t="shared" si="1"/>
        <v>6976.0948958806093</v>
      </c>
      <c r="H48" s="3" t="str">
        <f t="shared" si="2"/>
        <v>249.965487913022-3.0430488057947i</v>
      </c>
      <c r="I48" s="3">
        <f t="shared" si="4"/>
        <v>47.958244608809608</v>
      </c>
      <c r="J48" s="3">
        <f t="shared" si="5"/>
        <v>-0.69747724926525323</v>
      </c>
      <c r="K48" s="3" t="str">
        <f t="shared" si="6"/>
        <v>0.0134405725479-0.911408446205245i</v>
      </c>
      <c r="L48" s="3" t="str">
        <f t="shared" si="3"/>
        <v>5617.31527217982-185.079103713123i</v>
      </c>
      <c r="M48" s="3" t="str">
        <f t="shared" si="7"/>
        <v>1.00000351239438-0.000195167071838252i</v>
      </c>
      <c r="N48" s="3">
        <f t="shared" si="8"/>
        <v>-0.8047946413542868</v>
      </c>
      <c r="O48" s="3">
        <f t="shared" si="9"/>
        <v>90.844881640873368</v>
      </c>
      <c r="P48" s="3">
        <f t="shared" si="10"/>
        <v>47.153449967455323</v>
      </c>
      <c r="Q48" s="3">
        <f t="shared" si="11"/>
        <v>90.14740439160812</v>
      </c>
    </row>
    <row r="49" spans="4:17" x14ac:dyDescent="0.2">
      <c r="D49" s="3">
        <v>44</v>
      </c>
      <c r="E49" s="3">
        <f t="shared" si="0"/>
        <v>1.3784906396184304</v>
      </c>
      <c r="F49" s="3">
        <f t="shared" si="12"/>
        <v>23.905104119390337</v>
      </c>
      <c r="G49" s="3">
        <f t="shared" si="1"/>
        <v>6975.6166877844707</v>
      </c>
      <c r="H49" s="3" t="str">
        <f t="shared" si="2"/>
        <v>249.964093497177-3.10390725909535i</v>
      </c>
      <c r="I49" s="3">
        <f t="shared" si="4"/>
        <v>47.958222160464857</v>
      </c>
      <c r="J49" s="3">
        <f t="shared" si="5"/>
        <v>-0.71142876464250071</v>
      </c>
      <c r="K49" s="3" t="str">
        <f t="shared" si="6"/>
        <v>0.0134405725006536-0.893533964482864i</v>
      </c>
      <c r="L49" s="3" t="str">
        <f t="shared" si="3"/>
        <v>5617.06913662495-188.773234676736i</v>
      </c>
      <c r="M49" s="3" t="str">
        <f t="shared" si="7"/>
        <v>1.00000365429399-0.000199073458235785i</v>
      </c>
      <c r="N49" s="3">
        <f t="shared" si="8"/>
        <v>-0.97679615774421769</v>
      </c>
      <c r="O49" s="3">
        <f t="shared" si="9"/>
        <v>90.861780342128966</v>
      </c>
      <c r="P49" s="3">
        <f t="shared" si="10"/>
        <v>46.981426002720639</v>
      </c>
      <c r="Q49" s="3">
        <f t="shared" si="11"/>
        <v>90.150351577486461</v>
      </c>
    </row>
    <row r="50" spans="4:17" x14ac:dyDescent="0.2">
      <c r="D50" s="3">
        <v>45</v>
      </c>
      <c r="E50" s="3">
        <f t="shared" si="0"/>
        <v>1.3870926996097583</v>
      </c>
      <c r="F50" s="3">
        <f t="shared" si="12"/>
        <v>24.383312215529362</v>
      </c>
      <c r="G50" s="3">
        <f t="shared" si="1"/>
        <v>6975.1289134056633</v>
      </c>
      <c r="H50" s="3" t="str">
        <f t="shared" si="2"/>
        <v>249.962642749558-3.16598216942245i</v>
      </c>
      <c r="I50" s="3">
        <f t="shared" si="4"/>
        <v>47.958198805126813</v>
      </c>
      <c r="J50" s="3">
        <f t="shared" si="5"/>
        <v>-0.7256593031350651</v>
      </c>
      <c r="K50" s="3" t="str">
        <f t="shared" si="6"/>
        <v>0.0134405724514979-0.876010042126748i</v>
      </c>
      <c r="L50" s="3" t="str">
        <f t="shared" si="3"/>
        <v>5616.81307786088-192.540759006417i</v>
      </c>
      <c r="M50" s="3" t="str">
        <f t="shared" si="7"/>
        <v>1.00000380192492-0.000203058123072685i</v>
      </c>
      <c r="N50" s="3">
        <f t="shared" si="8"/>
        <v>-1.1487960709494351</v>
      </c>
      <c r="O50" s="3">
        <f t="shared" si="9"/>
        <v>90.87901692840552</v>
      </c>
      <c r="P50" s="3">
        <f t="shared" si="10"/>
        <v>46.809402734177375</v>
      </c>
      <c r="Q50" s="3">
        <f t="shared" si="11"/>
        <v>90.153357625270459</v>
      </c>
    </row>
    <row r="51" spans="4:17" x14ac:dyDescent="0.2">
      <c r="D51" s="3">
        <v>46</v>
      </c>
      <c r="E51" s="3">
        <f t="shared" si="0"/>
        <v>1.3956947596010862</v>
      </c>
      <c r="F51" s="3">
        <f t="shared" si="12"/>
        <v>24.871086594336326</v>
      </c>
      <c r="G51" s="3">
        <f t="shared" si="1"/>
        <v>6974.6313813761108</v>
      </c>
      <c r="H51" s="3" t="str">
        <f t="shared" si="2"/>
        <v>249.961133395116-3.2292978111553i</v>
      </c>
      <c r="I51" s="3">
        <f t="shared" si="4"/>
        <v>47.958174506155103</v>
      </c>
      <c r="J51" s="3">
        <f t="shared" si="5"/>
        <v>-0.74017444220171247</v>
      </c>
      <c r="K51" s="3" t="str">
        <f t="shared" si="6"/>
        <v>0.0134405724003558-0.858829803992401i</v>
      </c>
      <c r="L51" s="3" t="str">
        <f t="shared" si="3"/>
        <v>5616.54669678441-196.383114020593i</v>
      </c>
      <c r="M51" s="3" t="str">
        <f t="shared" si="7"/>
        <v>1.00000395551853-0.000207122640426765i</v>
      </c>
      <c r="N51" s="3">
        <f t="shared" si="8"/>
        <v>-1.3207943162185412</v>
      </c>
      <c r="O51" s="3">
        <f t="shared" si="9"/>
        <v>90.896598148868094</v>
      </c>
      <c r="P51" s="3">
        <f t="shared" si="10"/>
        <v>46.637380189936565</v>
      </c>
      <c r="Q51" s="3">
        <f t="shared" si="11"/>
        <v>90.156423706666388</v>
      </c>
    </row>
    <row r="52" spans="4:17" x14ac:dyDescent="0.2">
      <c r="D52" s="3">
        <v>47</v>
      </c>
      <c r="E52" s="3">
        <f t="shared" si="0"/>
        <v>1.4042968195924144</v>
      </c>
      <c r="F52" s="3">
        <f t="shared" si="12"/>
        <v>25.368618623888931</v>
      </c>
      <c r="G52" s="3">
        <f t="shared" si="1"/>
        <v>6974.1238964995246</v>
      </c>
      <c r="H52" s="3" t="str">
        <f t="shared" si="2"/>
        <v>249.959563066965-3.2938789405851i</v>
      </c>
      <c r="I52" s="3">
        <f t="shared" si="4"/>
        <v>47.958149225429338</v>
      </c>
      <c r="J52" s="3">
        <f t="shared" si="5"/>
        <v>-0.75497987061503158</v>
      </c>
      <c r="K52" s="3" t="str">
        <f t="shared" si="6"/>
        <v>0.0134405723471473-0.841986509772643i</v>
      </c>
      <c r="L52" s="3" t="str">
        <f t="shared" si="3"/>
        <v>5616.26957831991-200.301763908728i</v>
      </c>
      <c r="M52" s="3" t="str">
        <f t="shared" si="7"/>
        <v>1.00000411531554-0.000211268616363616i</v>
      </c>
      <c r="N52" s="3">
        <f t="shared" si="8"/>
        <v>-1.4927908261862406</v>
      </c>
      <c r="O52" s="3">
        <f t="shared" si="9"/>
        <v>90.914530887081099</v>
      </c>
      <c r="P52" s="3">
        <f t="shared" si="10"/>
        <v>46.465358399243101</v>
      </c>
      <c r="Q52" s="3">
        <f t="shared" si="11"/>
        <v>90.159551016466068</v>
      </c>
    </row>
    <row r="53" spans="4:17" x14ac:dyDescent="0.2">
      <c r="D53" s="3">
        <v>48</v>
      </c>
      <c r="E53" s="3">
        <f t="shared" si="0"/>
        <v>1.4128988795837423</v>
      </c>
      <c r="F53" s="3">
        <f t="shared" si="12"/>
        <v>25.87610350047504</v>
      </c>
      <c r="G53" s="3">
        <f t="shared" si="1"/>
        <v>6973.6062596748261</v>
      </c>
      <c r="H53" s="3" t="str">
        <f t="shared" si="2"/>
        <v>249.957929302688-3.35975080533003i</v>
      </c>
      <c r="I53" s="3">
        <f t="shared" si="4"/>
        <v>47.958122923289572</v>
      </c>
      <c r="J53" s="3">
        <f t="shared" si="5"/>
        <v>-0.77008139067226522</v>
      </c>
      <c r="K53" s="3" t="str">
        <f t="shared" si="6"/>
        <v>0.0134405722917886-0.825473551353199i</v>
      </c>
      <c r="L53" s="3" t="str">
        <f t="shared" si="3"/>
        <v>5615.9812907866-204.298200154531i</v>
      </c>
      <c r="M53" s="3" t="str">
        <f t="shared" si="7"/>
        <v>1.00000428156636-0.000215497689606997i</v>
      </c>
      <c r="N53" s="3">
        <f t="shared" si="8"/>
        <v>-1.664785530767837</v>
      </c>
      <c r="O53" s="3">
        <f t="shared" si="9"/>
        <v>90.932822163659239</v>
      </c>
      <c r="P53" s="3">
        <f t="shared" si="10"/>
        <v>46.293337392521735</v>
      </c>
      <c r="Q53" s="3">
        <f t="shared" si="11"/>
        <v>90.162740772986979</v>
      </c>
    </row>
    <row r="54" spans="4:17" x14ac:dyDescent="0.2">
      <c r="D54" s="3">
        <v>49</v>
      </c>
      <c r="E54" s="3">
        <f t="shared" si="0"/>
        <v>1.4215009395750702</v>
      </c>
      <c r="F54" s="3">
        <f t="shared" si="12"/>
        <v>26.393740325173965</v>
      </c>
      <c r="G54" s="3">
        <f t="shared" si="1"/>
        <v>6973.0782678180303</v>
      </c>
      <c r="H54" s="3" t="str">
        <f t="shared" si="2"/>
        <v>249.956229540486-3.42693915392457i</v>
      </c>
      <c r="I54" s="3">
        <f t="shared" si="4"/>
        <v>47.958095558474298</v>
      </c>
      <c r="J54" s="3">
        <f t="shared" si="5"/>
        <v>-0.78548492044934226</v>
      </c>
      <c r="K54" s="3" t="str">
        <f t="shared" si="6"/>
        <v>0.0134405722341928-0.809284450220139i</v>
      </c>
      <c r="L54" s="3" t="str">
        <f t="shared" si="3"/>
        <v>5615.68138524127-208.373941960739i</v>
      </c>
      <c r="M54" s="3" t="str">
        <f t="shared" si="7"/>
        <v>1.00000445453149-0.000219811532224558i</v>
      </c>
      <c r="N54" s="3">
        <f t="shared" si="8"/>
        <v>-1.8367783570496288</v>
      </c>
      <c r="O54" s="3">
        <f t="shared" si="9"/>
        <v>90.951479138969304</v>
      </c>
      <c r="P54" s="3">
        <f t="shared" si="10"/>
        <v>46.121317201424667</v>
      </c>
      <c r="Q54" s="3">
        <f t="shared" si="11"/>
        <v>90.165994218519955</v>
      </c>
    </row>
    <row r="55" spans="4:17" x14ac:dyDescent="0.2">
      <c r="D55" s="3">
        <v>50</v>
      </c>
      <c r="E55" s="3">
        <f t="shared" si="0"/>
        <v>1.4301029995663981</v>
      </c>
      <c r="F55" s="3">
        <f t="shared" si="12"/>
        <v>26.921732181969571</v>
      </c>
      <c r="G55" s="3">
        <f t="shared" si="1"/>
        <v>6972.5397137825739</v>
      </c>
      <c r="H55" s="3" t="str">
        <f t="shared" si="2"/>
        <v>249.954461115178-3.49547024558673i</v>
      </c>
      <c r="I55" s="3">
        <f t="shared" si="4"/>
        <v>47.958067088055898</v>
      </c>
      <c r="J55" s="3">
        <f t="shared" si="5"/>
        <v>-0.8011964960991067</v>
      </c>
      <c r="K55" s="3" t="str">
        <f t="shared" si="6"/>
        <v>0.0134405721742697-0.79341285491816i</v>
      </c>
      <c r="L55" s="3" t="str">
        <f t="shared" si="3"/>
        <v>5615.36939479567-212.530536675068i</v>
      </c>
      <c r="M55" s="3" t="str">
        <f t="shared" si="7"/>
        <v>1.00000463448194-0.000224211850329184i</v>
      </c>
      <c r="N55" s="3">
        <f t="shared" si="8"/>
        <v>-2.0087692291749355</v>
      </c>
      <c r="O55" s="3">
        <f t="shared" si="9"/>
        <v>90.970509115883573</v>
      </c>
      <c r="P55" s="3">
        <f t="shared" si="10"/>
        <v>45.949297858880961</v>
      </c>
      <c r="Q55" s="3">
        <f t="shared" si="11"/>
        <v>90.169312619784463</v>
      </c>
    </row>
    <row r="56" spans="4:17" x14ac:dyDescent="0.2">
      <c r="D56" s="3">
        <v>51</v>
      </c>
      <c r="E56" s="3">
        <f t="shared" si="0"/>
        <v>1.438705059557726</v>
      </c>
      <c r="F56" s="3">
        <f t="shared" si="12"/>
        <v>27.460286217426013</v>
      </c>
      <c r="G56" s="3">
        <f t="shared" si="1"/>
        <v>6971.9903862780429</v>
      </c>
      <c r="H56" s="3" t="str">
        <f t="shared" si="2"/>
        <v>249.952621254019-3.56537086016405i</v>
      </c>
      <c r="I56" s="3">
        <f t="shared" si="4"/>
        <v>47.958037467372961</v>
      </c>
      <c r="J56" s="3">
        <f t="shared" si="5"/>
        <v>-0.8172222741942381</v>
      </c>
      <c r="K56" s="3" t="str">
        <f t="shared" si="6"/>
        <v>0.0134405721119252-0.777852538558742i</v>
      </c>
      <c r="L56" s="3" t="str">
        <f t="shared" si="3"/>
        <v>5615.04483390746-216.769560216922i</v>
      </c>
      <c r="M56" s="3" t="str">
        <f t="shared" si="7"/>
        <v>1.00000482169966-0.000228700384796538i</v>
      </c>
      <c r="N56" s="3">
        <f t="shared" si="8"/>
        <v>-2.1807580682252699</v>
      </c>
      <c r="O56" s="3">
        <f t="shared" si="9"/>
        <v>90.989919542585625</v>
      </c>
      <c r="P56" s="3">
        <f t="shared" si="10"/>
        <v>45.777279399147687</v>
      </c>
      <c r="Q56" s="3">
        <f t="shared" si="11"/>
        <v>90.172697268391389</v>
      </c>
    </row>
    <row r="57" spans="4:17" x14ac:dyDescent="0.2">
      <c r="D57" s="3">
        <v>52</v>
      </c>
      <c r="E57" s="3">
        <f t="shared" si="0"/>
        <v>1.4473071195490541</v>
      </c>
      <c r="F57" s="3">
        <f t="shared" si="12"/>
        <v>28.009613721957422</v>
      </c>
      <c r="G57" s="3">
        <f t="shared" si="1"/>
        <v>6971.4300697872768</v>
      </c>
      <c r="H57" s="3" t="str">
        <f t="shared" si="2"/>
        <v>249.950707072377-3.6366683082632i</v>
      </c>
      <c r="I57" s="3">
        <f t="shared" si="4"/>
        <v>47.958006649960666</v>
      </c>
      <c r="J57" s="3">
        <f t="shared" si="5"/>
        <v>-0.8335685341160427</v>
      </c>
      <c r="K57" s="3" t="str">
        <f t="shared" si="6"/>
        <v>0.0134405720470614-0.762597396377134i</v>
      </c>
      <c r="L57" s="3" t="str">
        <f t="shared" si="3"/>
        <v>5614.70719764381-221.092617504433i</v>
      </c>
      <c r="M57" s="3" t="str">
        <f t="shared" si="7"/>
        <v>1.00000501647795-0.000233278911999138i</v>
      </c>
      <c r="N57" s="3">
        <f t="shared" si="8"/>
        <v>-2.3527447920971789</v>
      </c>
      <c r="O57" s="3">
        <f t="shared" si="9"/>
        <v>91.00971801542974</v>
      </c>
      <c r="P57" s="3">
        <f t="shared" si="10"/>
        <v>45.605261857863489</v>
      </c>
      <c r="Q57" s="3">
        <f t="shared" si="11"/>
        <v>90.176149481313701</v>
      </c>
    </row>
    <row r="58" spans="4:17" x14ac:dyDescent="0.2">
      <c r="D58" s="3">
        <v>53</v>
      </c>
      <c r="E58" s="3">
        <f t="shared" si="0"/>
        <v>1.455909179540382</v>
      </c>
      <c r="F58" s="3">
        <f t="shared" si="12"/>
        <v>28.569930212723172</v>
      </c>
      <c r="G58" s="3">
        <f t="shared" si="1"/>
        <v>6970.8585444818182</v>
      </c>
      <c r="H58" s="3" t="str">
        <f t="shared" si="2"/>
        <v>249.948715569228-3.70939044156415i</v>
      </c>
      <c r="I58" s="3">
        <f t="shared" si="4"/>
        <v>47.957974587478176</v>
      </c>
      <c r="J58" s="3">
        <f t="shared" si="5"/>
        <v>-0.85024168048967974</v>
      </c>
      <c r="K58" s="3" t="str">
        <f t="shared" si="6"/>
        <v>0.0134405719795764-0.747641443337313i</v>
      </c>
      <c r="L58" s="3" t="str">
        <f t="shared" si="3"/>
        <v>5614.35596091674-225.5013428813i</v>
      </c>
      <c r="M58" s="3" t="str">
        <f t="shared" si="7"/>
        <v>1.00000521912194-0.000237949244557488i</v>
      </c>
      <c r="N58" s="3">
        <f t="shared" si="8"/>
        <v>-2.5247293153734551</v>
      </c>
      <c r="O58" s="3">
        <f t="shared" si="9"/>
        <v>91.029912281854266</v>
      </c>
      <c r="P58" s="3">
        <f t="shared" si="10"/>
        <v>45.43324527210472</v>
      </c>
      <c r="Q58" s="3">
        <f t="shared" si="11"/>
        <v>90.179670601364592</v>
      </c>
    </row>
    <row r="59" spans="4:17" x14ac:dyDescent="0.2">
      <c r="D59" s="3">
        <v>54</v>
      </c>
      <c r="E59" s="3">
        <f t="shared" si="0"/>
        <v>1.4645112395317099</v>
      </c>
      <c r="F59" s="3">
        <f t="shared" si="12"/>
        <v>29.141455518181644</v>
      </c>
      <c r="G59" s="3">
        <f t="shared" si="1"/>
        <v>6970.2755861356645</v>
      </c>
      <c r="H59" s="3" t="str">
        <f t="shared" si="2"/>
        <v>249.946643622449-3.78356566332207i</v>
      </c>
      <c r="I59" s="3">
        <f t="shared" si="4"/>
        <v>47.957941229632311</v>
      </c>
      <c r="J59" s="3">
        <f t="shared" si="5"/>
        <v>-0.86724824566684677</v>
      </c>
      <c r="K59" s="3" t="str">
        <f t="shared" si="6"/>
        <v>0.0134405719093645-0.732978811783839i</v>
      </c>
      <c r="L59" s="3" t="str">
        <f t="shared" si="3"/>
        <v>5613.99057768905-229.997400542971i</v>
      </c>
      <c r="M59" s="3" t="str">
        <f t="shared" si="7"/>
        <v>1.00000542994904-0.000242713232108756i</v>
      </c>
      <c r="N59" s="3">
        <f t="shared" si="8"/>
        <v>-2.6967115491900584</v>
      </c>
      <c r="O59" s="3">
        <f t="shared" si="9"/>
        <v>91.050510243350544</v>
      </c>
      <c r="P59" s="3">
        <f t="shared" si="10"/>
        <v>45.261229680442256</v>
      </c>
      <c r="Q59" s="3">
        <f t="shared" si="11"/>
        <v>90.183261997683701</v>
      </c>
    </row>
    <row r="60" spans="4:17" x14ac:dyDescent="0.2">
      <c r="D60" s="3">
        <v>55</v>
      </c>
      <c r="E60" s="3">
        <f t="shared" si="0"/>
        <v>1.473113299523038</v>
      </c>
      <c r="F60" s="3">
        <f t="shared" si="12"/>
        <v>29.724413864335268</v>
      </c>
      <c r="G60" s="3">
        <f t="shared" si="1"/>
        <v>6969.6809660372992</v>
      </c>
      <c r="H60" s="3" t="str">
        <f t="shared" si="2"/>
        <v>249.94448798396-3.85922293906007i</v>
      </c>
      <c r="I60" s="3">
        <f t="shared" si="4"/>
        <v>47.957906524099499</v>
      </c>
      <c r="J60" s="3">
        <f t="shared" si="5"/>
        <v>-0.88459489225670696</v>
      </c>
      <c r="K60" s="3" t="str">
        <f t="shared" si="6"/>
        <v>0.0134405718363153-0.718603749139832i</v>
      </c>
      <c r="L60" s="3" t="str">
        <f t="shared" si="3"/>
        <v>5613.61048014986-234.582484961535i</v>
      </c>
      <c r="M60" s="3" t="str">
        <f t="shared" si="7"/>
        <v>1.00000564928948-0.000247572762093458i</v>
      </c>
      <c r="N60" s="3">
        <f t="shared" si="8"/>
        <v>-2.8686914010968643</v>
      </c>
      <c r="O60" s="3">
        <f t="shared" si="9"/>
        <v>91.071519958487613</v>
      </c>
      <c r="P60" s="3">
        <f t="shared" si="10"/>
        <v>45.089215123002631</v>
      </c>
      <c r="Q60" s="3">
        <f t="shared" si="11"/>
        <v>90.186925066230913</v>
      </c>
    </row>
    <row r="61" spans="4:17" x14ac:dyDescent="0.2">
      <c r="D61" s="3">
        <v>56</v>
      </c>
      <c r="E61" s="3">
        <f t="shared" si="0"/>
        <v>1.4817153595143659</v>
      </c>
      <c r="F61" s="3">
        <f t="shared" si="12"/>
        <v>30.319033962700868</v>
      </c>
      <c r="G61" s="3">
        <f t="shared" si="1"/>
        <v>6969.0744508999596</v>
      </c>
      <c r="H61" s="3" t="str">
        <f t="shared" si="2"/>
        <v>249.942245274636-3.93639180745462i</v>
      </c>
      <c r="I61" s="3">
        <f t="shared" si="4"/>
        <v>47.957870416443349</v>
      </c>
      <c r="J61" s="3">
        <f t="shared" si="5"/>
        <v>-0.90228841570600293</v>
      </c>
      <c r="K61" s="3" t="str">
        <f t="shared" si="6"/>
        <v>0.0134405717603145-0.704510615650068i</v>
      </c>
      <c r="L61" s="3" t="str">
        <f t="shared" si="3"/>
        <v>5613.21507785859-239.258321308762i</v>
      </c>
      <c r="M61" s="3" t="str">
        <f t="shared" si="7"/>
        <v>1.00000587748677-0.000252529760560725i</v>
      </c>
      <c r="N61" s="3">
        <f t="shared" si="8"/>
        <v>-3.0406687749131733</v>
      </c>
      <c r="O61" s="3">
        <f t="shared" si="9"/>
        <v>91.09294964599431</v>
      </c>
      <c r="P61" s="3">
        <f t="shared" si="10"/>
        <v>44.917201641530177</v>
      </c>
      <c r="Q61" s="3">
        <f t="shared" si="11"/>
        <v>90.190661230288313</v>
      </c>
    </row>
    <row r="62" spans="4:17" x14ac:dyDescent="0.2">
      <c r="D62" s="3">
        <v>57</v>
      </c>
      <c r="E62" s="3">
        <f t="shared" si="0"/>
        <v>1.4903174195056939</v>
      </c>
      <c r="F62" s="3">
        <f t="shared" si="12"/>
        <v>30.925549100039969</v>
      </c>
      <c r="G62" s="3">
        <f t="shared" si="1"/>
        <v>6968.455802770116</v>
      </c>
      <c r="H62" s="3" t="str">
        <f t="shared" si="2"/>
        <v>249.939911979036-4.01510239141673i</v>
      </c>
      <c r="I62" s="3">
        <f t="shared" si="4"/>
        <v>47.957832850029675</v>
      </c>
      <c r="J62" s="3">
        <f t="shared" si="5"/>
        <v>-0.92033574692917697</v>
      </c>
      <c r="K62" s="3" t="str">
        <f t="shared" si="6"/>
        <v>0.0134405716812424-0.69069388216832i</v>
      </c>
      <c r="L62" s="3" t="str">
        <f t="shared" si="3"/>
        <v>5612.80375685637-244.02666587664i</v>
      </c>
      <c r="M62" s="3" t="str">
        <f t="shared" si="7"/>
        <v>1.00000611489829-0.000257586192992656i</v>
      </c>
      <c r="N62" s="3">
        <f t="shared" si="8"/>
        <v>-3.2126435705776264</v>
      </c>
      <c r="O62" s="3">
        <f t="shared" si="9"/>
        <v>91.114807687898889</v>
      </c>
      <c r="P62" s="3">
        <f t="shared" si="10"/>
        <v>44.745189279452049</v>
      </c>
      <c r="Q62" s="3">
        <f t="shared" si="11"/>
        <v>90.194471940969706</v>
      </c>
    </row>
    <row r="63" spans="4:17" x14ac:dyDescent="0.2">
      <c r="D63" s="3">
        <v>58</v>
      </c>
      <c r="E63" s="3">
        <f t="shared" si="0"/>
        <v>1.4989194794970218</v>
      </c>
      <c r="F63" s="3">
        <f t="shared" si="12"/>
        <v>31.544197229883846</v>
      </c>
      <c r="G63" s="3">
        <f t="shared" si="1"/>
        <v>6967.8247789341103</v>
      </c>
      <c r="H63" s="3" t="str">
        <f t="shared" si="2"/>
        <v>249.937484439909-4.0953854093713i</v>
      </c>
      <c r="I63" s="3">
        <f t="shared" si="4"/>
        <v>47.957793765937673</v>
      </c>
      <c r="J63" s="3">
        <f t="shared" si="5"/>
        <v>-0.93874395498947738</v>
      </c>
      <c r="K63" s="3" t="str">
        <f t="shared" si="6"/>
        <v>0.0134405715989751-0.677148127988127i</v>
      </c>
      <c r="L63" s="3" t="str">
        <f t="shared" si="3"/>
        <v>5612.37587874359-248.889306494663i</v>
      </c>
      <c r="M63" s="3" t="str">
        <f t="shared" si="7"/>
        <v>1.00000636189579-0.000262744065148336i</v>
      </c>
      <c r="N63" s="3">
        <f t="shared" si="8"/>
        <v>-3.3846156839916985</v>
      </c>
      <c r="O63" s="3">
        <f t="shared" si="9"/>
        <v>91.137102632727988</v>
      </c>
      <c r="P63" s="3">
        <f t="shared" si="10"/>
        <v>44.573178081945976</v>
      </c>
      <c r="Q63" s="3">
        <f t="shared" si="11"/>
        <v>90.198358677738511</v>
      </c>
    </row>
    <row r="64" spans="4:17" x14ac:dyDescent="0.2">
      <c r="D64" s="3">
        <v>59</v>
      </c>
      <c r="E64" s="3">
        <f t="shared" si="0"/>
        <v>1.5075215394883497</v>
      </c>
      <c r="F64" s="3">
        <f t="shared" si="12"/>
        <v>32.17522106588968</v>
      </c>
      <c r="G64" s="3">
        <f t="shared" si="1"/>
        <v>6967.1811318229356</v>
      </c>
      <c r="H64" s="3" t="str">
        <f t="shared" si="2"/>
        <v>249.93495885249-4.17727218673705i</v>
      </c>
      <c r="I64" s="3">
        <f t="shared" si="4"/>
        <v>47.957753102867898</v>
      </c>
      <c r="J64" s="3">
        <f t="shared" si="5"/>
        <v>-0.95752024983186557</v>
      </c>
      <c r="K64" s="3" t="str">
        <f t="shared" si="6"/>
        <v>0.0134405715133834-0.663868038716093i</v>
      </c>
      <c r="L64" s="3" t="str">
        <f t="shared" si="3"/>
        <v>5611.93077972247-253.84806294317i</v>
      </c>
      <c r="M64" s="3" t="str">
        <f t="shared" si="7"/>
        <v>1.000006618866-0.0002680054239281i</v>
      </c>
      <c r="N64" s="3">
        <f t="shared" si="8"/>
        <v>-3.5565850068570795</v>
      </c>
      <c r="O64" s="3">
        <f t="shared" si="9"/>
        <v>91.159843198765131</v>
      </c>
      <c r="P64" s="3">
        <f t="shared" si="10"/>
        <v>44.401168096010821</v>
      </c>
      <c r="Q64" s="3">
        <f t="shared" si="11"/>
        <v>90.202322948933272</v>
      </c>
    </row>
    <row r="65" spans="4:17" x14ac:dyDescent="0.2">
      <c r="D65" s="3">
        <v>60</v>
      </c>
      <c r="E65" s="3">
        <f t="shared" si="0"/>
        <v>1.5161235994796778</v>
      </c>
      <c r="F65" s="3">
        <f t="shared" si="12"/>
        <v>32.818868177064196</v>
      </c>
      <c r="G65" s="3">
        <f t="shared" si="1"/>
        <v>6966.5246089151078</v>
      </c>
      <c r="H65" s="3" t="str">
        <f t="shared" si="2"/>
        <v>249.932331258554-4.26079466761005i</v>
      </c>
      <c r="I65" s="3">
        <f t="shared" si="4"/>
        <v>47.957710797046069</v>
      </c>
      <c r="J65" s="3">
        <f t="shared" si="5"/>
        <v>-0.97667198506885688</v>
      </c>
      <c r="K65" s="3" t="str">
        <f t="shared" si="6"/>
        <v>0.0134405714243332-0.650848404186892i</v>
      </c>
      <c r="L65" s="3" t="str">
        <f t="shared" si="3"/>
        <v>5611.46776960348-258.904787361889i</v>
      </c>
      <c r="M65" s="3" t="str">
        <f t="shared" si="7"/>
        <v>1.00000688621124-0.000273372358258662i</v>
      </c>
      <c r="N65" s="3">
        <f t="shared" si="8"/>
        <v>-3.7285514265065691</v>
      </c>
      <c r="O65" s="3">
        <f t="shared" si="9"/>
        <v>91.183038277370187</v>
      </c>
      <c r="P65" s="3">
        <f t="shared" si="10"/>
        <v>44.229159370539499</v>
      </c>
      <c r="Q65" s="3">
        <f t="shared" si="11"/>
        <v>90.206366292301325</v>
      </c>
    </row>
    <row r="66" spans="4:17" x14ac:dyDescent="0.2">
      <c r="D66" s="3">
        <v>61</v>
      </c>
      <c r="E66" s="3">
        <f t="shared" si="0"/>
        <v>1.5247256594710057</v>
      </c>
      <c r="F66" s="3">
        <f t="shared" si="12"/>
        <v>33.475391084892109</v>
      </c>
      <c r="G66" s="3">
        <f t="shared" si="1"/>
        <v>6965.8549526375919</v>
      </c>
      <c r="H66" s="3" t="str">
        <f t="shared" si="2"/>
        <v>249.929597540244-4.34598542665223i</v>
      </c>
      <c r="I66" s="3">
        <f t="shared" si="4"/>
        <v>47.957666782123439</v>
      </c>
      <c r="J66" s="3">
        <f t="shared" si="5"/>
        <v>-0.99620666081989973</v>
      </c>
      <c r="K66" s="3" t="str">
        <f t="shared" si="6"/>
        <v>0.0134405713316843-0.638084116419168i</v>
      </c>
      <c r="L66" s="3" t="str">
        <f t="shared" si="3"/>
        <v>5610.98613077413-264.06136465284i</v>
      </c>
      <c r="M66" s="3" t="str">
        <f t="shared" si="7"/>
        <v>1.00000716435001-0.000278846999999737i</v>
      </c>
      <c r="N66" s="3">
        <f t="shared" si="8"/>
        <v>-3.9005148257281474</v>
      </c>
      <c r="O66" s="3">
        <f t="shared" si="9"/>
        <v>91.206696936360359</v>
      </c>
      <c r="P66" s="3">
        <f t="shared" si="10"/>
        <v>44.057151956395295</v>
      </c>
      <c r="Q66" s="3">
        <f t="shared" si="11"/>
        <v>90.210490275540465</v>
      </c>
    </row>
    <row r="67" spans="4:17" x14ac:dyDescent="0.2">
      <c r="D67" s="3">
        <v>62</v>
      </c>
      <c r="E67" s="3">
        <f t="shared" si="0"/>
        <v>1.5333277194623336</v>
      </c>
      <c r="F67" s="3">
        <f t="shared" si="12"/>
        <v>34.14504736240778</v>
      </c>
      <c r="G67" s="3">
        <f t="shared" si="1"/>
        <v>6965.1719002647515</v>
      </c>
      <c r="H67" s="3" t="str">
        <f t="shared" si="2"/>
        <v>249.926753413644-4.43287768118873i</v>
      </c>
      <c r="I67" s="3">
        <f t="shared" si="4"/>
        <v>47.957620989072879</v>
      </c>
      <c r="J67" s="3">
        <f t="shared" si="5"/>
        <v>-1.0161319266056525</v>
      </c>
      <c r="K67" s="3" t="str">
        <f t="shared" si="6"/>
        <v>0.0134405712352917-0.625570167611533i</v>
      </c>
      <c r="L67" s="3" t="str">
        <f t="shared" si="3"/>
        <v>5610.48511712911-269.319712876652i</v>
      </c>
      <c r="M67" s="3" t="str">
        <f t="shared" si="7"/>
        <v>1.00000745371769-0.000284431524872809i</v>
      </c>
      <c r="N67" s="3">
        <f t="shared" si="8"/>
        <v>-4.072475082581871</v>
      </c>
      <c r="O67" s="3">
        <f t="shared" si="9"/>
        <v>91.230828423454156</v>
      </c>
      <c r="P67" s="3">
        <f t="shared" si="10"/>
        <v>43.885145906491005</v>
      </c>
      <c r="Q67" s="3">
        <f t="shared" si="11"/>
        <v>90.214696496848504</v>
      </c>
    </row>
    <row r="68" spans="4:17" x14ac:dyDescent="0.2">
      <c r="D68" s="3">
        <v>63</v>
      </c>
      <c r="E68" s="3">
        <f t="shared" si="0"/>
        <v>1.5419297794536617</v>
      </c>
      <c r="F68" s="3">
        <f t="shared" si="12"/>
        <v>34.8280997352485</v>
      </c>
      <c r="G68" s="3">
        <f t="shared" si="1"/>
        <v>6964.4751838152706</v>
      </c>
      <c r="H68" s="3" t="str">
        <f t="shared" si="2"/>
        <v>249.923794422101-4.52150530351515i</v>
      </c>
      <c r="I68" s="3">
        <f t="shared" si="4"/>
        <v>47.957573346081041</v>
      </c>
      <c r="J68" s="3">
        <f t="shared" si="5"/>
        <v>-1.0364555842977761</v>
      </c>
      <c r="K68" s="3" t="str">
        <f t="shared" si="6"/>
        <v>0.013440571135004-0.613301648177849i</v>
      </c>
      <c r="L68" s="3" t="str">
        <f t="shared" si="3"/>
        <v>5609.96395296022-274.681783641317i</v>
      </c>
      <c r="M68" s="3" t="str">
        <f t="shared" si="7"/>
        <v>1.00000775476716-0.000290128153412755i</v>
      </c>
      <c r="N68" s="3">
        <f t="shared" si="8"/>
        <v>-4.2444320702096876</v>
      </c>
      <c r="O68" s="3">
        <f t="shared" si="9"/>
        <v>91.255442169778718</v>
      </c>
      <c r="P68" s="3">
        <f t="shared" si="10"/>
        <v>43.713141275871351</v>
      </c>
      <c r="Q68" s="3">
        <f t="shared" si="11"/>
        <v>90.218986585480948</v>
      </c>
    </row>
    <row r="69" spans="4:17" x14ac:dyDescent="0.2">
      <c r="D69" s="3">
        <v>64</v>
      </c>
      <c r="E69" s="3">
        <f t="shared" ref="E69:E132" si="13">1+D69*(LOG(fs/2)-1)/500</f>
        <v>1.5505318394449896</v>
      </c>
      <c r="F69" s="3">
        <f t="shared" si="12"/>
        <v>35.524816184729417</v>
      </c>
      <c r="G69" s="3">
        <f t="shared" ref="G69:G132" si="14">SQRT((Fco_target-F70)^2)</f>
        <v>6963.7645299470196</v>
      </c>
      <c r="H69" s="3" t="str">
        <f t="shared" ref="H69:H132" si="15">IMPRODUCT($B$21,IMDIV(IMPRODUCT(COMPLEX(1,2*PI()*F69/$B$22),COMPLEX(1,-2*PI()*F69/$B$23)),IMPRODUCT(COMPLEX(1,2*PI()*F69/$B$24),COMPLEX(1,(2*PI()*F69/($B$27*$B$28))+(4*PI()^2*F69^2/$B$28^2)))))</f>
        <v>249.920715929268-4.61190283341763i</v>
      </c>
      <c r="I69" s="3">
        <f t="shared" si="4"/>
        <v>47.957523778435757</v>
      </c>
      <c r="J69" s="3">
        <f t="shared" si="5"/>
        <v>-1.0571855911254344</v>
      </c>
      <c r="K69" s="3" t="str">
        <f t="shared" si="6"/>
        <v>0.0134405710306638-0.601273744821067i</v>
      </c>
      <c r="L69" s="3" t="str">
        <f t="shared" ref="L69:L132" si="16">IMDIV(2*PI()*$B$19,COMPLEX(2*PI()*$B$19/$B$20,2*PI()*F69))</f>
        <v>5609.4218318049-280.149562482304i</v>
      </c>
      <c r="M69" s="3" t="str">
        <f t="shared" si="7"/>
        <v>1.00000806796954-0.000295939151943003i</v>
      </c>
      <c r="N69" s="3">
        <f t="shared" si="8"/>
        <v>-4.4163856566373019</v>
      </c>
      <c r="O69" s="3">
        <f t="shared" si="9"/>
        <v>91.280547793441826</v>
      </c>
      <c r="P69" s="3">
        <f t="shared" si="10"/>
        <v>43.541138121798454</v>
      </c>
      <c r="Q69" s="3">
        <f t="shared" si="11"/>
        <v>90.223362202316395</v>
      </c>
    </row>
    <row r="70" spans="4:17" x14ac:dyDescent="0.2">
      <c r="D70" s="3">
        <v>65</v>
      </c>
      <c r="E70" s="3">
        <f t="shared" si="13"/>
        <v>1.5591338994363175</v>
      </c>
      <c r="F70" s="3">
        <f t="shared" si="12"/>
        <v>36.235470052980418</v>
      </c>
      <c r="G70" s="3">
        <f t="shared" si="14"/>
        <v>6963.0396598498137</v>
      </c>
      <c r="H70" s="3" t="str">
        <f t="shared" si="15"/>
        <v>249.917513111878-4.70410549090765i</v>
      </c>
      <c r="I70" s="3">
        <f t="shared" ref="I70:I133" si="17">20*LOG(IMABS(H70))</f>
        <v>47.957472208409222</v>
      </c>
      <c r="J70" s="3">
        <f t="shared" ref="J70:J133" si="18">IF(DEGREES(IMARGUMENT(H70))&gt;0,DEGREES(IMARGUMENT(H70))-360, DEGREES(IMARGUMENT(H70)))</f>
        <v>-1.0783300627393404</v>
      </c>
      <c r="K70" s="3" t="str">
        <f t="shared" ref="K70:K133" si="19">IMPRODUCT(1/($B$14*($B$16+$B$17)),IMDIV(COMPLEX(1,2*PI()*F70*$B$15*$B$17),IMPRODUCT(COMPLEX(0,2*PI()*F70),COMPLEX(1,2*PI()*F70*$B$15*$B$16*$B$17/($B$16+$B$17)))))</f>
        <v>0.0134405709221072-0.589481738644815i</v>
      </c>
      <c r="L70" s="3" t="str">
        <f t="shared" si="16"/>
        <v>5608.85791525178-285.725069232905i</v>
      </c>
      <c r="M70" s="3" t="str">
        <f t="shared" ref="M70:M133" si="20">IMDIV(IMPRODUCT(K70,L70),IMSUM(1,IMPRODUCT(K70,L70)))</f>
        <v>1.00000839381491-0.000301866833575018i</v>
      </c>
      <c r="N70" s="3">
        <f t="shared" ref="N70:N133" si="21">20*LOG(IMABS(K70))</f>
        <v>-4.5883357045684692</v>
      </c>
      <c r="O70" s="3">
        <f t="shared" ref="O70:O133" si="22">IF(DEGREES(IMARGUMENT(K70))&gt;0,DEGREES(IMARGUMENT(K70))-360, DEGREES(IMARGUMENT(K70)))+180</f>
        <v>91.306155103169502</v>
      </c>
      <c r="P70" s="3">
        <f t="shared" ref="P70:P133" si="23">I70+N70</f>
        <v>43.36913650384075</v>
      </c>
      <c r="Q70" s="3">
        <f t="shared" ref="Q70:Q133" si="24">J70+O70</f>
        <v>90.227825040430162</v>
      </c>
    </row>
    <row r="71" spans="4:17" x14ac:dyDescent="0.2">
      <c r="D71" s="3">
        <v>66</v>
      </c>
      <c r="E71" s="3">
        <f t="shared" si="13"/>
        <v>1.5677359594276457</v>
      </c>
      <c r="F71" s="3">
        <f t="shared" si="12"/>
        <v>36.960340150186283</v>
      </c>
      <c r="G71" s="3">
        <f t="shared" si="14"/>
        <v>6962.3002891360284</v>
      </c>
      <c r="H71" s="3" t="str">
        <f t="shared" si="15"/>
        <v>249.914180952232-4.7981491891745i</v>
      </c>
      <c r="I71" s="3">
        <f t="shared" si="17"/>
        <v>47.957418555136677</v>
      </c>
      <c r="J71" s="3">
        <f t="shared" si="18"/>
        <v>-1.0998972763345498</v>
      </c>
      <c r="K71" s="3" t="str">
        <f t="shared" si="19"/>
        <v>0.013440570809164-0.577921003302053i</v>
      </c>
      <c r="L71" s="3" t="str">
        <f t="shared" si="16"/>
        <v>5608.27133170195-291.410358383593i</v>
      </c>
      <c r="M71" s="3" t="str">
        <f t="shared" si="20"/>
        <v>1.00000873281308-0.00030791355923285i</v>
      </c>
      <c r="N71" s="3">
        <f t="shared" si="21"/>
        <v>-4.7602820711706268</v>
      </c>
      <c r="O71" s="3">
        <f t="shared" si="22"/>
        <v>91.332274102010061</v>
      </c>
      <c r="P71" s="3">
        <f t="shared" si="23"/>
        <v>43.197136483966048</v>
      </c>
      <c r="Q71" s="3">
        <f t="shared" si="24"/>
        <v>90.232376825675516</v>
      </c>
    </row>
    <row r="72" spans="4:17" x14ac:dyDescent="0.2">
      <c r="D72" s="3">
        <v>67</v>
      </c>
      <c r="E72" s="3">
        <f t="shared" si="13"/>
        <v>1.5763380194189736</v>
      </c>
      <c r="F72" s="3">
        <f t="shared" si="12"/>
        <v>37.699710863971823</v>
      </c>
      <c r="G72" s="3">
        <f t="shared" si="14"/>
        <v>6961.5461277290242</v>
      </c>
      <c r="H72" s="3" t="str">
        <f t="shared" si="15"/>
        <v>249.910714230372-4.89407054775587i</v>
      </c>
      <c r="I72" s="3">
        <f t="shared" si="17"/>
        <v>47.957362734489585</v>
      </c>
      <c r="J72" s="3">
        <f t="shared" si="18"/>
        <v>-1.1218956738327224</v>
      </c>
      <c r="K72" s="3" t="str">
        <f t="shared" si="19"/>
        <v>0.0134405706916569-0.56658700318002i</v>
      </c>
      <c r="L72" s="3" t="str">
        <f t="shared" si="16"/>
        <v>5607.66117508444-297.207519429099i</v>
      </c>
      <c r="M72" s="3" t="str">
        <f t="shared" si="20"/>
        <v>1.00000908549437-0.000314081738703571i</v>
      </c>
      <c r="N72" s="3">
        <f t="shared" si="21"/>
        <v>-4.9322246078521701</v>
      </c>
      <c r="O72" s="3">
        <f t="shared" si="22"/>
        <v>91.358914991105564</v>
      </c>
      <c r="P72" s="3">
        <f t="shared" si="23"/>
        <v>43.025138126637415</v>
      </c>
      <c r="Q72" s="3">
        <f t="shared" si="24"/>
        <v>90.237019317272839</v>
      </c>
    </row>
    <row r="73" spans="4:17" x14ac:dyDescent="0.2">
      <c r="D73" s="3">
        <v>68</v>
      </c>
      <c r="E73" s="3">
        <f t="shared" si="13"/>
        <v>1.5849400794103015</v>
      </c>
      <c r="F73" s="3">
        <f t="shared" ref="F73:F136" si="25">10^(E73)</f>
        <v>38.453872270975616</v>
      </c>
      <c r="G73" s="3">
        <f t="shared" si="14"/>
        <v>6960.7768797493445</v>
      </c>
      <c r="H73" s="3" t="str">
        <f t="shared" si="15"/>
        <v>249.90710751596-4.99190690593058i</v>
      </c>
      <c r="I73" s="3">
        <f t="shared" si="17"/>
        <v>47.957304658944516</v>
      </c>
      <c r="J73" s="3">
        <f t="shared" si="18"/>
        <v>-1.1443338651252073</v>
      </c>
      <c r="K73" s="3" t="str">
        <f t="shared" si="19"/>
        <v>0.0134405705694014-0.55547529162077i</v>
      </c>
      <c r="L73" s="3" t="str">
        <f t="shared" si="16"/>
        <v>5607.02650352433-303.11867720183i</v>
      </c>
      <c r="M73" s="3" t="str">
        <f t="shared" si="20"/>
        <v>1.0000094524104-0.000320373831714466i</v>
      </c>
      <c r="N73" s="3">
        <f t="shared" si="21"/>
        <v>-5.104163160030966</v>
      </c>
      <c r="O73" s="3">
        <f t="shared" si="22"/>
        <v>91.386088173531661</v>
      </c>
      <c r="P73" s="3">
        <f t="shared" si="23"/>
        <v>42.853141498913551</v>
      </c>
      <c r="Q73" s="3">
        <f t="shared" si="24"/>
        <v>90.241754308406456</v>
      </c>
    </row>
    <row r="74" spans="4:17" x14ac:dyDescent="0.2">
      <c r="D74" s="3">
        <v>69</v>
      </c>
      <c r="E74" s="3">
        <f t="shared" si="13"/>
        <v>1.5935421394016294</v>
      </c>
      <c r="F74" s="3">
        <f t="shared" si="25"/>
        <v>39.22312025065542</v>
      </c>
      <c r="G74" s="3">
        <f t="shared" si="14"/>
        <v>6959.9922433986294</v>
      </c>
      <c r="H74" s="3" t="str">
        <f t="shared" si="15"/>
        <v>249.903355159811-5.09169633633303i</v>
      </c>
      <c r="I74" s="3">
        <f t="shared" si="17"/>
        <v>47.957244237445877</v>
      </c>
      <c r="J74" s="3">
        <f t="shared" si="18"/>
        <v>-1.1672206313776392</v>
      </c>
      <c r="K74" s="3" t="str">
        <f t="shared" si="19"/>
        <v>0.0134405704422056-0.544581509176629i</v>
      </c>
      <c r="L74" s="3" t="str">
        <f t="shared" si="16"/>
        <v>5606.36633796209-309.145992190143i</v>
      </c>
      <c r="M74" s="3" t="str">
        <f t="shared" si="20"/>
        <v>1.00000983413503-0.000326792349037817i</v>
      </c>
      <c r="N74" s="3">
        <f t="shared" si="21"/>
        <v>-5.2760975668932488</v>
      </c>
      <c r="O74" s="3">
        <f t="shared" si="22"/>
        <v>91.413804258206838</v>
      </c>
      <c r="P74" s="3">
        <f t="shared" si="23"/>
        <v>42.681146670552629</v>
      </c>
      <c r="Q74" s="3">
        <f t="shared" si="24"/>
        <v>90.246583626829192</v>
      </c>
    </row>
    <row r="75" spans="4:17" x14ac:dyDescent="0.2">
      <c r="D75" s="3">
        <v>70</v>
      </c>
      <c r="E75" s="3">
        <f t="shared" si="13"/>
        <v>1.6021441993929573</v>
      </c>
      <c r="F75" s="3">
        <f t="shared" si="25"/>
        <v>40.007756601370289</v>
      </c>
      <c r="G75" s="3">
        <f t="shared" si="14"/>
        <v>6959.1919108412148</v>
      </c>
      <c r="H75" s="3" t="str">
        <f t="shared" si="15"/>
        <v>249.899451285102-5.19347765879307i</v>
      </c>
      <c r="I75" s="3">
        <f t="shared" si="17"/>
        <v>47.957181375263758</v>
      </c>
      <c r="J75" s="3">
        <f t="shared" si="18"/>
        <v>-1.1905649283973758</v>
      </c>
      <c r="K75" s="3" t="str">
        <f t="shared" si="19"/>
        <v>0.0134405703098701-0.533901381899858i</v>
      </c>
      <c r="L75" s="3" t="str">
        <f t="shared" si="16"/>
        <v>5605.67966072245-315.291660839912i</v>
      </c>
      <c r="M75" s="3" t="str">
        <f t="shared" si="20"/>
        <v>1.00001023126515-0.000333339853624236i</v>
      </c>
      <c r="N75" s="3">
        <f t="shared" si="21"/>
        <v>-5.4480276611430236</v>
      </c>
      <c r="O75" s="3">
        <f t="shared" si="22"/>
        <v>91.442074063871772</v>
      </c>
      <c r="P75" s="3">
        <f t="shared" si="23"/>
        <v>42.509153714120735</v>
      </c>
      <c r="Q75" s="3">
        <f t="shared" si="24"/>
        <v>90.251509135474393</v>
      </c>
    </row>
    <row r="76" spans="4:17" x14ac:dyDescent="0.2">
      <c r="D76" s="3">
        <v>71</v>
      </c>
      <c r="E76" s="3">
        <f t="shared" si="13"/>
        <v>1.6107462593842854</v>
      </c>
      <c r="F76" s="3">
        <f t="shared" si="25"/>
        <v>40.808089158784938</v>
      </c>
      <c r="G76" s="3">
        <f t="shared" si="14"/>
        <v>6958.3755680833574</v>
      </c>
      <c r="H76" s="3" t="str">
        <f t="shared" si="15"/>
        <v>249.895389778229-5.29729045440178i</v>
      </c>
      <c r="I76" s="3">
        <f t="shared" si="17"/>
        <v>47.957115973845958</v>
      </c>
      <c r="J76" s="3">
        <f t="shared" si="18"/>
        <v>-1.2143758900646497</v>
      </c>
      <c r="K76" s="3" t="str">
        <f t="shared" si="19"/>
        <v>0.0134405701721869-0.523430719665849i</v>
      </c>
      <c r="L76" s="3" t="str">
        <f t="shared" si="16"/>
        <v>5604.9654140312-321.55791583771i</v>
      </c>
      <c r="M76" s="3" t="str">
        <f t="shared" si="20"/>
        <v>1.00001064442167-0.000340018961765505i</v>
      </c>
      <c r="N76" s="3">
        <f t="shared" si="21"/>
        <v>-5.6199532687416154</v>
      </c>
      <c r="O76" s="3">
        <f t="shared" si="22"/>
        <v>91.470908623139934</v>
      </c>
      <c r="P76" s="3">
        <f t="shared" si="23"/>
        <v>42.33716270510434</v>
      </c>
      <c r="Q76" s="3">
        <f t="shared" si="24"/>
        <v>90.256532733075289</v>
      </c>
    </row>
    <row r="77" spans="4:17" x14ac:dyDescent="0.2">
      <c r="D77" s="3">
        <v>72</v>
      </c>
      <c r="E77" s="3">
        <f t="shared" si="13"/>
        <v>1.6193483193756133</v>
      </c>
      <c r="F77" s="3">
        <f t="shared" si="25"/>
        <v>41.62443191664245</v>
      </c>
      <c r="G77" s="3">
        <f t="shared" si="14"/>
        <v>6957.5428948500467</v>
      </c>
      <c r="H77" s="3" t="str">
        <f t="shared" si="15"/>
        <v>249.8911642793-5.40317507980483i</v>
      </c>
      <c r="I77" s="3">
        <f t="shared" si="17"/>
        <v>47.957047930664103</v>
      </c>
      <c r="J77" s="3">
        <f t="shared" si="18"/>
        <v>-1.2386628318285255</v>
      </c>
      <c r="K77" s="3" t="str">
        <f t="shared" si="19"/>
        <v>0.0134405700289402-0.513165414529228i</v>
      </c>
      <c r="L77" s="3" t="str">
        <f t="shared" si="16"/>
        <v>5604.22249847845-327.947026373834i</v>
      </c>
      <c r="M77" s="3" t="str">
        <f t="shared" si="20"/>
        <v>1.00001107425046-0.000346832344287893i</v>
      </c>
      <c r="N77" s="3">
        <f t="shared" si="21"/>
        <v>-5.7918742086364627</v>
      </c>
      <c r="O77" s="3">
        <f t="shared" si="22"/>
        <v>91.500319186620374</v>
      </c>
      <c r="P77" s="3">
        <f t="shared" si="23"/>
        <v>42.165173722027639</v>
      </c>
      <c r="Q77" s="3">
        <f t="shared" si="24"/>
        <v>90.261656354791853</v>
      </c>
    </row>
    <row r="78" spans="4:17" x14ac:dyDescent="0.2">
      <c r="D78" s="3">
        <v>73</v>
      </c>
      <c r="E78" s="3">
        <f t="shared" si="13"/>
        <v>1.6279503793669412</v>
      </c>
      <c r="F78" s="3">
        <f t="shared" si="25"/>
        <v>42.457105149953328</v>
      </c>
      <c r="G78" s="3">
        <f t="shared" si="14"/>
        <v>6956.6935644593514</v>
      </c>
      <c r="H78" s="3" t="str">
        <f t="shared" si="15"/>
        <v>249.886768172228-5.5111726817246i</v>
      </c>
      <c r="I78" s="3">
        <f t="shared" si="17"/>
        <v>47.956977139052945</v>
      </c>
      <c r="J78" s="3">
        <f t="shared" si="18"/>
        <v>-1.263435254268809</v>
      </c>
      <c r="K78" s="3" t="str">
        <f t="shared" si="19"/>
        <v>0.0134405698799048-0.503101439112181i</v>
      </c>
      <c r="L78" s="3" t="str">
        <f t="shared" si="16"/>
        <v>5603.44977142641-334.46129838326i</v>
      </c>
      <c r="M78" s="3" t="str">
        <f t="shared" si="20"/>
        <v>1.00001152142331-0.000353782727777056i</v>
      </c>
      <c r="N78" s="3">
        <f t="shared" si="21"/>
        <v>-5.963790292479386</v>
      </c>
      <c r="O78" s="3">
        <f t="shared" si="22"/>
        <v>91.530317227113159</v>
      </c>
      <c r="P78" s="3">
        <f t="shared" si="23"/>
        <v>41.993186846573558</v>
      </c>
      <c r="Q78" s="3">
        <f t="shared" si="24"/>
        <v>90.266881972844345</v>
      </c>
    </row>
    <row r="79" spans="4:17" x14ac:dyDescent="0.2">
      <c r="D79" s="3">
        <v>74</v>
      </c>
      <c r="E79" s="3">
        <f t="shared" si="13"/>
        <v>1.6365524393582693</v>
      </c>
      <c r="F79" s="3">
        <f t="shared" si="25"/>
        <v>43.306435540648643</v>
      </c>
      <c r="G79" s="3">
        <f t="shared" si="14"/>
        <v>6955.8272436942534</v>
      </c>
      <c r="H79" s="3" t="str">
        <f t="shared" si="15"/>
        <v>249.882194574467-5.62132521171265i</v>
      </c>
      <c r="I79" s="3">
        <f t="shared" si="17"/>
        <v>47.956903488044425</v>
      </c>
      <c r="J79" s="3">
        <f t="shared" si="18"/>
        <v>-1.2887028467248163</v>
      </c>
      <c r="K79" s="3" t="str">
        <f t="shared" si="19"/>
        <v>0.0134405697248473-0.493234845024404i</v>
      </c>
      <c r="L79" s="3" t="str">
        <f t="shared" si="16"/>
        <v>5602.6460453603-341.103074762524i</v>
      </c>
      <c r="M79" s="3" t="str">
        <f t="shared" si="20"/>
        <v>1.00001198663906-0.000360872895835527i</v>
      </c>
      <c r="N79" s="3">
        <f t="shared" si="21"/>
        <v>-6.1357013243333283</v>
      </c>
      <c r="O79" s="3">
        <f t="shared" si="22"/>
        <v>91.560914443879128</v>
      </c>
      <c r="P79" s="3">
        <f t="shared" si="23"/>
        <v>41.821202163711099</v>
      </c>
      <c r="Q79" s="3">
        <f t="shared" si="24"/>
        <v>90.27221159715431</v>
      </c>
    </row>
    <row r="80" spans="4:17" x14ac:dyDescent="0.2">
      <c r="D80" s="3">
        <v>75</v>
      </c>
      <c r="E80" s="3">
        <f t="shared" si="13"/>
        <v>1.6451544993495972</v>
      </c>
      <c r="F80" s="3">
        <f t="shared" si="25"/>
        <v>44.172756305746759</v>
      </c>
      <c r="G80" s="3">
        <f t="shared" si="14"/>
        <v>6954.9435926719161</v>
      </c>
      <c r="H80" s="3" t="str">
        <f t="shared" si="15"/>
        <v>249.8774363263-5.73367544113277i</v>
      </c>
      <c r="I80" s="3">
        <f t="shared" si="17"/>
        <v>47.956826862193836</v>
      </c>
      <c r="J80" s="3">
        <f t="shared" si="18"/>
        <v>-1.314475490992278</v>
      </c>
      <c r="K80" s="3" t="str">
        <f t="shared" si="19"/>
        <v>0.013440569563524-0.483561761314022i</v>
      </c>
      <c r="L80" s="3" t="str">
        <f t="shared" si="16"/>
        <v>5601.81008618038-347.874735560403i</v>
      </c>
      <c r="M80" s="3" t="str">
        <f t="shared" si="20"/>
        <v>1.00001247062456-0.000368105690374098i</v>
      </c>
      <c r="N80" s="3">
        <f t="shared" si="21"/>
        <v>-6.3076071003677505</v>
      </c>
      <c r="O80" s="3">
        <f t="shared" si="22"/>
        <v>91.592122766983962</v>
      </c>
      <c r="P80" s="3">
        <f t="shared" si="23"/>
        <v>41.649219761826089</v>
      </c>
      <c r="Q80" s="3">
        <f t="shared" si="24"/>
        <v>90.277647275991683</v>
      </c>
    </row>
    <row r="81" spans="4:17" x14ac:dyDescent="0.2">
      <c r="D81" s="3">
        <v>76</v>
      </c>
      <c r="E81" s="3">
        <f t="shared" si="13"/>
        <v>1.6537565593409251</v>
      </c>
      <c r="F81" s="3">
        <f t="shared" si="25"/>
        <v>45.056407328084283</v>
      </c>
      <c r="G81" s="3">
        <f t="shared" si="14"/>
        <v>6954.0422647103378</v>
      </c>
      <c r="H81" s="3" t="str">
        <f t="shared" si="15"/>
        <v>249.872485979729-5.84826697637595i</v>
      </c>
      <c r="I81" s="3">
        <f t="shared" si="17"/>
        <v>47.95674714139998</v>
      </c>
      <c r="J81" s="3">
        <f t="shared" si="18"/>
        <v>-1.3407632650892858</v>
      </c>
      <c r="K81" s="3" t="str">
        <f t="shared" si="19"/>
        <v>0.0134405693956817-0.474078392948916i</v>
      </c>
      <c r="L81" s="3" t="str">
        <f t="shared" si="16"/>
        <v>5600.94061143361-354.778698140073i</v>
      </c>
      <c r="M81" s="3" t="str">
        <f t="shared" si="20"/>
        <v>1.00001297413589-0.000375484012938067i</v>
      </c>
      <c r="N81" s="3">
        <f t="shared" si="21"/>
        <v>-6.4795074085413793</v>
      </c>
      <c r="O81" s="3">
        <f t="shared" si="22"/>
        <v>91.623954361718077</v>
      </c>
      <c r="P81" s="3">
        <f t="shared" si="23"/>
        <v>41.4772397328586</v>
      </c>
      <c r="Q81" s="3">
        <f t="shared" si="24"/>
        <v>90.283191096628798</v>
      </c>
    </row>
    <row r="82" spans="4:17" x14ac:dyDescent="0.2">
      <c r="D82" s="3">
        <v>77</v>
      </c>
      <c r="E82" s="3">
        <f t="shared" si="13"/>
        <v>1.662358619332253</v>
      </c>
      <c r="F82" s="3">
        <f t="shared" si="25"/>
        <v>45.957735289661763</v>
      </c>
      <c r="G82" s="3">
        <f t="shared" si="14"/>
        <v>6953.1229061923432</v>
      </c>
      <c r="H82" s="3" t="str">
        <f t="shared" si="15"/>
        <v>249.867335786897-5.96514427430697i</v>
      </c>
      <c r="I82" s="3">
        <f t="shared" si="17"/>
        <v>47.956664200717128</v>
      </c>
      <c r="J82" s="3">
        <f t="shared" si="18"/>
        <v>-1.367576447092455</v>
      </c>
      <c r="K82" s="3" t="str">
        <f t="shared" si="19"/>
        <v>0.0134405692210572-0.464781019327817i</v>
      </c>
      <c r="L82" s="3" t="str">
        <f t="shared" si="16"/>
        <v>5600.03628848303-361.81741731038i</v>
      </c>
      <c r="M82" s="3" t="str">
        <f t="shared" si="20"/>
        <v>1.00001349795947-0.000383010826069819i</v>
      </c>
      <c r="N82" s="3">
        <f t="shared" si="21"/>
        <v>-6.6514020282726491</v>
      </c>
      <c r="O82" s="3">
        <f t="shared" si="22"/>
        <v>91.656421633092776</v>
      </c>
      <c r="P82" s="3">
        <f t="shared" si="23"/>
        <v>41.305262172444479</v>
      </c>
      <c r="Q82" s="3">
        <f t="shared" si="24"/>
        <v>90.288845186000316</v>
      </c>
    </row>
    <row r="83" spans="4:17" x14ac:dyDescent="0.2">
      <c r="D83" s="3">
        <v>78</v>
      </c>
      <c r="E83" s="3">
        <f t="shared" si="13"/>
        <v>1.6709606793235809</v>
      </c>
      <c r="F83" s="3">
        <f t="shared" si="25"/>
        <v>46.877093807657239</v>
      </c>
      <c r="G83" s="3">
        <f t="shared" si="14"/>
        <v>6952.1851564268391</v>
      </c>
      <c r="H83" s="3" t="str">
        <f t="shared" si="15"/>
        <v>249.861977688083-6.08435265794445i</v>
      </c>
      <c r="I83" s="3">
        <f t="shared" si="17"/>
        <v>47.956577910160796</v>
      </c>
      <c r="J83" s="3">
        <f t="shared" si="18"/>
        <v>-1.3949255190444503</v>
      </c>
      <c r="K83" s="3" t="str">
        <f t="shared" si="19"/>
        <v>0.0134405690393762-0.455665992820601i</v>
      </c>
      <c r="L83" s="3" t="str">
        <f t="shared" si="16"/>
        <v>5599.09573261314-368.993385423631i</v>
      </c>
      <c r="M83" s="3" t="str">
        <f t="shared" si="20"/>
        <v>1.00001404291328-0.000390689154708919i</v>
      </c>
      <c r="N83" s="3">
        <f t="shared" si="21"/>
        <v>-6.8232907300969936</v>
      </c>
      <c r="O83" s="3">
        <f t="shared" si="22"/>
        <v>91.68953723041372</v>
      </c>
      <c r="P83" s="3">
        <f t="shared" si="23"/>
        <v>41.133287180063803</v>
      </c>
      <c r="Q83" s="3">
        <f t="shared" si="24"/>
        <v>90.294611711369271</v>
      </c>
    </row>
    <row r="84" spans="4:17" x14ac:dyDescent="0.2">
      <c r="D84" s="3">
        <v>79</v>
      </c>
      <c r="E84" s="3">
        <f t="shared" si="13"/>
        <v>1.6795627393149091</v>
      </c>
      <c r="F84" s="3">
        <f t="shared" si="25"/>
        <v>47.814843573160552</v>
      </c>
      <c r="G84" s="3">
        <f t="shared" si="14"/>
        <v>6951.228647507317</v>
      </c>
      <c r="H84" s="3" t="str">
        <f t="shared" si="15"/>
        <v>249.856403299179-6.20593833237178i</v>
      </c>
      <c r="I84" s="3">
        <f t="shared" si="17"/>
        <v>47.956488134504163</v>
      </c>
      <c r="J84" s="3">
        <f t="shared" si="18"/>
        <v>-1.4228211709337655</v>
      </c>
      <c r="K84" s="3" t="str">
        <f t="shared" si="19"/>
        <v>0.0134405688503536-0.446729737337219i</v>
      </c>
      <c r="L84" s="3" t="str">
        <f t="shared" si="16"/>
        <v>5598.11750506943-376.309132437192i</v>
      </c>
      <c r="M84" s="3" t="str">
        <f t="shared" si="20"/>
        <v>1.00001460984813-0.000398522087631156i</v>
      </c>
      <c r="N84" s="3">
        <f t="shared" si="21"/>
        <v>-6.9951732753103668</v>
      </c>
      <c r="O84" s="3">
        <f t="shared" si="22"/>
        <v>91.723314051932221</v>
      </c>
      <c r="P84" s="3">
        <f t="shared" si="23"/>
        <v>40.961314859193799</v>
      </c>
      <c r="Q84" s="3">
        <f t="shared" si="24"/>
        <v>90.300492880998462</v>
      </c>
    </row>
    <row r="85" spans="4:17" x14ac:dyDescent="0.2">
      <c r="D85" s="3">
        <v>80</v>
      </c>
      <c r="E85" s="3">
        <f t="shared" si="13"/>
        <v>1.688164799306237</v>
      </c>
      <c r="F85" s="3">
        <f t="shared" si="25"/>
        <v>48.771352492682837</v>
      </c>
      <c r="G85" s="3">
        <f t="shared" si="14"/>
        <v>6950.2530041675027</v>
      </c>
      <c r="H85" s="3" t="str">
        <f t="shared" si="15"/>
        <v>249.850603898703-6.32994840088168i</v>
      </c>
      <c r="I85" s="3">
        <f t="shared" si="17"/>
        <v>47.956394733067611</v>
      </c>
      <c r="J85" s="3">
        <f t="shared" si="18"/>
        <v>-1.4512743047481655</v>
      </c>
      <c r="K85" s="3" t="str">
        <f t="shared" si="19"/>
        <v>0.0134405686536929-0.437968746924702i</v>
      </c>
      <c r="L85" s="3" t="str">
        <f t="shared" si="16"/>
        <v>5597.10011103036-383.767225935998i</v>
      </c>
      <c r="M85" s="3" t="str">
        <f t="shared" si="20"/>
        <v>1.00001519964895-0.000406512778927936i</v>
      </c>
      <c r="N85" s="3">
        <f t="shared" si="21"/>
        <v>-7.1670494155984343</v>
      </c>
      <c r="O85" s="3">
        <f t="shared" si="22"/>
        <v>91.757765249575414</v>
      </c>
      <c r="P85" s="3">
        <f t="shared" si="23"/>
        <v>40.789345317469177</v>
      </c>
      <c r="Q85" s="3">
        <f t="shared" si="24"/>
        <v>90.306490944827246</v>
      </c>
    </row>
    <row r="86" spans="4:17" x14ac:dyDescent="0.2">
      <c r="D86" s="3">
        <v>81</v>
      </c>
      <c r="E86" s="3">
        <f t="shared" si="13"/>
        <v>1.6967668592975649</v>
      </c>
      <c r="F86" s="3">
        <f t="shared" si="25"/>
        <v>49.746995832497156</v>
      </c>
      <c r="G86" s="3">
        <f t="shared" si="14"/>
        <v>6949.2578436341337</v>
      </c>
      <c r="H86" s="3" t="str">
        <f t="shared" si="15"/>
        <v>249.844570414274-6.4564308813512i</v>
      </c>
      <c r="I86" s="3">
        <f t="shared" si="17"/>
        <v>47.956297559498992</v>
      </c>
      <c r="J86" s="3">
        <f t="shared" si="18"/>
        <v>-1.4802960386025819</v>
      </c>
      <c r="K86" s="3" t="str">
        <f t="shared" si="19"/>
        <v>0.0134405684490854-0.429379584391659i</v>
      </c>
      <c r="L86" s="3" t="str">
        <f t="shared" si="16"/>
        <v>5596.04199750992-391.370271112952i</v>
      </c>
      <c r="M86" s="3" t="str">
        <f t="shared" si="20"/>
        <v>1.00001581323618-0.000414664449527524i</v>
      </c>
      <c r="N86" s="3">
        <f t="shared" si="21"/>
        <v>-7.3389188926514279</v>
      </c>
      <c r="O86" s="3">
        <f t="shared" si="22"/>
        <v>91.792904233755621</v>
      </c>
      <c r="P86" s="3">
        <f t="shared" si="23"/>
        <v>40.617378666847564</v>
      </c>
      <c r="Q86" s="3">
        <f t="shared" si="24"/>
        <v>90.312608195153032</v>
      </c>
    </row>
    <row r="87" spans="4:17" x14ac:dyDescent="0.2">
      <c r="D87" s="3">
        <v>82</v>
      </c>
      <c r="E87" s="3">
        <f t="shared" si="13"/>
        <v>1.705368919288893</v>
      </c>
      <c r="F87" s="3">
        <f t="shared" si="25"/>
        <v>50.742156365866201</v>
      </c>
      <c r="G87" s="3">
        <f t="shared" si="14"/>
        <v>6948.242775476785</v>
      </c>
      <c r="H87" s="3" t="str">
        <f t="shared" si="15"/>
        <v>249.838293408566-6.58543472284775i</v>
      </c>
      <c r="I87" s="3">
        <f t="shared" si="17"/>
        <v>47.956196461545709</v>
      </c>
      <c r="J87" s="3">
        <f t="shared" si="18"/>
        <v>-1.5098977109426917</v>
      </c>
      <c r="K87" s="3" t="str">
        <f t="shared" si="19"/>
        <v>0.0134405682362097-0.420958879959776i</v>
      </c>
      <c r="L87" s="3" t="str">
        <f t="shared" si="16"/>
        <v>5594.9415511889-399.120910703926i</v>
      </c>
      <c r="M87" s="3" t="str">
        <f t="shared" si="20"/>
        <v>1.00001645156715-0.000422980388759789i</v>
      </c>
      <c r="N87" s="3">
        <f t="shared" si="21"/>
        <v>-7.5107814377632529</v>
      </c>
      <c r="O87" s="3">
        <f t="shared" si="22"/>
        <v>91.828744678259952</v>
      </c>
      <c r="P87" s="3">
        <f t="shared" si="23"/>
        <v>40.445415023782459</v>
      </c>
      <c r="Q87" s="3">
        <f t="shared" si="24"/>
        <v>90.318846967317256</v>
      </c>
    </row>
    <row r="88" spans="4:17" x14ac:dyDescent="0.2">
      <c r="D88" s="3">
        <v>83</v>
      </c>
      <c r="E88" s="3">
        <f t="shared" si="13"/>
        <v>1.7139709792802209</v>
      </c>
      <c r="F88" s="3">
        <f t="shared" si="25"/>
        <v>51.757224523215363</v>
      </c>
      <c r="G88" s="3">
        <f t="shared" si="14"/>
        <v>6947.2074014546897</v>
      </c>
      <c r="H88" s="3" t="str">
        <f t="shared" si="15"/>
        <v>249.831763064695-6.7170098224646i</v>
      </c>
      <c r="I88" s="3">
        <f t="shared" si="17"/>
        <v>47.956091280817297</v>
      </c>
      <c r="J88" s="3">
        <f t="shared" si="18"/>
        <v>-1.5400908848253623</v>
      </c>
      <c r="K88" s="3" t="str">
        <f t="shared" si="19"/>
        <v>0.0134405680147319-0.41270332994176i</v>
      </c>
      <c r="L88" s="3" t="str">
        <f t="shared" si="16"/>
        <v>5593.79709617324-407.021824873983i</v>
      </c>
      <c r="M88" s="3" t="str">
        <f t="shared" si="20"/>
        <v>1.00001711563753-0.000431463955965987i</v>
      </c>
      <c r="N88" s="3">
        <f t="shared" si="21"/>
        <v>-7.6826367714146739</v>
      </c>
      <c r="O88" s="3">
        <f t="shared" si="22"/>
        <v>91.865300525220576</v>
      </c>
      <c r="P88" s="3">
        <f t="shared" si="23"/>
        <v>40.273454509402626</v>
      </c>
      <c r="Q88" s="3">
        <f t="shared" si="24"/>
        <v>90.325209640395215</v>
      </c>
    </row>
    <row r="89" spans="4:17" x14ac:dyDescent="0.2">
      <c r="D89" s="3">
        <v>84</v>
      </c>
      <c r="E89" s="3">
        <f t="shared" si="13"/>
        <v>1.7225730392715488</v>
      </c>
      <c r="F89" s="3">
        <f t="shared" si="25"/>
        <v>52.792598545310106</v>
      </c>
      <c r="G89" s="3">
        <f t="shared" si="14"/>
        <v>6946.1513153605028</v>
      </c>
      <c r="H89" s="3" t="str">
        <f t="shared" si="15"/>
        <v>249.82496917102-6.85120704238357i</v>
      </c>
      <c r="I89" s="3">
        <f t="shared" si="17"/>
        <v>47.955981852538237</v>
      </c>
      <c r="J89" s="3">
        <f t="shared" si="18"/>
        <v>-1.5708873522768843</v>
      </c>
      <c r="K89" s="3" t="str">
        <f t="shared" si="19"/>
        <v>0.0134405677843046-0.404609695445189i</v>
      </c>
      <c r="L89" s="3" t="str">
        <f t="shared" si="16"/>
        <v>5592.60689167746-415.075731051175i</v>
      </c>
      <c r="M89" s="3" t="str">
        <f t="shared" si="20"/>
        <v>1.00001780648292-0.000440118582155427i</v>
      </c>
      <c r="N89" s="3">
        <f t="shared" si="21"/>
        <v>-7.8544846028404454</v>
      </c>
      <c r="O89" s="3">
        <f t="shared" si="22"/>
        <v>91.902585990166301</v>
      </c>
      <c r="P89" s="3">
        <f t="shared" si="23"/>
        <v>40.101497249697793</v>
      </c>
      <c r="Q89" s="3">
        <f t="shared" si="24"/>
        <v>90.331698637889417</v>
      </c>
    </row>
    <row r="90" spans="4:17" x14ac:dyDescent="0.2">
      <c r="D90" s="3">
        <v>85</v>
      </c>
      <c r="E90" s="3">
        <f t="shared" si="13"/>
        <v>1.7311750992628767</v>
      </c>
      <c r="F90" s="3">
        <f t="shared" si="25"/>
        <v>53.848684639497243</v>
      </c>
      <c r="G90" s="3">
        <f t="shared" si="14"/>
        <v>6945.0741028609282</v>
      </c>
      <c r="H90" s="3" t="str">
        <f t="shared" si="15"/>
        <v>249.817901105367-6.98807822716395i</v>
      </c>
      <c r="I90" s="3">
        <f t="shared" si="17"/>
        <v>47.955868005291862</v>
      </c>
      <c r="J90" s="3">
        <f t="shared" si="18"/>
        <v>-1.6022991387301402</v>
      </c>
      <c r="K90" s="3" t="str">
        <f t="shared" si="19"/>
        <v>0.0134405675445659-0.396674801101814i</v>
      </c>
      <c r="L90" s="3" t="str">
        <f t="shared" si="16"/>
        <v>5591.36912963155-423.285383704071i</v>
      </c>
      <c r="M90" s="3" t="str">
        <f t="shared" si="20"/>
        <v>1.00001852518038-0.000448947771710726i</v>
      </c>
      <c r="N90" s="3">
        <f t="shared" si="21"/>
        <v>-8.0263246295786139</v>
      </c>
      <c r="O90" s="3">
        <f t="shared" si="22"/>
        <v>91.940615567155746</v>
      </c>
      <c r="P90" s="3">
        <f t="shared" si="23"/>
        <v>39.929543375713251</v>
      </c>
      <c r="Q90" s="3">
        <f t="shared" si="24"/>
        <v>90.3383164284256</v>
      </c>
    </row>
    <row r="91" spans="4:17" x14ac:dyDescent="0.2">
      <c r="D91" s="3">
        <v>86</v>
      </c>
      <c r="E91" s="3">
        <f t="shared" si="13"/>
        <v>1.7397771592542046</v>
      </c>
      <c r="F91" s="3">
        <f t="shared" si="25"/>
        <v>54.925897139072056</v>
      </c>
      <c r="G91" s="3">
        <f t="shared" si="14"/>
        <v>6943.9753413341668</v>
      </c>
      <c r="H91" s="3" t="str">
        <f t="shared" si="15"/>
        <v>249.810547818602-7.12767622125425i</v>
      </c>
      <c r="I91" s="3">
        <f t="shared" si="17"/>
        <v>47.955749560752928</v>
      </c>
      <c r="J91" s="3">
        <f t="shared" si="18"/>
        <v>-1.6343385075418864</v>
      </c>
      <c r="K91" s="3" t="str">
        <f t="shared" si="19"/>
        <v>0.0134405672951395-0.388895533821765i</v>
      </c>
      <c r="L91" s="3" t="str">
        <f t="shared" si="16"/>
        <v>5590.08193220954-431.653574058992i</v>
      </c>
      <c r="M91" s="3" t="str">
        <f t="shared" si="20"/>
        <v>1.00001927285008-0.000457955104143703i</v>
      </c>
      <c r="N91" s="3">
        <f t="shared" si="21"/>
        <v>-8.1981565370023173</v>
      </c>
      <c r="O91" s="3">
        <f t="shared" si="22"/>
        <v>91.979404033993063</v>
      </c>
      <c r="P91" s="3">
        <f t="shared" si="23"/>
        <v>39.757593023750609</v>
      </c>
      <c r="Q91" s="3">
        <f t="shared" si="24"/>
        <v>90.345065526451179</v>
      </c>
    </row>
    <row r="92" spans="4:17" x14ac:dyDescent="0.2">
      <c r="D92" s="3">
        <v>87</v>
      </c>
      <c r="E92" s="3">
        <f t="shared" si="13"/>
        <v>1.7483792192455327</v>
      </c>
      <c r="F92" s="3">
        <f t="shared" si="25"/>
        <v>56.024658665833115</v>
      </c>
      <c r="G92" s="3">
        <f t="shared" si="14"/>
        <v>6942.854599704111</v>
      </c>
      <c r="H92" s="3" t="str">
        <f t="shared" si="15"/>
        <v>249.802897817568-7.27005488672405i</v>
      </c>
      <c r="I92" s="3">
        <f t="shared" si="17"/>
        <v>47.955626333410144</v>
      </c>
      <c r="J92" s="3">
        <f t="shared" si="18"/>
        <v>-1.6670179645910366</v>
      </c>
      <c r="K92" s="3" t="str">
        <f t="shared" si="19"/>
        <v>0.0134405670356341-0.381268841572197i</v>
      </c>
      <c r="L92" s="3" t="str">
        <f t="shared" si="16"/>
        <v>5588.74334927792-440.183129752635i</v>
      </c>
      <c r="M92" s="3" t="str">
        <f t="shared" si="20"/>
        <v>1.00002005065704-0.000467144235903718i</v>
      </c>
      <c r="N92" s="3">
        <f t="shared" si="21"/>
        <v>-8.3699799978328606</v>
      </c>
      <c r="O92" s="3">
        <f t="shared" si="22"/>
        <v>92.01896645752629</v>
      </c>
      <c r="P92" s="3">
        <f t="shared" si="23"/>
        <v>39.58564633557728</v>
      </c>
      <c r="Q92" s="3">
        <f t="shared" si="24"/>
        <v>90.35194849293525</v>
      </c>
    </row>
    <row r="93" spans="4:17" x14ac:dyDescent="0.2">
      <c r="D93" s="3">
        <v>88</v>
      </c>
      <c r="E93" s="3">
        <f t="shared" si="13"/>
        <v>1.7569812792368606</v>
      </c>
      <c r="F93" s="3">
        <f t="shared" si="25"/>
        <v>57.145400295889232</v>
      </c>
      <c r="G93" s="3">
        <f t="shared" si="14"/>
        <v>6941.711438271217</v>
      </c>
      <c r="H93" s="3" t="str">
        <f t="shared" si="15"/>
        <v>249.794939147342-7.41526912121277i</v>
      </c>
      <c r="I93" s="3">
        <f t="shared" si="17"/>
        <v>47.955498130277256</v>
      </c>
      <c r="J93" s="3">
        <f t="shared" si="18"/>
        <v>-1.7003502629591842</v>
      </c>
      <c r="K93" s="3" t="str">
        <f t="shared" si="19"/>
        <v>0.0134405667656423-0.373791732179886i</v>
      </c>
      <c r="L93" s="3" t="str">
        <f t="shared" si="16"/>
        <v>5587.35135576241-448.876914415595i</v>
      </c>
      <c r="M93" s="3" t="str">
        <f t="shared" si="20"/>
        <v>1.00002085981288-0.000476518902240751i</v>
      </c>
      <c r="N93" s="3">
        <f t="shared" si="21"/>
        <v>-8.5417946716336601</v>
      </c>
      <c r="O93" s="3">
        <f t="shared" si="22"/>
        <v>92.059318199028525</v>
      </c>
      <c r="P93" s="3">
        <f t="shared" si="23"/>
        <v>39.413703458643596</v>
      </c>
      <c r="Q93" s="3">
        <f t="shared" si="24"/>
        <v>90.358967936069334</v>
      </c>
    </row>
    <row r="94" spans="4:17" x14ac:dyDescent="0.2">
      <c r="D94" s="3">
        <v>89</v>
      </c>
      <c r="E94" s="3">
        <f t="shared" si="13"/>
        <v>1.7655833392281886</v>
      </c>
      <c r="F94" s="3">
        <f t="shared" si="25"/>
        <v>58.288561728783108</v>
      </c>
      <c r="G94" s="3">
        <f t="shared" si="14"/>
        <v>6940.5454085400015</v>
      </c>
      <c r="H94" s="3" t="str">
        <f t="shared" si="15"/>
        <v>249.7866593728-7.56337487609098i</v>
      </c>
      <c r="I94" s="3">
        <f t="shared" si="17"/>
        <v>47.955364750592963</v>
      </c>
      <c r="J94" s="3">
        <f t="shared" si="18"/>
        <v>-1.7343484076942361</v>
      </c>
      <c r="K94" s="3" t="str">
        <f t="shared" si="19"/>
        <v>0.0134405664847404-0.366461272157316i</v>
      </c>
      <c r="L94" s="3" t="str">
        <f t="shared" si="16"/>
        <v>5585.90384893134-457.737827182i</v>
      </c>
      <c r="M94" s="3" t="str">
        <f t="shared" si="20"/>
        <v>1.00002170157765-0.000486082919125259i</v>
      </c>
      <c r="N94" s="3">
        <f t="shared" si="21"/>
        <v>-8.7136002042839404</v>
      </c>
      <c r="O94" s="3">
        <f t="shared" si="22"/>
        <v>92.100474919662659</v>
      </c>
      <c r="P94" s="3">
        <f t="shared" si="23"/>
        <v>39.241764546309021</v>
      </c>
      <c r="Q94" s="3">
        <f t="shared" si="24"/>
        <v>90.366126511968417</v>
      </c>
    </row>
    <row r="95" spans="4:17" x14ac:dyDescent="0.2">
      <c r="D95" s="3">
        <v>90</v>
      </c>
      <c r="E95" s="3">
        <f t="shared" si="13"/>
        <v>1.7741853992195167</v>
      </c>
      <c r="F95" s="3">
        <f t="shared" si="25"/>
        <v>59.454591459998326</v>
      </c>
      <c r="G95" s="3">
        <f t="shared" si="14"/>
        <v>6939.3560530430832</v>
      </c>
      <c r="H95" s="3" t="str">
        <f t="shared" si="15"/>
        <v>249.778045559449-7.71442917482998i</v>
      </c>
      <c r="I95" s="3">
        <f t="shared" si="17"/>
        <v>47.95522598550864</v>
      </c>
      <c r="J95" s="3">
        <f t="shared" si="18"/>
        <v>-1.769025660658355</v>
      </c>
      <c r="K95" s="3" t="str">
        <f t="shared" si="19"/>
        <v>0.0134405661924876-0.359274585551783i</v>
      </c>
      <c r="L95" s="3" t="str">
        <f t="shared" si="16"/>
        <v>5584.39864559407-466.768802120214i</v>
      </c>
      <c r="M95" s="3" t="str">
        <f t="shared" si="20"/>
        <v>1.0000225772618-0.000495840185227252i</v>
      </c>
      <c r="N95" s="3">
        <f t="shared" si="21"/>
        <v>-8.8853962274318441</v>
      </c>
      <c r="O95" s="3">
        <f t="shared" si="22"/>
        <v>92.142452586029492</v>
      </c>
      <c r="P95" s="3">
        <f t="shared" si="23"/>
        <v>39.069829758076793</v>
      </c>
      <c r="Q95" s="3">
        <f t="shared" si="24"/>
        <v>90.373426925371135</v>
      </c>
    </row>
    <row r="96" spans="4:17" x14ac:dyDescent="0.2">
      <c r="D96" s="3">
        <v>91</v>
      </c>
      <c r="E96" s="3">
        <f t="shared" si="13"/>
        <v>1.7827874592108448</v>
      </c>
      <c r="F96" s="3">
        <f t="shared" si="25"/>
        <v>60.643946956916963</v>
      </c>
      <c r="G96" s="3">
        <f t="shared" si="14"/>
        <v>6938.1429051617024</v>
      </c>
      <c r="H96" s="3" t="str">
        <f t="shared" si="15"/>
        <v>249.769084253495-7.868490131574i</v>
      </c>
      <c r="I96" s="3">
        <f t="shared" si="17"/>
        <v>47.95508161776327</v>
      </c>
      <c r="J96" s="3">
        <f t="shared" si="18"/>
        <v>-1.8043955454611493</v>
      </c>
      <c r="K96" s="3" t="str">
        <f t="shared" si="19"/>
        <v>0.0134405658884251-0.352228852817077i</v>
      </c>
      <c r="L96" s="3" t="str">
        <f t="shared" si="16"/>
        <v>5582.83347921308-475.972807579333i</v>
      </c>
      <c r="M96" s="3" t="str">
        <f t="shared" si="20"/>
        <v>1.00002348822811-0.000505794683956888i</v>
      </c>
      <c r="N96" s="3">
        <f t="shared" si="21"/>
        <v>-9.0571823579257735</v>
      </c>
      <c r="O96" s="3">
        <f t="shared" si="22"/>
        <v>92.185267475799421</v>
      </c>
      <c r="P96" s="3">
        <f t="shared" si="23"/>
        <v>38.897899259837494</v>
      </c>
      <c r="Q96" s="3">
        <f t="shared" si="24"/>
        <v>90.380871930338273</v>
      </c>
    </row>
    <row r="97" spans="4:17" x14ac:dyDescent="0.2">
      <c r="D97" s="3">
        <v>92</v>
      </c>
      <c r="E97" s="3">
        <f t="shared" si="13"/>
        <v>1.7913895192021725</v>
      </c>
      <c r="F97" s="3">
        <f t="shared" si="25"/>
        <v>61.857094838297591</v>
      </c>
      <c r="G97" s="3">
        <f t="shared" si="14"/>
        <v>6936.9054889426561</v>
      </c>
      <c r="H97" s="3" t="str">
        <f t="shared" si="15"/>
        <v>249.759761461155-8.02561696990982i</v>
      </c>
      <c r="I97" s="3">
        <f t="shared" si="17"/>
        <v>47.954931421346387</v>
      </c>
      <c r="J97" s="3">
        <f t="shared" si="18"/>
        <v>-1.8404718524789936</v>
      </c>
      <c r="K97" s="3" t="str">
        <f t="shared" si="19"/>
        <v>0.0134405655720757-0.345321309707292i</v>
      </c>
      <c r="L97" s="3" t="str">
        <f t="shared" si="16"/>
        <v>5581.20599692814-485.352845445845i</v>
      </c>
      <c r="M97" s="3" t="str">
        <f t="shared" si="20"/>
        <v>1.00002443589379-0.000515950485569251i</v>
      </c>
      <c r="N97" s="3">
        <f t="shared" si="21"/>
        <v>-9.2289581972233243</v>
      </c>
      <c r="O97" s="3">
        <f t="shared" si="22"/>
        <v>92.228936183427905</v>
      </c>
      <c r="P97" s="3">
        <f t="shared" si="23"/>
        <v>38.725973224123067</v>
      </c>
      <c r="Q97" s="3">
        <f t="shared" si="24"/>
        <v>90.388464330948906</v>
      </c>
    </row>
    <row r="98" spans="4:17" x14ac:dyDescent="0.2">
      <c r="D98" s="3">
        <v>93</v>
      </c>
      <c r="E98" s="3">
        <f t="shared" si="13"/>
        <v>1.7999915791935006</v>
      </c>
      <c r="F98" s="3">
        <f t="shared" si="25"/>
        <v>63.094511057343496</v>
      </c>
      <c r="G98" s="3">
        <f t="shared" si="14"/>
        <v>6935.6433189115678</v>
      </c>
      <c r="H98" s="3" t="str">
        <f t="shared" si="15"/>
        <v>249.750062627119-8.18587004182647i</v>
      </c>
      <c r="I98" s="3">
        <f t="shared" si="17"/>
        <v>47.954775161146316</v>
      </c>
      <c r="J98" s="3">
        <f t="shared" si="18"/>
        <v>-1.8772686439617372</v>
      </c>
      <c r="K98" s="3" t="str">
        <f t="shared" si="19"/>
        <v>0.0134405652429431-0.338549246192331i</v>
      </c>
      <c r="L98" s="3" t="str">
        <f t="shared" si="16"/>
        <v>5579.5137564915-494.911950304604i</v>
      </c>
      <c r="M98" s="3" t="str">
        <f t="shared" si="20"/>
        <v>1.00002542173263-0.000526311749335895i</v>
      </c>
      <c r="N98" s="3">
        <f t="shared" si="21"/>
        <v>-9.4007233307769429</v>
      </c>
      <c r="O98" s="3">
        <f t="shared" si="22"/>
        <v>92.27347562595439</v>
      </c>
      <c r="P98" s="3">
        <f t="shared" si="23"/>
        <v>38.554051830369374</v>
      </c>
      <c r="Q98" s="3">
        <f t="shared" si="24"/>
        <v>90.396206981992648</v>
      </c>
    </row>
    <row r="99" spans="4:17" x14ac:dyDescent="0.2">
      <c r="D99" s="3">
        <v>94</v>
      </c>
      <c r="E99" s="3">
        <f t="shared" si="13"/>
        <v>1.8085936391848285</v>
      </c>
      <c r="F99" s="3">
        <f t="shared" si="25"/>
        <v>64.35668108843241</v>
      </c>
      <c r="G99" s="3">
        <f t="shared" si="14"/>
        <v>6934.3558998824174</v>
      </c>
      <c r="H99" s="3" t="str">
        <f t="shared" si="15"/>
        <v>249.73997261219-8.34931084685793i</v>
      </c>
      <c r="I99" s="3">
        <f t="shared" si="17"/>
        <v>47.954612592585264</v>
      </c>
      <c r="J99" s="3">
        <f t="shared" si="18"/>
        <v>-1.914800259227381</v>
      </c>
      <c r="K99" s="3" t="str">
        <f t="shared" si="19"/>
        <v>0.0134405649005104-0.331910005394685i</v>
      </c>
      <c r="L99" s="3" t="str">
        <f t="shared" si="16"/>
        <v>5577.7542231127-504.653188497899i</v>
      </c>
      <c r="M99" s="3" t="str">
        <f t="shared" si="20"/>
        <v>1.0000264472772-0.000536882725786006i</v>
      </c>
      <c r="N99" s="3">
        <f t="shared" si="21"/>
        <v>-9.5724773273952906</v>
      </c>
      <c r="O99" s="3">
        <f t="shared" si="22"/>
        <v>92.318903048884479</v>
      </c>
      <c r="P99" s="3">
        <f t="shared" si="23"/>
        <v>38.382135265189973</v>
      </c>
      <c r="Q99" s="3">
        <f t="shared" si="24"/>
        <v>90.404102789657102</v>
      </c>
    </row>
    <row r="100" spans="4:17" x14ac:dyDescent="0.2">
      <c r="D100" s="3">
        <v>95</v>
      </c>
      <c r="E100" s="3">
        <f t="shared" si="13"/>
        <v>1.8171956991761564</v>
      </c>
      <c r="F100" s="3">
        <f t="shared" si="25"/>
        <v>65.644100117582852</v>
      </c>
      <c r="G100" s="3">
        <f t="shared" si="14"/>
        <v>6933.0427267632704</v>
      </c>
      <c r="H100" s="3" t="str">
        <f t="shared" si="15"/>
        <v>249.729475670046-8.5160020514012i</v>
      </c>
      <c r="I100" s="3">
        <f t="shared" si="17"/>
        <v>47.954443461239713</v>
      </c>
      <c r="J100" s="3">
        <f t="shared" si="18"/>
        <v>-1.9530813199459329</v>
      </c>
      <c r="K100" s="3" t="str">
        <f t="shared" si="19"/>
        <v>0.0134405645442404-0.325400982547059i</v>
      </c>
      <c r="L100" s="3" t="str">
        <f t="shared" si="16"/>
        <v>5575.9247662121-514.579657076114i</v>
      </c>
      <c r="M100" s="3" t="str">
        <f t="shared" si="20"/>
        <v>1.00002751412119-0.000547667759020145i</v>
      </c>
      <c r="N100" s="3">
        <f t="shared" si="21"/>
        <v>-9.7442197385796181</v>
      </c>
      <c r="O100" s="3">
        <f t="shared" si="22"/>
        <v>92.365236032155565</v>
      </c>
      <c r="P100" s="3">
        <f t="shared" si="23"/>
        <v>38.210223722660096</v>
      </c>
      <c r="Q100" s="3">
        <f t="shared" si="24"/>
        <v>90.412154712209627</v>
      </c>
    </row>
    <row r="101" spans="4:17" x14ac:dyDescent="0.2">
      <c r="D101" s="3">
        <v>96</v>
      </c>
      <c r="E101" s="3">
        <f t="shared" si="13"/>
        <v>1.8257977591674845</v>
      </c>
      <c r="F101" s="3">
        <f t="shared" si="25"/>
        <v>66.957273236729634</v>
      </c>
      <c r="G101" s="3">
        <f t="shared" si="14"/>
        <v>6931.7032843581137</v>
      </c>
      <c r="H101" s="3" t="str">
        <f t="shared" si="15"/>
        <v>249.718555423085-8.68600750819992i</v>
      </c>
      <c r="I101" s="3">
        <f t="shared" si="17"/>
        <v>47.954267502445653</v>
      </c>
      <c r="J101" s="3">
        <f t="shared" si="18"/>
        <v>-1.9921267355131806</v>
      </c>
      <c r="K101" s="3" t="str">
        <f t="shared" si="19"/>
        <v>0.013440564173574-0.319019623970445i</v>
      </c>
      <c r="L101" s="3" t="str">
        <f t="shared" si="16"/>
        <v>5574.02265608214-524.694482633139i</v>
      </c>
      <c r="M101" s="3" t="str">
        <f t="shared" si="20"/>
        <v>1.00002862392182-0.000558671289099638i</v>
      </c>
      <c r="N101" s="3">
        <f t="shared" si="21"/>
        <v>-9.915950097834008</v>
      </c>
      <c r="O101" s="3">
        <f t="shared" si="22"/>
        <v>92.412492496184697</v>
      </c>
      <c r="P101" s="3">
        <f t="shared" si="23"/>
        <v>38.038317404611647</v>
      </c>
      <c r="Q101" s="3">
        <f t="shared" si="24"/>
        <v>90.420365760671515</v>
      </c>
    </row>
    <row r="102" spans="4:17" x14ac:dyDescent="0.2">
      <c r="D102" s="3">
        <v>97</v>
      </c>
      <c r="E102" s="3">
        <f t="shared" si="13"/>
        <v>1.8343998191588122</v>
      </c>
      <c r="F102" s="3">
        <f t="shared" si="25"/>
        <v>68.296715641886252</v>
      </c>
      <c r="G102" s="3">
        <f t="shared" si="14"/>
        <v>6930.3370471647286</v>
      </c>
      <c r="H102" s="3" t="str">
        <f t="shared" si="15"/>
        <v>249.707194837323-8.85939227598368i</v>
      </c>
      <c r="I102" s="3">
        <f t="shared" si="17"/>
        <v>47.954084440887868</v>
      </c>
      <c r="J102" s="3">
        <f t="shared" si="18"/>
        <v>-2.0319517085152166</v>
      </c>
      <c r="K102" s="3" t="str">
        <f t="shared" si="19"/>
        <v>0.0134405637879292-0.312763426072247i</v>
      </c>
      <c r="L102" s="3" t="str">
        <f t="shared" si="16"/>
        <v>5572.04506045568-535.000820019321i</v>
      </c>
      <c r="M102" s="3" t="str">
        <f t="shared" si="20"/>
        <v>1.00002977840229-0.000569897854514899i</v>
      </c>
      <c r="N102" s="3">
        <f t="shared" si="21"/>
        <v>-10.087667919948263</v>
      </c>
      <c r="O102" s="3">
        <f t="shared" si="22"/>
        <v>92.460690707998722</v>
      </c>
      <c r="P102" s="3">
        <f t="shared" si="23"/>
        <v>37.866416520939609</v>
      </c>
      <c r="Q102" s="3">
        <f t="shared" si="24"/>
        <v>90.4287389994835</v>
      </c>
    </row>
    <row r="103" spans="4:17" x14ac:dyDescent="0.2">
      <c r="D103" s="3">
        <v>98</v>
      </c>
      <c r="E103" s="3">
        <f t="shared" si="13"/>
        <v>1.8430018791501404</v>
      </c>
      <c r="F103" s="3">
        <f t="shared" si="25"/>
        <v>69.662952835271412</v>
      </c>
      <c r="G103" s="3">
        <f t="shared" si="14"/>
        <v>6928.9434791685217</v>
      </c>
      <c r="H103" s="3" t="str">
        <f t="shared" si="15"/>
        <v>249.695376196328-9.0362226392531i</v>
      </c>
      <c r="I103" s="3">
        <f t="shared" si="17"/>
        <v>47.953893990173604</v>
      </c>
      <c r="J103" s="3">
        <f t="shared" si="18"/>
        <v>-2.0725717402846175</v>
      </c>
      <c r="K103" s="3" t="str">
        <f t="shared" si="19"/>
        <v>0.0134405633867009-0.30662993436404i</v>
      </c>
      <c r="L103" s="3" t="str">
        <f t="shared" si="16"/>
        <v>5569.98904098089-545.501850924453i</v>
      </c>
      <c r="M103" s="3" t="str">
        <f t="shared" si="20"/>
        <v>1.00003097935442-0.000581352094736092i</v>
      </c>
      <c r="N103" s="3">
        <f t="shared" si="21"/>
        <v>-10.25937270025314</v>
      </c>
      <c r="O103" s="3">
        <f t="shared" si="22"/>
        <v>92.509849287446031</v>
      </c>
      <c r="P103" s="3">
        <f t="shared" si="23"/>
        <v>37.694521289920466</v>
      </c>
      <c r="Q103" s="3">
        <f t="shared" si="24"/>
        <v>90.437277547161415</v>
      </c>
    </row>
    <row r="104" spans="4:17" x14ac:dyDescent="0.2">
      <c r="D104" s="3">
        <v>99</v>
      </c>
      <c r="E104" s="3">
        <f t="shared" si="13"/>
        <v>1.8516039391414685</v>
      </c>
      <c r="F104" s="3">
        <f t="shared" si="25"/>
        <v>71.05652083147838</v>
      </c>
      <c r="G104" s="3">
        <f t="shared" si="14"/>
        <v>6927.52203363223</v>
      </c>
      <c r="H104" s="3" t="str">
        <f t="shared" si="15"/>
        <v>249.683081074106-9.21656612819677i</v>
      </c>
      <c r="I104" s="3">
        <f t="shared" si="17"/>
        <v>47.953695852388101</v>
      </c>
      <c r="J104" s="3">
        <f t="shared" si="18"/>
        <v>-2.1140026365489657</v>
      </c>
      <c r="K104" s="3" t="str">
        <f t="shared" si="19"/>
        <v>0.0134405629692594-0.300616742498611i</v>
      </c>
      <c r="L104" s="3" t="str">
        <f t="shared" si="16"/>
        <v>5567.85154960225-556.200782322831i</v>
      </c>
      <c r="M104" s="3" t="str">
        <f t="shared" si="20"/>
        <v>1.00003222864129-0.00059303875284978i</v>
      </c>
      <c r="N104" s="3">
        <f t="shared" si="21"/>
        <v>-10.431063913845932</v>
      </c>
      <c r="O104" s="3">
        <f t="shared" si="22"/>
        <v>92.559987213488512</v>
      </c>
      <c r="P104" s="3">
        <f t="shared" si="23"/>
        <v>37.522631938542169</v>
      </c>
      <c r="Q104" s="3">
        <f t="shared" si="24"/>
        <v>90.445984576939551</v>
      </c>
    </row>
    <row r="105" spans="4:17" x14ac:dyDescent="0.2">
      <c r="D105" s="3">
        <v>100</v>
      </c>
      <c r="E105" s="3">
        <f t="shared" si="13"/>
        <v>1.8602059991327962</v>
      </c>
      <c r="F105" s="3">
        <f t="shared" si="25"/>
        <v>72.477966367769596</v>
      </c>
      <c r="G105" s="3">
        <f t="shared" si="14"/>
        <v>6926.0721528814229</v>
      </c>
      <c r="H105" s="3" t="str">
        <f t="shared" si="15"/>
        <v>249.670290306973-9.40049153872908i</v>
      </c>
      <c r="I105" s="3">
        <f t="shared" si="17"/>
        <v>47.953489717634064</v>
      </c>
      <c r="J105" s="3">
        <f t="shared" si="18"/>
        <v>-2.1562605131723287</v>
      </c>
      <c r="K105" s="3" t="str">
        <f t="shared" si="19"/>
        <v>0.0134405625349495-0.294721491325869i</v>
      </c>
      <c r="L105" s="3" t="str">
        <f t="shared" si="16"/>
        <v>5565.62942484784-567.100844772141i</v>
      </c>
      <c r="M105" s="3" t="str">
        <f t="shared" si="20"/>
        <v>1.00003352820008-0.000604962678285267i</v>
      </c>
      <c r="N105" s="3">
        <f t="shared" si="21"/>
        <v>-10.60274101478624</v>
      </c>
      <c r="O105" s="3">
        <f t="shared" si="22"/>
        <v>92.611123830573362</v>
      </c>
      <c r="P105" s="3">
        <f t="shared" si="23"/>
        <v>37.350748702847824</v>
      </c>
      <c r="Q105" s="3">
        <f t="shared" si="24"/>
        <v>90.454863317401035</v>
      </c>
    </row>
    <row r="106" spans="4:17" x14ac:dyDescent="0.2">
      <c r="D106" s="3">
        <v>101</v>
      </c>
      <c r="E106" s="3">
        <f t="shared" si="13"/>
        <v>1.8688080591241243</v>
      </c>
      <c r="F106" s="3">
        <f t="shared" si="25"/>
        <v>73.927847118577347</v>
      </c>
      <c r="G106" s="3">
        <f t="shared" si="14"/>
        <v>6924.593268085704</v>
      </c>
      <c r="H106" s="3" t="str">
        <f t="shared" si="15"/>
        <v>249.656983964291-9.588068952633i</v>
      </c>
      <c r="I106" s="3">
        <f t="shared" si="17"/>
        <v>47.953275263551319</v>
      </c>
      <c r="J106" s="3">
        <f t="shared" si="18"/>
        <v>-2.1993618019906758</v>
      </c>
      <c r="K106" s="3" t="str">
        <f t="shared" si="19"/>
        <v>0.0134405620830896-0.288941867967291i</v>
      </c>
      <c r="L106" s="3" t="str">
        <f t="shared" si="16"/>
        <v>5563.31938802281-578.20529055747i</v>
      </c>
      <c r="M106" s="3" t="str">
        <f t="shared" si="20"/>
        <v>1.00003488004492-0.000617128829634721i</v>
      </c>
      <c r="N106" s="3">
        <f t="shared" si="21"/>
        <v>-10.774403435259792</v>
      </c>
      <c r="O106" s="3">
        <f t="shared" si="22"/>
        <v>92.663278855083064</v>
      </c>
      <c r="P106" s="3">
        <f t="shared" si="23"/>
        <v>37.178871828291527</v>
      </c>
      <c r="Q106" s="3">
        <f t="shared" si="24"/>
        <v>90.463917053092388</v>
      </c>
    </row>
    <row r="107" spans="4:17" x14ac:dyDescent="0.2">
      <c r="D107" s="3">
        <v>102</v>
      </c>
      <c r="E107" s="3">
        <f t="shared" si="13"/>
        <v>1.8774101191154522</v>
      </c>
      <c r="F107" s="3">
        <f t="shared" si="25"/>
        <v>75.406731914295747</v>
      </c>
      <c r="G107" s="3">
        <f t="shared" si="14"/>
        <v>6923.0847990355505</v>
      </c>
      <c r="H107" s="3" t="str">
        <f t="shared" si="15"/>
        <v>249.643141318096-9.7793697577926i</v>
      </c>
      <c r="I107" s="3">
        <f t="shared" si="17"/>
        <v>47.953052154818494</v>
      </c>
      <c r="J107" s="3">
        <f t="shared" si="18"/>
        <v>-2.2433232567413262</v>
      </c>
      <c r="K107" s="3" t="str">
        <f t="shared" si="19"/>
        <v>0.0134405616129706-0.283275604908507i</v>
      </c>
      <c r="L107" s="3" t="str">
        <f t="shared" si="16"/>
        <v>5560.91803930977-589.517391671347i</v>
      </c>
      <c r="M107" s="3" t="str">
        <f t="shared" si="20"/>
        <v>1.00003628626991-0.000629542277571167i</v>
      </c>
      <c r="N107" s="3">
        <f t="shared" si="21"/>
        <v>-10.946050584710079</v>
      </c>
      <c r="O107" s="3">
        <f t="shared" si="22"/>
        <v>92.716472381862559</v>
      </c>
      <c r="P107" s="3">
        <f t="shared" si="23"/>
        <v>37.007001570108415</v>
      </c>
      <c r="Q107" s="3">
        <f t="shared" si="24"/>
        <v>90.473149125121239</v>
      </c>
    </row>
    <row r="108" spans="4:17" x14ac:dyDescent="0.2">
      <c r="D108" s="3">
        <v>103</v>
      </c>
      <c r="E108" s="3">
        <f t="shared" si="13"/>
        <v>1.8860121791067801</v>
      </c>
      <c r="F108" s="3">
        <f t="shared" si="25"/>
        <v>76.915200964449411</v>
      </c>
      <c r="G108" s="3">
        <f t="shared" si="14"/>
        <v>6921.5461539146736</v>
      </c>
      <c r="H108" s="3" t="str">
        <f t="shared" si="15"/>
        <v>249.628740811543-9.97446666849948i</v>
      </c>
      <c r="I108" s="3">
        <f t="shared" si="17"/>
        <v>47.952820042634642</v>
      </c>
      <c r="J108" s="3">
        <f t="shared" si="18"/>
        <v>-2.2881619590875077</v>
      </c>
      <c r="K108" s="3" t="str">
        <f t="shared" si="19"/>
        <v>0.0134405611238543-0.277720479109694i</v>
      </c>
      <c r="L108" s="3" t="str">
        <f t="shared" si="16"/>
        <v>5558.42185377681-601.040437620366i</v>
      </c>
      <c r="M108" s="3" t="str">
        <f t="shared" si="20"/>
        <v>1.00003774905224-0.000642208207868801i</v>
      </c>
      <c r="N108" s="3">
        <f t="shared" si="21"/>
        <v>-11.117681848935765</v>
      </c>
      <c r="O108" s="3">
        <f t="shared" si="22"/>
        <v>92.770724890821526</v>
      </c>
      <c r="P108" s="3">
        <f t="shared" si="23"/>
        <v>36.835138193698874</v>
      </c>
      <c r="Q108" s="3">
        <f t="shared" si="24"/>
        <v>90.482562931734023</v>
      </c>
    </row>
    <row r="109" spans="4:17" x14ac:dyDescent="0.2">
      <c r="D109" s="3">
        <v>104</v>
      </c>
      <c r="E109" s="3">
        <f t="shared" si="13"/>
        <v>1.8946142390981082</v>
      </c>
      <c r="F109" s="3">
        <f t="shared" si="25"/>
        <v>78.453846085326532</v>
      </c>
      <c r="G109" s="3">
        <f t="shared" si="14"/>
        <v>6919.9767290678346</v>
      </c>
      <c r="H109" s="3" t="str">
        <f t="shared" si="15"/>
        <v>249.613760026115-10.1734337458124i</v>
      </c>
      <c r="I109" s="3">
        <f t="shared" si="17"/>
        <v>47.952578564180008</v>
      </c>
      <c r="J109" s="3">
        <f t="shared" si="18"/>
        <v>-2.3338953247380347</v>
      </c>
      <c r="K109" s="3" t="str">
        <f t="shared" si="19"/>
        <v>0.0134405606149736-0.272274311133404i</v>
      </c>
      <c r="L109" s="3" t="str">
        <f t="shared" si="16"/>
        <v>5555.82717729439-612.777733048413i</v>
      </c>
      <c r="M109" s="3" t="str">
        <f t="shared" si="20"/>
        <v>1.00003927065542-0.000655131924530296i</v>
      </c>
      <c r="N109" s="3">
        <f t="shared" si="21"/>
        <v>-11.289296589153485</v>
      </c>
      <c r="O109" s="3">
        <f t="shared" si="22"/>
        <v>92.826057253610955</v>
      </c>
      <c r="P109" s="3">
        <f t="shared" si="23"/>
        <v>36.663281975026521</v>
      </c>
      <c r="Q109" s="3">
        <f t="shared" si="24"/>
        <v>90.492161928872918</v>
      </c>
    </row>
    <row r="110" spans="4:17" x14ac:dyDescent="0.2">
      <c r="D110" s="3">
        <v>105</v>
      </c>
      <c r="E110" s="3">
        <f t="shared" si="13"/>
        <v>1.9032162990894359</v>
      </c>
      <c r="F110" s="3">
        <f t="shared" si="25"/>
        <v>80.023270932165673</v>
      </c>
      <c r="G110" s="3">
        <f t="shared" si="14"/>
        <v>6918.3759087640128</v>
      </c>
      <c r="H110" s="3" t="str">
        <f t="shared" si="15"/>
        <v>249.598175647595-10.3763464179531i</v>
      </c>
      <c r="I110" s="3">
        <f t="shared" si="17"/>
        <v>47.952327342056329</v>
      </c>
      <c r="J110" s="3">
        <f t="shared" si="18"/>
        <v>-2.3805411096627722</v>
      </c>
      <c r="K110" s="3" t="str">
        <f t="shared" si="19"/>
        <v>0.0134405600855294-0.266934964289514i</v>
      </c>
      <c r="L110" s="3" t="str">
        <f t="shared" si="16"/>
        <v>5553.13022236253-624.73259516623i</v>
      </c>
      <c r="M110" s="3" t="str">
        <f t="shared" si="20"/>
        <v>1.0000408534326-0.000668318853025905i</v>
      </c>
      <c r="N110" s="3">
        <f t="shared" si="21"/>
        <v>-11.460894141023735</v>
      </c>
      <c r="O110" s="3">
        <f t="shared" si="22"/>
        <v>92.882490740370358</v>
      </c>
      <c r="P110" s="3">
        <f t="shared" si="23"/>
        <v>36.491433201032592</v>
      </c>
      <c r="Q110" s="3">
        <f t="shared" si="24"/>
        <v>90.501949630707585</v>
      </c>
    </row>
    <row r="111" spans="4:17" x14ac:dyDescent="0.2">
      <c r="D111" s="3">
        <v>106</v>
      </c>
      <c r="E111" s="3">
        <f t="shared" si="13"/>
        <v>1.911818359080764</v>
      </c>
      <c r="F111" s="3">
        <f t="shared" si="25"/>
        <v>81.624091235987223</v>
      </c>
      <c r="G111" s="3">
        <f t="shared" si="14"/>
        <v>6916.7430649548378</v>
      </c>
      <c r="H111" s="3" t="str">
        <f t="shared" si="15"/>
        <v>249.581963430687-10.5832815007134i</v>
      </c>
      <c r="I111" s="3">
        <f t="shared" si="17"/>
        <v>47.952065983703804</v>
      </c>
      <c r="J111" s="3">
        <f t="shared" si="18"/>
        <v>-2.4281174164040413</v>
      </c>
      <c r="K111" s="3" t="str">
        <f t="shared" si="19"/>
        <v>0.013440559534691-0.261700343796939i</v>
      </c>
      <c r="L111" s="3" t="str">
        <f t="shared" si="16"/>
        <v>5550.32706385062-636.90835097646i</v>
      </c>
      <c r="M111" s="3" t="str">
        <f t="shared" si="20"/>
        <v>1.00004249983012-0.000681774543649494i</v>
      </c>
      <c r="N111" s="3">
        <f t="shared" si="21"/>
        <v>-11.632473813639237</v>
      </c>
      <c r="O111" s="3">
        <f t="shared" si="22"/>
        <v>92.940047026545358</v>
      </c>
      <c r="P111" s="3">
        <f t="shared" si="23"/>
        <v>36.319592170064567</v>
      </c>
      <c r="Q111" s="3">
        <f t="shared" si="24"/>
        <v>90.511929610141323</v>
      </c>
    </row>
    <row r="112" spans="4:17" x14ac:dyDescent="0.2">
      <c r="D112" s="3">
        <v>107</v>
      </c>
      <c r="E112" s="3">
        <f t="shared" si="13"/>
        <v>1.9204204190720922</v>
      </c>
      <c r="F112" s="3">
        <f t="shared" si="25"/>
        <v>83.256935045162592</v>
      </c>
      <c r="G112" s="3">
        <f t="shared" si="14"/>
        <v>6915.0775570281839</v>
      </c>
      <c r="H112" s="3" t="str">
        <f t="shared" si="15"/>
        <v>249.565098162322-10.7943172178541i</v>
      </c>
      <c r="I112" s="3">
        <f t="shared" si="17"/>
        <v>47.951794080796581</v>
      </c>
      <c r="J112" s="3">
        <f t="shared" si="18"/>
        <v>-2.4766427004842626</v>
      </c>
      <c r="K112" s="3" t="str">
        <f t="shared" si="19"/>
        <v>0.0134405589615937-0.256568395961787i</v>
      </c>
      <c r="L112" s="3" t="str">
        <f t="shared" si="16"/>
        <v>5547.41363465198-649.308334283026i</v>
      </c>
      <c r="M112" s="3" t="str">
        <f t="shared" si="20"/>
        <v>1.00004421239104-0.000695504674996978i</v>
      </c>
      <c r="N112" s="3">
        <f t="shared" si="21"/>
        <v>-11.80403488847417</v>
      </c>
      <c r="O112" s="3">
        <f t="shared" si="22"/>
        <v>92.998748199771384</v>
      </c>
      <c r="P112" s="3">
        <f t="shared" si="23"/>
        <v>36.147759192322411</v>
      </c>
      <c r="Q112" s="3">
        <f t="shared" si="24"/>
        <v>90.522105499287122</v>
      </c>
    </row>
    <row r="113" spans="4:17" x14ac:dyDescent="0.2">
      <c r="D113" s="3">
        <v>108</v>
      </c>
      <c r="E113" s="3">
        <f t="shared" si="13"/>
        <v>1.9290224790634198</v>
      </c>
      <c r="F113" s="3">
        <f t="shared" si="25"/>
        <v>84.922442971815912</v>
      </c>
      <c r="G113" s="3">
        <f t="shared" si="14"/>
        <v>6913.3787315568452</v>
      </c>
      <c r="H113" s="3" t="str">
        <f t="shared" si="15"/>
        <v>249.547553623504-11.0095332214664i</v>
      </c>
      <c r="I113" s="3">
        <f t="shared" si="17"/>
        <v>47.951511208612672</v>
      </c>
      <c r="J113" s="3">
        <f t="shared" si="18"/>
        <v>-2.5261357769099275</v>
      </c>
      <c r="K113" s="3" t="str">
        <f t="shared" si="19"/>
        <v>0.0134405583653383-0.251537107371636i</v>
      </c>
      <c r="L113" s="3" t="str">
        <f t="shared" si="16"/>
        <v>5544.38572125649-661.935882473117i</v>
      </c>
      <c r="M113" s="3" t="str">
        <f t="shared" si="20"/>
        <v>1.00004599375891-0.000709515057572737i</v>
      </c>
      <c r="N113" s="3">
        <f t="shared" si="21"/>
        <v>-11.975576618292692</v>
      </c>
      <c r="O113" s="3">
        <f t="shared" si="22"/>
        <v>93.058616766821842</v>
      </c>
      <c r="P113" s="3">
        <f t="shared" si="23"/>
        <v>35.97593459031998</v>
      </c>
      <c r="Q113" s="3">
        <f t="shared" si="24"/>
        <v>90.532480989911917</v>
      </c>
    </row>
    <row r="114" spans="4:17" x14ac:dyDescent="0.2">
      <c r="D114" s="3">
        <v>109</v>
      </c>
      <c r="E114" s="3">
        <f t="shared" si="13"/>
        <v>1.937624539054748</v>
      </c>
      <c r="F114" s="3">
        <f t="shared" si="25"/>
        <v>86.621268443154733</v>
      </c>
      <c r="G114" s="3">
        <f t="shared" si="14"/>
        <v>6911.6459220421712</v>
      </c>
      <c r="H114" s="3" t="str">
        <f t="shared" si="15"/>
        <v>249.529302549748-11.2290106122727i</v>
      </c>
      <c r="I114" s="3">
        <f t="shared" si="17"/>
        <v>47.951216925380884</v>
      </c>
      <c r="J114" s="3">
        <f t="shared" si="18"/>
        <v>-2.5766158267718118</v>
      </c>
      <c r="K114" s="3" t="str">
        <f t="shared" si="19"/>
        <v>0.0134405577449887-0.246604504105615i</v>
      </c>
      <c r="L114" s="3" t="str">
        <f t="shared" si="16"/>
        <v>5541.23895924467-674.794333059695i</v>
      </c>
      <c r="M114" s="3" t="str">
        <f t="shared" si="20"/>
        <v>1.00004784668165-0.000723811637530041i</v>
      </c>
      <c r="N114" s="3">
        <f t="shared" si="21"/>
        <v>-12.147098226015371</v>
      </c>
      <c r="O114" s="3">
        <f t="shared" si="22"/>
        <v>93.119675660616906</v>
      </c>
      <c r="P114" s="3">
        <f t="shared" si="23"/>
        <v>35.80411869936551</v>
      </c>
      <c r="Q114" s="3">
        <f t="shared" si="24"/>
        <v>90.543059833845092</v>
      </c>
    </row>
    <row r="115" spans="4:17" x14ac:dyDescent="0.2">
      <c r="D115" s="3">
        <v>110</v>
      </c>
      <c r="E115" s="3">
        <f t="shared" si="13"/>
        <v>1.9462265990460759</v>
      </c>
      <c r="F115" s="3">
        <f t="shared" si="25"/>
        <v>88.354077957828565</v>
      </c>
      <c r="G115" s="3">
        <f t="shared" si="14"/>
        <v>6909.8784486525847</v>
      </c>
      <c r="H115" s="3" t="str">
        <f t="shared" si="15"/>
        <v>249.51031658996-11.4528319598341i</v>
      </c>
      <c r="I115" s="3">
        <f t="shared" si="17"/>
        <v>47.950910771600512</v>
      </c>
      <c r="J115" s="3">
        <f t="shared" si="18"/>
        <v>-2.6281024039414795</v>
      </c>
      <c r="K115" s="3" t="str">
        <f t="shared" si="19"/>
        <v>0.0134405570995715-0.241768650959975i</v>
      </c>
      <c r="L115" s="3" t="str">
        <f t="shared" si="16"/>
        <v>5537.96882870759-687.887019971942i</v>
      </c>
      <c r="M115" s="3" t="str">
        <f t="shared" si="20"/>
        <v>1.00004977401555-0.000738400500551704i</v>
      </c>
      <c r="N115" s="3">
        <f t="shared" si="21"/>
        <v>-12.318598903542121</v>
      </c>
      <c r="O115" s="3">
        <f t="shared" si="22"/>
        <v>93.181948247290151</v>
      </c>
      <c r="P115" s="3">
        <f t="shared" si="23"/>
        <v>35.632311868058395</v>
      </c>
      <c r="Q115" s="3">
        <f t="shared" si="24"/>
        <v>90.553845843348668</v>
      </c>
    </row>
    <row r="116" spans="4:17" x14ac:dyDescent="0.2">
      <c r="D116" s="3">
        <v>111</v>
      </c>
      <c r="E116" s="3">
        <f t="shared" si="13"/>
        <v>1.9548286590374038</v>
      </c>
      <c r="F116" s="3">
        <f t="shared" si="25"/>
        <v>90.121551347415689</v>
      </c>
      <c r="G116" s="3">
        <f t="shared" si="14"/>
        <v>6908.0756179568589</v>
      </c>
      <c r="H116" s="3" t="str">
        <f t="shared" si="15"/>
        <v>249.490566263773-11.6810813226356i</v>
      </c>
      <c r="I116" s="3">
        <f t="shared" si="17"/>
        <v>47.950592269335111</v>
      </c>
      <c r="J116" s="3">
        <f t="shared" si="18"/>
        <v>-2.6806154418637451</v>
      </c>
      <c r="K116" s="3" t="str">
        <f t="shared" si="19"/>
        <v>0.0134405564280736-0.237027650688853i</v>
      </c>
      <c r="L116" s="3" t="str">
        <f t="shared" si="16"/>
        <v>5534.57064959723-701.217269580628i</v>
      </c>
      <c r="M116" s="3" t="str">
        <f t="shared" si="20"/>
        <v>1.00005177872945-0.000753287875877733i</v>
      </c>
      <c r="N116" s="3">
        <f t="shared" si="21"/>
        <v>-12.49007781052978</v>
      </c>
      <c r="O116" s="3">
        <f t="shared" si="22"/>
        <v>93.245458333308648</v>
      </c>
      <c r="P116" s="3">
        <f t="shared" si="23"/>
        <v>35.460514458805335</v>
      </c>
      <c r="Q116" s="3">
        <f t="shared" si="24"/>
        <v>90.564842891444897</v>
      </c>
    </row>
    <row r="117" spans="4:17" x14ac:dyDescent="0.2">
      <c r="D117" s="3">
        <v>112</v>
      </c>
      <c r="E117" s="3">
        <f t="shared" si="13"/>
        <v>1.9634307190287319</v>
      </c>
      <c r="F117" s="3">
        <f t="shared" si="25"/>
        <v>91.924382043140852</v>
      </c>
      <c r="G117" s="3">
        <f t="shared" si="14"/>
        <v>6906.2367226520719</v>
      </c>
      <c r="H117" s="3" t="str">
        <f t="shared" si="15"/>
        <v>249.470020917264-11.9138442680147i</v>
      </c>
      <c r="I117" s="3">
        <f t="shared" si="17"/>
        <v>47.950260921478673</v>
      </c>
      <c r="J117" s="3">
        <f t="shared" si="18"/>
        <v>-2.7341752604447667</v>
      </c>
      <c r="K117" s="3" t="str">
        <f t="shared" si="19"/>
        <v>0.0134405557294412-0.232379643259928i</v>
      </c>
      <c r="L117" s="3" t="str">
        <f t="shared" si="16"/>
        <v>5531.03957701322-714.78839644492i</v>
      </c>
      <c r="M117" s="3" t="str">
        <f t="shared" si="20"/>
        <v>1.00005386390904-0.000768480140486656i</v>
      </c>
      <c r="N117" s="3">
        <f t="shared" si="21"/>
        <v>-12.661534073122853</v>
      </c>
      <c r="O117" s="3">
        <f t="shared" si="22"/>
        <v>93.310230172643003</v>
      </c>
      <c r="P117" s="3">
        <f t="shared" si="23"/>
        <v>35.288726848355822</v>
      </c>
      <c r="Q117" s="3">
        <f t="shared" si="24"/>
        <v>90.576054912198231</v>
      </c>
    </row>
    <row r="118" spans="4:17" x14ac:dyDescent="0.2">
      <c r="D118" s="3">
        <v>113</v>
      </c>
      <c r="E118" s="3">
        <f t="shared" si="13"/>
        <v>1.9720327790200596</v>
      </c>
      <c r="F118" s="3">
        <f t="shared" si="25"/>
        <v>93.763277347928494</v>
      </c>
      <c r="G118" s="3">
        <f t="shared" si="14"/>
        <v>6904.3610412861017</v>
      </c>
      <c r="H118" s="3" t="str">
        <f t="shared" si="15"/>
        <v>249.448648676969-12.1512078918956i</v>
      </c>
      <c r="I118" s="3">
        <f t="shared" si="17"/>
        <v>47.949916210992271</v>
      </c>
      <c r="J118" s="3">
        <f t="shared" si="18"/>
        <v>-2.7888025730352086</v>
      </c>
      <c r="K118" s="3" t="str">
        <f t="shared" si="19"/>
        <v>0.0134405550025777-0.227822805124677i</v>
      </c>
      <c r="L118" s="3" t="str">
        <f t="shared" si="16"/>
        <v>5527.37059643197-728.603698766738i</v>
      </c>
      <c r="M118" s="3" t="str">
        <f t="shared" si="20"/>
        <v>1.00005603276131-0.000783983823438084i</v>
      </c>
      <c r="N118" s="3">
        <f t="shared" si="21"/>
        <v>-12.832966782635705</v>
      </c>
      <c r="O118" s="3">
        <f t="shared" si="22"/>
        <v>93.376288473982314</v>
      </c>
      <c r="P118" s="3">
        <f t="shared" si="23"/>
        <v>35.116949428356563</v>
      </c>
      <c r="Q118" s="3">
        <f t="shared" si="24"/>
        <v>90.587485900947101</v>
      </c>
    </row>
    <row r="119" spans="4:17" x14ac:dyDescent="0.2">
      <c r="D119" s="3">
        <v>114</v>
      </c>
      <c r="E119" s="3">
        <f t="shared" si="13"/>
        <v>1.9806348390113877</v>
      </c>
      <c r="F119" s="3">
        <f t="shared" si="25"/>
        <v>95.638958713898276</v>
      </c>
      <c r="G119" s="3">
        <f t="shared" si="14"/>
        <v>6902.4478379745879</v>
      </c>
      <c r="H119" s="3" t="str">
        <f t="shared" si="15"/>
        <v>249.426416402181-12.3932608382929i</v>
      </c>
      <c r="I119" s="3">
        <f t="shared" si="17"/>
        <v>47.949557600111632</v>
      </c>
      <c r="J119" s="3">
        <f t="shared" si="18"/>
        <v>-2.844518493507969</v>
      </c>
      <c r="K119" s="3" t="str">
        <f t="shared" si="19"/>
        <v>0.0134405542463426-0.223355348502941i</v>
      </c>
      <c r="L119" s="3" t="str">
        <f t="shared" si="16"/>
        <v>5523.55851888577-742.666453538304i</v>
      </c>
      <c r="M119" s="3" t="str">
        <f t="shared" si="20"/>
        <v>1.00005828861925-0.000799805610384118i</v>
      </c>
      <c r="N119" s="3">
        <f t="shared" si="21"/>
        <v>-13.004374994184607</v>
      </c>
      <c r="O119" s="3">
        <f t="shared" si="22"/>
        <v>93.443658407989588</v>
      </c>
      <c r="P119" s="3">
        <f t="shared" si="23"/>
        <v>34.945182605927023</v>
      </c>
      <c r="Q119" s="3">
        <f t="shared" si="24"/>
        <v>90.599139914481626</v>
      </c>
    </row>
    <row r="120" spans="4:17" x14ac:dyDescent="0.2">
      <c r="D120" s="3">
        <v>115</v>
      </c>
      <c r="E120" s="3">
        <f t="shared" si="13"/>
        <v>1.9892368990027158</v>
      </c>
      <c r="F120" s="3">
        <f t="shared" si="25"/>
        <v>97.552162025411832</v>
      </c>
      <c r="G120" s="3">
        <f t="shared" si="14"/>
        <v>6900.4963621122188</v>
      </c>
      <c r="H120" s="3" t="str">
        <f t="shared" si="15"/>
        <v>249.403289635441-12.6400933185406i</v>
      </c>
      <c r="I120" s="3">
        <f t="shared" si="17"/>
        <v>47.949184529523464</v>
      </c>
      <c r="J120" s="3">
        <f t="shared" si="18"/>
        <v>-2.9013445434293912</v>
      </c>
      <c r="K120" s="3" t="str">
        <f t="shared" si="19"/>
        <v>0.0134405534595488-0.218975520681529i</v>
      </c>
      <c r="L120" s="3" t="str">
        <f t="shared" si="16"/>
        <v>5519.5979760997-756.97991136813i</v>
      </c>
      <c r="M120" s="3" t="str">
        <f t="shared" si="20"/>
        <v>1.00006063494654-0.000815952348257629i</v>
      </c>
      <c r="N120" s="3">
        <f t="shared" si="21"/>
        <v>-13.175757725267502</v>
      </c>
      <c r="O120" s="3">
        <f t="shared" si="22"/>
        <v>93.512365614591872</v>
      </c>
      <c r="P120" s="3">
        <f t="shared" si="23"/>
        <v>34.773426804255962</v>
      </c>
      <c r="Q120" s="3">
        <f t="shared" si="24"/>
        <v>90.611021071162483</v>
      </c>
    </row>
    <row r="121" spans="4:17" x14ac:dyDescent="0.2">
      <c r="D121" s="3">
        <v>116</v>
      </c>
      <c r="E121" s="3">
        <f t="shared" si="13"/>
        <v>1.9978389589940435</v>
      </c>
      <c r="F121" s="3">
        <f t="shared" si="25"/>
        <v>99.503637887781153</v>
      </c>
      <c r="G121" s="3">
        <f t="shared" si="14"/>
        <v>6898.5058480782463</v>
      </c>
      <c r="H121" s="3" t="str">
        <f t="shared" si="15"/>
        <v>249.379232551157-12.8917971302031i</v>
      </c>
      <c r="I121" s="3">
        <f t="shared" si="17"/>
        <v>47.948796417509257</v>
      </c>
      <c r="J121" s="3">
        <f t="shared" si="18"/>
        <v>-2.9593026593233072</v>
      </c>
      <c r="K121" s="3" t="str">
        <f t="shared" si="19"/>
        <v>0.0134405526409615-0.214681603326579i</v>
      </c>
      <c r="L121" s="3" t="str">
        <f t="shared" si="16"/>
        <v>5515.48341559571-771.547290970274i</v>
      </c>
      <c r="M121" s="3" t="str">
        <f t="shared" si="20"/>
        <v>1.0000630753426-0.00083243105014602i</v>
      </c>
      <c r="N121" s="3">
        <f t="shared" si="21"/>
        <v>-13.347113954289931</v>
      </c>
      <c r="O121" s="3">
        <f t="shared" si="22"/>
        <v>93.582436210299761</v>
      </c>
      <c r="P121" s="3">
        <f t="shared" si="23"/>
        <v>34.601682463219326</v>
      </c>
      <c r="Q121" s="3">
        <f t="shared" si="24"/>
        <v>90.623133550976448</v>
      </c>
    </row>
    <row r="122" spans="4:17" x14ac:dyDescent="0.2">
      <c r="D122" s="3">
        <v>117</v>
      </c>
      <c r="E122" s="3">
        <f t="shared" si="13"/>
        <v>2.0064410189853716</v>
      </c>
      <c r="F122" s="3">
        <f t="shared" si="25"/>
        <v>101.49415192175374</v>
      </c>
      <c r="G122" s="3">
        <f t="shared" si="14"/>
        <v>6896.4755149361126</v>
      </c>
      <c r="H122" s="3" t="str">
        <f t="shared" si="15"/>
        <v>249.354207902311-13.1484656756198i</v>
      </c>
      <c r="I122" s="3">
        <f t="shared" si="17"/>
        <v>47.948392659056239</v>
      </c>
      <c r="J122" s="3">
        <f t="shared" si="18"/>
        <v>-3.0184152000263045</v>
      </c>
      <c r="K122" s="3" t="str">
        <f t="shared" si="19"/>
        <v>0.0134405517892959-0.2104719118094i</v>
      </c>
      <c r="L122" s="3" t="str">
        <f t="shared" si="16"/>
        <v>5511.2090957739-786.371773301341i</v>
      </c>
      <c r="M122" s="3" t="str">
        <f t="shared" si="20"/>
        <v>1.00006561354766-0.000849248900359406i</v>
      </c>
      <c r="N122" s="3">
        <f t="shared" si="21"/>
        <v>-13.518442619035341</v>
      </c>
      <c r="O122" s="3">
        <f t="shared" si="22"/>
        <v>93.653896795549642</v>
      </c>
      <c r="P122" s="3">
        <f t="shared" si="23"/>
        <v>34.429950040020898</v>
      </c>
      <c r="Q122" s="3">
        <f t="shared" si="24"/>
        <v>90.635481595523331</v>
      </c>
    </row>
    <row r="123" spans="4:17" x14ac:dyDescent="0.2">
      <c r="D123" s="3">
        <v>118</v>
      </c>
      <c r="E123" s="3">
        <f t="shared" si="13"/>
        <v>2.0150430789766993</v>
      </c>
      <c r="F123" s="3">
        <f t="shared" si="25"/>
        <v>103.52448506388708</v>
      </c>
      <c r="G123" s="3">
        <f t="shared" si="14"/>
        <v>6894.4045661270666</v>
      </c>
      <c r="H123" s="3" t="str">
        <f t="shared" si="15"/>
        <v>249.328176965169-13.4101939800325i</v>
      </c>
      <c r="I123" s="3">
        <f t="shared" si="17"/>
        <v>47.947972624933541</v>
      </c>
      <c r="J123" s="3">
        <f t="shared" si="18"/>
        <v>-3.078704954133122</v>
      </c>
      <c r="K123" s="3" t="str">
        <f t="shared" si="19"/>
        <v>0.0134405509032155-0.20634479454555i</v>
      </c>
      <c r="L123" s="3" t="str">
        <f t="shared" si="16"/>
        <v>5506.76908098232-801.456495329315i</v>
      </c>
      <c r="M123" s="3" t="str">
        <f t="shared" si="20"/>
        <v>1.00006825344815-0.000866413259702529i</v>
      </c>
      <c r="N123" s="3">
        <f t="shared" si="21"/>
        <v>-13.689742615077201</v>
      </c>
      <c r="O123" s="3">
        <f t="shared" si="22"/>
        <v>93.726774462062011</v>
      </c>
      <c r="P123" s="3">
        <f t="shared" si="23"/>
        <v>34.258230009856341</v>
      </c>
      <c r="Q123" s="3">
        <f t="shared" si="24"/>
        <v>90.648069507928895</v>
      </c>
    </row>
    <row r="124" spans="4:17" x14ac:dyDescent="0.2">
      <c r="D124" s="3">
        <v>119</v>
      </c>
      <c r="E124" s="3">
        <f t="shared" si="13"/>
        <v>2.0236451389680274</v>
      </c>
      <c r="F124" s="3">
        <f t="shared" si="25"/>
        <v>105.59543387293317</v>
      </c>
      <c r="G124" s="3">
        <f t="shared" si="14"/>
        <v>6892.292189157648</v>
      </c>
      <c r="H124" s="3" t="str">
        <f t="shared" si="15"/>
        <v>249.301099481922-13.6770787092414i</v>
      </c>
      <c r="I124" s="3">
        <f t="shared" si="17"/>
        <v>47.947535660732072</v>
      </c>
      <c r="J124" s="3">
        <f t="shared" si="18"/>
        <v>-3.1401951475307235</v>
      </c>
      <c r="K124" s="3" t="str">
        <f t="shared" si="19"/>
        <v>0.0134405499813296-0.202298632346868i</v>
      </c>
      <c r="L124" s="3" t="str">
        <f t="shared" si="16"/>
        <v>5502.15723658794-816.80454341802i</v>
      </c>
      <c r="M124" s="3" t="str">
        <f t="shared" si="20"/>
        <v>1.00007099908212-0.00088393167096048i</v>
      </c>
      <c r="N124" s="3">
        <f t="shared" si="21"/>
        <v>-13.861012794131698</v>
      </c>
      <c r="O124" s="3">
        <f t="shared" si="22"/>
        <v>93.801096800208484</v>
      </c>
      <c r="P124" s="3">
        <f t="shared" si="23"/>
        <v>34.086522866600376</v>
      </c>
      <c r="Q124" s="3">
        <f t="shared" si="24"/>
        <v>90.660901652677765</v>
      </c>
    </row>
    <row r="125" spans="4:17" x14ac:dyDescent="0.2">
      <c r="D125" s="3">
        <v>120</v>
      </c>
      <c r="E125" s="3">
        <f t="shared" si="13"/>
        <v>2.0322471989593556</v>
      </c>
      <c r="F125" s="3">
        <f t="shared" si="25"/>
        <v>107.70781084235169</v>
      </c>
      <c r="G125" s="3">
        <f t="shared" si="14"/>
        <v>6890.1375552809259</v>
      </c>
      <c r="H125" s="3" t="str">
        <f t="shared" si="15"/>
        <v>249.272933601218-13.94921818673i</v>
      </c>
      <c r="I125" s="3">
        <f t="shared" si="17"/>
        <v>47.947081085867893</v>
      </c>
      <c r="J125" s="3">
        <f t="shared" si="18"/>
        <v>-3.2029094510185421</v>
      </c>
      <c r="K125" s="3" t="str">
        <f t="shared" si="19"/>
        <v>0.0134405490221912-0.198331837786219i</v>
      </c>
      <c r="L125" s="3" t="str">
        <f t="shared" si="16"/>
        <v>5497.36722406238-832.418946310714i</v>
      </c>
      <c r="M125" s="3" t="str">
        <f t="shared" si="20"/>
        <v>1.00007385464499-0.000901811864608484i</v>
      </c>
      <c r="N125" s="3">
        <f t="shared" si="21"/>
        <v>-14.032251962348507</v>
      </c>
      <c r="O125" s="3">
        <f t="shared" si="22"/>
        <v>93.876891906379726</v>
      </c>
      <c r="P125" s="3">
        <f t="shared" si="23"/>
        <v>33.914829123519382</v>
      </c>
      <c r="Q125" s="3">
        <f t="shared" si="24"/>
        <v>90.673982455361184</v>
      </c>
    </row>
    <row r="126" spans="4:17" x14ac:dyDescent="0.2">
      <c r="D126" s="3">
        <v>121</v>
      </c>
      <c r="E126" s="3">
        <f t="shared" si="13"/>
        <v>2.0408492589506837</v>
      </c>
      <c r="F126" s="3">
        <f t="shared" si="25"/>
        <v>109.86244471907443</v>
      </c>
      <c r="G126" s="3">
        <f t="shared" si="14"/>
        <v>6887.9398191713526</v>
      </c>
      <c r="H126" s="3" t="str">
        <f t="shared" si="15"/>
        <v>249.243635816475-14.2267124101977i</v>
      </c>
      <c r="I126" s="3">
        <f t="shared" si="17"/>
        <v>47.946608192546236</v>
      </c>
      <c r="J126" s="3">
        <f t="shared" si="18"/>
        <v>-3.2668719880135528</v>
      </c>
      <c r="K126" s="3" t="str">
        <f t="shared" si="19"/>
        <v>0.0134405480242952-0.194442854574699i</v>
      </c>
      <c r="L126" s="3" t="str">
        <f t="shared" si="16"/>
        <v>5492.3924960978-848.302667696071i</v>
      </c>
      <c r="M126" s="3" t="str">
        <f t="shared" si="20"/>
        <v>1.0000768244954-0.000920061764756806i</v>
      </c>
      <c r="N126" s="3">
        <f t="shared" si="21"/>
        <v>-14.203458878537612</v>
      </c>
      <c r="O126" s="3">
        <f t="shared" si="22"/>
        <v>93.954188390345607</v>
      </c>
      <c r="P126" s="3">
        <f t="shared" si="23"/>
        <v>33.743149314008626</v>
      </c>
      <c r="Q126" s="3">
        <f t="shared" si="24"/>
        <v>90.687316402332058</v>
      </c>
    </row>
    <row r="127" spans="4:17" x14ac:dyDescent="0.2">
      <c r="D127" s="3">
        <v>122</v>
      </c>
      <c r="E127" s="3">
        <f t="shared" si="13"/>
        <v>2.0494513189420114</v>
      </c>
      <c r="F127" s="3">
        <f t="shared" si="25"/>
        <v>112.06018082864736</v>
      </c>
      <c r="G127" s="3">
        <f t="shared" si="14"/>
        <v>6885.6981185931236</v>
      </c>
      <c r="H127" s="3" t="str">
        <f t="shared" si="15"/>
        <v>249.213160901943-14.5096630674345i</v>
      </c>
      <c r="I127" s="3">
        <f t="shared" si="17"/>
        <v>47.946116244686181</v>
      </c>
      <c r="J127" s="3">
        <f t="shared" si="18"/>
        <v>-3.3321073423374941</v>
      </c>
      <c r="K127" s="3" t="str">
        <f t="shared" si="19"/>
        <v>0.0134405469860752-0.190630156951064i</v>
      </c>
      <c r="L127" s="3" t="str">
        <f t="shared" si="16"/>
        <v>5487.22629176952-864.458598339649i</v>
      </c>
      <c r="M127" s="3" t="str">
        <f t="shared" si="20"/>
        <v>1.00007991316135-0.000938689495342158i</v>
      </c>
      <c r="N127" s="3">
        <f t="shared" si="21"/>
        <v>-14.374632252329691</v>
      </c>
      <c r="O127" s="3">
        <f t="shared" si="22"/>
        <v>94.033015382598194</v>
      </c>
      <c r="P127" s="3">
        <f t="shared" si="23"/>
        <v>33.571483992356491</v>
      </c>
      <c r="Q127" s="3">
        <f t="shared" si="24"/>
        <v>90.7009080402607</v>
      </c>
    </row>
    <row r="128" spans="4:17" x14ac:dyDescent="0.2">
      <c r="D128" s="3">
        <v>123</v>
      </c>
      <c r="E128" s="3">
        <f t="shared" si="13"/>
        <v>2.0580533789333395</v>
      </c>
      <c r="F128" s="3">
        <f t="shared" si="25"/>
        <v>114.30188140687648</v>
      </c>
      <c r="G128" s="3">
        <f t="shared" si="14"/>
        <v>6883.4115740618927</v>
      </c>
      <c r="H128" s="3" t="str">
        <f t="shared" si="15"/>
        <v>249.181461846393-14.7981735514632i</v>
      </c>
      <c r="I128" s="3">
        <f t="shared" si="17"/>
        <v>47.945604476802856</v>
      </c>
      <c r="J128" s="3">
        <f t="shared" si="18"/>
        <v>-3.3986405660833761</v>
      </c>
      <c r="K128" s="3" t="str">
        <f t="shared" si="19"/>
        <v>0.0134405459059019-0.186892249083119i</v>
      </c>
      <c r="L128" s="3" t="str">
        <f t="shared" si="16"/>
        <v>5481.86163176349-880.889547763789i</v>
      </c>
      <c r="M128" s="3" t="str">
        <f t="shared" si="20"/>
        <v>1.0000831253464-0.000957703386577913i</v>
      </c>
      <c r="N128" s="3">
        <f t="shared" si="21"/>
        <v>-14.54577074226885</v>
      </c>
      <c r="O128" s="3">
        <f t="shared" si="22"/>
        <v>94.113402541668478</v>
      </c>
      <c r="P128" s="3">
        <f t="shared" si="23"/>
        <v>33.399833734534006</v>
      </c>
      <c r="Q128" s="3">
        <f t="shared" si="24"/>
        <v>90.714761975585105</v>
      </c>
    </row>
    <row r="129" spans="4:17" x14ac:dyDescent="0.2">
      <c r="D129" s="3">
        <v>124</v>
      </c>
      <c r="E129" s="3">
        <f t="shared" si="13"/>
        <v>2.0666554389246672</v>
      </c>
      <c r="F129" s="3">
        <f t="shared" si="25"/>
        <v>116.58842593810701</v>
      </c>
      <c r="G129" s="3">
        <f t="shared" si="14"/>
        <v>6881.0792884997281</v>
      </c>
      <c r="H129" s="3" t="str">
        <f t="shared" si="15"/>
        <v>249.148489784416-15.0923489748789i</v>
      </c>
      <c r="I129" s="3">
        <f t="shared" si="17"/>
        <v>47.945072092847724</v>
      </c>
      <c r="J129" s="3">
        <f t="shared" si="18"/>
        <v>-3.4664971875587889</v>
      </c>
      <c r="K129" s="3" t="str">
        <f t="shared" si="19"/>
        <v>0.0134405447820801-0.18322766448087i</v>
      </c>
      <c r="L129" s="3" t="str">
        <f t="shared" si="16"/>
        <v>5476.29131368869-897.598235458844i</v>
      </c>
      <c r="M129" s="3" t="str">
        <f t="shared" si="20"/>
        <v>1.00008646593626-0.000977111981675539i</v>
      </c>
      <c r="N129" s="3">
        <f t="shared" si="21"/>
        <v>-14.716872953833828</v>
      </c>
      <c r="O129" s="3">
        <f t="shared" si="22"/>
        <v>94.195380061405075</v>
      </c>
      <c r="P129" s="3">
        <f t="shared" si="23"/>
        <v>33.228199139013896</v>
      </c>
      <c r="Q129" s="3">
        <f t="shared" si="24"/>
        <v>90.728882873846288</v>
      </c>
    </row>
    <row r="130" spans="4:17" x14ac:dyDescent="0.2">
      <c r="D130" s="3">
        <v>125</v>
      </c>
      <c r="E130" s="3">
        <f t="shared" si="13"/>
        <v>2.0752574989159953</v>
      </c>
      <c r="F130" s="3">
        <f t="shared" si="25"/>
        <v>118.92071150027222</v>
      </c>
      <c r="G130" s="3">
        <f t="shared" si="14"/>
        <v>6878.7003468831581</v>
      </c>
      <c r="H130" s="3" t="str">
        <f t="shared" si="15"/>
        <v>249.1141939252-15.3922961833011i</v>
      </c>
      <c r="I130" s="3">
        <f t="shared" si="17"/>
        <v>47.944518265003339</v>
      </c>
      <c r="J130" s="3">
        <f t="shared" si="18"/>
        <v>-3.5357032193024907</v>
      </c>
      <c r="K130" s="3" t="str">
        <f t="shared" si="19"/>
        <v>0.0134405436128459-0.17963496542117i</v>
      </c>
      <c r="L130" s="3" t="str">
        <f t="shared" si="16"/>
        <v>5470.50790749586-914.58728160868i</v>
      </c>
      <c r="M130" s="3" t="str">
        <f t="shared" si="20"/>
        <v>1.00008994000544-0.000996924043850897i</v>
      </c>
      <c r="N130" s="3">
        <f t="shared" si="21"/>
        <v>-14.887937437386974</v>
      </c>
      <c r="O130" s="3">
        <f t="shared" si="22"/>
        <v>94.27897867820451</v>
      </c>
      <c r="P130" s="3">
        <f t="shared" si="23"/>
        <v>33.056580827616365</v>
      </c>
      <c r="Q130" s="3">
        <f t="shared" si="24"/>
        <v>90.743275458902019</v>
      </c>
    </row>
    <row r="131" spans="4:17" x14ac:dyDescent="0.2">
      <c r="D131" s="3">
        <v>126</v>
      </c>
      <c r="E131" s="3">
        <f t="shared" si="13"/>
        <v>2.0838595589073234</v>
      </c>
      <c r="F131" s="3">
        <f t="shared" si="25"/>
        <v>121.29965311684165</v>
      </c>
      <c r="G131" s="3">
        <f t="shared" si="14"/>
        <v>6876.2738158841876</v>
      </c>
      <c r="H131" s="3" t="str">
        <f t="shared" si="15"/>
        <v>249.078521478749-15.6981237678549i</v>
      </c>
      <c r="I131" s="3">
        <f t="shared" si="17"/>
        <v>47.943942132432582</v>
      </c>
      <c r="J131" s="3">
        <f t="shared" si="18"/>
        <v>-3.6062851661705895</v>
      </c>
      <c r="K131" s="3" t="str">
        <f t="shared" si="19"/>
        <v>0.0134405423963643-0.176112742383663i</v>
      </c>
      <c r="L131" s="3" t="str">
        <f t="shared" si="16"/>
        <v>5464.50375102621-931.859197313447i</v>
      </c>
      <c r="M131" s="3" t="str">
        <f t="shared" si="20"/>
        <v>1.00009355282423-0.00101714856362922i</v>
      </c>
      <c r="N131" s="3">
        <f t="shared" si="21"/>
        <v>-15.058962686047339</v>
      </c>
      <c r="O131" s="3">
        <f t="shared" si="22"/>
        <v>94.364229678180436</v>
      </c>
      <c r="P131" s="3">
        <f t="shared" si="23"/>
        <v>32.884979446385245</v>
      </c>
      <c r="Q131" s="3">
        <f t="shared" si="24"/>
        <v>90.757944512009843</v>
      </c>
    </row>
    <row r="132" spans="4:17" x14ac:dyDescent="0.2">
      <c r="D132" s="3">
        <v>127</v>
      </c>
      <c r="E132" s="3">
        <f t="shared" si="13"/>
        <v>2.0924616188986516</v>
      </c>
      <c r="F132" s="3">
        <f t="shared" si="25"/>
        <v>123.7261841158126</v>
      </c>
      <c r="G132" s="3">
        <f t="shared" si="14"/>
        <v>6873.7987435041186</v>
      </c>
      <c r="H132" s="3" t="str">
        <f t="shared" si="15"/>
        <v>249.041417579423-16.0099420765887i</v>
      </c>
      <c r="I132" s="3">
        <f t="shared" si="17"/>
        <v>47.943342799979227</v>
      </c>
      <c r="J132" s="3">
        <f t="shared" si="18"/>
        <v>-3.6782700334885701</v>
      </c>
      <c r="K132" s="3" t="str">
        <f t="shared" si="19"/>
        <v>0.0134405411307261-0.172659613497783i</v>
      </c>
      <c r="L132" s="3" t="str">
        <f t="shared" si="16"/>
        <v>5458.27094571529-949.416374292919i</v>
      </c>
      <c r="M132" s="3" t="str">
        <f t="shared" si="20"/>
        <v>1.00009730986583-0.00103779476646359i</v>
      </c>
      <c r="N132" s="3">
        <f t="shared" si="21"/>
        <v>-15.22994713348643</v>
      </c>
      <c r="O132" s="3">
        <f t="shared" si="22"/>
        <v>94.451164904258761</v>
      </c>
      <c r="P132" s="3">
        <f t="shared" si="23"/>
        <v>32.713395666492801</v>
      </c>
      <c r="Q132" s="3">
        <f t="shared" si="24"/>
        <v>90.772894870770187</v>
      </c>
    </row>
    <row r="133" spans="4:17" x14ac:dyDescent="0.2">
      <c r="D133" s="3">
        <v>128</v>
      </c>
      <c r="E133" s="3">
        <f t="shared" ref="E133:E196" si="26">1+D133*(LOG(fs/2)-1)/500</f>
        <v>2.1010636788899792</v>
      </c>
      <c r="F133" s="3">
        <f t="shared" si="25"/>
        <v>126.20125649588127</v>
      </c>
      <c r="G133" s="3">
        <f t="shared" ref="G133:G196" si="27">SQRT((Fco_target-F134)^2)</f>
        <v>6871.2741587000601</v>
      </c>
      <c r="H133" s="3" t="str">
        <f t="shared" ref="H133:H196" si="28">IMPRODUCT($B$21,IMDIV(IMPRODUCT(COMPLEX(1,2*PI()*F133/$B$22),COMPLEX(1,-2*PI()*F133/$B$23)),IMPRODUCT(COMPLEX(1,2*PI()*F133/$B$24),COMPLEX(1,(2*PI()*F133/($B$27*$B$28))+(4*PI()^2*F133^2/$B$28^2)))))</f>
        <v>249.002825206766-16.3278632247338i</v>
      </c>
      <c r="I133" s="3">
        <f t="shared" si="17"/>
        <v>47.9427193368197</v>
      </c>
      <c r="J133" s="3">
        <f t="shared" si="18"/>
        <v>-3.7516853352646558</v>
      </c>
      <c r="K133" s="3" t="str">
        <f t="shared" si="19"/>
        <v>0.0134405398139448-0.169274224000612i</v>
      </c>
      <c r="L133" s="3" t="str">
        <f t="shared" ref="L133:L196" si="29">IMDIV(2*PI()*$B$19,COMPLEX(2*PI()*$B$19/$B$20,2*PI()*F133))</f>
        <v>5451.80135247976-967.261074053925i</v>
      </c>
      <c r="M133" s="3" t="str">
        <f t="shared" si="20"/>
        <v>1.00010121681374-0.00105887212068234i</v>
      </c>
      <c r="N133" s="3">
        <f t="shared" si="21"/>
        <v>-15.400889151643057</v>
      </c>
      <c r="O133" s="3">
        <f t="shared" si="22"/>
        <v>94.539816763184589</v>
      </c>
      <c r="P133" s="3">
        <f t="shared" si="23"/>
        <v>32.541830185176643</v>
      </c>
      <c r="Q133" s="3">
        <f t="shared" si="24"/>
        <v>90.788131427919936</v>
      </c>
    </row>
    <row r="134" spans="4:17" x14ac:dyDescent="0.2">
      <c r="D134" s="3">
        <v>129</v>
      </c>
      <c r="E134" s="3">
        <f t="shared" si="26"/>
        <v>2.1096657388813069</v>
      </c>
      <c r="F134" s="3">
        <f t="shared" si="25"/>
        <v>128.72584129993962</v>
      </c>
      <c r="G134" s="3">
        <f t="shared" si="27"/>
        <v>6868.6990710039563</v>
      </c>
      <c r="H134" s="3" t="str">
        <f t="shared" si="28"/>
        <v>248.962685103493-16.6520011037002i</v>
      </c>
      <c r="I134" s="3">
        <f t="shared" ref="I134:I197" si="30">20*LOG(IMABS(H134))</f>
        <v>47.942070775062859</v>
      </c>
      <c r="J134" s="3">
        <f t="shared" ref="J134:J197" si="31">IF(DEGREES(IMARGUMENT(H134))&gt;0,DEGREES(IMARGUMENT(H134))-360, DEGREES(IMARGUMENT(H134)))</f>
        <v>-3.8265591024597398</v>
      </c>
      <c r="K134" s="3" t="str">
        <f t="shared" ref="K134:K197" si="32">IMPRODUCT(1/($B$14*($B$16+$B$17)),IMDIV(COMPLEX(1,2*PI()*F134*$B$15*$B$17),IMPRODUCT(COMPLEX(0,2*PI()*F134),COMPLEX(1,2*PI()*F134*$B$15*$B$16*$B$17/($B$16+$B$17)))))</f>
        <v>0.0134405384439539-0.165955245705363i</v>
      </c>
      <c r="L134" s="3" t="str">
        <f t="shared" si="29"/>
        <v>5445.08658781637-985.395416505918i</v>
      </c>
      <c r="M134" s="3" t="str">
        <f t="shared" ref="M134:M197" si="33">IMDIV(IMPRODUCT(K134,L134),IMSUM(1,IMPRODUCT(K134,L134)))</f>
        <v>1.0001052795694-0.00108039034578161i</v>
      </c>
      <c r="N134" s="3">
        <f t="shared" ref="N134:N197" si="34">20*LOG(IMABS(K134))</f>
        <v>-15.571787048355883</v>
      </c>
      <c r="O134" s="3">
        <f t="shared" ref="O134:O197" si="35">IF(DEGREES(IMARGUMENT(K134))&gt;0,DEGREES(IMARGUMENT(K134))-360, DEGREES(IMARGUMENT(K134)))+180</f>
        <v>94.630218232426671</v>
      </c>
      <c r="P134" s="3">
        <f t="shared" ref="P134:P197" si="36">I134+N134</f>
        <v>32.370283726706973</v>
      </c>
      <c r="Q134" s="3">
        <f t="shared" ref="Q134:Q197" si="37">J134+O134</f>
        <v>90.803659129966931</v>
      </c>
    </row>
    <row r="135" spans="4:17" x14ac:dyDescent="0.2">
      <c r="D135" s="3">
        <v>130</v>
      </c>
      <c r="E135" s="3">
        <f t="shared" si="26"/>
        <v>2.1182677988726351</v>
      </c>
      <c r="F135" s="3">
        <f t="shared" si="25"/>
        <v>131.30092899604406</v>
      </c>
      <c r="G135" s="3">
        <f t="shared" si="27"/>
        <v>6866.072470133995</v>
      </c>
      <c r="H135" s="3" t="str">
        <f t="shared" si="28"/>
        <v>248.920935690589-16.9824713887021i</v>
      </c>
      <c r="I135" s="3">
        <f t="shared" si="30"/>
        <v>47.941396108296956</v>
      </c>
      <c r="J135" s="3">
        <f t="shared" si="31"/>
        <v>-3.9029198913088314</v>
      </c>
      <c r="K135" s="3" t="str">
        <f t="shared" si="32"/>
        <v>0.0134405370186034-0.162701376480294i</v>
      </c>
      <c r="L135" s="3" t="str">
        <f t="shared" si="29"/>
        <v>5438.11802014516-1003.82136800926i</v>
      </c>
      <c r="M135" s="3" t="str">
        <f t="shared" si="33"/>
        <v>1.00010950426004-0.00110235942108013i</v>
      </c>
      <c r="N135" s="3">
        <f t="shared" si="34"/>
        <v>-15.74263906491028</v>
      </c>
      <c r="O135" s="3">
        <f t="shared" si="35"/>
        <v>94.72240286696244</v>
      </c>
      <c r="P135" s="3">
        <f t="shared" si="36"/>
        <v>32.198757043386678</v>
      </c>
      <c r="Q135" s="3">
        <f t="shared" si="37"/>
        <v>90.819482975653614</v>
      </c>
    </row>
    <row r="136" spans="4:17" x14ac:dyDescent="0.2">
      <c r="D136" s="3">
        <v>131</v>
      </c>
      <c r="E136" s="3">
        <f t="shared" si="26"/>
        <v>2.1268698588639632</v>
      </c>
      <c r="F136" s="3">
        <f t="shared" si="25"/>
        <v>133.92752986600453</v>
      </c>
      <c r="G136" s="3">
        <f t="shared" si="27"/>
        <v>6863.3933255982529</v>
      </c>
      <c r="H136" s="3" t="str">
        <f t="shared" si="28"/>
        <v>248.877512979409-17.3193915448941i</v>
      </c>
      <c r="I136" s="3">
        <f t="shared" si="30"/>
        <v>47.940694290081211</v>
      </c>
      <c r="J136" s="3">
        <f t="shared" si="31"/>
        <v>-3.9807967916880562</v>
      </c>
      <c r="K136" s="3" t="str">
        <f t="shared" si="32"/>
        <v>0.0134405355356561-0.159511339737845i</v>
      </c>
      <c r="L136" s="3" t="str">
        <f t="shared" si="29"/>
        <v>5430.88676643103-1022.5407288416i</v>
      </c>
      <c r="M136" s="3" t="str">
        <f t="shared" si="33"/>
        <v>1.00011389724677-0.00112478959475399i</v>
      </c>
      <c r="N136" s="3">
        <f t="shared" si="34"/>
        <v>-15.913443373497065</v>
      </c>
      <c r="O136" s="3">
        <f t="shared" si="35"/>
        <v>94.81640480592732</v>
      </c>
      <c r="P136" s="3">
        <f t="shared" si="36"/>
        <v>32.027250916584144</v>
      </c>
      <c r="Q136" s="3">
        <f t="shared" si="37"/>
        <v>90.83560801423927</v>
      </c>
    </row>
    <row r="137" spans="4:17" x14ac:dyDescent="0.2">
      <c r="D137" s="3">
        <v>132</v>
      </c>
      <c r="E137" s="3">
        <f t="shared" si="26"/>
        <v>2.1354719188552913</v>
      </c>
      <c r="F137" s="3">
        <f t="shared" ref="F137:F200" si="38">10^(E137)</f>
        <v>136.6066744017472</v>
      </c>
      <c r="G137" s="3">
        <f t="shared" si="27"/>
        <v>6860.6605862903925</v>
      </c>
      <c r="H137" s="3" t="str">
        <f t="shared" si="28"/>
        <v>248.832350480712-17.6628808318966i</v>
      </c>
      <c r="I137" s="3">
        <f t="shared" si="30"/>
        <v>47.939964232380646</v>
      </c>
      <c r="J137" s="3">
        <f t="shared" si="31"/>
        <v>-4.0602194355211312</v>
      </c>
      <c r="K137" s="3" t="str">
        <f t="shared" si="32"/>
        <v>0.0134405339927847-0.156383883933798i</v>
      </c>
      <c r="L137" s="3" t="str">
        <f t="shared" si="29"/>
        <v>5423.38368912017-1041.55512006852i</v>
      </c>
      <c r="M137" s="3" t="str">
        <f t="shared" si="33"/>
        <v>1.00011846513294-0.00114769139327016i</v>
      </c>
      <c r="N137" s="3">
        <f t="shared" si="34"/>
        <v>-16.084198074580389</v>
      </c>
      <c r="O137" s="3">
        <f t="shared" si="35"/>
        <v>94.912258779109976</v>
      </c>
      <c r="P137" s="3">
        <f t="shared" si="36"/>
        <v>31.855766157800257</v>
      </c>
      <c r="Q137" s="3">
        <f t="shared" si="37"/>
        <v>90.852039343588842</v>
      </c>
    </row>
    <row r="138" spans="4:17" x14ac:dyDescent="0.2">
      <c r="D138" s="3">
        <v>133</v>
      </c>
      <c r="E138" s="3">
        <f t="shared" si="26"/>
        <v>2.144073978846619</v>
      </c>
      <c r="F138" s="3">
        <f t="shared" si="38"/>
        <v>139.33941370960713</v>
      </c>
      <c r="G138" s="3">
        <f t="shared" si="27"/>
        <v>6857.8731800772921</v>
      </c>
      <c r="H138" s="3" t="str">
        <f t="shared" si="28"/>
        <v>248.785379110525-18.0130603065801i</v>
      </c>
      <c r="I138" s="3">
        <f t="shared" si="30"/>
        <v>47.939204803941465</v>
      </c>
      <c r="J138" s="3">
        <f t="shared" si="31"/>
        <v>-4.1412180052190211</v>
      </c>
      <c r="K138" s="3" t="str">
        <f t="shared" si="32"/>
        <v>0.0134405323875676-0.153317782076252i</v>
      </c>
      <c r="L138" s="3" t="str">
        <f t="shared" si="29"/>
        <v>5415.59939343062-1060.86596980591i</v>
      </c>
      <c r="M138" s="3" t="str">
        <f t="shared" si="33"/>
        <v>1.00012321477275-0.00117107563123848i</v>
      </c>
      <c r="N138" s="3">
        <f t="shared" si="34"/>
        <v>-16.25490119417271</v>
      </c>
      <c r="O138" s="3">
        <f t="shared" si="35"/>
        <v>95.010000113274344</v>
      </c>
      <c r="P138" s="3">
        <f t="shared" si="36"/>
        <v>31.684303609768754</v>
      </c>
      <c r="Q138" s="3">
        <f t="shared" si="37"/>
        <v>90.868782108055328</v>
      </c>
    </row>
    <row r="139" spans="4:17" x14ac:dyDescent="0.2">
      <c r="D139" s="3">
        <v>134</v>
      </c>
      <c r="E139" s="3">
        <f t="shared" si="26"/>
        <v>2.1526760388379471</v>
      </c>
      <c r="F139" s="3">
        <f t="shared" si="38"/>
        <v>142.12681992270748</v>
      </c>
      <c r="G139" s="3">
        <f t="shared" si="27"/>
        <v>6855.0300133784121</v>
      </c>
      <c r="H139" s="3" t="str">
        <f t="shared" si="28"/>
        <v>248.736527092777-18.370052823968i</v>
      </c>
      <c r="I139" s="3">
        <f t="shared" si="30"/>
        <v>47.938414828605957</v>
      </c>
      <c r="J139" s="3">
        <f t="shared" si="31"/>
        <v>-4.2238232421446584</v>
      </c>
      <c r="K139" s="3" t="str">
        <f t="shared" si="32"/>
        <v>0.0134405307174857-0.150311831244244i</v>
      </c>
      <c r="L139" s="3" t="str">
        <f t="shared" si="29"/>
        <v>5407.52422503855-1080.47449886252i</v>
      </c>
      <c r="M139" s="3" t="str">
        <f t="shared" si="33"/>
        <v>1.00012815328008-0.00119495342170254i</v>
      </c>
      <c r="N139" s="3">
        <f t="shared" si="34"/>
        <v>-16.425550681012787</v>
      </c>
      <c r="O139" s="3">
        <f t="shared" si="35"/>
        <v>95.109664738287663</v>
      </c>
      <c r="P139" s="3">
        <f t="shared" si="36"/>
        <v>31.51286414759317</v>
      </c>
      <c r="Q139" s="3">
        <f t="shared" si="37"/>
        <v>90.885841496143001</v>
      </c>
    </row>
    <row r="140" spans="4:17" x14ac:dyDescent="0.2">
      <c r="D140" s="3">
        <v>135</v>
      </c>
      <c r="E140" s="3">
        <f t="shared" si="26"/>
        <v>2.1612780988292748</v>
      </c>
      <c r="F140" s="3">
        <f t="shared" si="38"/>
        <v>144.96998662158825</v>
      </c>
      <c r="G140" s="3">
        <f t="shared" si="27"/>
        <v>6852.1299707367489</v>
      </c>
      <c r="H140" s="3" t="str">
        <f t="shared" si="28"/>
        <v>248.685719858593-18.733983036113i</v>
      </c>
      <c r="I140" s="3">
        <f t="shared" si="30"/>
        <v>47.937593083564025</v>
      </c>
      <c r="J140" s="3">
        <f t="shared" si="31"/>
        <v>-4.3080664550956715</v>
      </c>
      <c r="K140" s="3" t="str">
        <f t="shared" si="32"/>
        <v>0.0134405289799179-0.147364852115811i</v>
      </c>
      <c r="L140" s="3" t="str">
        <f t="shared" si="29"/>
        <v>5399.14826820479-1100.38170575299i</v>
      </c>
      <c r="M140" s="3" t="str">
        <f t="shared" si="33"/>
        <v>1.00013328803758-0.00121933618689093i</v>
      </c>
      <c r="N140" s="3">
        <f t="shared" si="34"/>
        <v>-16.596144403644786</v>
      </c>
      <c r="O140" s="3">
        <f t="shared" si="35"/>
        <v>95.211289193032144</v>
      </c>
      <c r="P140" s="3">
        <f t="shared" si="36"/>
        <v>31.341448679919239</v>
      </c>
      <c r="Q140" s="3">
        <f t="shared" si="37"/>
        <v>90.903222737936474</v>
      </c>
    </row>
    <row r="141" spans="4:17" x14ac:dyDescent="0.2">
      <c r="D141" s="3">
        <v>136</v>
      </c>
      <c r="E141" s="3">
        <f t="shared" si="26"/>
        <v>2.1698801588206029</v>
      </c>
      <c r="F141" s="3">
        <f t="shared" si="38"/>
        <v>147.8700292632507</v>
      </c>
      <c r="G141" s="3">
        <f t="shared" si="27"/>
        <v>6849.1719143812179</v>
      </c>
      <c r="H141" s="3" t="str">
        <f t="shared" si="28"/>
        <v>248.632879942157-19.10497738879i</v>
      </c>
      <c r="I141" s="3">
        <f t="shared" si="30"/>
        <v>47.936738297538987</v>
      </c>
      <c r="J141" s="3">
        <f t="shared" si="31"/>
        <v>-4.3939795287963808</v>
      </c>
      <c r="K141" s="3" t="str">
        <f t="shared" si="32"/>
        <v>0.0134405271721369-0.144475688505301i</v>
      </c>
      <c r="L141" s="3" t="str">
        <f t="shared" si="29"/>
        <v>5390.46134438855-1120.58835107318i</v>
      </c>
      <c r="M141" s="3" t="str">
        <f t="shared" si="33"/>
        <v>1.0001386267061-0.00124423566945175i</v>
      </c>
      <c r="N141" s="3">
        <f t="shared" si="34"/>
        <v>-16.766680147396073</v>
      </c>
      <c r="O141" s="3">
        <f t="shared" si="35"/>
        <v>95.314910631078263</v>
      </c>
      <c r="P141" s="3">
        <f t="shared" si="36"/>
        <v>31.170058150142914</v>
      </c>
      <c r="Q141" s="3">
        <f t="shared" si="37"/>
        <v>90.920931102281884</v>
      </c>
    </row>
    <row r="142" spans="4:17" x14ac:dyDescent="0.2">
      <c r="D142" s="3">
        <v>137</v>
      </c>
      <c r="E142" s="3">
        <f t="shared" si="26"/>
        <v>2.178482218811931</v>
      </c>
      <c r="F142" s="3">
        <f t="shared" si="38"/>
        <v>150.82808561878201</v>
      </c>
      <c r="G142" s="3">
        <f t="shared" si="27"/>
        <v>6846.1546837802625</v>
      </c>
      <c r="H142" s="3" t="str">
        <f t="shared" si="28"/>
        <v>248.577926873094-19.4831641158417i</v>
      </c>
      <c r="I142" s="3">
        <f t="shared" si="30"/>
        <v>47.935849148906684</v>
      </c>
      <c r="J142" s="3">
        <f t="shared" si="31"/>
        <v>-4.481594932389469</v>
      </c>
      <c r="K142" s="3" t="str">
        <f t="shared" si="32"/>
        <v>0.0134405252913058-0.14164320690977i</v>
      </c>
      <c r="L142" s="3" t="str">
        <f t="shared" si="29"/>
        <v>5381.45301139851-1141.09494123157i</v>
      </c>
      <c r="M142" s="3" t="str">
        <f t="shared" si="33"/>
        <v>1.00014417723423-0.00126966394419353i</v>
      </c>
      <c r="N142" s="3">
        <f t="shared" si="34"/>
        <v>-16.937155611249811</v>
      </c>
      <c r="O142" s="3">
        <f t="shared" si="35"/>
        <v>95.420566826094245</v>
      </c>
      <c r="P142" s="3">
        <f t="shared" si="36"/>
        <v>30.998693537656873</v>
      </c>
      <c r="Q142" s="3">
        <f t="shared" si="37"/>
        <v>90.938971893704775</v>
      </c>
    </row>
    <row r="143" spans="4:17" x14ac:dyDescent="0.2">
      <c r="D143" s="3">
        <v>138</v>
      </c>
      <c r="E143" s="3">
        <f t="shared" si="26"/>
        <v>2.1870842788032587</v>
      </c>
      <c r="F143" s="3">
        <f t="shared" si="38"/>
        <v>153.8453162197375</v>
      </c>
      <c r="G143" s="3">
        <f t="shared" si="27"/>
        <v>6843.0770951865497</v>
      </c>
      <c r="H143" s="3" t="str">
        <f t="shared" si="28"/>
        <v>248.520777065233-19.8686732310025i</v>
      </c>
      <c r="I143" s="3">
        <f t="shared" si="30"/>
        <v>47.934924263743966</v>
      </c>
      <c r="J143" s="3">
        <f t="shared" si="31"/>
        <v>-4.570945727918347</v>
      </c>
      <c r="K143" s="3" t="str">
        <f t="shared" si="32"/>
        <v>0.0134405233344728-0.138866296064279i</v>
      </c>
      <c r="L143" s="3" t="str">
        <f t="shared" si="29"/>
        <v>5372.11256313384-1161.90171153315i</v>
      </c>
      <c r="M143" s="3" t="str">
        <f t="shared" si="33"/>
        <v>1.00014994786828-0.00129563343035747i</v>
      </c>
      <c r="N143" s="3">
        <f t="shared" si="34"/>
        <v>-17.107568404609971</v>
      </c>
      <c r="O143" s="3">
        <f t="shared" si="35"/>
        <v>95.528296176964801</v>
      </c>
      <c r="P143" s="3">
        <f t="shared" si="36"/>
        <v>30.827355859133995</v>
      </c>
      <c r="Q143" s="3">
        <f t="shared" si="37"/>
        <v>90.957350449046459</v>
      </c>
    </row>
    <row r="144" spans="4:17" x14ac:dyDescent="0.2">
      <c r="D144" s="3">
        <v>139</v>
      </c>
      <c r="E144" s="3">
        <f t="shared" si="26"/>
        <v>2.1956863387945869</v>
      </c>
      <c r="F144" s="3">
        <f t="shared" si="38"/>
        <v>156.92290481345006</v>
      </c>
      <c r="G144" s="3">
        <f t="shared" si="27"/>
        <v>6839.9379411725513</v>
      </c>
      <c r="H144" s="3" t="str">
        <f t="shared" si="28"/>
        <v>248.461343701717-20.2616365170167i</v>
      </c>
      <c r="I144" s="3">
        <f t="shared" si="30"/>
        <v>47.933962213805827</v>
      </c>
      <c r="J144" s="3">
        <f t="shared" si="31"/>
        <v>-4.6620655787887246</v>
      </c>
      <c r="K144" s="3" t="str">
        <f t="shared" si="32"/>
        <v>0.0134405212985665-0.136143866505908i</v>
      </c>
      <c r="L144" s="3" t="str">
        <f t="shared" si="29"/>
        <v>5362.42902997096-1183.00860861426i</v>
      </c>
      <c r="M144" s="3" t="str">
        <f t="shared" si="33"/>
        <v>1.00015594716232-0.00132215690444678i</v>
      </c>
      <c r="N144" s="3">
        <f t="shared" si="34"/>
        <v>-17.277916043956353</v>
      </c>
      <c r="O144" s="3">
        <f t="shared" si="35"/>
        <v>95.638137712592538</v>
      </c>
      <c r="P144" s="3">
        <f t="shared" si="36"/>
        <v>30.656046169849475</v>
      </c>
      <c r="Q144" s="3">
        <f t="shared" si="37"/>
        <v>90.976072133803811</v>
      </c>
    </row>
    <row r="145" spans="4:17" x14ac:dyDescent="0.2">
      <c r="D145" s="3">
        <v>140</v>
      </c>
      <c r="E145" s="3">
        <f t="shared" si="26"/>
        <v>2.2042883987859145</v>
      </c>
      <c r="F145" s="3">
        <f t="shared" si="38"/>
        <v>160.06205882744877</v>
      </c>
      <c r="G145" s="3">
        <f t="shared" si="27"/>
        <v>6836.7359901568316</v>
      </c>
      <c r="H145" s="3" t="str">
        <f t="shared" si="28"/>
        <v>248.399536616338-20.6621875118554i</v>
      </c>
      <c r="I145" s="3">
        <f t="shared" si="30"/>
        <v>47.932961514427667</v>
      </c>
      <c r="J145" s="3">
        <f t="shared" si="31"/>
        <v>-4.7549887581985244</v>
      </c>
      <c r="K145" s="3" t="str">
        <f t="shared" si="32"/>
        <v>0.0134405191803918-0.133474850146328i</v>
      </c>
      <c r="L145" s="3" t="str">
        <f t="shared" si="29"/>
        <v>5352.39117985441-1204.41527223023i</v>
      </c>
      <c r="M145" s="3" t="str">
        <f t="shared" si="33"/>
        <v>1.00016218398871-0.00134924751364i</v>
      </c>
      <c r="N145" s="3">
        <f t="shared" si="34"/>
        <v>-17.448195949386097</v>
      </c>
      <c r="O145" s="3">
        <f t="shared" si="35"/>
        <v>95.750131096352447</v>
      </c>
      <c r="P145" s="3">
        <f t="shared" si="36"/>
        <v>30.48476556504157</v>
      </c>
      <c r="Q145" s="3">
        <f t="shared" si="37"/>
        <v>90.995142338153926</v>
      </c>
    </row>
    <row r="146" spans="4:17" x14ac:dyDescent="0.2">
      <c r="D146" s="3">
        <v>141</v>
      </c>
      <c r="E146" s="3">
        <f t="shared" si="26"/>
        <v>2.2128904587772427</v>
      </c>
      <c r="F146" s="3">
        <f t="shared" si="38"/>
        <v>163.26400984316859</v>
      </c>
      <c r="G146" s="3">
        <f t="shared" si="27"/>
        <v>6833.4699859208658</v>
      </c>
      <c r="H146" s="3" t="str">
        <f t="shared" si="28"/>
        <v>248.335262171027-21.0704614918276i</v>
      </c>
      <c r="I146" s="3">
        <f t="shared" si="30"/>
        <v>47.931920622350539</v>
      </c>
      <c r="J146" s="3">
        <f t="shared" si="31"/>
        <v>-4.8497501575239577</v>
      </c>
      <c r="K146" s="3" t="str">
        <f t="shared" si="32"/>
        <v>0.0134405169766245-0.130858199852763i</v>
      </c>
      <c r="L146" s="3" t="str">
        <f t="shared" si="29"/>
        <v>5341.98752015341-1226.12101640051i</v>
      </c>
      <c r="M146" s="3" t="str">
        <f t="shared" si="33"/>
        <v>1.00016866754867-0.00137691878981633i</v>
      </c>
      <c r="N146" s="3">
        <f t="shared" si="34"/>
        <v>-17.61840544103875</v>
      </c>
      <c r="O146" s="3">
        <f t="shared" si="35"/>
        <v>95.864316630166869</v>
      </c>
      <c r="P146" s="3">
        <f t="shared" si="36"/>
        <v>30.313515181311789</v>
      </c>
      <c r="Q146" s="3">
        <f t="shared" si="37"/>
        <v>91.014566472642912</v>
      </c>
    </row>
    <row r="147" spans="4:17" x14ac:dyDescent="0.2">
      <c r="D147" s="3">
        <v>142</v>
      </c>
      <c r="E147" s="3">
        <f t="shared" si="26"/>
        <v>2.2214925187685708</v>
      </c>
      <c r="F147" s="3">
        <f t="shared" si="38"/>
        <v>166.53001407913405</v>
      </c>
      <c r="G147" s="3">
        <f t="shared" si="27"/>
        <v>6830.1386471161877</v>
      </c>
      <c r="H147" s="3" t="str">
        <f t="shared" si="28"/>
        <v>248.268423129434-21.486595451367i</v>
      </c>
      <c r="I147" s="3">
        <f t="shared" si="30"/>
        <v>47.930837933467608</v>
      </c>
      <c r="J147" s="3">
        <f t="shared" si="31"/>
        <v>-4.9463852946480742</v>
      </c>
      <c r="K147" s="3" t="str">
        <f t="shared" si="32"/>
        <v>0.0134405146838059-0.128292889037168i</v>
      </c>
      <c r="L147" s="3" t="str">
        <f t="shared" si="29"/>
        <v>5331.2063003481-1248.12480991992i</v>
      </c>
      <c r="M147" s="3" t="str">
        <f t="shared" si="33"/>
        <v>1.00017540738328-0.00140518466422256i</v>
      </c>
      <c r="N147" s="3">
        <f t="shared" si="34"/>
        <v>-17.78854173540272</v>
      </c>
      <c r="O147" s="3">
        <f t="shared" si="35"/>
        <v>95.980735258169418</v>
      </c>
      <c r="P147" s="3">
        <f t="shared" si="36"/>
        <v>30.142296198064887</v>
      </c>
      <c r="Q147" s="3">
        <f t="shared" si="37"/>
        <v>91.03434996352135</v>
      </c>
    </row>
    <row r="148" spans="4:17" x14ac:dyDescent="0.2">
      <c r="D148" s="3">
        <v>143</v>
      </c>
      <c r="E148" s="3">
        <f t="shared" si="26"/>
        <v>2.2300945787598989</v>
      </c>
      <c r="F148" s="3">
        <f t="shared" si="38"/>
        <v>169.86135288381197</v>
      </c>
      <c r="G148" s="3">
        <f t="shared" si="27"/>
        <v>6826.7406667616797</v>
      </c>
      <c r="H148" s="3" t="str">
        <f t="shared" si="28"/>
        <v>248.198918526491-21.9107280792661i</v>
      </c>
      <c r="I148" s="3">
        <f t="shared" si="30"/>
        <v>47.929711780488105</v>
      </c>
      <c r="J148" s="3">
        <f t="shared" si="31"/>
        <v>-5.0449303222185122</v>
      </c>
      <c r="K148" s="3" t="str">
        <f t="shared" si="32"/>
        <v>0.0134405122983373-0.125777911253463i</v>
      </c>
      <c r="L148" s="3" t="str">
        <f t="shared" si="29"/>
        <v>5320.03551561265-1270.42525624827i</v>
      </c>
      <c r="M148" s="3" t="str">
        <f t="shared" si="33"/>
        <v>1.00018241338466-0.00143405948281194i</v>
      </c>
      <c r="N148" s="3">
        <f t="shared" si="34"/>
        <v>-17.958601941500184</v>
      </c>
      <c r="O148" s="3">
        <f t="shared" si="35"/>
        <v>96.099428569922352</v>
      </c>
      <c r="P148" s="3">
        <f t="shared" si="36"/>
        <v>29.971109838987921</v>
      </c>
      <c r="Q148" s="3">
        <f t="shared" si="37"/>
        <v>91.054498247703833</v>
      </c>
    </row>
    <row r="149" spans="4:17" x14ac:dyDescent="0.2">
      <c r="D149" s="3">
        <v>144</v>
      </c>
      <c r="E149" s="3">
        <f t="shared" si="26"/>
        <v>2.2386966387512266</v>
      </c>
      <c r="F149" s="3">
        <f t="shared" si="38"/>
        <v>173.25933323832024</v>
      </c>
      <c r="G149" s="3">
        <f t="shared" si="27"/>
        <v>6823.2747117308036</v>
      </c>
      <c r="H149" s="3" t="str">
        <f t="shared" si="28"/>
        <v>248.126643533909-22.3429997311154i</v>
      </c>
      <c r="I149" s="3">
        <f t="shared" si="30"/>
        <v>47.928540430517202</v>
      </c>
      <c r="J149" s="3">
        <f t="shared" si="31"/>
        <v>-5.1454220358188367</v>
      </c>
      <c r="K149" s="3" t="str">
        <f t="shared" si="32"/>
        <v>0.013440509816475-0.123312279802681i</v>
      </c>
      <c r="L149" s="3" t="str">
        <f t="shared" si="29"/>
        <v>5308.46291136473-1293.02057279525i</v>
      </c>
      <c r="M149" s="3" t="str">
        <f t="shared" si="33"/>
        <v>1.00018969580738-0.00146355802228694i</v>
      </c>
      <c r="N149" s="3">
        <f t="shared" si="34"/>
        <v>-18.128583056946603</v>
      </c>
      <c r="O149" s="3">
        <f t="shared" si="35"/>
        <v>96.220438803150287</v>
      </c>
      <c r="P149" s="3">
        <f t="shared" si="36"/>
        <v>29.799957373570599</v>
      </c>
      <c r="Q149" s="3">
        <f t="shared" si="37"/>
        <v>91.075016767331448</v>
      </c>
    </row>
    <row r="150" spans="4:17" x14ac:dyDescent="0.2">
      <c r="D150" s="3">
        <v>145</v>
      </c>
      <c r="E150" s="3">
        <f t="shared" si="26"/>
        <v>2.2472986987425543</v>
      </c>
      <c r="F150" s="3">
        <f t="shared" si="38"/>
        <v>176.725288269196</v>
      </c>
      <c r="G150" s="3">
        <f t="shared" si="27"/>
        <v>6819.7394222285811</v>
      </c>
      <c r="H150" s="3" t="str">
        <f t="shared" si="28"/>
        <v>248.051489321518-22.7835523976926i</v>
      </c>
      <c r="I150" s="3">
        <f t="shared" si="30"/>
        <v>47.9273220825485</v>
      </c>
      <c r="J150" s="3">
        <f t="shared" si="31"/>
        <v>-5.2478978820377735</v>
      </c>
      <c r="K150" s="3" t="str">
        <f t="shared" si="32"/>
        <v>0.0134405072343243-0.120895027345859i</v>
      </c>
      <c r="L150" s="3" t="str">
        <f t="shared" si="29"/>
        <v>5296.47598885372-1315.90856962203i</v>
      </c>
      <c r="M150" s="3" t="str">
        <f t="shared" si="33"/>
        <v>1.00019726528021-0.00149369550687909i</v>
      </c>
      <c r="N150" s="3">
        <f t="shared" si="34"/>
        <v>-18.298481963883166</v>
      </c>
      <c r="O150" s="3">
        <f t="shared" si="35"/>
        <v>96.343808845951102</v>
      </c>
      <c r="P150" s="3">
        <f t="shared" si="36"/>
        <v>29.628840118665334</v>
      </c>
      <c r="Q150" s="3">
        <f t="shared" si="37"/>
        <v>91.095910963913326</v>
      </c>
    </row>
    <row r="151" spans="4:17" x14ac:dyDescent="0.2">
      <c r="D151" s="3">
        <v>146</v>
      </c>
      <c r="E151" s="3">
        <f t="shared" si="26"/>
        <v>2.2559007587338824</v>
      </c>
      <c r="F151" s="3">
        <f t="shared" si="38"/>
        <v>180.26057777141929</v>
      </c>
      <c r="G151" s="3">
        <f t="shared" si="27"/>
        <v>6816.1334112581008</v>
      </c>
      <c r="H151" s="3" t="str">
        <f t="shared" si="28"/>
        <v>247.973342914403-23.2325296690339i</v>
      </c>
      <c r="I151" s="3">
        <f t="shared" si="30"/>
        <v>47.92605486486714</v>
      </c>
      <c r="J151" s="3">
        <f t="shared" si="31"/>
        <v>-5.3523959664189205</v>
      </c>
      <c r="K151" s="3" t="str">
        <f t="shared" si="32"/>
        <v>0.0134405045478324-0.118525205524514i</v>
      </c>
      <c r="L151" s="3" t="str">
        <f t="shared" si="29"/>
        <v>5284.06201186208-1339.08662758657i</v>
      </c>
      <c r="M151" s="3" t="str">
        <f t="shared" si="33"/>
        <v>1.00020513281804-0.00152448762590044i</v>
      </c>
      <c r="N151" s="3">
        <f t="shared" si="34"/>
        <v>-18.468295424779978</v>
      </c>
      <c r="O151" s="3">
        <f t="shared" si="35"/>
        <v>96.469582238442996</v>
      </c>
      <c r="P151" s="3">
        <f t="shared" si="36"/>
        <v>29.457759440087163</v>
      </c>
      <c r="Q151" s="3">
        <f t="shared" si="37"/>
        <v>91.117186272024071</v>
      </c>
    </row>
    <row r="152" spans="4:17" x14ac:dyDescent="0.2">
      <c r="D152" s="3">
        <v>147</v>
      </c>
      <c r="E152" s="3">
        <f t="shared" si="26"/>
        <v>2.2645028187252105</v>
      </c>
      <c r="F152" s="3">
        <f t="shared" si="38"/>
        <v>183.86658874189939</v>
      </c>
      <c r="G152" s="3">
        <f t="shared" si="27"/>
        <v>6812.4552640763641</v>
      </c>
      <c r="H152" s="3" t="str">
        <f t="shared" si="28"/>
        <v>247.892087045758-23.6900766939044i</v>
      </c>
      <c r="I152" s="3">
        <f t="shared" si="30"/>
        <v>47.924736832360246</v>
      </c>
      <c r="J152" s="3">
        <f t="shared" si="31"/>
        <v>-5.4589550612729276</v>
      </c>
      <c r="K152" s="3" t="str">
        <f t="shared" si="32"/>
        <v>0.0134405017527829-0.116201884588581i</v>
      </c>
      <c r="L152" s="3" t="str">
        <f t="shared" si="29"/>
        <v>5271.20801459673-1362.55167596476i</v>
      </c>
      <c r="M152" s="3" t="str">
        <f t="shared" si="33"/>
        <v>1.00021330983405-0.0015559505521024i</v>
      </c>
      <c r="N152" s="3">
        <f t="shared" si="34"/>
        <v>-18.63802007810548</v>
      </c>
      <c r="O152" s="3">
        <f t="shared" si="35"/>
        <v>96.597803173804536</v>
      </c>
      <c r="P152" s="3">
        <f t="shared" si="36"/>
        <v>29.286716754254766</v>
      </c>
      <c r="Q152" s="3">
        <f t="shared" si="37"/>
        <v>91.138848112531605</v>
      </c>
    </row>
    <row r="153" spans="4:17" x14ac:dyDescent="0.2">
      <c r="D153" s="3">
        <v>148</v>
      </c>
      <c r="E153" s="3">
        <f t="shared" si="26"/>
        <v>2.2731048787165387</v>
      </c>
      <c r="F153" s="3">
        <f t="shared" si="38"/>
        <v>187.54473592363553</v>
      </c>
      <c r="G153" s="3">
        <f t="shared" si="27"/>
        <v>6808.7035376392396</v>
      </c>
      <c r="H153" s="3" t="str">
        <f t="shared" si="28"/>
        <v>247.8076000054-24.1563401343681i</v>
      </c>
      <c r="I153" s="3">
        <f t="shared" si="30"/>
        <v>47.923365963731975</v>
      </c>
      <c r="J153" s="3">
        <f t="shared" si="31"/>
        <v>-5.5676146133322391</v>
      </c>
      <c r="K153" s="3" t="str">
        <f t="shared" si="32"/>
        <v>0.0134404988447894-0.113924153031644i</v>
      </c>
      <c r="L153" s="3" t="str">
        <f t="shared" si="29"/>
        <v>5257.90081084927-1386.30016958613i</v>
      </c>
      <c r="M153" s="3" t="str">
        <f t="shared" si="33"/>
        <v>1.00022180815211-0.00158810096087928i</v>
      </c>
      <c r="N153" s="3">
        <f t="shared" si="34"/>
        <v>-18.807652433861296</v>
      </c>
      <c r="O153" s="3">
        <f t="shared" si="35"/>
        <v>96.728516498661378</v>
      </c>
      <c r="P153" s="3">
        <f t="shared" si="36"/>
        <v>29.115713529870678</v>
      </c>
      <c r="Q153" s="3">
        <f t="shared" si="37"/>
        <v>91.160901885329139</v>
      </c>
    </row>
    <row r="154" spans="4:17" x14ac:dyDescent="0.2">
      <c r="D154" s="3">
        <v>149</v>
      </c>
      <c r="E154" s="3">
        <f t="shared" si="26"/>
        <v>2.2817069387078663</v>
      </c>
      <c r="F154" s="3">
        <f t="shared" si="38"/>
        <v>191.29646236076016</v>
      </c>
      <c r="G154" s="3">
        <f t="shared" si="27"/>
        <v>6804.8767600353112</v>
      </c>
      <c r="H154" s="3" t="str">
        <f t="shared" si="28"/>
        <v>247.71975548391-24.6314681151487i</v>
      </c>
      <c r="I154" s="3">
        <f t="shared" si="30"/>
        <v>47.921940158620941</v>
      </c>
      <c r="J154" s="3">
        <f t="shared" si="31"/>
        <v>-5.6784147512281562</v>
      </c>
      <c r="K154" s="3" t="str">
        <f t="shared" si="32"/>
        <v>0.0134404958192879-0.111691117233325i</v>
      </c>
      <c r="L154" s="3" t="str">
        <f t="shared" si="29"/>
        <v>5244.12700450502-1410.32806552934i</v>
      </c>
      <c r="M154" s="3" t="str">
        <f t="shared" si="33"/>
        <v>1.00023064001944-0.00162095605035487i</v>
      </c>
      <c r="N154" s="3">
        <f t="shared" si="34"/>
        <v>-18.977188868979439</v>
      </c>
      <c r="O154" s="3">
        <f t="shared" si="35"/>
        <v>96.861767712771268</v>
      </c>
      <c r="P154" s="3">
        <f t="shared" si="36"/>
        <v>28.944751289641502</v>
      </c>
      <c r="Q154" s="3">
        <f t="shared" si="37"/>
        <v>91.183352961543108</v>
      </c>
    </row>
    <row r="155" spans="4:17" x14ac:dyDescent="0.2">
      <c r="D155" s="3">
        <v>150</v>
      </c>
      <c r="E155" s="3">
        <f t="shared" si="26"/>
        <v>2.2903089986991945</v>
      </c>
      <c r="F155" s="3">
        <f t="shared" si="38"/>
        <v>195.12323996468896</v>
      </c>
      <c r="G155" s="3">
        <f t="shared" si="27"/>
        <v>6800.9734299084075</v>
      </c>
      <c r="H155" s="3" t="str">
        <f t="shared" si="28"/>
        <v>247.62842241234-25.1156101674478i</v>
      </c>
      <c r="I155" s="3">
        <f t="shared" si="30"/>
        <v>47.920457234616563</v>
      </c>
      <c r="J155" s="3">
        <f t="shared" si="31"/>
        <v>-5.7913962927675113</v>
      </c>
      <c r="K155" s="3" t="str">
        <f t="shared" si="32"/>
        <v>0.0134404926715302-0.109501901108689i</v>
      </c>
      <c r="L155" s="3" t="str">
        <f t="shared" si="29"/>
        <v>5229.87300148291-1434.63079942941i</v>
      </c>
      <c r="M155" s="3" t="str">
        <f t="shared" si="33"/>
        <v>1.00023981811942-0.00165453356239271i</v>
      </c>
      <c r="N155" s="3">
        <f t="shared" si="34"/>
        <v>-19.14662562257983</v>
      </c>
      <c r="O155" s="3">
        <f t="shared" si="35"/>
        <v>96.997602967957334</v>
      </c>
      <c r="P155" s="3">
        <f t="shared" si="36"/>
        <v>28.773831612036734</v>
      </c>
      <c r="Q155" s="3">
        <f t="shared" si="37"/>
        <v>91.206206675189819</v>
      </c>
    </row>
    <row r="156" spans="4:17" x14ac:dyDescent="0.2">
      <c r="D156" s="3">
        <v>151</v>
      </c>
      <c r="E156" s="3">
        <f t="shared" si="26"/>
        <v>2.2989110586905221</v>
      </c>
      <c r="F156" s="3">
        <f t="shared" si="38"/>
        <v>199.0265700915929</v>
      </c>
      <c r="G156" s="3">
        <f t="shared" si="27"/>
        <v>6796.9920158685754</v>
      </c>
      <c r="H156" s="3" t="str">
        <f t="shared" si="28"/>
        <v>247.53346479747-25.6089171668792i</v>
      </c>
      <c r="I156" s="3">
        <f t="shared" si="30"/>
        <v>47.918914924172206</v>
      </c>
      <c r="J156" s="3">
        <f t="shared" si="31"/>
        <v>-5.9066007519858763</v>
      </c>
      <c r="K156" s="3" t="str">
        <f t="shared" si="32"/>
        <v>0.0134404893965765-0.107355645764532i</v>
      </c>
      <c r="L156" s="3" t="str">
        <f t="shared" si="29"/>
        <v>5215.12502318832-1459.20326145666i</v>
      </c>
      <c r="M156" s="3" t="str">
        <f t="shared" si="33"/>
        <v>1.00024935558459-0.00168885180457057i</v>
      </c>
      <c r="N156" s="3">
        <f t="shared" si="34"/>
        <v>-19.315958791085542</v>
      </c>
      <c r="O156" s="3">
        <f t="shared" si="35"/>
        <v>97.136069066235407</v>
      </c>
      <c r="P156" s="3">
        <f t="shared" si="36"/>
        <v>28.602956133086664</v>
      </c>
      <c r="Q156" s="3">
        <f t="shared" si="37"/>
        <v>91.22946831424953</v>
      </c>
    </row>
    <row r="157" spans="4:17" x14ac:dyDescent="0.2">
      <c r="D157" s="3">
        <v>152</v>
      </c>
      <c r="E157" s="3">
        <f t="shared" si="26"/>
        <v>2.3075131186818503</v>
      </c>
      <c r="F157" s="3">
        <f t="shared" si="38"/>
        <v>203.00798413142465</v>
      </c>
      <c r="G157" s="3">
        <f t="shared" si="27"/>
        <v>6792.9309558912728</v>
      </c>
      <c r="H157" s="3" t="str">
        <f t="shared" si="28"/>
        <v>247.434741552556-26.1115412651527i</v>
      </c>
      <c r="I157" s="3">
        <f t="shared" si="30"/>
        <v>47.917310871410947</v>
      </c>
      <c r="J157" s="3">
        <f t="shared" si="31"/>
        <v>-6.0240703459521612</v>
      </c>
      <c r="K157" s="3" t="str">
        <f t="shared" si="32"/>
        <v>0.0134404859892864-0.105251509162412i</v>
      </c>
      <c r="L157" s="3" t="str">
        <f t="shared" si="29"/>
        <v>5199.86912156193-1484.03977203507i</v>
      </c>
      <c r="M157" s="3" t="str">
        <f t="shared" si="33"/>
        <v>1.00025926600991-0.00172392967316259i</v>
      </c>
      <c r="N157" s="3">
        <f t="shared" si="34"/>
        <v>-19.485184323194307</v>
      </c>
      <c r="O157" s="3">
        <f t="shared" si="35"/>
        <v>97.277213457078858</v>
      </c>
      <c r="P157" s="3">
        <f t="shared" si="36"/>
        <v>28.43212654821664</v>
      </c>
      <c r="Q157" s="3">
        <f t="shared" si="37"/>
        <v>91.25314311112669</v>
      </c>
    </row>
    <row r="158" spans="4:17" x14ac:dyDescent="0.2">
      <c r="D158" s="3">
        <v>153</v>
      </c>
      <c r="E158" s="3">
        <f t="shared" si="26"/>
        <v>2.3161151786731784</v>
      </c>
      <c r="F158" s="3">
        <f t="shared" si="38"/>
        <v>207.0690441087275</v>
      </c>
      <c r="G158" s="3">
        <f t="shared" si="27"/>
        <v>6788.788656704538</v>
      </c>
      <c r="H158" s="3" t="str">
        <f t="shared" si="28"/>
        <v>247.332106323602-26.6236358151308i</v>
      </c>
      <c r="I158" s="3">
        <f t="shared" si="30"/>
        <v>47.915642628823036</v>
      </c>
      <c r="J158" s="3">
        <f t="shared" si="31"/>
        <v>-6.143848001297723</v>
      </c>
      <c r="K158" s="3" t="str">
        <f t="shared" si="32"/>
        <v>0.0134404824443129-0.103188665788292i</v>
      </c>
      <c r="L158" s="3" t="str">
        <f t="shared" si="29"/>
        <v>5184.09119580717-1509.13405737624i</v>
      </c>
      <c r="M158" s="3" t="str">
        <f t="shared" si="33"/>
        <v>1.00026956346606-0.0017597866771729i</v>
      </c>
      <c r="N158" s="3">
        <f t="shared" si="34"/>
        <v>-19.654298014704274</v>
      </c>
      <c r="O158" s="3">
        <f t="shared" si="35"/>
        <v>97.421084233764446</v>
      </c>
      <c r="P158" s="3">
        <f t="shared" si="36"/>
        <v>28.261344614118762</v>
      </c>
      <c r="Q158" s="3">
        <f t="shared" si="37"/>
        <v>91.27723623246672</v>
      </c>
    </row>
    <row r="159" spans="4:17" x14ac:dyDescent="0.2">
      <c r="D159" s="3">
        <v>154</v>
      </c>
      <c r="E159" s="3">
        <f t="shared" si="26"/>
        <v>2.3247172386645061</v>
      </c>
      <c r="F159" s="3">
        <f t="shared" si="38"/>
        <v>211.21134329546214</v>
      </c>
      <c r="G159" s="3">
        <f t="shared" si="27"/>
        <v>6784.5634931639042</v>
      </c>
      <c r="H159" s="3" t="str">
        <f t="shared" si="28"/>
        <v>247.225407311125-27.1453552888595i</v>
      </c>
      <c r="I159" s="3">
        <f t="shared" si="30"/>
        <v>47.913907653850821</v>
      </c>
      <c r="J159" s="3">
        <f t="shared" si="31"/>
        <v>-6.2659773604423066</v>
      </c>
      <c r="K159" s="3" t="str">
        <f t="shared" si="32"/>
        <v>0.0134404787560923-0.101166306328669i</v>
      </c>
      <c r="L159" s="3" t="str">
        <f t="shared" si="29"/>
        <v>5167.77701087822-1534.47922491425i</v>
      </c>
      <c r="M159" s="3" t="str">
        <f t="shared" si="33"/>
        <v>1.00028026251296-0.00179644296346624i</v>
      </c>
      <c r="N159" s="3">
        <f t="shared" si="34"/>
        <v>-19.823295503192387</v>
      </c>
      <c r="O159" s="3">
        <f t="shared" si="35"/>
        <v>97.567730128733359</v>
      </c>
      <c r="P159" s="3">
        <f t="shared" si="36"/>
        <v>28.090612150658433</v>
      </c>
      <c r="Q159" s="3">
        <f t="shared" si="37"/>
        <v>91.301752768291053</v>
      </c>
    </row>
    <row r="160" spans="4:17" x14ac:dyDescent="0.2">
      <c r="D160" s="3">
        <v>155</v>
      </c>
      <c r="E160" s="3">
        <f t="shared" si="26"/>
        <v>2.3333192986558342</v>
      </c>
      <c r="F160" s="3">
        <f t="shared" si="38"/>
        <v>215.43650683609533</v>
      </c>
      <c r="G160" s="3">
        <f t="shared" si="27"/>
        <v>6780.2538076148103</v>
      </c>
      <c r="H160" s="3" t="str">
        <f t="shared" si="28"/>
        <v>247.114487087391-27.6768551881535i</v>
      </c>
      <c r="I160" s="3">
        <f t="shared" si="30"/>
        <v>47.912103305357626</v>
      </c>
      <c r="J160" s="3">
        <f t="shared" si="31"/>
        <v>-6.3905027874871054</v>
      </c>
      <c r="K160" s="3" t="str">
        <f t="shared" si="32"/>
        <v>0.0134404749188364-0.0991836373530499i</v>
      </c>
      <c r="L160" s="3" t="str">
        <f t="shared" si="29"/>
        <v>5150.91221780894-1560.06773873606i</v>
      </c>
      <c r="M160" s="3" t="str">
        <f t="shared" si="33"/>
        <v>1.00029137821341-0.00183391934304268i</v>
      </c>
      <c r="N160" s="3">
        <f t="shared" si="34"/>
        <v>-19.992172262544855</v>
      </c>
      <c r="O160" s="3">
        <f t="shared" si="35"/>
        <v>97.717200507907009</v>
      </c>
      <c r="P160" s="3">
        <f t="shared" si="36"/>
        <v>27.91993104281277</v>
      </c>
      <c r="Q160" s="3">
        <f t="shared" si="37"/>
        <v>91.326697720419901</v>
      </c>
    </row>
    <row r="161" spans="4:17" x14ac:dyDescent="0.2">
      <c r="D161" s="3">
        <v>156</v>
      </c>
      <c r="E161" s="3">
        <f t="shared" si="26"/>
        <v>2.3419213586471619</v>
      </c>
      <c r="F161" s="3">
        <f t="shared" si="38"/>
        <v>219.74619238518963</v>
      </c>
      <c r="G161" s="3">
        <f t="shared" si="27"/>
        <v>6775.8579092422497</v>
      </c>
      <c r="H161" s="3" t="str">
        <f t="shared" si="28"/>
        <v>246.999182409243-28.2182919473027i</v>
      </c>
      <c r="I161" s="3">
        <f t="shared" si="30"/>
        <v>47.910226839980588</v>
      </c>
      <c r="J161" s="3">
        <f t="shared" si="31"/>
        <v>-6.5174693737416138</v>
      </c>
      <c r="K161" s="3" t="str">
        <f t="shared" si="32"/>
        <v>0.0134404709265231-0.0972398810026756i</v>
      </c>
      <c r="L161" s="3" t="str">
        <f t="shared" si="29"/>
        <v>5133.4823759612-1585.89139511161i</v>
      </c>
      <c r="M161" s="3" t="str">
        <f t="shared" si="33"/>
        <v>1.00030292614671-0.00187223731850392i</v>
      </c>
      <c r="N161" s="3">
        <f t="shared" si="34"/>
        <v>-20.160923597336687</v>
      </c>
      <c r="O161" s="3">
        <f t="shared" si="35"/>
        <v>97.869545363885535</v>
      </c>
      <c r="P161" s="3">
        <f t="shared" si="36"/>
        <v>27.749303242643901</v>
      </c>
      <c r="Q161" s="3">
        <f t="shared" si="37"/>
        <v>91.352075990143916</v>
      </c>
    </row>
    <row r="162" spans="4:17" x14ac:dyDescent="0.2">
      <c r="D162" s="3">
        <v>157</v>
      </c>
      <c r="E162" s="3">
        <f t="shared" si="26"/>
        <v>2.35052341863849</v>
      </c>
      <c r="F162" s="3">
        <f t="shared" si="38"/>
        <v>224.14209075775028</v>
      </c>
      <c r="G162" s="3">
        <f t="shared" si="27"/>
        <v>6771.374073407419</v>
      </c>
      <c r="H162" s="3" t="str">
        <f t="shared" si="28"/>
        <v>246.879324026429-28.7698228274415i</v>
      </c>
      <c r="I162" s="3">
        <f t="shared" si="30"/>
        <v>47.908275408360559</v>
      </c>
      <c r="J162" s="3">
        <f t="shared" si="31"/>
        <v>-6.6469229428534051</v>
      </c>
      <c r="K162" s="3" t="str">
        <f t="shared" si="32"/>
        <v>0.0134404667728867-0.0953342746853352i</v>
      </c>
      <c r="L162" s="3" t="str">
        <f t="shared" si="29"/>
        <v>5115.47297726745-1611.9412982384i</v>
      </c>
      <c r="M162" s="3" t="str">
        <f t="shared" si="33"/>
        <v>1.00031492242252-0.00191141911276124i</v>
      </c>
      <c r="N162" s="3">
        <f t="shared" si="34"/>
        <v>-20.329544637062522</v>
      </c>
      <c r="O162" s="3">
        <f t="shared" si="35"/>
        <v>98.024815307961461</v>
      </c>
      <c r="P162" s="3">
        <f t="shared" si="36"/>
        <v>27.578730771298037</v>
      </c>
      <c r="Q162" s="3">
        <f t="shared" si="37"/>
        <v>91.377892365108053</v>
      </c>
    </row>
    <row r="163" spans="4:17" x14ac:dyDescent="0.2">
      <c r="D163" s="3">
        <v>158</v>
      </c>
      <c r="E163" s="3">
        <f t="shared" si="26"/>
        <v>2.3591254786298181</v>
      </c>
      <c r="F163" s="3">
        <f t="shared" si="38"/>
        <v>228.62592659258127</v>
      </c>
      <c r="G163" s="3">
        <f t="shared" si="27"/>
        <v>6766.8005409710895</v>
      </c>
      <c r="H163" s="3" t="str">
        <f t="shared" si="28"/>
        <v>246.754736485618-29.3316058021097i</v>
      </c>
      <c r="I163" s="3">
        <f t="shared" si="30"/>
        <v>47.906246051250378</v>
      </c>
      <c r="J163" s="3">
        <f t="shared" si="31"/>
        <v>-6.7789100555032</v>
      </c>
      <c r="K163" s="3" t="str">
        <f t="shared" si="32"/>
        <v>0.0134404624514084-0.0934660707761839i</v>
      </c>
      <c r="L163" s="3" t="str">
        <f t="shared" si="29"/>
        <v>5096.86947253911-1638.20783632533i</v>
      </c>
      <c r="M163" s="3" t="str">
        <f t="shared" si="33"/>
        <v>1.00032738369455-0.00195148769903486i</v>
      </c>
      <c r="N163" s="3">
        <f t="shared" si="34"/>
        <v>-20.498030330215581</v>
      </c>
      <c r="O163" s="3">
        <f t="shared" si="35"/>
        <v>98.183061560872204</v>
      </c>
      <c r="P163" s="3">
        <f t="shared" si="36"/>
        <v>27.408215721034797</v>
      </c>
      <c r="Q163" s="3">
        <f t="shared" si="37"/>
        <v>91.404151505369001</v>
      </c>
    </row>
    <row r="164" spans="4:17" x14ac:dyDescent="0.2">
      <c r="D164" s="3">
        <v>159</v>
      </c>
      <c r="E164" s="3">
        <f t="shared" si="26"/>
        <v>2.3677275386211463</v>
      </c>
      <c r="F164" s="3">
        <f t="shared" si="38"/>
        <v>233.19945902891047</v>
      </c>
      <c r="G164" s="3">
        <f t="shared" si="27"/>
        <v>6762.1355176034476</v>
      </c>
      <c r="H164" s="3" t="str">
        <f t="shared" si="28"/>
        <v>246.625237930069-29.9037994334995i</v>
      </c>
      <c r="I164" s="3">
        <f t="shared" si="30"/>
        <v>47.904135695495114</v>
      </c>
      <c r="J164" s="3">
        <f t="shared" si="31"/>
        <v>-6.9134780136285672</v>
      </c>
      <c r="K164" s="3" t="str">
        <f t="shared" si="32"/>
        <v>0.0134404579553063-0.0916345363244266i</v>
      </c>
      <c r="L164" s="3" t="str">
        <f t="shared" si="29"/>
        <v>5077.65729990668-1664.68065815164i</v>
      </c>
      <c r="M164" s="3" t="str">
        <f t="shared" si="33"/>
        <v>1.00034032717441-0.00199246683219673i</v>
      </c>
      <c r="N164" s="3">
        <f t="shared" si="34"/>
        <v>-20.666375438216452</v>
      </c>
      <c r="O164" s="3">
        <f t="shared" si="35"/>
        <v>98.344335942215039</v>
      </c>
      <c r="P164" s="3">
        <f t="shared" si="36"/>
        <v>27.237760257278662</v>
      </c>
      <c r="Q164" s="3">
        <f t="shared" si="37"/>
        <v>91.430857928586477</v>
      </c>
    </row>
    <row r="165" spans="4:17" x14ac:dyDescent="0.2">
      <c r="D165" s="3">
        <v>160</v>
      </c>
      <c r="E165" s="3">
        <f t="shared" si="26"/>
        <v>2.3763295986124739</v>
      </c>
      <c r="F165" s="3">
        <f t="shared" si="38"/>
        <v>237.86448239655201</v>
      </c>
      <c r="G165" s="3">
        <f t="shared" si="27"/>
        <v>6757.3771730801254</v>
      </c>
      <c r="H165" s="3" t="str">
        <f t="shared" si="28"/>
        <v>246.490639895129-30.4865627388773i</v>
      </c>
      <c r="I165" s="3">
        <f t="shared" si="30"/>
        <v>47.90194114988428</v>
      </c>
      <c r="J165" s="3">
        <f t="shared" si="31"/>
        <v>-7.0506748641360142</v>
      </c>
      <c r="K165" s="3" t="str">
        <f t="shared" si="32"/>
        <v>0.0134404532775243-0.0898389527657587i</v>
      </c>
      <c r="L165" s="3" t="str">
        <f t="shared" si="29"/>
        <v>5057.821915452-1691.34865024754i</v>
      </c>
      <c r="M165" s="3" t="str">
        <f t="shared" si="33"/>
        <v>1.0003537706453-0.00203438108150896i</v>
      </c>
      <c r="N165" s="3">
        <f t="shared" si="34"/>
        <v>-20.834574529191684</v>
      </c>
      <c r="O165" s="3">
        <f t="shared" si="35"/>
        <v>98.508690858442932</v>
      </c>
      <c r="P165" s="3">
        <f t="shared" si="36"/>
        <v>27.067366620692596</v>
      </c>
      <c r="Q165" s="3">
        <f t="shared" si="37"/>
        <v>91.458015994306919</v>
      </c>
    </row>
    <row r="166" spans="4:17" x14ac:dyDescent="0.2">
      <c r="D166" s="3">
        <v>161</v>
      </c>
      <c r="E166" s="3">
        <f t="shared" si="26"/>
        <v>2.3849316586038016</v>
      </c>
      <c r="F166" s="3">
        <f t="shared" si="38"/>
        <v>242.62282691987426</v>
      </c>
      <c r="G166" s="3">
        <f t="shared" si="27"/>
        <v>6752.5236405641508</v>
      </c>
      <c r="H166" s="3" t="str">
        <f t="shared" si="28"/>
        <v>246.350747099648-31.0800550466447i</v>
      </c>
      <c r="I166" s="3">
        <f t="shared" si="30"/>
        <v>47.899659100872185</v>
      </c>
      <c r="J166" s="3">
        <f t="shared" si="31"/>
        <v>-7.190549402061218</v>
      </c>
      <c r="K166" s="3" t="str">
        <f t="shared" si="32"/>
        <v>0.0134404484107208-0.0880786156404523i</v>
      </c>
      <c r="L166" s="3" t="str">
        <f t="shared" si="29"/>
        <v>5037.34882608543-1718.19991485423i</v>
      </c>
      <c r="M166" s="3" t="str">
        <f t="shared" si="33"/>
        <v>1.00036773247567-0.0020772558648113i</v>
      </c>
      <c r="N166" s="3">
        <f t="shared" si="34"/>
        <v>-21.002621971602906</v>
      </c>
      <c r="O166" s="3">
        <f t="shared" si="35"/>
        <v>98.676179289357307</v>
      </c>
      <c r="P166" s="3">
        <f t="shared" si="36"/>
        <v>26.897037129269279</v>
      </c>
      <c r="Q166" s="3">
        <f t="shared" si="37"/>
        <v>91.485629887296085</v>
      </c>
    </row>
    <row r="167" spans="4:17" x14ac:dyDescent="0.2">
      <c r="D167" s="3">
        <v>162</v>
      </c>
      <c r="E167" s="3">
        <f t="shared" si="26"/>
        <v>2.3935337185951298</v>
      </c>
      <c r="F167" s="3">
        <f t="shared" si="38"/>
        <v>247.47635943584891</v>
      </c>
      <c r="G167" s="3">
        <f t="shared" si="27"/>
        <v>6747.5730158735332</v>
      </c>
      <c r="H167" s="3" t="str">
        <f t="shared" si="28"/>
        <v>246.20535723345-31.6844358414665i</v>
      </c>
      <c r="I167" s="3">
        <f t="shared" si="30"/>
        <v>47.897286108163726</v>
      </c>
      <c r="J167" s="3">
        <f t="shared" si="31"/>
        <v>-7.3331511731307408</v>
      </c>
      <c r="K167" s="3" t="str">
        <f t="shared" si="32"/>
        <v>0.0134404433472584-0.086352834316978i</v>
      </c>
      <c r="L167" s="3" t="str">
        <f t="shared" si="29"/>
        <v>5016.2236247125-1745.22174883189i</v>
      </c>
      <c r="M167" s="3" t="str">
        <f t="shared" si="33"/>
        <v>1.00038223163268-0.0021211174842117i</v>
      </c>
      <c r="N167" s="3">
        <f t="shared" si="34"/>
        <v>-21.170511927727723</v>
      </c>
      <c r="O167" s="3">
        <f t="shared" si="35"/>
        <v>98.846854773011202</v>
      </c>
      <c r="P167" s="3">
        <f t="shared" si="36"/>
        <v>26.726774180436003</v>
      </c>
      <c r="Q167" s="3">
        <f t="shared" si="37"/>
        <v>91.513703599880458</v>
      </c>
    </row>
    <row r="168" spans="4:17" x14ac:dyDescent="0.2">
      <c r="D168" s="3">
        <v>163</v>
      </c>
      <c r="E168" s="3">
        <f t="shared" si="26"/>
        <v>2.4021357785864579</v>
      </c>
      <c r="F168" s="3">
        <f t="shared" si="38"/>
        <v>252.42698412646655</v>
      </c>
      <c r="G168" s="3">
        <f t="shared" si="27"/>
        <v>6742.5233567341984</v>
      </c>
      <c r="H168" s="3" t="str">
        <f t="shared" si="28"/>
        <v>246.054260741039-32.2998645978945i</v>
      </c>
      <c r="I168" s="3">
        <f t="shared" si="30"/>
        <v>47.894818600163333</v>
      </c>
      <c r="J168" s="3">
        <f t="shared" si="31"/>
        <v>-7.4785304756810218</v>
      </c>
      <c r="K168" s="3" t="str">
        <f t="shared" si="32"/>
        <v>0.0134404380791903-0.0846609317210479i</v>
      </c>
      <c r="L168" s="3" t="str">
        <f t="shared" si="29"/>
        <v>4994.43202772464-1772.40062369554i</v>
      </c>
      <c r="M168" s="3" t="str">
        <f t="shared" si="33"/>
        <v>1.00039728769558-0.00216599316333446i</v>
      </c>
      <c r="N168" s="3">
        <f t="shared" si="34"/>
        <v>-21.338238346995027</v>
      </c>
      <c r="O168" s="3">
        <f t="shared" si="35"/>
        <v>99.020771388929333</v>
      </c>
      <c r="P168" s="3">
        <f t="shared" si="36"/>
        <v>26.556580253168306</v>
      </c>
      <c r="Q168" s="3">
        <f t="shared" si="37"/>
        <v>91.542240913248307</v>
      </c>
    </row>
    <row r="169" spans="4:17" x14ac:dyDescent="0.2">
      <c r="D169" s="3">
        <v>164</v>
      </c>
      <c r="E169" s="3">
        <f t="shared" si="26"/>
        <v>2.410737838577786</v>
      </c>
      <c r="F169" s="3">
        <f t="shared" si="38"/>
        <v>257.4766432658015</v>
      </c>
      <c r="G169" s="3">
        <f t="shared" si="27"/>
        <v>6737.3726820179763</v>
      </c>
      <c r="H169" s="3" t="str">
        <f t="shared" si="28"/>
        <v>245.897240601758-32.9265006018798i</v>
      </c>
      <c r="I169" s="3">
        <f t="shared" si="30"/>
        <v>47.892252869285343</v>
      </c>
      <c r="J169" s="3">
        <f t="shared" si="31"/>
        <v>-7.6267383618843336</v>
      </c>
      <c r="K169" s="3" t="str">
        <f t="shared" si="32"/>
        <v>0.013440432598249-0.08300224406998i</v>
      </c>
      <c r="L169" s="3" t="str">
        <f t="shared" si="29"/>
        <v>4971.95991483759-1799.7221669688i</v>
      </c>
      <c r="M169" s="3" t="str">
        <f t="shared" si="33"/>
        <v>1.00041292086869-0.00221191108618098i</v>
      </c>
      <c r="N169" s="3">
        <f t="shared" si="34"/>
        <v>-21.505794959176569</v>
      </c>
      <c r="O169" s="3">
        <f t="shared" si="35"/>
        <v>99.197983739553564</v>
      </c>
      <c r="P169" s="3">
        <f t="shared" si="36"/>
        <v>26.386457910108774</v>
      </c>
      <c r="Q169" s="3">
        <f t="shared" si="37"/>
        <v>91.571245377669229</v>
      </c>
    </row>
    <row r="170" spans="4:17" x14ac:dyDescent="0.2">
      <c r="D170" s="3">
        <v>165</v>
      </c>
      <c r="E170" s="3">
        <f t="shared" si="26"/>
        <v>2.4193398985691137</v>
      </c>
      <c r="F170" s="3">
        <f t="shared" si="38"/>
        <v>262.62731798202356</v>
      </c>
      <c r="G170" s="3">
        <f t="shared" si="27"/>
        <v>6732.1189709653472</v>
      </c>
      <c r="H170" s="3" t="str">
        <f t="shared" si="28"/>
        <v>245.734072106618-33.564502759546i</v>
      </c>
      <c r="I170" s="3">
        <f t="shared" si="30"/>
        <v>47.889585067122987</v>
      </c>
      <c r="J170" s="3">
        <f t="shared" si="31"/>
        <v>-7.7778266382300876</v>
      </c>
      <c r="K170" s="3" t="str">
        <f t="shared" si="32"/>
        <v>0.0134404268958327-0.0813761206122759i</v>
      </c>
      <c r="L170" s="3" t="str">
        <f t="shared" si="29"/>
        <v>4948.79337128827-1827.17114505674i</v>
      </c>
      <c r="M170" s="3" t="str">
        <f t="shared" si="33"/>
        <v>1.00042915199423-0.00225890043765804i</v>
      </c>
      <c r="N170" s="3">
        <f t="shared" si="34"/>
        <v>-21.673175267438385</v>
      </c>
      <c r="O170" s="3">
        <f t="shared" si="35"/>
        <v>99.378546929813581</v>
      </c>
      <c r="P170" s="3">
        <f t="shared" si="36"/>
        <v>26.216409799684602</v>
      </c>
      <c r="Q170" s="3">
        <f t="shared" si="37"/>
        <v>91.600720291583499</v>
      </c>
    </row>
    <row r="171" spans="4:17" x14ac:dyDescent="0.2">
      <c r="D171" s="3">
        <v>166</v>
      </c>
      <c r="E171" s="3">
        <f t="shared" si="26"/>
        <v>2.4279419585604418</v>
      </c>
      <c r="F171" s="3">
        <f t="shared" si="38"/>
        <v>267.8810290346525</v>
      </c>
      <c r="G171" s="3">
        <f t="shared" si="27"/>
        <v>6726.7601623926412</v>
      </c>
      <c r="H171" s="3" t="str">
        <f t="shared" si="28"/>
        <v>245.56452263206-34.2140293925798i</v>
      </c>
      <c r="I171" s="3">
        <f t="shared" si="30"/>
        <v>47.886811199473691</v>
      </c>
      <c r="J171" s="3">
        <f t="shared" si="31"/>
        <v>-7.9318478652082431</v>
      </c>
      <c r="K171" s="3" t="str">
        <f t="shared" si="32"/>
        <v>0.0134404209629923-0.0797819233723131i</v>
      </c>
      <c r="L171" s="3" t="str">
        <f t="shared" si="29"/>
        <v>4924.91873238706-1854.73144784797i</v>
      </c>
      <c r="M171" s="3" t="str">
        <f t="shared" si="33"/>
        <v>1.00044600256465-0.0023069914458287i</v>
      </c>
      <c r="N171" s="3">
        <f t="shared" si="34"/>
        <v>-21.8403725412557</v>
      </c>
      <c r="O171" s="3">
        <f t="shared" si="35"/>
        <v>99.562516544722385</v>
      </c>
      <c r="P171" s="3">
        <f t="shared" si="36"/>
        <v>26.046438658217991</v>
      </c>
      <c r="Q171" s="3">
        <f t="shared" si="37"/>
        <v>91.630668679514145</v>
      </c>
    </row>
    <row r="172" spans="4:17" x14ac:dyDescent="0.2">
      <c r="D172" s="3">
        <v>167</v>
      </c>
      <c r="E172" s="3">
        <f t="shared" si="26"/>
        <v>2.4365440185517695</v>
      </c>
      <c r="F172" s="3">
        <f t="shared" si="38"/>
        <v>273.23983760735848</v>
      </c>
      <c r="G172" s="3">
        <f t="shared" si="27"/>
        <v>6721.294153883372</v>
      </c>
      <c r="H172" s="3" t="str">
        <f t="shared" si="28"/>
        <v>245.388351410975-34.875238019567i</v>
      </c>
      <c r="I172" s="3">
        <f t="shared" si="30"/>
        <v>47.883927121219472</v>
      </c>
      <c r="J172" s="3">
        <f t="shared" si="31"/>
        <v>-8.0888553561363317</v>
      </c>
      <c r="K172" s="3" t="str">
        <f t="shared" si="32"/>
        <v>0.0134404147904173-0.078219026900048i</v>
      </c>
      <c r="L172" s="3" t="str">
        <f t="shared" si="29"/>
        <v>4900.32263040657-1882.38607526622i</v>
      </c>
      <c r="M172" s="3" t="str">
        <f t="shared" si="33"/>
        <v>1.00046349473456-0.0023562154259401i</v>
      </c>
      <c r="N172" s="3">
        <f t="shared" si="34"/>
        <v>-22.007379809196237</v>
      </c>
      <c r="O172" s="3">
        <f t="shared" si="35"/>
        <v>99.749948624891829</v>
      </c>
      <c r="P172" s="3">
        <f t="shared" si="36"/>
        <v>25.876547312023234</v>
      </c>
      <c r="Q172" s="3">
        <f t="shared" si="37"/>
        <v>91.661093268755494</v>
      </c>
    </row>
    <row r="173" spans="4:17" x14ac:dyDescent="0.2">
      <c r="D173" s="3">
        <v>168</v>
      </c>
      <c r="E173" s="3">
        <f t="shared" si="26"/>
        <v>2.4451460785430976</v>
      </c>
      <c r="F173" s="3">
        <f t="shared" si="38"/>
        <v>278.70584611662781</v>
      </c>
      <c r="G173" s="3">
        <f t="shared" si="27"/>
        <v>6715.718800963401</v>
      </c>
      <c r="H173" s="3" t="str">
        <f t="shared" si="28"/>
        <v>245.205309301323-35.5482851225915i</v>
      </c>
      <c r="I173" s="3">
        <f t="shared" si="30"/>
        <v>47.88092853106069</v>
      </c>
      <c r="J173" s="3">
        <f t="shared" si="31"/>
        <v>-8.2489031750719057</v>
      </c>
      <c r="K173" s="3" t="str">
        <f t="shared" si="32"/>
        <v>0.0134404083684201-0.0766868180256321i</v>
      </c>
      <c r="L173" s="3" t="str">
        <f t="shared" si="29"/>
        <v>4874.99204377082-1910.11712599939i</v>
      </c>
      <c r="M173" s="3" t="str">
        <f t="shared" si="33"/>
        <v>1.00048165133217-0.00240660482628248i</v>
      </c>
      <c r="N173" s="3">
        <f t="shared" si="34"/>
        <v>-22.174189851577637</v>
      </c>
      <c r="O173" s="3">
        <f t="shared" si="35"/>
        <v>99.940899639858984</v>
      </c>
      <c r="P173" s="3">
        <f t="shared" si="36"/>
        <v>25.706738679483053</v>
      </c>
      <c r="Q173" s="3">
        <f t="shared" si="37"/>
        <v>91.691996464787081</v>
      </c>
    </row>
    <row r="174" spans="4:17" x14ac:dyDescent="0.2">
      <c r="D174" s="3">
        <v>169</v>
      </c>
      <c r="E174" s="3">
        <f t="shared" si="26"/>
        <v>2.4537481385344257</v>
      </c>
      <c r="F174" s="3">
        <f t="shared" si="38"/>
        <v>284.28119903659854</v>
      </c>
      <c r="G174" s="3">
        <f t="shared" si="27"/>
        <v>6710.031916259597</v>
      </c>
      <c r="H174" s="3" t="str">
        <f t="shared" si="28"/>
        <v>245.015138552735-36.23332589838i</v>
      </c>
      <c r="I174" s="3">
        <f t="shared" si="30"/>
        <v>47.877810966101293</v>
      </c>
      <c r="J174" s="3">
        <f t="shared" si="31"/>
        <v>-8.4120461337459407</v>
      </c>
      <c r="K174" s="3" t="str">
        <f t="shared" si="32"/>
        <v>0.0134404016869229-0.0751846956188485i</v>
      </c>
      <c r="L174" s="3" t="str">
        <f t="shared" si="29"/>
        <v>4848.91434849028-1937.90578864153i</v>
      </c>
      <c r="M174" s="3" t="str">
        <f t="shared" si="33"/>
        <v>1.00050049587006-0.00245819327593176i</v>
      </c>
      <c r="N174" s="3">
        <f t="shared" si="34"/>
        <v>-22.34079519300472</v>
      </c>
      <c r="O174" s="3">
        <f t="shared" si="35"/>
        <v>100.13542645911522</v>
      </c>
      <c r="P174" s="3">
        <f t="shared" si="36"/>
        <v>25.537015773096574</v>
      </c>
      <c r="Q174" s="3">
        <f t="shared" si="37"/>
        <v>91.723380325369277</v>
      </c>
    </row>
    <row r="175" spans="4:17" x14ac:dyDescent="0.2">
      <c r="D175" s="3">
        <v>170</v>
      </c>
      <c r="E175" s="3">
        <f t="shared" si="26"/>
        <v>2.4623501985257534</v>
      </c>
      <c r="F175" s="3">
        <f t="shared" si="38"/>
        <v>289.96808374040262</v>
      </c>
      <c r="G175" s="3">
        <f t="shared" si="27"/>
        <v>6704.2312686416644</v>
      </c>
      <c r="H175" s="3" t="str">
        <f t="shared" si="28"/>
        <v>244.817572571547-36.9305139932712i</v>
      </c>
      <c r="I175" s="3">
        <f t="shared" si="30"/>
        <v>47.874569796284867</v>
      </c>
      <c r="J175" s="3">
        <f t="shared" si="31"/>
        <v>-8.578339787452661</v>
      </c>
      <c r="K175" s="3" t="str">
        <f t="shared" si="32"/>
        <v>0.0134403947354397-0.0737120703532704i</v>
      </c>
      <c r="L175" s="3" t="str">
        <f t="shared" si="29"/>
        <v>4822.07737176763-1965.73233548942i</v>
      </c>
      <c r="M175" s="3" t="str">
        <f t="shared" si="33"/>
        <v>1.00052005255528-0.00251101563442749i</v>
      </c>
      <c r="N175" s="3">
        <f t="shared" si="34"/>
        <v>-22.507188094794792</v>
      </c>
      <c r="O175" s="3">
        <f t="shared" si="35"/>
        <v>100.3335863207182</v>
      </c>
      <c r="P175" s="3">
        <f t="shared" si="36"/>
        <v>25.367381701490075</v>
      </c>
      <c r="Q175" s="3">
        <f t="shared" si="37"/>
        <v>91.755246533265534</v>
      </c>
    </row>
    <row r="176" spans="4:17" x14ac:dyDescent="0.2">
      <c r="D176" s="3">
        <v>171</v>
      </c>
      <c r="E176" s="3">
        <f t="shared" si="26"/>
        <v>2.4709522585170816</v>
      </c>
      <c r="F176" s="3">
        <f t="shared" si="38"/>
        <v>295.76873135833574</v>
      </c>
      <c r="G176" s="3">
        <f t="shared" si="27"/>
        <v>6698.3145823468076</v>
      </c>
      <c r="H176" s="3" t="str">
        <f t="shared" si="28"/>
        <v>244.61233568475-37.6400012212623i</v>
      </c>
      <c r="I176" s="3">
        <f t="shared" si="30"/>
        <v>47.871200218680485</v>
      </c>
      <c r="J176" s="3">
        <f t="shared" si="31"/>
        <v>-8.7478404298268533</v>
      </c>
      <c r="K176" s="3" t="str">
        <f t="shared" si="32"/>
        <v>0.0134403875030613-0.0722683644750508i</v>
      </c>
      <c r="L176" s="3" t="str">
        <f t="shared" si="29"/>
        <v>4794.46944767738-1993.57611923989i</v>
      </c>
      <c r="M176" s="3" t="str">
        <f t="shared" si="33"/>
        <v>1.00054034629862-0.00256510804343555i</v>
      </c>
      <c r="N176" s="3">
        <f t="shared" si="34"/>
        <v>-22.673360547298884</v>
      </c>
      <c r="O176" s="3">
        <f t="shared" si="35"/>
        <v>100.53543679737517</v>
      </c>
      <c r="P176" s="3">
        <f t="shared" si="36"/>
        <v>25.197839671381601</v>
      </c>
      <c r="Q176" s="3">
        <f t="shared" si="37"/>
        <v>91.787596367548318</v>
      </c>
    </row>
    <row r="177" spans="4:17" x14ac:dyDescent="0.2">
      <c r="D177" s="3">
        <v>172</v>
      </c>
      <c r="E177" s="3">
        <f t="shared" si="26"/>
        <v>2.4795543185084092</v>
      </c>
      <c r="F177" s="3">
        <f t="shared" si="38"/>
        <v>301.68541765319236</v>
      </c>
      <c r="G177" s="3">
        <f t="shared" si="27"/>
        <v>6692.2795360868822</v>
      </c>
      <c r="H177" s="3" t="str">
        <f t="shared" si="28"/>
        <v>244.399142903398-38.3619372643625i</v>
      </c>
      <c r="I177" s="3">
        <f t="shared" si="30"/>
        <v>47.867697251617727</v>
      </c>
      <c r="J177" s="3">
        <f t="shared" si="31"/>
        <v>-8.9206050864350868</v>
      </c>
      <c r="K177" s="3" t="str">
        <f t="shared" si="32"/>
        <v>0.0134403799784377-0.0708530115762518i</v>
      </c>
      <c r="L177" s="3" t="str">
        <f t="shared" si="29"/>
        <v>4766.07947479949-2021.41557283695i</v>
      </c>
      <c r="M177" s="3" t="str">
        <f t="shared" si="33"/>
        <v>1.00056140272304-0.00262050798044301i</v>
      </c>
      <c r="N177" s="3">
        <f t="shared" si="34"/>
        <v>-22.839304262128799</v>
      </c>
      <c r="O177" s="3">
        <f t="shared" si="35"/>
        <v>100.74103575987341</v>
      </c>
      <c r="P177" s="3">
        <f t="shared" si="36"/>
        <v>25.028392989488928</v>
      </c>
      <c r="Q177" s="3">
        <f t="shared" si="37"/>
        <v>91.820430673438324</v>
      </c>
    </row>
    <row r="178" spans="4:17" x14ac:dyDescent="0.2">
      <c r="D178" s="3">
        <v>173</v>
      </c>
      <c r="E178" s="3">
        <f t="shared" si="26"/>
        <v>2.4881563784997374</v>
      </c>
      <c r="F178" s="3">
        <f t="shared" si="38"/>
        <v>307.72046391311738</v>
      </c>
      <c r="G178" s="3">
        <f t="shared" si="27"/>
        <v>6686.1237621376886</v>
      </c>
      <c r="H178" s="3" t="str">
        <f t="shared" si="28"/>
        <v>244.177699686081-39.0964693544888i</v>
      </c>
      <c r="I178" s="3">
        <f t="shared" si="30"/>
        <v>47.864055728670863</v>
      </c>
      <c r="J178" s="3">
        <f t="shared" si="31"/>
        <v>-9.0966915071085932</v>
      </c>
      <c r="K178" s="3" t="str">
        <f t="shared" si="32"/>
        <v>0.0134403721497602-0.0694654563726273i</v>
      </c>
      <c r="L178" s="3" t="str">
        <f t="shared" si="29"/>
        <v>4736.89697566227-2049.22821271874i</v>
      </c>
      <c r="M178" s="3" t="str">
        <f t="shared" si="33"/>
        <v>1.00058324817102-0.00267725431452944i</v>
      </c>
      <c r="N178" s="3">
        <f t="shared" si="34"/>
        <v>-23.005010664300318</v>
      </c>
      <c r="O178" s="3">
        <f t="shared" si="35"/>
        <v>100.95044133773605</v>
      </c>
      <c r="P178" s="3">
        <f t="shared" si="36"/>
        <v>24.859045064370545</v>
      </c>
      <c r="Q178" s="3">
        <f t="shared" si="37"/>
        <v>91.853749830627464</v>
      </c>
    </row>
    <row r="179" spans="4:17" x14ac:dyDescent="0.2">
      <c r="D179" s="3">
        <v>174</v>
      </c>
      <c r="E179" s="3">
        <f t="shared" si="26"/>
        <v>2.4967584384910655</v>
      </c>
      <c r="F179" s="3">
        <f t="shared" si="38"/>
        <v>313.8762378623112</v>
      </c>
      <c r="G179" s="3">
        <f t="shared" si="27"/>
        <v>6679.8448454100408</v>
      </c>
      <c r="H179" s="3" t="str">
        <f t="shared" si="28"/>
        <v>243.94770170312-39.8437419360935i</v>
      </c>
      <c r="I179" s="3">
        <f t="shared" si="30"/>
        <v>47.860270292492302</v>
      </c>
      <c r="J179" s="3">
        <f t="shared" si="31"/>
        <v>-9.276158156935244</v>
      </c>
      <c r="K179" s="3" t="str">
        <f t="shared" si="32"/>
        <v>0.0134403640047429-0.0681051544857668i</v>
      </c>
      <c r="L179" s="3" t="str">
        <f t="shared" si="29"/>
        <v>4706.91215782421-2076.99064571341i</v>
      </c>
      <c r="M179" s="3" t="str">
        <f t="shared" si="33"/>
        <v>1.0006059097108-0.00273538736425605i</v>
      </c>
      <c r="N179" s="3">
        <f t="shared" si="34"/>
        <v>-23.170470884305132</v>
      </c>
      <c r="O179" s="3">
        <f t="shared" si="35"/>
        <v>101.16371187697908</v>
      </c>
      <c r="P179" s="3">
        <f t="shared" si="36"/>
        <v>24.68979940818717</v>
      </c>
      <c r="Q179" s="3">
        <f t="shared" si="37"/>
        <v>91.88755372004384</v>
      </c>
    </row>
    <row r="180" spans="4:17" x14ac:dyDescent="0.2">
      <c r="D180" s="3">
        <v>175</v>
      </c>
      <c r="E180" s="3">
        <f t="shared" si="26"/>
        <v>2.5053604984823936</v>
      </c>
      <c r="F180" s="3">
        <f t="shared" si="38"/>
        <v>320.15515458995952</v>
      </c>
      <c r="G180" s="3">
        <f t="shared" si="27"/>
        <v>6673.4403225022579</v>
      </c>
      <c r="H180" s="3" t="str">
        <f t="shared" si="28"/>
        <v>243.708834602227-40.6038963087417i</v>
      </c>
      <c r="I180" s="3">
        <f t="shared" si="30"/>
        <v>47.856335388496412</v>
      </c>
      <c r="J180" s="3">
        <f t="shared" si="31"/>
        <v>-9.4590642058332204</v>
      </c>
      <c r="K180" s="3" t="str">
        <f t="shared" si="32"/>
        <v>0.0134403555306038-0.0667715722295202i</v>
      </c>
      <c r="L180" s="3" t="str">
        <f t="shared" si="29"/>
        <v>4676.11597639739-2104.67857982919i</v>
      </c>
      <c r="M180" s="3" t="str">
        <f t="shared" si="33"/>
        <v>1.00062941514135-0.0027949489577096i</v>
      </c>
      <c r="N180" s="3">
        <f t="shared" si="34"/>
        <v>-23.33567575012431</v>
      </c>
      <c r="O180" s="3">
        <f t="shared" si="35"/>
        <v>101.38090589484148</v>
      </c>
      <c r="P180" s="3">
        <f t="shared" si="36"/>
        <v>24.520659638372102</v>
      </c>
      <c r="Q180" s="3">
        <f t="shared" si="37"/>
        <v>91.921841689008261</v>
      </c>
    </row>
    <row r="181" spans="4:17" x14ac:dyDescent="0.2">
      <c r="D181" s="3">
        <v>176</v>
      </c>
      <c r="E181" s="3">
        <f t="shared" si="26"/>
        <v>2.5139625584737213</v>
      </c>
      <c r="F181" s="3">
        <f t="shared" si="38"/>
        <v>326.55967749774192</v>
      </c>
      <c r="G181" s="3">
        <f t="shared" si="27"/>
        <v>6666.9076807337042</v>
      </c>
      <c r="H181" s="3" t="str">
        <f t="shared" si="28"/>
        <v>243.460773776408-41.377070248805i</v>
      </c>
      <c r="I181" s="3">
        <f t="shared" si="30"/>
        <v>47.852245258393971</v>
      </c>
      <c r="J181" s="3">
        <f t="shared" si="31"/>
        <v>-9.6454695166170801</v>
      </c>
      <c r="K181" s="3" t="str">
        <f t="shared" si="32"/>
        <v>0.013440346714044-0.0654641864006164i</v>
      </c>
      <c r="L181" s="3" t="str">
        <f t="shared" si="29"/>
        <v>4644.50019778748-2132.26683917811i</v>
      </c>
      <c r="M181" s="3" t="str">
        <f t="shared" si="33"/>
        <v>1.00065379299599-0.00285598249473347i</v>
      </c>
      <c r="N181" s="3">
        <f t="shared" si="34"/>
        <v>-23.500615779198441</v>
      </c>
      <c r="O181" s="3">
        <f t="shared" si="35"/>
        <v>101.60208203135929</v>
      </c>
      <c r="P181" s="3">
        <f t="shared" si="36"/>
        <v>24.35162947919553</v>
      </c>
      <c r="Q181" s="3">
        <f t="shared" si="37"/>
        <v>91.956612514742204</v>
      </c>
    </row>
    <row r="182" spans="4:17" x14ac:dyDescent="0.2">
      <c r="D182" s="3">
        <v>177</v>
      </c>
      <c r="E182" s="3">
        <f t="shared" si="26"/>
        <v>2.522564618465049</v>
      </c>
      <c r="F182" s="3">
        <f t="shared" si="38"/>
        <v>333.09231926629593</v>
      </c>
      <c r="G182" s="3">
        <f t="shared" si="27"/>
        <v>6660.2443571589838</v>
      </c>
      <c r="H182" s="3" t="str">
        <f t="shared" si="28"/>
        <v>243.203184135014-42.16339760947i</v>
      </c>
      <c r="I182" s="3">
        <f t="shared" si="30"/>
        <v>47.847993933580291</v>
      </c>
      <c r="J182" s="3">
        <f t="shared" si="31"/>
        <v>-9.8354346314702319</v>
      </c>
      <c r="K182" s="3" t="str">
        <f t="shared" si="32"/>
        <v>0.0134403375412279-0.0641824840733957i</v>
      </c>
      <c r="L182" s="3" t="str">
        <f t="shared" si="29"/>
        <v>4612.05746439676-2159.7293832634i</v>
      </c>
      <c r="M182" s="3" t="str">
        <f t="shared" si="33"/>
        <v>1.00067907254438-0.0029185330113732i</v>
      </c>
      <c r="N182" s="3">
        <f t="shared" si="34"/>
        <v>-23.665281170370488</v>
      </c>
      <c r="O182" s="3">
        <f t="shared" si="35"/>
        <v>101.82729899765526</v>
      </c>
      <c r="P182" s="3">
        <f t="shared" si="36"/>
        <v>24.182712763209803</v>
      </c>
      <c r="Q182" s="3">
        <f t="shared" si="37"/>
        <v>91.991864366185027</v>
      </c>
    </row>
    <row r="183" spans="4:17" x14ac:dyDescent="0.2">
      <c r="D183" s="3">
        <v>178</v>
      </c>
      <c r="E183" s="3">
        <f t="shared" si="26"/>
        <v>2.5311666784563771</v>
      </c>
      <c r="F183" s="3">
        <f t="shared" si="38"/>
        <v>339.7556428410158</v>
      </c>
      <c r="G183" s="3">
        <f t="shared" si="27"/>
        <v>6653.447737562431</v>
      </c>
      <c r="H183" s="3" t="str">
        <f t="shared" si="28"/>
        <v>242.935719878861-42.963007898229i</v>
      </c>
      <c r="I183" s="3">
        <f t="shared" si="30"/>
        <v>47.843575228377759</v>
      </c>
      <c r="J183" s="3">
        <f t="shared" si="31"/>
        <v>-10.029020756730317</v>
      </c>
      <c r="K183" s="3" t="str">
        <f t="shared" si="32"/>
        <v>0.0134403279977601-0.0629259623985719i</v>
      </c>
      <c r="L183" s="3" t="str">
        <f t="shared" si="29"/>
        <v>4578.78136000772-2187.03933084936i</v>
      </c>
      <c r="M183" s="3" t="str">
        <f t="shared" si="33"/>
        <v>1.00070528379292-0.0029826472465574i</v>
      </c>
      <c r="N183" s="3">
        <f t="shared" si="34"/>
        <v>-23.829661795819817</v>
      </c>
      <c r="O183" s="3">
        <f t="shared" si="35"/>
        <v>102.05661552081047</v>
      </c>
      <c r="P183" s="3">
        <f t="shared" si="36"/>
        <v>24.013913432557942</v>
      </c>
      <c r="Q183" s="3">
        <f t="shared" si="37"/>
        <v>92.027594764080149</v>
      </c>
    </row>
    <row r="184" spans="4:17" x14ac:dyDescent="0.2">
      <c r="D184" s="3">
        <v>179</v>
      </c>
      <c r="E184" s="3">
        <f t="shared" si="26"/>
        <v>2.5397687384477052</v>
      </c>
      <c r="F184" s="3">
        <f t="shared" si="38"/>
        <v>346.55226243756925</v>
      </c>
      <c r="G184" s="3">
        <f t="shared" si="27"/>
        <v>6646.5151554324693</v>
      </c>
      <c r="H184" s="3" t="str">
        <f t="shared" si="28"/>
        <v>242.658024280492-43.776025831042i</v>
      </c>
      <c r="I184" s="3">
        <f t="shared" si="30"/>
        <v>47.838982733137186</v>
      </c>
      <c r="J184" s="3">
        <f t="shared" si="31"/>
        <v>-10.226289745892641</v>
      </c>
      <c r="K184" s="3" t="str">
        <f t="shared" si="32"/>
        <v>0.0134403180686644-0.0616941284059512i</v>
      </c>
      <c r="L184" s="3" t="str">
        <f t="shared" si="29"/>
        <v>4544.66647553602-2214.16898861624i</v>
      </c>
      <c r="M184" s="3" t="str">
        <f t="shared" si="33"/>
        <v>1.00073245748319-0.00304837371102786i</v>
      </c>
      <c r="N184" s="3">
        <f t="shared" si="34"/>
        <v>-23.993747193006129</v>
      </c>
      <c r="O184" s="3">
        <f t="shared" si="35"/>
        <v>102.29009028519016</v>
      </c>
      <c r="P184" s="3">
        <f t="shared" si="36"/>
        <v>23.845235540131057</v>
      </c>
      <c r="Q184" s="3">
        <f t="shared" si="37"/>
        <v>92.063800539297517</v>
      </c>
    </row>
    <row r="185" spans="4:17" x14ac:dyDescent="0.2">
      <c r="D185" s="3">
        <v>180</v>
      </c>
      <c r="E185" s="3">
        <f t="shared" si="26"/>
        <v>2.5483707984390334</v>
      </c>
      <c r="F185" s="3">
        <f t="shared" si="38"/>
        <v>353.48484456753022</v>
      </c>
      <c r="G185" s="3">
        <f t="shared" si="27"/>
        <v>6639.4438909154696</v>
      </c>
      <c r="H185" s="3" t="str">
        <f t="shared" si="28"/>
        <v>242.369729470688-44.6025708623515i</v>
      </c>
      <c r="I185" s="3">
        <f t="shared" si="30"/>
        <v>47.834209807200864</v>
      </c>
      <c r="J185" s="3">
        <f t="shared" si="31"/>
        <v>-10.427304080732529</v>
      </c>
      <c r="K185" s="3" t="str">
        <f t="shared" si="32"/>
        <v>0.0134403077383589-0.0604864988110232i</v>
      </c>
      <c r="L185" s="3" t="str">
        <f t="shared" si="29"/>
        <v>4509.70847481252-2241.08988478516i</v>
      </c>
      <c r="M185" s="3" t="str">
        <f t="shared" si="33"/>
        <v>1.00076062508851-0.00311576275852526i</v>
      </c>
      <c r="N185" s="3">
        <f t="shared" si="34"/>
        <v>-24.157526556645724</v>
      </c>
      <c r="O185" s="3">
        <f t="shared" si="35"/>
        <v>102.52778187008904</v>
      </c>
      <c r="P185" s="3">
        <f t="shared" si="36"/>
        <v>23.67668325055514</v>
      </c>
      <c r="Q185" s="3">
        <f t="shared" si="37"/>
        <v>92.100477789356518</v>
      </c>
    </row>
    <row r="186" spans="4:17" x14ac:dyDescent="0.2">
      <c r="D186" s="3">
        <v>181</v>
      </c>
      <c r="E186" s="3">
        <f t="shared" si="26"/>
        <v>2.5569728584303615</v>
      </c>
      <c r="F186" s="3">
        <f t="shared" si="38"/>
        <v>360.55610908453059</v>
      </c>
      <c r="G186" s="3">
        <f t="shared" si="27"/>
        <v>6632.2311697486639</v>
      </c>
      <c r="H186" s="3" t="str">
        <f t="shared" si="28"/>
        <v>242.070456232443-45.4427566901425i</v>
      </c>
      <c r="I186" s="3">
        <f t="shared" si="30"/>
        <v>47.829249571731225</v>
      </c>
      <c r="J186" s="3">
        <f t="shared" si="31"/>
        <v>-10.632126850443665</v>
      </c>
      <c r="K186" s="3" t="str">
        <f t="shared" si="32"/>
        <v>0.0134402969906325-0.0593025998253552i</v>
      </c>
      <c r="L186" s="3" t="str">
        <f t="shared" si="29"/>
        <v>4473.90416002625-2267.77280787508i</v>
      </c>
      <c r="M186" s="3" t="str">
        <f t="shared" si="33"/>
        <v>1.00078981880815-0.00318486665922752i</v>
      </c>
      <c r="N186" s="3">
        <f t="shared" si="34"/>
        <v>-24.320988730742407</v>
      </c>
      <c r="O186" s="3">
        <f t="shared" si="35"/>
        <v>102.76974868356945</v>
      </c>
      <c r="P186" s="3">
        <f t="shared" si="36"/>
        <v>23.508260840988818</v>
      </c>
      <c r="Q186" s="3">
        <f t="shared" si="37"/>
        <v>92.137621833125777</v>
      </c>
    </row>
    <row r="187" spans="4:17" x14ac:dyDescent="0.2">
      <c r="D187" s="3">
        <v>182</v>
      </c>
      <c r="E187" s="3">
        <f t="shared" si="26"/>
        <v>2.5655749184216896</v>
      </c>
      <c r="F187" s="3">
        <f t="shared" si="38"/>
        <v>367.76883025133571</v>
      </c>
      <c r="G187" s="3">
        <f t="shared" si="27"/>
        <v>6624.8741621717299</v>
      </c>
      <c r="H187" s="3" t="str">
        <f t="shared" si="28"/>
        <v>241.759813803745-46.2966907352695i</v>
      </c>
      <c r="I187" s="3">
        <f t="shared" si="30"/>
        <v>47.824094902411488</v>
      </c>
      <c r="J187" s="3">
        <f t="shared" si="31"/>
        <v>-10.840821728688168</v>
      </c>
      <c r="K187" s="3" t="str">
        <f t="shared" si="32"/>
        <v>0.013440285808619-0.0581419669707088i</v>
      </c>
      <c r="L187" s="3" t="str">
        <f t="shared" si="29"/>
        <v>4437.25153643271-2294.18785072854i</v>
      </c>
      <c r="M187" s="3" t="str">
        <f t="shared" si="33"/>
        <v>1.00082007155928-0.00325573967542851i</v>
      </c>
      <c r="N187" s="3">
        <f t="shared" si="34"/>
        <v>-24.484122200699183</v>
      </c>
      <c r="O187" s="3">
        <f t="shared" si="35"/>
        <v>103.01604889236172</v>
      </c>
      <c r="P187" s="3">
        <f t="shared" si="36"/>
        <v>23.339972701712306</v>
      </c>
      <c r="Q187" s="3">
        <f t="shared" si="37"/>
        <v>92.175227163673554</v>
      </c>
    </row>
    <row r="188" spans="4:17" x14ac:dyDescent="0.2">
      <c r="D188" s="3">
        <v>183</v>
      </c>
      <c r="E188" s="3">
        <f t="shared" si="26"/>
        <v>2.5741769784130173</v>
      </c>
      <c r="F188" s="3">
        <f t="shared" si="38"/>
        <v>375.12583782827033</v>
      </c>
      <c r="G188" s="3">
        <f t="shared" si="27"/>
        <v>6617.3699818165851</v>
      </c>
      <c r="H188" s="3" t="str">
        <f t="shared" si="28"/>
        <v>241.437399690565-47.1644735942715i</v>
      </c>
      <c r="I188" s="3">
        <f t="shared" si="30"/>
        <v>47.81873842202323</v>
      </c>
      <c r="J188" s="3">
        <f t="shared" si="31"/>
        <v>-11.053452948447514</v>
      </c>
      <c r="K188" s="3" t="str">
        <f t="shared" si="32"/>
        <v>0.0134402741747707-0.0570041448968127i</v>
      </c>
      <c r="L188" s="3" t="str">
        <f t="shared" si="29"/>
        <v>4399.74987590645-2320.30445991346i</v>
      </c>
      <c r="M188" s="3" t="str">
        <f t="shared" si="33"/>
        <v>1.00085141696629-0.00332843813943348i</v>
      </c>
      <c r="N188" s="3">
        <f t="shared" si="34"/>
        <v>-24.646915085536982</v>
      </c>
      <c r="O188" s="3">
        <f t="shared" si="35"/>
        <v>103.26674034770156</v>
      </c>
      <c r="P188" s="3">
        <f t="shared" si="36"/>
        <v>23.171823336486248</v>
      </c>
      <c r="Q188" s="3">
        <f t="shared" si="37"/>
        <v>92.213287399254042</v>
      </c>
    </row>
    <row r="189" spans="4:17" x14ac:dyDescent="0.2">
      <c r="D189" s="3">
        <v>184</v>
      </c>
      <c r="E189" s="3">
        <f t="shared" si="26"/>
        <v>2.582779038404345</v>
      </c>
      <c r="F189" s="3">
        <f t="shared" si="38"/>
        <v>382.63001818341451</v>
      </c>
      <c r="G189" s="3">
        <f t="shared" si="27"/>
        <v>6609.7156845749887</v>
      </c>
      <c r="H189" s="3" t="str">
        <f t="shared" si="28"/>
        <v>241.102799491596-48.0461984649455i</v>
      </c>
      <c r="I189" s="3">
        <f t="shared" si="30"/>
        <v>47.813172492908691</v>
      </c>
      <c r="J189" s="3">
        <f t="shared" si="31"/>
        <v>-11.270085274563806</v>
      </c>
      <c r="K189" s="3" t="str">
        <f t="shared" si="32"/>
        <v>0.013440262070831-0.0558886872027128i</v>
      </c>
      <c r="L189" s="3" t="str">
        <f t="shared" si="29"/>
        <v>4361.39977889274-2346.09149057508i</v>
      </c>
      <c r="M189" s="3" t="str">
        <f t="shared" si="33"/>
        <v>1.00088388934735-0.00340302053363602i</v>
      </c>
      <c r="N189" s="3">
        <f t="shared" si="34"/>
        <v>-24.809355130251003</v>
      </c>
      <c r="O189" s="3">
        <f t="shared" si="35"/>
        <v>103.52188050698246</v>
      </c>
      <c r="P189" s="3">
        <f t="shared" si="36"/>
        <v>23.003817362657689</v>
      </c>
      <c r="Q189" s="3">
        <f t="shared" si="37"/>
        <v>92.251795232418644</v>
      </c>
    </row>
    <row r="190" spans="4:17" x14ac:dyDescent="0.2">
      <c r="D190" s="3">
        <v>185</v>
      </c>
      <c r="E190" s="3">
        <f t="shared" si="26"/>
        <v>2.5913810983956731</v>
      </c>
      <c r="F190" s="3">
        <f t="shared" si="38"/>
        <v>390.28431542501119</v>
      </c>
      <c r="G190" s="3">
        <f t="shared" si="27"/>
        <v>6601.9082674434758</v>
      </c>
      <c r="H190" s="3" t="str">
        <f t="shared" si="28"/>
        <v>240.755586736371-48.9419505439707i</v>
      </c>
      <c r="I190" s="3">
        <f t="shared" si="30"/>
        <v>47.807389209325038</v>
      </c>
      <c r="J190" s="3">
        <f t="shared" si="31"/>
        <v>-11.490783973855772</v>
      </c>
      <c r="K190" s="3" t="str">
        <f t="shared" si="32"/>
        <v>0.013440249477806-0.0547951562616364i</v>
      </c>
      <c r="L190" s="3" t="str">
        <f t="shared" si="29"/>
        <v>4322.20323429191-2371.5172667754i</v>
      </c>
      <c r="M190" s="3" t="str">
        <f t="shared" si="33"/>
        <v>1.000917523698-0.0034795475727277i</v>
      </c>
      <c r="N190" s="3">
        <f t="shared" si="34"/>
        <v>-24.971429698335132</v>
      </c>
      <c r="O190" s="3">
        <f t="shared" si="35"/>
        <v>103.78152635110375</v>
      </c>
      <c r="P190" s="3">
        <f t="shared" si="36"/>
        <v>22.835959510989905</v>
      </c>
      <c r="Q190" s="3">
        <f t="shared" si="37"/>
        <v>92.29074237724798</v>
      </c>
    </row>
    <row r="191" spans="4:17" x14ac:dyDescent="0.2">
      <c r="D191" s="3">
        <v>186</v>
      </c>
      <c r="E191" s="3">
        <f t="shared" si="26"/>
        <v>2.5999831583870012</v>
      </c>
      <c r="F191" s="3">
        <f t="shared" si="38"/>
        <v>398.09173255652394</v>
      </c>
      <c r="G191" s="3">
        <f t="shared" si="27"/>
        <v>6593.9446673451976</v>
      </c>
      <c r="H191" s="3" t="str">
        <f t="shared" si="28"/>
        <v>240.395322738534-49.8518063959257i</v>
      </c>
      <c r="I191" s="3">
        <f t="shared" si="30"/>
        <v>47.801380389700455</v>
      </c>
      <c r="J191" s="3">
        <f t="shared" si="31"/>
        <v>-11.715614782691336</v>
      </c>
      <c r="K191" s="3" t="str">
        <f t="shared" si="32"/>
        <v>0.0134402363759336-0.053723123049297i</v>
      </c>
      <c r="L191" s="3" t="str">
        <f t="shared" si="29"/>
        <v>4282.16367679103-2396.54964731758i</v>
      </c>
      <c r="M191" s="3" t="str">
        <f t="shared" si="33"/>
        <v>1.00095235567149-0.00355808228797741i</v>
      </c>
      <c r="N191" s="3">
        <f t="shared" si="34"/>
        <v>-25.133125764509177</v>
      </c>
      <c r="O191" s="3">
        <f t="shared" si="35"/>
        <v>104.04573429740068</v>
      </c>
      <c r="P191" s="3">
        <f t="shared" si="36"/>
        <v>22.668254625191278</v>
      </c>
      <c r="Q191" s="3">
        <f t="shared" si="37"/>
        <v>92.330119514709352</v>
      </c>
    </row>
    <row r="192" spans="4:17" x14ac:dyDescent="0.2">
      <c r="D192" s="3">
        <v>187</v>
      </c>
      <c r="E192" s="3">
        <f t="shared" si="26"/>
        <v>2.6085852183783294</v>
      </c>
      <c r="F192" s="3">
        <f t="shared" si="38"/>
        <v>406.05533265480267</v>
      </c>
      <c r="G192" s="3">
        <f t="shared" si="27"/>
        <v>6585.8217599281807</v>
      </c>
      <c r="H192" s="3" t="str">
        <f t="shared" si="28"/>
        <v>240.021556466131-50.775833293088i</v>
      </c>
      <c r="I192" s="3">
        <f t="shared" si="30"/>
        <v>47.795137568801664</v>
      </c>
      <c r="J192" s="3">
        <f t="shared" si="31"/>
        <v>-11.944643871895879</v>
      </c>
      <c r="K192" s="3" t="str">
        <f t="shared" si="32"/>
        <v>0.0134402227446543-0.0526721669755753i</v>
      </c>
      <c r="L192" s="3" t="str">
        <f t="shared" si="29"/>
        <v>4241.28604114277-2421.15609700884i</v>
      </c>
      <c r="M192" s="3" t="str">
        <f t="shared" si="33"/>
        <v>1.0009884215558-0.00363869011350174i</v>
      </c>
      <c r="N192" s="3">
        <f t="shared" si="34"/>
        <v>-25.294429907684442</v>
      </c>
      <c r="O192" s="3">
        <f t="shared" si="35"/>
        <v>104.31456010805324</v>
      </c>
      <c r="P192" s="3">
        <f t="shared" si="36"/>
        <v>22.500707661117222</v>
      </c>
      <c r="Q192" s="3">
        <f t="shared" si="37"/>
        <v>92.369916236157366</v>
      </c>
    </row>
    <row r="193" spans="4:17" x14ac:dyDescent="0.2">
      <c r="D193" s="3">
        <v>188</v>
      </c>
      <c r="E193" s="3">
        <f t="shared" si="26"/>
        <v>2.617187278369657</v>
      </c>
      <c r="F193" s="3">
        <f t="shared" si="38"/>
        <v>414.17824007181935</v>
      </c>
      <c r="G193" s="3">
        <f t="shared" si="27"/>
        <v>6577.5363583395592</v>
      </c>
      <c r="H193" s="3" t="str">
        <f t="shared" si="28"/>
        <v>239.633824430926-51.7140885254768i</v>
      </c>
      <c r="I193" s="3">
        <f t="shared" si="30"/>
        <v>47.788651989824629</v>
      </c>
      <c r="J193" s="3">
        <f t="shared" si="31"/>
        <v>-12.17793780887458</v>
      </c>
      <c r="K193" s="3" t="str">
        <f t="shared" si="32"/>
        <v>0.0134402085625773-0.0516418757195077i</v>
      </c>
      <c r="L193" s="3" t="str">
        <f t="shared" si="29"/>
        <v>4199.57681287952-2445.30376326911i</v>
      </c>
      <c r="M193" s="3" t="str">
        <f t="shared" si="33"/>
        <v>1.0010257582469-0.00372143897443041i</v>
      </c>
      <c r="N193" s="3">
        <f t="shared" si="34"/>
        <v>-25.455328304207029</v>
      </c>
      <c r="O193" s="3">
        <f t="shared" si="35"/>
        <v>104.58805879386935</v>
      </c>
      <c r="P193" s="3">
        <f t="shared" si="36"/>
        <v>22.3333236856176</v>
      </c>
      <c r="Q193" s="3">
        <f t="shared" si="37"/>
        <v>92.410120984994776</v>
      </c>
    </row>
    <row r="194" spans="4:17" x14ac:dyDescent="0.2">
      <c r="D194" s="3">
        <v>189</v>
      </c>
      <c r="E194" s="3">
        <f t="shared" si="26"/>
        <v>2.6257893383609847</v>
      </c>
      <c r="F194" s="3">
        <f t="shared" si="38"/>
        <v>422.46364166044032</v>
      </c>
      <c r="G194" s="3">
        <f t="shared" si="27"/>
        <v>6569.0852119752763</v>
      </c>
      <c r="H194" s="3" t="str">
        <f t="shared" si="28"/>
        <v>239.231650598888-52.666618680662i</v>
      </c>
      <c r="I194" s="3">
        <f t="shared" si="30"/>
        <v>47.78191459642148</v>
      </c>
      <c r="J194" s="3">
        <f t="shared" si="31"/>
        <v>-12.415563516822051</v>
      </c>
      <c r="K194" s="3" t="str">
        <f t="shared" si="32"/>
        <v>0.0134401938074479-0.0506318450675192i</v>
      </c>
      <c r="L194" s="3" t="str">
        <f t="shared" si="29"/>
        <v>4157.04407494401-2468.95955794338i</v>
      </c>
      <c r="M194" s="3" t="str">
        <f t="shared" si="33"/>
        <v>1.00106440321819-0.00380639937685289i</v>
      </c>
      <c r="N194" s="3">
        <f t="shared" si="34"/>
        <v>-25.615806721419325</v>
      </c>
      <c r="O194" s="3">
        <f t="shared" si="35"/>
        <v>104.86628451335802</v>
      </c>
      <c r="P194" s="3">
        <f t="shared" si="36"/>
        <v>22.166107875002155</v>
      </c>
      <c r="Q194" s="3">
        <f t="shared" si="37"/>
        <v>92.450720996535978</v>
      </c>
    </row>
    <row r="195" spans="4:17" x14ac:dyDescent="0.2">
      <c r="D195" s="3">
        <v>190</v>
      </c>
      <c r="E195" s="3">
        <f t="shared" si="26"/>
        <v>2.6343913983523128</v>
      </c>
      <c r="F195" s="3">
        <f t="shared" si="38"/>
        <v>430.91478802472352</v>
      </c>
      <c r="G195" s="3">
        <f t="shared" si="27"/>
        <v>6560.4650052047773</v>
      </c>
      <c r="H195" s="3" t="str">
        <f t="shared" si="28"/>
        <v>238.814546324102-53.633458892951i</v>
      </c>
      <c r="I195" s="3">
        <f t="shared" si="30"/>
        <v>47.774916024677509</v>
      </c>
      <c r="J195" s="3">
        <f t="shared" si="31"/>
        <v>-12.657588230892827</v>
      </c>
      <c r="K195" s="3" t="str">
        <f t="shared" si="32"/>
        <v>0.0134401784561121-0.0496416787548385i</v>
      </c>
      <c r="L195" s="3" t="str">
        <f t="shared" si="29"/>
        <v>4113.6975497159-2492.09024412375i</v>
      </c>
      <c r="M195" s="3" t="str">
        <f t="shared" si="33"/>
        <v>1.00110439448583-0.00389364449941189i</v>
      </c>
      <c r="N195" s="3">
        <f t="shared" si="34"/>
        <v>-25.775850511583322</v>
      </c>
      <c r="O195" s="3">
        <f t="shared" si="35"/>
        <v>105.1492904670084</v>
      </c>
      <c r="P195" s="3">
        <f t="shared" si="36"/>
        <v>21.999065513094187</v>
      </c>
      <c r="Q195" s="3">
        <f t="shared" si="37"/>
        <v>92.491702236115572</v>
      </c>
    </row>
    <row r="196" spans="4:17" x14ac:dyDescent="0.2">
      <c r="D196" s="3">
        <v>191</v>
      </c>
      <c r="E196" s="3">
        <f t="shared" si="26"/>
        <v>2.642993458343641</v>
      </c>
      <c r="F196" s="3">
        <f t="shared" si="38"/>
        <v>439.53499479522299</v>
      </c>
      <c r="G196" s="3">
        <f t="shared" si="27"/>
        <v>6551.672356070193</v>
      </c>
      <c r="H196" s="3" t="str">
        <f t="shared" si="28"/>
        <v>238.382010308499-54.6146320616635i</v>
      </c>
      <c r="I196" s="3">
        <f t="shared" si="30"/>
        <v>47.767646595053918</v>
      </c>
      <c r="J196" s="3">
        <f t="shared" si="31"/>
        <v>-12.904079451205261</v>
      </c>
      <c r="K196" s="3" t="str">
        <f t="shared" si="32"/>
        <v>0.0134401624844808-0.0486709883100302i</v>
      </c>
      <c r="L196" s="3" t="str">
        <f t="shared" si="29"/>
        <v>4069.54863591618-2514.66252773401i</v>
      </c>
      <c r="M196" s="3" t="str">
        <f t="shared" si="33"/>
        <v>1.00114577056966-0.0039832502863891i</v>
      </c>
      <c r="N196" s="3">
        <f t="shared" si="34"/>
        <v>-25.935444606212137</v>
      </c>
      <c r="O196" s="3">
        <f t="shared" si="35"/>
        <v>105.43712878671043</v>
      </c>
      <c r="P196" s="3">
        <f t="shared" si="36"/>
        <v>21.832201988841781</v>
      </c>
      <c r="Q196" s="3">
        <f t="shared" si="37"/>
        <v>92.533049335505169</v>
      </c>
    </row>
    <row r="197" spans="4:17" x14ac:dyDescent="0.2">
      <c r="D197" s="3">
        <v>192</v>
      </c>
      <c r="E197" s="3">
        <f t="shared" ref="E197:E260" si="39">1+D197*(LOG(fs/2)-1)/500</f>
        <v>2.6515955183349691</v>
      </c>
      <c r="F197" s="3">
        <f t="shared" si="38"/>
        <v>448.32764392980704</v>
      </c>
      <c r="G197" s="3">
        <f t="shared" ref="G197:G260" si="40">SQRT((Fco_target-F198)^2)</f>
        <v>6542.7038149595001</v>
      </c>
      <c r="H197" s="3" t="str">
        <f t="shared" ref="H197:H260" si="41">IMPRODUCT($B$21,IMDIV(IMPRODUCT(COMPLEX(1,2*PI()*F197/$B$22),COMPLEX(1,-2*PI()*F197/$B$23)),IMPRODUCT(COMPLEX(1,2*PI()*F197/$B$24),COMPLEX(1,(2*PI()*F197/($B$27*$B$28))+(4*PI()^2*F197^2/$B$28^2)))))</f>
        <v>237.933528589943-55.6101480383075i</v>
      </c>
      <c r="I197" s="3">
        <f t="shared" si="30"/>
        <v>47.760096304313478</v>
      </c>
      <c r="J197" s="3">
        <f t="shared" si="31"/>
        <v>-13.155104892548266</v>
      </c>
      <c r="K197" s="3" t="str">
        <f t="shared" si="32"/>
        <v>0.0134401458674914-0.0477193929025845i</v>
      </c>
      <c r="L197" s="3" t="str">
        <f t="shared" ref="L197:L260" si="42">IMDIV(2*PI()*$B$19,COMPLEX(2*PI()*$B$19/$B$20,2*PI()*F197))</f>
        <v>4024.61043988101-2536.64315357459i</v>
      </c>
      <c r="M197" s="3" t="str">
        <f t="shared" si="33"/>
        <v>1.00118857044957-0.00407529554210556i</v>
      </c>
      <c r="N197" s="3">
        <f t="shared" si="34"/>
        <v>-26.094573510858247</v>
      </c>
      <c r="O197" s="3">
        <f t="shared" si="35"/>
        <v>105.72985042026031</v>
      </c>
      <c r="P197" s="3">
        <f t="shared" si="36"/>
        <v>21.665522793455231</v>
      </c>
      <c r="Q197" s="3">
        <f t="shared" si="37"/>
        <v>92.574745527712039</v>
      </c>
    </row>
    <row r="198" spans="4:17" x14ac:dyDescent="0.2">
      <c r="D198" s="3">
        <v>193</v>
      </c>
      <c r="E198" s="3">
        <f t="shared" si="39"/>
        <v>2.6601975783262968</v>
      </c>
      <c r="F198" s="3">
        <f t="shared" si="38"/>
        <v>457.29618504050035</v>
      </c>
      <c r="G198" s="3">
        <f t="shared" si="40"/>
        <v>6533.5558632531329</v>
      </c>
      <c r="H198" s="3" t="str">
        <f t="shared" si="41"/>
        <v>237.468574561373-56.6200027826065i</v>
      </c>
      <c r="I198" s="3">
        <f t="shared" ref="I198:I261" si="43">20*LOG(IMABS(H198))</f>
        <v>47.752254817449099</v>
      </c>
      <c r="J198" s="3">
        <f t="shared" ref="J198:J261" si="44">IF(DEGREES(IMARGUMENT(H198))&gt;0,DEGREES(IMARGUMENT(H198))-360, DEGREES(IMARGUMENT(H198)))</f>
        <v>-13.410732430661898</v>
      </c>
      <c r="K198" s="3" t="str">
        <f t="shared" ref="K198:K261" si="45">IMPRODUCT(1/($B$14*($B$16+$B$17)),IMDIV(COMPLEX(1,2*PI()*F198*$B$15*$B$17),IMPRODUCT(COMPLEX(0,2*PI()*F198),COMPLEX(1,2*PI()*F198*$B$15*$B$16*$B$17/($B$16+$B$17)))))</f>
        <v>0.0134401285790687-0.0467865191935046i</v>
      </c>
      <c r="L198" s="3" t="str">
        <f t="shared" si="42"/>
        <v>3978.89780071061-2557.99900547009i</v>
      </c>
      <c r="M198" s="3" t="str">
        <f t="shared" ref="M198:M261" si="46">IMDIV(IMPRODUCT(K198,L198),IMSUM(1,IMPRODUCT(K198,L198)))</f>
        <v>1.001232833517-0.00416986202643523i</v>
      </c>
      <c r="N198" s="3">
        <f t="shared" ref="N198:N261" si="47">20*LOG(IMABS(K198))</f>
        <v>-26.253221300409557</v>
      </c>
      <c r="O198" s="3">
        <f t="shared" ref="O198:O261" si="48">IF(DEGREES(IMARGUMENT(K198))&gt;0,DEGREES(IMARGUMENT(K198))-360, DEGREES(IMARGUMENT(K198)))+180</f>
        <v>106.02750501091406</v>
      </c>
      <c r="P198" s="3">
        <f t="shared" ref="P198:P261" si="49">I198+N198</f>
        <v>21.499033517039543</v>
      </c>
      <c r="Q198" s="3">
        <f t="shared" ref="Q198:Q261" si="50">J198+O198</f>
        <v>92.61677258025216</v>
      </c>
    </row>
    <row r="199" spans="4:17" x14ac:dyDescent="0.2">
      <c r="D199" s="3">
        <v>194</v>
      </c>
      <c r="E199" s="3">
        <f t="shared" si="39"/>
        <v>2.6687996383176245</v>
      </c>
      <c r="F199" s="3">
        <f t="shared" si="38"/>
        <v>466.44413674686729</v>
      </c>
      <c r="G199" s="3">
        <f t="shared" si="40"/>
        <v>6524.2249119435337</v>
      </c>
      <c r="H199" s="3" t="str">
        <f t="shared" si="41"/>
        <v>236.986609023767-57.6441774874462i</v>
      </c>
      <c r="I199" s="3">
        <f t="shared" si="43"/>
        <v>47.744111459634162</v>
      </c>
      <c r="J199" s="3">
        <f t="shared" si="44"/>
        <v>-13.671030044961473</v>
      </c>
      <c r="K199" s="3" t="str">
        <f t="shared" si="45"/>
        <v>0.0134401105920847-0.0458720011888344i</v>
      </c>
      <c r="L199" s="3" t="str">
        <f t="shared" si="42"/>
        <v>3932.4273088209-2578.69721010635i</v>
      </c>
      <c r="M199" s="3" t="str">
        <f t="shared" si="46"/>
        <v>1.00127859952133-0.00426703455120513i</v>
      </c>
      <c r="N199" s="3">
        <f t="shared" si="47"/>
        <v>-26.411371614946685</v>
      </c>
      <c r="O199" s="3">
        <f t="shared" si="48"/>
        <v>106.33014077196651</v>
      </c>
      <c r="P199" s="3">
        <f t="shared" si="49"/>
        <v>21.332739844687477</v>
      </c>
      <c r="Q199" s="3">
        <f t="shared" si="50"/>
        <v>92.659110727005043</v>
      </c>
    </row>
    <row r="200" spans="4:17" x14ac:dyDescent="0.2">
      <c r="D200" s="3">
        <v>195</v>
      </c>
      <c r="E200" s="3">
        <f t="shared" si="39"/>
        <v>2.6774016983089526</v>
      </c>
      <c r="F200" s="3">
        <f t="shared" si="38"/>
        <v>475.77508805646642</v>
      </c>
      <c r="G200" s="3">
        <f t="shared" si="40"/>
        <v>6514.7073002270754</v>
      </c>
      <c r="H200" s="3" t="str">
        <f t="shared" si="41"/>
        <v>236.487080275898-58.6826376729842i</v>
      </c>
      <c r="I200" s="3">
        <f t="shared" si="43"/>
        <v>47.735655208218269</v>
      </c>
      <c r="J200" s="3">
        <f t="shared" si="44"/>
        <v>-13.936065757576891</v>
      </c>
      <c r="K200" s="3" t="str">
        <f t="shared" si="45"/>
        <v>0.0134400918783149-0.044975480096066i</v>
      </c>
      <c r="L200" s="3" t="str">
        <f t="shared" si="42"/>
        <v>3885.21731745228-2598.70524408888i</v>
      </c>
      <c r="M200" s="3" t="str">
        <f t="shared" si="46"/>
        <v>1.00132590851099-0.00436690107722935i</v>
      </c>
      <c r="N200" s="3">
        <f t="shared" si="47"/>
        <v>-26.569007656218304</v>
      </c>
      <c r="O200" s="3">
        <f t="shared" si="48"/>
        <v>106.63780435635134</v>
      </c>
      <c r="P200" s="3">
        <f t="shared" si="49"/>
        <v>21.166647551999965</v>
      </c>
      <c r="Q200" s="3">
        <f t="shared" si="50"/>
        <v>92.701738598774455</v>
      </c>
    </row>
    <row r="201" spans="4:17" x14ac:dyDescent="0.2">
      <c r="D201" s="3">
        <v>196</v>
      </c>
      <c r="E201" s="3">
        <f t="shared" si="39"/>
        <v>2.6860037583002807</v>
      </c>
      <c r="F201" s="3">
        <f>10^(E201)</f>
        <v>485.29269977292489</v>
      </c>
      <c r="G201" s="3">
        <f t="shared" si="40"/>
        <v>6504.9992940678239</v>
      </c>
      <c r="H201" s="3" t="str">
        <f t="shared" si="41"/>
        <v>235.969424243996-59.7353322503342i</v>
      </c>
      <c r="I201" s="3">
        <f t="shared" si="43"/>
        <v>47.726874684793472</v>
      </c>
      <c r="J201" s="3">
        <f t="shared" si="44"/>
        <v>-14.205907568578596</v>
      </c>
      <c r="K201" s="3" t="str">
        <f t="shared" si="45"/>
        <v>0.0134400724083947-0.0440966041833731i</v>
      </c>
      <c r="L201" s="3" t="str">
        <f t="shared" si="42"/>
        <v>3837.28794672511-2617.99104370159i</v>
      </c>
      <c r="M201" s="3" t="str">
        <f t="shared" si="46"/>
        <v>1.001374800769-0.00446955281169595i</v>
      </c>
      <c r="N201" s="3">
        <f t="shared" si="47"/>
        <v>-26.726112184792427</v>
      </c>
      <c r="O201" s="3">
        <f t="shared" si="48"/>
        <v>106.95054072128299</v>
      </c>
      <c r="P201" s="3">
        <f t="shared" si="49"/>
        <v>21.000762500001045</v>
      </c>
      <c r="Q201" s="3">
        <f t="shared" si="50"/>
        <v>92.744633152704395</v>
      </c>
    </row>
    <row r="202" spans="4:17" x14ac:dyDescent="0.2">
      <c r="D202" s="3">
        <v>197</v>
      </c>
      <c r="E202" s="3">
        <f t="shared" si="39"/>
        <v>2.6946058182916088</v>
      </c>
      <c r="F202" s="3">
        <f>10^(E202)</f>
        <v>495.00070593217583</v>
      </c>
      <c r="G202" s="3">
        <f t="shared" si="40"/>
        <v>6495.097084732568</v>
      </c>
      <c r="H202" s="3" t="str">
        <f t="shared" si="41"/>
        <v>235.433064654458-60.802192555409i</v>
      </c>
      <c r="I202" s="3">
        <f t="shared" si="43"/>
        <v>47.717758147354999</v>
      </c>
      <c r="J202" s="3">
        <f t="shared" si="44"/>
        <v>-14.480623387265407</v>
      </c>
      <c r="K202" s="3" t="str">
        <f t="shared" si="45"/>
        <v>0.0134400521517736-0.0432350286416153i</v>
      </c>
      <c r="L202" s="3" t="str">
        <f t="shared" si="42"/>
        <v>3788.66107987172-2636.52311679358i</v>
      </c>
      <c r="M202" s="3" t="str">
        <f t="shared" si="46"/>
        <v>1.00142531674269-0.00457508430559719i</v>
      </c>
      <c r="N202" s="3">
        <f t="shared" si="47"/>
        <v>-26.882667517944551</v>
      </c>
      <c r="O202" s="3">
        <f t="shared" si="48"/>
        <v>107.26839298797938</v>
      </c>
      <c r="P202" s="3">
        <f t="shared" si="49"/>
        <v>20.835090629410448</v>
      </c>
      <c r="Q202" s="3">
        <f t="shared" si="50"/>
        <v>92.787769600713972</v>
      </c>
    </row>
    <row r="203" spans="4:17" x14ac:dyDescent="0.2">
      <c r="D203" s="3">
        <v>198</v>
      </c>
      <c r="E203" s="3">
        <f t="shared" si="39"/>
        <v>2.703207878282937</v>
      </c>
      <c r="F203" s="3">
        <f>10^(E203)</f>
        <v>504.90291526743249</v>
      </c>
      <c r="G203" s="3">
        <f t="shared" si="40"/>
        <v>6484.996787296539</v>
      </c>
      <c r="H203" s="3" t="str">
        <f t="shared" si="41"/>
        <v>234.877413253047-61.8831313537493i</v>
      </c>
      <c r="I203" s="3">
        <f t="shared" si="43"/>
        <v>47.708293482588353</v>
      </c>
      <c r="J203" s="3">
        <f t="shared" si="44"/>
        <v>-14.760280959390565</v>
      </c>
      <c r="K203" s="3" t="str">
        <f t="shared" si="45"/>
        <v>0.0134400310766664-0.0423904154490569i</v>
      </c>
      <c r="L203" s="3" t="str">
        <f t="shared" si="42"/>
        <v>3739.36035132218-2654.27065617418i</v>
      </c>
      <c r="M203" s="3" t="str">
        <f t="shared" si="46"/>
        <v>1.00147749696749-0.00468359355086423i</v>
      </c>
      <c r="N203" s="3">
        <f t="shared" si="47"/>
        <v>-27.038655528346176</v>
      </c>
      <c r="O203" s="3">
        <f t="shared" si="48"/>
        <v>107.59140229653079</v>
      </c>
      <c r="P203" s="3">
        <f t="shared" si="49"/>
        <v>20.669637954242177</v>
      </c>
      <c r="Q203" s="3">
        <f t="shared" si="50"/>
        <v>92.831121337140218</v>
      </c>
    </row>
    <row r="204" spans="4:17" x14ac:dyDescent="0.2">
      <c r="D204" s="3">
        <v>199</v>
      </c>
      <c r="E204" s="3">
        <f t="shared" si="39"/>
        <v>2.7118099382742646</v>
      </c>
      <c r="F204" s="3">
        <f>10^(E204)</f>
        <v>515.00321270346092</v>
      </c>
      <c r="G204" s="3">
        <f t="shared" si="40"/>
        <v>6474.6944391192465</v>
      </c>
      <c r="H204" s="3" t="str">
        <f t="shared" si="41"/>
        <v>234.301870073956-62.978041817362i</v>
      </c>
      <c r="I204" s="3">
        <f t="shared" si="43"/>
        <v>47.698468198310209</v>
      </c>
      <c r="J204" s="3">
        <f t="shared" si="44"/>
        <v>-15.044947790209166</v>
      </c>
      <c r="K204" s="3" t="str">
        <f t="shared" si="45"/>
        <v>0.0134400091500046-0.0415624332387489i</v>
      </c>
      <c r="L204" s="3" t="str">
        <f t="shared" si="42"/>
        <v>3689.41112637501-2671.20365385302i</v>
      </c>
      <c r="M204" s="3" t="str">
        <f t="shared" si="46"/>
        <v>1.00153138198446-0.00479518207683678i</v>
      </c>
      <c r="N204" s="3">
        <f t="shared" si="47"/>
        <v>-27.19405764361818</v>
      </c>
      <c r="O204" s="3">
        <f t="shared" si="48"/>
        <v>107.91960765601128</v>
      </c>
      <c r="P204" s="3">
        <f t="shared" si="49"/>
        <v>20.504410554692029</v>
      </c>
      <c r="Q204" s="3">
        <f t="shared" si="50"/>
        <v>92.874659865802116</v>
      </c>
    </row>
    <row r="205" spans="4:17" x14ac:dyDescent="0.2">
      <c r="D205" s="3">
        <v>200</v>
      </c>
      <c r="E205" s="3">
        <f t="shared" si="39"/>
        <v>2.7204119982655923</v>
      </c>
      <c r="F205" s="3">
        <f>10^(E205)</f>
        <v>525.30556088075343</v>
      </c>
      <c r="G205" s="3">
        <f t="shared" si="40"/>
        <v>6464.1859982898141</v>
      </c>
      <c r="H205" s="3" t="str">
        <f t="shared" si="41"/>
        <v>233.705823762394-64.0867964748635i</v>
      </c>
      <c r="I205" s="3">
        <f t="shared" si="43"/>
        <v>47.688269416098706</v>
      </c>
      <c r="J205" s="3">
        <f t="shared" si="44"/>
        <v>-15.334691063230471</v>
      </c>
      <c r="K205" s="3" t="str">
        <f t="shared" si="45"/>
        <v>0.0134399863373829-0.0407507571685226i</v>
      </c>
      <c r="L205" s="3" t="str">
        <f t="shared" si="42"/>
        <v>3638.84047224293-2687.29301542287i</v>
      </c>
      <c r="M205" s="3" t="str">
        <f t="shared" si="46"/>
        <v>1.00158701225147-0.00490995504566575i</v>
      </c>
      <c r="N205" s="3">
        <f t="shared" si="47"/>
        <v>-27.348854846816273</v>
      </c>
      <c r="O205" s="3">
        <f t="shared" si="48"/>
        <v>108.25304578994938</v>
      </c>
      <c r="P205" s="3">
        <f t="shared" si="49"/>
        <v>20.339414569282432</v>
      </c>
      <c r="Q205" s="3">
        <f t="shared" si="50"/>
        <v>92.918354726718917</v>
      </c>
    </row>
    <row r="206" spans="4:17" x14ac:dyDescent="0.2">
      <c r="D206" s="3">
        <v>201</v>
      </c>
      <c r="E206" s="3">
        <f t="shared" si="39"/>
        <v>2.7290140582569204</v>
      </c>
      <c r="F206" s="3">
        <f t="shared" ref="F206:F254" si="51">10^(E206)</f>
        <v>535.81400171018606</v>
      </c>
      <c r="G206" s="3">
        <f t="shared" si="40"/>
        <v>6453.4673420412255</v>
      </c>
      <c r="H206" s="3" t="str">
        <f t="shared" si="41"/>
        <v>233.088651954322-65.209246136488i</v>
      </c>
      <c r="I206" s="3">
        <f t="shared" si="43"/>
        <v>47.67768386414636</v>
      </c>
      <c r="J206" s="3">
        <f t="shared" si="44"/>
        <v>-15.629577554570625</v>
      </c>
      <c r="K206" s="3" t="str">
        <f t="shared" si="45"/>
        <v>0.0134399626030073-0.0399550687935414i</v>
      </c>
      <c r="L206" s="3" t="str">
        <f t="shared" si="42"/>
        <v>3587.6771203291-2702.51067385066i</v>
      </c>
      <c r="M206" s="3" t="str">
        <f t="shared" si="46"/>
        <v>1.00164442804783-0.00502802134621744i</v>
      </c>
      <c r="N206" s="3">
        <f t="shared" si="47"/>
        <v>-27.503027677917121</v>
      </c>
      <c r="O206" s="3">
        <f t="shared" si="48"/>
        <v>108.59175097732053</v>
      </c>
      <c r="P206" s="3">
        <f t="shared" si="49"/>
        <v>20.174656186229239</v>
      </c>
      <c r="Q206" s="3">
        <f t="shared" si="50"/>
        <v>92.962173422749899</v>
      </c>
    </row>
    <row r="207" spans="4:17" x14ac:dyDescent="0.2">
      <c r="D207" s="3">
        <v>202</v>
      </c>
      <c r="E207" s="3">
        <f t="shared" si="39"/>
        <v>2.7376161182482486</v>
      </c>
      <c r="F207" s="3">
        <f t="shared" si="51"/>
        <v>546.53265795877439</v>
      </c>
      <c r="G207" s="3">
        <f t="shared" si="40"/>
        <v>6442.5342651328392</v>
      </c>
      <c r="H207" s="3" t="str">
        <f t="shared" si="41"/>
        <v>232.449721717163-66.3452187958117i</v>
      </c>
      <c r="I207" s="3">
        <f t="shared" si="43"/>
        <v>47.666697870374776</v>
      </c>
      <c r="J207" s="3">
        <f t="shared" si="44"/>
        <v>-15.929673542801668</v>
      </c>
      <c r="K207" s="3" t="str">
        <f t="shared" si="45"/>
        <v>0.0134399379096372-0.0391750559413638i</v>
      </c>
      <c r="L207" s="3" t="str">
        <f t="shared" si="42"/>
        <v>3535.95141965885-2716.82970191529i</v>
      </c>
      <c r="M207" s="3" t="str">
        <f t="shared" si="46"/>
        <v>1.00170366937221-0.00514949368601508i</v>
      </c>
      <c r="N207" s="3">
        <f t="shared" si="47"/>
        <v>-27.656556236374946</v>
      </c>
      <c r="O207" s="3">
        <f t="shared" si="48"/>
        <v>108.93575488923926</v>
      </c>
      <c r="P207" s="3">
        <f t="shared" si="49"/>
        <v>20.010141633999829</v>
      </c>
      <c r="Q207" s="3">
        <f t="shared" si="50"/>
        <v>93.006081346437597</v>
      </c>
    </row>
    <row r="208" spans="4:17" x14ac:dyDescent="0.2">
      <c r="D208" s="3">
        <v>203</v>
      </c>
      <c r="E208" s="3">
        <f t="shared" si="39"/>
        <v>2.7462181782395767</v>
      </c>
      <c r="F208" s="3">
        <f t="shared" si="51"/>
        <v>557.46573486716079</v>
      </c>
      <c r="G208" s="3">
        <f t="shared" si="40"/>
        <v>6431.3824782005531</v>
      </c>
      <c r="H208" s="3" t="str">
        <f t="shared" si="41"/>
        <v>231.788390055306-67.4945185103695i</v>
      </c>
      <c r="I208" s="3">
        <f t="shared" si="43"/>
        <v>47.655297355850067</v>
      </c>
      <c r="J208" s="3">
        <f t="shared" si="44"/>
        <v>-16.23504471420825</v>
      </c>
      <c r="K208" s="3" t="str">
        <f t="shared" si="45"/>
        <v>0.0134399122185279-0.0384104125894664i</v>
      </c>
      <c r="L208" s="3" t="str">
        <f t="shared" si="42"/>
        <v>3483.6952814656-2730.22442251212i</v>
      </c>
      <c r="M208" s="3" t="str">
        <f t="shared" si="46"/>
        <v>1.00176477583376-0.00527448868072081i</v>
      </c>
      <c r="N208" s="3">
        <f t="shared" si="47"/>
        <v>-27.809420184819714</v>
      </c>
      <c r="O208" s="3">
        <f t="shared" si="48"/>
        <v>109.28508642158381</v>
      </c>
      <c r="P208" s="3">
        <f t="shared" si="49"/>
        <v>19.845877171030352</v>
      </c>
      <c r="Q208" s="3">
        <f t="shared" si="50"/>
        <v>93.050041707375556</v>
      </c>
    </row>
    <row r="209" spans="4:17" x14ac:dyDescent="0.2">
      <c r="D209" s="3">
        <v>204</v>
      </c>
      <c r="E209" s="3">
        <f t="shared" si="39"/>
        <v>2.7548202382309044</v>
      </c>
      <c r="F209" s="3">
        <f t="shared" si="51"/>
        <v>568.61752179944676</v>
      </c>
      <c r="G209" s="3">
        <f t="shared" si="40"/>
        <v>6420.0076060739593</v>
      </c>
      <c r="H209" s="3" t="str">
        <f t="shared" si="41"/>
        <v>231.10400448435-68.6569242636693i</v>
      </c>
      <c r="I209" s="3">
        <f t="shared" si="43"/>
        <v>47.643467828542462</v>
      </c>
      <c r="J209" s="3">
        <f t="shared" si="44"/>
        <v>-16.545756063366728</v>
      </c>
      <c r="K209" s="3" t="str">
        <f t="shared" si="45"/>
        <v>0.0134398854893695-0.0376608387451791i</v>
      </c>
      <c r="L209" s="3" t="str">
        <f t="shared" si="42"/>
        <v>3430.94211500718-2742.67051603273i</v>
      </c>
      <c r="M209" s="3" t="str">
        <f t="shared" si="46"/>
        <v>1.00182778653638-0.00540312694063253i</v>
      </c>
      <c r="N209" s="3">
        <f t="shared" si="47"/>
        <v>-27.961598753968836</v>
      </c>
      <c r="O209" s="3">
        <f t="shared" si="48"/>
        <v>109.63977152381069</v>
      </c>
      <c r="P209" s="3">
        <f t="shared" si="49"/>
        <v>19.681869074573626</v>
      </c>
      <c r="Q209" s="3">
        <f t="shared" si="50"/>
        <v>93.09401546044397</v>
      </c>
    </row>
    <row r="210" spans="4:17" x14ac:dyDescent="0.2">
      <c r="D210" s="3">
        <v>205</v>
      </c>
      <c r="E210" s="3">
        <f t="shared" si="39"/>
        <v>2.7634222982222321</v>
      </c>
      <c r="F210" s="3">
        <f t="shared" si="51"/>
        <v>579.99239392604113</v>
      </c>
      <c r="G210" s="3">
        <f t="shared" si="40"/>
        <v>6408.4051860598365</v>
      </c>
      <c r="H210" s="3" t="str">
        <f t="shared" si="41"/>
        <v>230.395903678035-69.832188811482i</v>
      </c>
      <c r="I210" s="3">
        <f t="shared" si="43"/>
        <v>47.631194377474621</v>
      </c>
      <c r="J210" s="3">
        <f t="shared" si="44"/>
        <v>-16.861871788977645</v>
      </c>
      <c r="K210" s="3" t="str">
        <f t="shared" si="45"/>
        <v>0.0134398576802241-0.0369260403279866i</v>
      </c>
      <c r="L210" s="3" t="str">
        <f t="shared" si="42"/>
        <v>3377.72675476776-2754.14512402598i</v>
      </c>
      <c r="M210" s="3" t="str">
        <f t="shared" si="46"/>
        <v>1.00189273995595-0.00553553315363833i</v>
      </c>
      <c r="N210" s="3">
        <f t="shared" si="47"/>
        <v>-28.113070748824263</v>
      </c>
      <c r="O210" s="3">
        <f t="shared" si="48"/>
        <v>109.9998330242634</v>
      </c>
      <c r="P210" s="3">
        <f t="shared" si="49"/>
        <v>19.518123628650358</v>
      </c>
      <c r="Q210" s="3">
        <f t="shared" si="50"/>
        <v>93.137961235285758</v>
      </c>
    </row>
    <row r="211" spans="4:17" x14ac:dyDescent="0.2">
      <c r="D211" s="3">
        <v>206</v>
      </c>
      <c r="E211" s="3">
        <f t="shared" si="39"/>
        <v>2.7720243582135602</v>
      </c>
      <c r="F211" s="3">
        <f t="shared" si="51"/>
        <v>591.5948139401637</v>
      </c>
      <c r="G211" s="3">
        <f t="shared" si="40"/>
        <v>6396.5706661913127</v>
      </c>
      <c r="H211" s="3" t="str">
        <f t="shared" si="41"/>
        <v>229.663418191825-71.020037515664i</v>
      </c>
      <c r="I211" s="3">
        <f t="shared" si="43"/>
        <v>47.618461667306264</v>
      </c>
      <c r="J211" s="3">
        <f t="shared" si="44"/>
        <v>-17.183455184893969</v>
      </c>
      <c r="K211" s="3" t="str">
        <f t="shared" si="45"/>
        <v>0.01343982874746-0.0362057290541488i</v>
      </c>
      <c r="L211" s="3" t="str">
        <f t="shared" si="42"/>
        <v>3324.08537928203-2764.62694835247i</v>
      </c>
      <c r="M211" s="3" t="str">
        <f t="shared" si="46"/>
        <v>1.00195967381073-0.00567183616404167i</v>
      </c>
      <c r="N211" s="3">
        <f t="shared" si="47"/>
        <v>-28.263814556227238</v>
      </c>
      <c r="O211" s="3">
        <f t="shared" si="48"/>
        <v>110.36529045231981</v>
      </c>
      <c r="P211" s="3">
        <f t="shared" si="49"/>
        <v>19.354647111079025</v>
      </c>
      <c r="Q211" s="3">
        <f t="shared" si="50"/>
        <v>93.181835267425839</v>
      </c>
    </row>
    <row r="212" spans="4:17" x14ac:dyDescent="0.2">
      <c r="D212" s="3">
        <v>207</v>
      </c>
      <c r="E212" s="3">
        <f t="shared" si="39"/>
        <v>2.7806264182048883</v>
      </c>
      <c r="F212" s="3">
        <f t="shared" si="51"/>
        <v>603.42933380868715</v>
      </c>
      <c r="G212" s="3">
        <f t="shared" si="40"/>
        <v>6384.4994034419888</v>
      </c>
      <c r="H212" s="3" t="str">
        <f t="shared" si="41"/>
        <v>228.905871267126-72.22016716917i</v>
      </c>
      <c r="I212" s="3">
        <f t="shared" si="43"/>
        <v>47.605253933405237</v>
      </c>
      <c r="J212" s="3">
        <f t="shared" si="44"/>
        <v>-17.510568526298769</v>
      </c>
      <c r="K212" s="3" t="str">
        <f t="shared" si="45"/>
        <v>0.0134397986456824-0.0354996223235956i</v>
      </c>
      <c r="L212" s="3" t="str">
        <f t="shared" si="42"/>
        <v>3270.05542189858-2774.09634505997i</v>
      </c>
      <c r="M212" s="3" t="str">
        <f t="shared" si="46"/>
        <v>1.0020286249247-0.00581216904664552i</v>
      </c>
      <c r="N212" s="3">
        <f t="shared" si="47"/>
        <v>-28.413808153842368</v>
      </c>
      <c r="O212" s="3">
        <f t="shared" si="48"/>
        <v>110.73615985776556</v>
      </c>
      <c r="P212" s="3">
        <f t="shared" si="49"/>
        <v>19.191445779562869</v>
      </c>
      <c r="Q212" s="3">
        <f t="shared" si="50"/>
        <v>93.225591331466788</v>
      </c>
    </row>
    <row r="213" spans="4:17" x14ac:dyDescent="0.2">
      <c r="D213" s="3">
        <v>208</v>
      </c>
      <c r="E213" s="3">
        <f t="shared" si="39"/>
        <v>2.7892284781962164</v>
      </c>
      <c r="F213" s="3">
        <f t="shared" si="51"/>
        <v>615.50059655801101</v>
      </c>
      <c r="G213" s="3">
        <f t="shared" si="40"/>
        <v>6372.1866619043494</v>
      </c>
      <c r="H213" s="3" t="str">
        <f t="shared" si="41"/>
        <v>228.12257972008-73.432244816374i</v>
      </c>
      <c r="I213" s="3">
        <f t="shared" si="43"/>
        <v>47.591554977458507</v>
      </c>
      <c r="J213" s="3">
        <f t="shared" si="44"/>
        <v>-17.843272951009656</v>
      </c>
      <c r="K213" s="3" t="str">
        <f t="shared" si="45"/>
        <v>0.013439767327664-0.0348074431090506i</v>
      </c>
      <c r="L213" s="3" t="str">
        <f t="shared" si="42"/>
        <v>3215.67547388048-2782.53541223182i</v>
      </c>
      <c r="M213" s="3" t="str">
        <f t="shared" si="46"/>
        <v>1.00209962908417-0.00595666917545683i</v>
      </c>
      <c r="N213" s="3">
        <f t="shared" si="47"/>
        <v>-28.5630291206412</v>
      </c>
      <c r="O213" s="3">
        <f t="shared" si="48"/>
        <v>111.11245362783468</v>
      </c>
      <c r="P213" s="3">
        <f t="shared" si="49"/>
        <v>19.028525856817307</v>
      </c>
      <c r="Q213" s="3">
        <f t="shared" si="50"/>
        <v>93.26918067682503</v>
      </c>
    </row>
    <row r="214" spans="4:17" x14ac:dyDescent="0.2">
      <c r="D214" s="3">
        <v>209</v>
      </c>
      <c r="E214" s="3">
        <f t="shared" si="39"/>
        <v>2.7978305381875441</v>
      </c>
      <c r="F214" s="3">
        <f t="shared" si="51"/>
        <v>627.81333809565092</v>
      </c>
      <c r="G214" s="3">
        <f t="shared" si="40"/>
        <v>6359.6276109317214</v>
      </c>
      <c r="H214" s="3" t="str">
        <f t="shared" si="41"/>
        <v>227.312854918759-74.6559065732162i</v>
      </c>
      <c r="I214" s="3">
        <f t="shared" si="43"/>
        <v>47.577348163676447</v>
      </c>
      <c r="J214" s="3">
        <f t="shared" si="44"/>
        <v>-18.181628335896949</v>
      </c>
      <c r="K214" s="3" t="str">
        <f t="shared" si="45"/>
        <v>0.0134397347442692-0.0341289198473425i</v>
      </c>
      <c r="L214" s="3" t="str">
        <f t="shared" si="42"/>
        <v>3160.98518031858-2789.92807109438i</v>
      </c>
      <c r="M214" s="3" t="str">
        <f t="shared" si="46"/>
        <v>1.00217272088762-0.00610547828635133i</v>
      </c>
      <c r="N214" s="3">
        <f t="shared" si="47"/>
        <v>-28.711454648954504</v>
      </c>
      <c r="O214" s="3">
        <f t="shared" si="48"/>
        <v>111.4941803023894</v>
      </c>
      <c r="P214" s="3">
        <f t="shared" si="49"/>
        <v>18.865893514721943</v>
      </c>
      <c r="Q214" s="3">
        <f t="shared" si="50"/>
        <v>93.31255196649245</v>
      </c>
    </row>
    <row r="215" spans="4:17" x14ac:dyDescent="0.2">
      <c r="D215" s="3">
        <v>210</v>
      </c>
      <c r="E215" s="3">
        <f t="shared" si="39"/>
        <v>2.8064325981788718</v>
      </c>
      <c r="F215" s="3">
        <f t="shared" si="51"/>
        <v>640.37238906827849</v>
      </c>
      <c r="G215" s="3">
        <f t="shared" si="40"/>
        <v>6346.8173232430781</v>
      </c>
      <c r="H215" s="3" t="str">
        <f t="shared" si="41"/>
        <v>226.476003852559-75.890756452217i</v>
      </c>
      <c r="I215" s="3">
        <f t="shared" si="43"/>
        <v>47.562616415650055</v>
      </c>
      <c r="J215" s="3">
        <f t="shared" si="44"/>
        <v>-18.525693168429463</v>
      </c>
      <c r="K215" s="3" t="str">
        <f t="shared" si="45"/>
        <v>0.0134397008443781-0.0334637863328576i</v>
      </c>
      <c r="L215" s="3" t="str">
        <f t="shared" si="42"/>
        <v>3106.02512940816-2796.26013971235i</v>
      </c>
      <c r="M215" s="3" t="str">
        <f t="shared" si="46"/>
        <v>1.00224793358904-0.00625874253302086i</v>
      </c>
      <c r="N215" s="3">
        <f t="shared" si="47"/>
        <v>-28.859061558159954</v>
      </c>
      <c r="O215" s="3">
        <f t="shared" si="48"/>
        <v>111.8813443877815</v>
      </c>
      <c r="P215" s="3">
        <f t="shared" si="49"/>
        <v>18.703554857490101</v>
      </c>
      <c r="Q215" s="3">
        <f t="shared" si="50"/>
        <v>93.35565121935204</v>
      </c>
    </row>
    <row r="216" spans="4:17" x14ac:dyDescent="0.2">
      <c r="D216" s="3">
        <v>211</v>
      </c>
      <c r="E216" s="3">
        <f t="shared" si="39"/>
        <v>2.8150346581701999</v>
      </c>
      <c r="F216" s="3">
        <f t="shared" si="51"/>
        <v>653.18267675692141</v>
      </c>
      <c r="G216" s="3">
        <f t="shared" si="40"/>
        <v>6333.7507729899235</v>
      </c>
      <c r="H216" s="3" t="str">
        <f t="shared" si="41"/>
        <v>225.611330297345-77.136365197844i</v>
      </c>
      <c r="I216" s="3">
        <f t="shared" si="43"/>
        <v>47.547342213918718</v>
      </c>
      <c r="J216" s="3">
        <f t="shared" si="44"/>
        <v>-18.875524413381143</v>
      </c>
      <c r="K216" s="3" t="str">
        <f t="shared" si="45"/>
        <v>0.0134396655748063-0.0328117816130965i</v>
      </c>
      <c r="L216" s="3" t="str">
        <f t="shared" si="42"/>
        <v>3050.83673571022-2801.51939865279i</v>
      </c>
      <c r="M216" s="3" t="str">
        <f t="shared" si="46"/>
        <v>1.00232529893496-0.00641661253550859i</v>
      </c>
      <c r="N216" s="3">
        <f t="shared" si="47"/>
        <v>-29.005826310068397</v>
      </c>
      <c r="O216" s="3">
        <f t="shared" si="48"/>
        <v>112.27394616996749</v>
      </c>
      <c r="P216" s="3">
        <f t="shared" si="49"/>
        <v>18.541515903850321</v>
      </c>
      <c r="Q216" s="3">
        <f t="shared" si="50"/>
        <v>93.398421756586345</v>
      </c>
    </row>
    <row r="217" spans="4:17" x14ac:dyDescent="0.2">
      <c r="D217" s="3">
        <v>212</v>
      </c>
      <c r="E217" s="3">
        <f t="shared" si="39"/>
        <v>2.8236367181615281</v>
      </c>
      <c r="F217" s="3">
        <f t="shared" si="51"/>
        <v>666.24922701007642</v>
      </c>
      <c r="G217" s="3">
        <f t="shared" si="40"/>
        <v>6320.4228337844988</v>
      </c>
      <c r="H217" s="3" t="str">
        <f t="shared" si="41"/>
        <v>224.718136079843-78.3922691382533i</v>
      </c>
      <c r="I217" s="3">
        <f t="shared" si="43"/>
        <v>47.531507594313723</v>
      </c>
      <c r="J217" s="3">
        <f t="shared" si="44"/>
        <v>-19.231177374753699</v>
      </c>
      <c r="K217" s="3" t="str">
        <f t="shared" si="45"/>
        <v>0.0134396288802212-0.0321726498862894i</v>
      </c>
      <c r="L217" s="3" t="str">
        <f t="shared" si="42"/>
        <v>2995.46211808342-2805.69564805815i</v>
      </c>
      <c r="M217" s="3" t="str">
        <f t="shared" si="46"/>
        <v>1.00240484699557-0.00657924342063032i</v>
      </c>
      <c r="N217" s="3">
        <f t="shared" si="47"/>
        <v>-29.151725026069681</v>
      </c>
      <c r="O217" s="3">
        <f t="shared" si="48"/>
        <v>112.6719815275123</v>
      </c>
      <c r="P217" s="3">
        <f t="shared" si="49"/>
        <v>18.379782568244043</v>
      </c>
      <c r="Q217" s="3">
        <f t="shared" si="50"/>
        <v>93.440804152758602</v>
      </c>
    </row>
    <row r="218" spans="4:17" x14ac:dyDescent="0.2">
      <c r="D218" s="3">
        <v>213</v>
      </c>
      <c r="E218" s="3">
        <f t="shared" si="39"/>
        <v>2.8322387781528562</v>
      </c>
      <c r="F218" s="3">
        <f t="shared" si="51"/>
        <v>679.57716621550128</v>
      </c>
      <c r="G218" s="3">
        <f t="shared" si="40"/>
        <v>6306.8282766885568</v>
      </c>
      <c r="H218" s="3" t="str">
        <f t="shared" si="41"/>
        <v>223.795722444349-79.657969059908i</v>
      </c>
      <c r="I218" s="3">
        <f t="shared" si="43"/>
        <v>47.515094147137908</v>
      </c>
      <c r="J218" s="3">
        <f t="shared" si="44"/>
        <v>-19.592705553002862</v>
      </c>
      <c r="K218" s="3" t="str">
        <f t="shared" si="45"/>
        <v>0.0134395907030555-0.0315461404010341i</v>
      </c>
      <c r="L218" s="3" t="str">
        <f t="shared" si="42"/>
        <v>2939.94397303124-2808.78075563669i</v>
      </c>
      <c r="M218" s="3" t="str">
        <f t="shared" si="46"/>
        <v>1.00248660599024-0.00674679485357249i</v>
      </c>
      <c r="N218" s="3">
        <f t="shared" si="47"/>
        <v>-29.29673350609287</v>
      </c>
      <c r="O218" s="3">
        <f t="shared" si="48"/>
        <v>113.07544174516119</v>
      </c>
      <c r="P218" s="3">
        <f t="shared" si="49"/>
        <v>18.218360641045038</v>
      </c>
      <c r="Q218" s="3">
        <f t="shared" si="50"/>
        <v>93.482736192158328</v>
      </c>
    </row>
    <row r="219" spans="4:17" x14ac:dyDescent="0.2">
      <c r="D219" s="3">
        <v>214</v>
      </c>
      <c r="E219" s="3">
        <f t="shared" si="39"/>
        <v>2.8408408381441843</v>
      </c>
      <c r="F219" s="3">
        <f t="shared" si="51"/>
        <v>693.17172331144286</v>
      </c>
      <c r="G219" s="3">
        <f t="shared" si="40"/>
        <v>6292.9617681619002</v>
      </c>
      <c r="H219" s="3" t="str">
        <f t="shared" si="41"/>
        <v>222.843391524741-80.9329291121438i</v>
      </c>
      <c r="I219" s="3">
        <f t="shared" si="43"/>
        <v>47.498083017251496</v>
      </c>
      <c r="J219" s="3">
        <f t="shared" si="44"/>
        <v>-19.960160497678562</v>
      </c>
      <c r="K219" s="3" t="str">
        <f t="shared" si="45"/>
        <v>0.0134395509834172-0.0309320073579127i</v>
      </c>
      <c r="L219" s="3" t="str">
        <f t="shared" si="42"/>
        <v>2884.32544425974-2810.76869515236i</v>
      </c>
      <c r="M219" s="3" t="str">
        <f t="shared" si="46"/>
        <v>1.00257060210791-0.00691943105996155i</v>
      </c>
      <c r="N219" s="3">
        <f t="shared" si="47"/>
        <v>-29.44082724943247</v>
      </c>
      <c r="O219" s="3">
        <f t="shared" si="48"/>
        <v>113.48431332871368</v>
      </c>
      <c r="P219" s="3">
        <f t="shared" si="49"/>
        <v>18.057255767819026</v>
      </c>
      <c r="Q219" s="3">
        <f t="shared" si="50"/>
        <v>93.524152831035124</v>
      </c>
    </row>
    <row r="220" spans="4:17" x14ac:dyDescent="0.2">
      <c r="D220" s="3">
        <v>215</v>
      </c>
      <c r="E220" s="3">
        <f t="shared" si="39"/>
        <v>2.849442898135512</v>
      </c>
      <c r="F220" s="3">
        <f t="shared" si="51"/>
        <v>707.03823183810016</v>
      </c>
      <c r="G220" s="3">
        <f t="shared" si="40"/>
        <v>6278.8178679698676</v>
      </c>
      <c r="H220" s="3" t="str">
        <f t="shared" si="41"/>
        <v>221.860447924242-82.2165757492253i</v>
      </c>
      <c r="I220" s="3">
        <f t="shared" si="43"/>
        <v>47.480454905128575</v>
      </c>
      <c r="J220" s="3">
        <f t="shared" si="44"/>
        <v>-20.333591655622126</v>
      </c>
      <c r="K220" s="3" t="str">
        <f t="shared" si="45"/>
        <v>0.0134395096589953-0.0303300098130522i</v>
      </c>
      <c r="L220" s="3" t="str">
        <f t="shared" si="42"/>
        <v>2828.64998928372-2811.65557507672i</v>
      </c>
      <c r="M220" s="3" t="str">
        <f t="shared" si="46"/>
        <v>1.00265685932293-0.0070973208377044i</v>
      </c>
      <c r="N220" s="3">
        <f t="shared" si="47"/>
        <v>-29.583981477484581</v>
      </c>
      <c r="O220" s="3">
        <f t="shared" si="48"/>
        <v>113.8985778219771</v>
      </c>
      <c r="P220" s="3">
        <f t="shared" si="49"/>
        <v>17.896473427643993</v>
      </c>
      <c r="Q220" s="3">
        <f t="shared" si="50"/>
        <v>93.56498616635497</v>
      </c>
    </row>
    <row r="221" spans="4:17" x14ac:dyDescent="0.2">
      <c r="D221" s="3">
        <v>216</v>
      </c>
      <c r="E221" s="3">
        <f t="shared" si="39"/>
        <v>2.8580449581268397</v>
      </c>
      <c r="F221" s="3">
        <f t="shared" si="51"/>
        <v>721.18213203013249</v>
      </c>
      <c r="G221" s="3">
        <f t="shared" si="40"/>
        <v>6264.3910270489832</v>
      </c>
      <c r="H221" s="3" t="str">
        <f t="shared" si="41"/>
        <v>220.846200405144-83.508296718031i</v>
      </c>
      <c r="I221" s="3">
        <f t="shared" si="43"/>
        <v>47.462190068956986</v>
      </c>
      <c r="J221" s="3">
        <f t="shared" si="44"/>
        <v>-20.713046214897734</v>
      </c>
      <c r="K221" s="3" t="str">
        <f t="shared" si="45"/>
        <v>0.0134394666649628-0.0297399115835901i</v>
      </c>
      <c r="L221" s="3" t="str">
        <f t="shared" si="42"/>
        <v>2772.96124395246-2811.43965714982i</v>
      </c>
      <c r="M221" s="3" t="str">
        <f t="shared" si="46"/>
        <v>1.00274539920692-0.00728063755791763i</v>
      </c>
      <c r="N221" s="3">
        <f t="shared" si="47"/>
        <v>-29.726171158430962</v>
      </c>
      <c r="O221" s="3">
        <f t="shared" si="48"/>
        <v>114.31821162663238</v>
      </c>
      <c r="P221" s="3">
        <f t="shared" si="49"/>
        <v>17.736018910526024</v>
      </c>
      <c r="Q221" s="3">
        <f t="shared" si="50"/>
        <v>93.605165411734646</v>
      </c>
    </row>
    <row r="222" spans="4:17" x14ac:dyDescent="0.2">
      <c r="D222" s="3">
        <v>217</v>
      </c>
      <c r="E222" s="3">
        <f t="shared" si="39"/>
        <v>2.8666470181181678</v>
      </c>
      <c r="F222" s="3">
        <f t="shared" si="51"/>
        <v>735.60897295101643</v>
      </c>
      <c r="G222" s="3">
        <f t="shared" si="40"/>
        <v>6249.6755853298928</v>
      </c>
      <c r="H222" s="3" t="str">
        <f t="shared" si="41"/>
        <v>219.799963690074-84.807440099971i</v>
      </c>
      <c r="I222" s="3">
        <f t="shared" si="43"/>
        <v>47.443268327849069</v>
      </c>
      <c r="J222" s="3">
        <f t="shared" si="44"/>
        <v>-21.098568944670014</v>
      </c>
      <c r="K222" s="3" t="str">
        <f t="shared" si="45"/>
        <v>0.0134394219338742-0.0291614811550065i</v>
      </c>
      <c r="L222" s="3" t="str">
        <f t="shared" si="42"/>
        <v>2717.3028857897-2810.12136468594i</v>
      </c>
      <c r="M222" s="3" t="str">
        <f t="shared" si="46"/>
        <v>1.00283624073733-0.00746955915428406i</v>
      </c>
      <c r="N222" s="3">
        <f t="shared" si="47"/>
        <v>-29.867371033901637</v>
      </c>
      <c r="O222" s="3">
        <f t="shared" si="48"/>
        <v>114.74318582588525</v>
      </c>
      <c r="P222" s="3">
        <f t="shared" si="49"/>
        <v>17.575897293947431</v>
      </c>
      <c r="Q222" s="3">
        <f t="shared" si="50"/>
        <v>93.644616881215228</v>
      </c>
    </row>
    <row r="223" spans="4:17" x14ac:dyDescent="0.2">
      <c r="D223" s="3">
        <v>218</v>
      </c>
      <c r="E223" s="3">
        <f t="shared" si="39"/>
        <v>2.8752490781094959</v>
      </c>
      <c r="F223" s="3">
        <f t="shared" si="51"/>
        <v>750.32441467010722</v>
      </c>
      <c r="G223" s="3">
        <f t="shared" si="40"/>
        <v>6234.6657695167505</v>
      </c>
      <c r="H223" s="3" t="str">
        <f t="shared" si="41"/>
        <v>218.721060375965-86.1133134162925i</v>
      </c>
      <c r="I223" s="3">
        <f t="shared" si="43"/>
        <v>47.423669066236648</v>
      </c>
      <c r="J223" s="3">
        <f t="shared" si="44"/>
        <v>-21.490202031275629</v>
      </c>
      <c r="K223" s="3" t="str">
        <f t="shared" si="45"/>
        <v>0.0134393753955611-0.0285944915902875i</v>
      </c>
      <c r="L223" s="3" t="str">
        <f t="shared" si="42"/>
        <v>2661.71849705627-2807.70328055003i</v>
      </c>
      <c r="M223" s="3" t="str">
        <f t="shared" si="46"/>
        <v>1.00292940010355-0.00766426810020871i</v>
      </c>
      <c r="N223" s="3">
        <f t="shared" si="47"/>
        <v>-30.007555647637094</v>
      </c>
      <c r="O223" s="3">
        <f t="shared" si="48"/>
        <v>115.17346601282814</v>
      </c>
      <c r="P223" s="3">
        <f t="shared" si="49"/>
        <v>17.416113418599554</v>
      </c>
      <c r="Q223" s="3">
        <f t="shared" si="50"/>
        <v>93.683263981552514</v>
      </c>
    </row>
    <row r="224" spans="4:17" x14ac:dyDescent="0.2">
      <c r="D224" s="3">
        <v>219</v>
      </c>
      <c r="E224" s="3">
        <f t="shared" si="39"/>
        <v>2.8838511381008241</v>
      </c>
      <c r="F224" s="3">
        <f t="shared" si="51"/>
        <v>765.33423048324937</v>
      </c>
      <c r="G224" s="3">
        <f t="shared" si="40"/>
        <v>6219.3556908221954</v>
      </c>
      <c r="H224" s="3" t="str">
        <f t="shared" si="41"/>
        <v>217.608822961255-87.425182806418i</v>
      </c>
      <c r="I224" s="3">
        <f t="shared" si="43"/>
        <v>47.403371239522365</v>
      </c>
      <c r="J224" s="3">
        <f t="shared" si="44"/>
        <v>-21.887984910777035</v>
      </c>
      <c r="K224" s="3" t="str">
        <f t="shared" si="45"/>
        <v>0.0134393269770212-0.028038720440885i</v>
      </c>
      <c r="L224" s="3" t="str">
        <f t="shared" si="42"/>
        <v>2606.25142844661-2804.19013482308i</v>
      </c>
      <c r="M224" s="3" t="str">
        <f t="shared" si="46"/>
        <v>1.00302489051136-0.00786495137318597i</v>
      </c>
      <c r="N224" s="3">
        <f t="shared" si="47"/>
        <v>-30.146699376162552</v>
      </c>
      <c r="O224" s="3">
        <f t="shared" si="48"/>
        <v>115.60901212446684</v>
      </c>
      <c r="P224" s="3">
        <f t="shared" si="49"/>
        <v>17.256671863359813</v>
      </c>
      <c r="Q224" s="3">
        <f t="shared" si="50"/>
        <v>93.721027213689808</v>
      </c>
    </row>
    <row r="225" spans="4:17" x14ac:dyDescent="0.2">
      <c r="D225" s="3">
        <v>220</v>
      </c>
      <c r="E225" s="3">
        <f t="shared" si="39"/>
        <v>2.8924531980921517</v>
      </c>
      <c r="F225" s="3">
        <f t="shared" si="51"/>
        <v>780.64430917780464</v>
      </c>
      <c r="G225" s="3">
        <f t="shared" si="40"/>
        <v>6203.7393426569997</v>
      </c>
      <c r="H225" s="3" t="str">
        <f t="shared" si="41"/>
        <v>216.462595986105-88.7422722894238i</v>
      </c>
      <c r="I225" s="3">
        <f t="shared" si="43"/>
        <v>47.382353381057996</v>
      </c>
      <c r="J225" s="3">
        <f t="shared" si="44"/>
        <v>-22.291954098330567</v>
      </c>
      <c r="K225" s="3" t="str">
        <f t="shared" si="45"/>
        <v>0.0134392766023045-0.0274939496594362i</v>
      </c>
      <c r="L225" s="3" t="str">
        <f t="shared" si="42"/>
        <v>2550.94466432363-2799.58878226586i</v>
      </c>
      <c r="M225" s="3" t="str">
        <f t="shared" si="46"/>
        <v>1.00312272198669-0.00807180040584121i</v>
      </c>
      <c r="N225" s="3">
        <f t="shared" si="47"/>
        <v>-30.284776461476053</v>
      </c>
      <c r="O225" s="3">
        <f t="shared" si="48"/>
        <v>116.04977828241823</v>
      </c>
      <c r="P225" s="3">
        <f t="shared" si="49"/>
        <v>17.097576919581943</v>
      </c>
      <c r="Q225" s="3">
        <f t="shared" si="50"/>
        <v>93.757824184087667</v>
      </c>
    </row>
    <row r="226" spans="4:17" x14ac:dyDescent="0.2">
      <c r="D226" s="3">
        <v>221</v>
      </c>
      <c r="E226" s="3">
        <f t="shared" si="39"/>
        <v>2.9010552580834794</v>
      </c>
      <c r="F226" s="3">
        <f t="shared" si="51"/>
        <v>796.26065734300073</v>
      </c>
      <c r="G226" s="3">
        <f t="shared" si="40"/>
        <v>6187.8105982735124</v>
      </c>
      <c r="H226" s="3" t="str">
        <f t="shared" si="41"/>
        <v>215.28173828477-90.0637631192242i</v>
      </c>
      <c r="I226" s="3">
        <f t="shared" si="43"/>
        <v>47.360593610523253</v>
      </c>
      <c r="J226" s="3">
        <f t="shared" si="44"/>
        <v>-22.702143014740038</v>
      </c>
      <c r="K226" s="3" t="str">
        <f t="shared" si="45"/>
        <v>0.0134392241923944-0.0269599655142096i</v>
      </c>
      <c r="L226" s="3" t="str">
        <f t="shared" si="42"/>
        <v>2495.84069037819-2793.90816978032i</v>
      </c>
      <c r="M226" s="3" t="str">
        <f t="shared" si="46"/>
        <v>1.0032229011797-0.00828501102317031i</v>
      </c>
      <c r="N226" s="3">
        <f t="shared" si="47"/>
        <v>-30.421761045741036</v>
      </c>
      <c r="O226" s="3">
        <f t="shared" si="48"/>
        <v>116.49571264130776</v>
      </c>
      <c r="P226" s="3">
        <f t="shared" si="49"/>
        <v>16.938832564782217</v>
      </c>
      <c r="Q226" s="3">
        <f t="shared" si="50"/>
        <v>93.793569626567717</v>
      </c>
    </row>
    <row r="227" spans="4:17" x14ac:dyDescent="0.2">
      <c r="D227" s="3">
        <v>222</v>
      </c>
      <c r="E227" s="3">
        <f t="shared" si="39"/>
        <v>2.9096573180748075</v>
      </c>
      <c r="F227" s="3">
        <f t="shared" si="51"/>
        <v>812.18940172648809</v>
      </c>
      <c r="G227" s="3">
        <f t="shared" si="40"/>
        <v>6171.563208361963</v>
      </c>
      <c r="H227" s="3" t="str">
        <f t="shared" si="41"/>
        <v>214.065625348348-91.38879324441i</v>
      </c>
      <c r="I227" s="3">
        <f t="shared" si="43"/>
        <v>47.338069643774794</v>
      </c>
      <c r="J227" s="3">
        <f t="shared" si="44"/>
        <v>-23.1185818106159</v>
      </c>
      <c r="K227" s="3" t="str">
        <f t="shared" si="45"/>
        <v>0.0134391696650837-0.0264365585052434i</v>
      </c>
      <c r="L227" s="3" t="str">
        <f t="shared" si="42"/>
        <v>2440.98136457298-2787.15929415536i</v>
      </c>
      <c r="M227" s="3" t="str">
        <f t="shared" si="46"/>
        <v>1.00332543117037-0.00850478336557122i</v>
      </c>
      <c r="N227" s="3">
        <f t="shared" si="47"/>
        <v>-30.557627207962199</v>
      </c>
      <c r="O227" s="3">
        <f t="shared" si="48"/>
        <v>116.94675724592717</v>
      </c>
      <c r="P227" s="3">
        <f t="shared" si="49"/>
        <v>16.780442435812596</v>
      </c>
      <c r="Q227" s="3">
        <f t="shared" si="50"/>
        <v>93.828175435311266</v>
      </c>
    </row>
    <row r="228" spans="4:17" x14ac:dyDescent="0.2">
      <c r="D228" s="3">
        <v>223</v>
      </c>
      <c r="E228" s="3">
        <f t="shared" si="39"/>
        <v>2.9182593780661357</v>
      </c>
      <c r="F228" s="3">
        <f t="shared" si="51"/>
        <v>828.43679163803733</v>
      </c>
      <c r="G228" s="3">
        <f t="shared" si="40"/>
        <v>6154.9907985986683</v>
      </c>
      <c r="H228" s="3" t="str">
        <f t="shared" si="41"/>
        <v>212.81365179528-92.7164568840532i</v>
      </c>
      <c r="I228" s="3">
        <f t="shared" si="43"/>
        <v>47.314758804235559</v>
      </c>
      <c r="J228" s="3">
        <f t="shared" si="44"/>
        <v>-23.541297188605544</v>
      </c>
      <c r="K228" s="3" t="str">
        <f t="shared" si="45"/>
        <v>0.013439112934846-0.0259235232821444i</v>
      </c>
      <c r="L228" s="3" t="str">
        <f t="shared" si="42"/>
        <v>2386.40779219254-2779.35515046639i</v>
      </c>
      <c r="M228" s="3" t="str">
        <f t="shared" si="46"/>
        <v>1.00343031127661-0.00873132179734435i</v>
      </c>
      <c r="N228" s="3">
        <f t="shared" si="47"/>
        <v>-30.692349002609983</v>
      </c>
      <c r="O228" s="3">
        <f t="shared" si="48"/>
        <v>117.40284789823545</v>
      </c>
      <c r="P228" s="3">
        <f t="shared" si="49"/>
        <v>16.622409801625576</v>
      </c>
      <c r="Q228" s="3">
        <f t="shared" si="50"/>
        <v>93.86155070962991</v>
      </c>
    </row>
    <row r="229" spans="4:17" x14ac:dyDescent="0.2">
      <c r="D229" s="3">
        <v>224</v>
      </c>
      <c r="E229" s="3">
        <f t="shared" si="39"/>
        <v>2.9268614380574638</v>
      </c>
      <c r="F229" s="3">
        <f t="shared" si="51"/>
        <v>845.00920140133212</v>
      </c>
      <c r="G229" s="3">
        <f t="shared" si="40"/>
        <v>6138.0868671452045</v>
      </c>
      <c r="H229" s="3" t="str">
        <f t="shared" si="41"/>
        <v>211.525233945993-94.0458042310762i</v>
      </c>
      <c r="I229" s="3">
        <f t="shared" si="43"/>
        <v>47.290638035892094</v>
      </c>
      <c r="J229" s="3">
        <f t="shared" si="44"/>
        <v>-23.970312224208119</v>
      </c>
      <c r="K229" s="3" t="str">
        <f t="shared" si="45"/>
        <v>0.0134390539127017-0.0254206585635137i</v>
      </c>
      <c r="L229" s="3" t="str">
        <f t="shared" si="42"/>
        <v>2332.16020577611-2770.51067157622i</v>
      </c>
      <c r="M229" s="3" t="str">
        <f t="shared" si="46"/>
        <v>1.00353753686636-0.00896483480043018i</v>
      </c>
      <c r="N229" s="3">
        <f t="shared" si="47"/>
        <v>-30.825900500146503</v>
      </c>
      <c r="O229" s="3">
        <f t="shared" si="48"/>
        <v>117.86391403530087</v>
      </c>
      <c r="P229" s="3">
        <f t="shared" si="49"/>
        <v>16.464737535745591</v>
      </c>
      <c r="Q229" s="3">
        <f t="shared" si="50"/>
        <v>93.893601811092751</v>
      </c>
    </row>
    <row r="230" spans="4:17" x14ac:dyDescent="0.2">
      <c r="D230" s="3">
        <v>225</v>
      </c>
      <c r="E230" s="3">
        <f t="shared" si="39"/>
        <v>2.9354634980487915</v>
      </c>
      <c r="F230" s="3">
        <f t="shared" si="51"/>
        <v>861.91313285479509</v>
      </c>
      <c r="G230" s="3">
        <f t="shared" si="40"/>
        <v>6120.8447820975452</v>
      </c>
      <c r="H230" s="3" t="str">
        <f t="shared" si="41"/>
        <v>210.199812497001-95.375841294997i</v>
      </c>
      <c r="I230" s="3">
        <f t="shared" si="43"/>
        <v>47.265683917964196</v>
      </c>
      <c r="J230" s="3">
        <f t="shared" si="44"/>
        <v>-24.405646185738181</v>
      </c>
      <c r="K230" s="3" t="str">
        <f t="shared" si="45"/>
        <v>0.0134389925060792-0.0249277670579685i</v>
      </c>
      <c r="L230" s="3" t="str">
        <f t="shared" si="42"/>
        <v>2278.2778506558-2760.64265925658i</v>
      </c>
      <c r="M230" s="3" t="str">
        <f t="shared" si="46"/>
        <v>1.00364709917479-0.00920553485325479i</v>
      </c>
      <c r="N230" s="3">
        <f t="shared" si="47"/>
        <v>-30.958255829390495</v>
      </c>
      <c r="O230" s="3">
        <f t="shared" si="48"/>
        <v>118.32987861929116</v>
      </c>
      <c r="P230" s="3">
        <f t="shared" si="49"/>
        <v>16.307428088573701</v>
      </c>
      <c r="Q230" s="3">
        <f t="shared" si="50"/>
        <v>93.924232433552987</v>
      </c>
    </row>
    <row r="231" spans="4:17" x14ac:dyDescent="0.2">
      <c r="D231" s="3">
        <v>226</v>
      </c>
      <c r="E231" s="3">
        <f t="shared" si="39"/>
        <v>2.9440655580401192</v>
      </c>
      <c r="F231" s="3">
        <f t="shared" si="51"/>
        <v>879.15521790245498</v>
      </c>
      <c r="G231" s="3">
        <f t="shared" si="40"/>
        <v>6103.2577788841672</v>
      </c>
      <c r="H231" s="3" t="str">
        <f t="shared" si="41"/>
        <v>208.83685528871-96.7055298960075i</v>
      </c>
      <c r="I231" s="3">
        <f t="shared" si="43"/>
        <v>47.239872681308974</v>
      </c>
      <c r="J231" s="3">
        <f t="shared" si="44"/>
        <v>-24.847314354049594</v>
      </c>
      <c r="K231" s="3" t="str">
        <f t="shared" si="45"/>
        <v>0.0134389286186693-0.0244446553867281i</v>
      </c>
      <c r="L231" s="3" t="str">
        <f t="shared" si="42"/>
        <v>2224.79887676141-2749.76970751394i</v>
      </c>
      <c r="M231" s="3" t="str">
        <f t="shared" si="46"/>
        <v>1.00375898512814-0.00945363829466896i</v>
      </c>
      <c r="N231" s="3">
        <f t="shared" si="47"/>
        <v>-31.089389221645156</v>
      </c>
      <c r="O231" s="3">
        <f t="shared" si="48"/>
        <v>118.80065804061562</v>
      </c>
      <c r="P231" s="3">
        <f t="shared" si="49"/>
        <v>16.150483459663818</v>
      </c>
      <c r="Q231" s="3">
        <f t="shared" si="50"/>
        <v>93.953343686566029</v>
      </c>
    </row>
    <row r="232" spans="4:17" x14ac:dyDescent="0.2">
      <c r="D232" s="3">
        <v>227</v>
      </c>
      <c r="E232" s="3">
        <f t="shared" si="39"/>
        <v>2.9526676180314473</v>
      </c>
      <c r="F232" s="3">
        <f t="shared" si="51"/>
        <v>896.74222111583242</v>
      </c>
      <c r="G232" s="3">
        <f t="shared" si="40"/>
        <v>6085.3189576121258</v>
      </c>
      <c r="H232" s="3" t="str">
        <f t="shared" si="41"/>
        <v>207.435860159962-98.033787822395i</v>
      </c>
      <c r="I232" s="3">
        <f t="shared" si="43"/>
        <v>47.213180226616998</v>
      </c>
      <c r="J232" s="3">
        <f t="shared" si="44"/>
        <v>-25.295327842685605</v>
      </c>
      <c r="K232" s="3" t="str">
        <f t="shared" si="45"/>
        <v>0.0134388621502746-0.0239711340077358i</v>
      </c>
      <c r="L232" s="3" t="str">
        <f t="shared" si="42"/>
        <v>2171.76023728615-2737.91211876036i</v>
      </c>
      <c r="M232" s="3" t="str">
        <f t="shared" si="46"/>
        <v>1.00387317717551-0.00970936517308693i</v>
      </c>
      <c r="N232" s="3">
        <f t="shared" si="47"/>
        <v>-31.219275056495892</v>
      </c>
      <c r="O232" s="3">
        <f t="shared" si="48"/>
        <v>119.27616203531817</v>
      </c>
      <c r="P232" s="3">
        <f t="shared" si="49"/>
        <v>15.993905170121106</v>
      </c>
      <c r="Q232" s="3">
        <f t="shared" si="50"/>
        <v>93.980834192632557</v>
      </c>
    </row>
    <row r="233" spans="4:17" x14ac:dyDescent="0.2">
      <c r="D233" s="3">
        <v>228</v>
      </c>
      <c r="E233" s="3">
        <f t="shared" si="39"/>
        <v>2.9612696780227754</v>
      </c>
      <c r="F233" s="3">
        <f t="shared" si="51"/>
        <v>914.68104238787373</v>
      </c>
      <c r="G233" s="3">
        <f t="shared" si="40"/>
        <v>6067.0212803600125</v>
      </c>
      <c r="H233" s="3" t="str">
        <f t="shared" si="41"/>
        <v>205.996357881109-99.359489163234i</v>
      </c>
      <c r="I233" s="3">
        <f t="shared" si="43"/>
        <v>47.185582144452418</v>
      </c>
      <c r="J233" s="3">
        <f t="shared" si="44"/>
        <v>-25.749693419166437</v>
      </c>
      <c r="K233" s="3" t="str">
        <f t="shared" si="45"/>
        <v>0.0134387929966534-0.0235070171412834i</v>
      </c>
      <c r="L233" s="3" t="str">
        <f t="shared" si="42"/>
        <v>2119.19759473496-2725.09181351824i</v>
      </c>
      <c r="M233" s="3" t="str">
        <f t="shared" si="46"/>
        <v>1.00398965313009-0.00997293908106583i</v>
      </c>
      <c r="N233" s="3">
        <f t="shared" si="47"/>
        <v>-31.347887909171398</v>
      </c>
      <c r="O233" s="3">
        <f t="shared" si="48"/>
        <v>119.75629361780446</v>
      </c>
      <c r="P233" s="3">
        <f t="shared" si="49"/>
        <v>15.83769423528102</v>
      </c>
      <c r="Q233" s="3">
        <f t="shared" si="50"/>
        <v>94.006600198638026</v>
      </c>
    </row>
    <row r="234" spans="4:17" x14ac:dyDescent="0.2">
      <c r="D234" s="3">
        <v>229</v>
      </c>
      <c r="E234" s="3">
        <f t="shared" si="39"/>
        <v>2.9698717380141035</v>
      </c>
      <c r="F234" s="3">
        <f t="shared" si="51"/>
        <v>932.9787196399875</v>
      </c>
      <c r="G234" s="3">
        <f t="shared" si="40"/>
        <v>6048.3575684167809</v>
      </c>
      <c r="H234" s="3" t="str">
        <f t="shared" si="41"/>
        <v>204.517915156151-100.681464828147i</v>
      </c>
      <c r="I234" s="3">
        <f t="shared" si="43"/>
        <v>47.157053737185223</v>
      </c>
      <c r="J234" s="3">
        <f t="shared" si="44"/>
        <v>-26.210413328181396</v>
      </c>
      <c r="K234" s="3" t="str">
        <f t="shared" si="45"/>
        <v>0.0134387210493558-0.023052122697113i</v>
      </c>
      <c r="L234" s="3" t="str">
        <f t="shared" si="42"/>
        <v>2067.14523480086-2711.33223438745i</v>
      </c>
      <c r="M234" s="3" t="str">
        <f t="shared" si="46"/>
        <v>1.00410838602137-0.0102445869757049i</v>
      </c>
      <c r="N234" s="3">
        <f t="shared" si="47"/>
        <v>-31.475202599343763</v>
      </c>
      <c r="O234" s="3">
        <f t="shared" si="48"/>
        <v>120.24094902994688</v>
      </c>
      <c r="P234" s="3">
        <f t="shared" si="49"/>
        <v>15.681851137841459</v>
      </c>
      <c r="Q234" s="3">
        <f t="shared" si="50"/>
        <v>94.030535701765473</v>
      </c>
    </row>
    <row r="235" spans="4:17" x14ac:dyDescent="0.2">
      <c r="D235" s="3">
        <v>230</v>
      </c>
      <c r="E235" s="3">
        <f t="shared" si="39"/>
        <v>2.9784737980054317</v>
      </c>
      <c r="F235" s="3">
        <f t="shared" si="51"/>
        <v>951.64243158321915</v>
      </c>
      <c r="G235" s="3">
        <f t="shared" si="40"/>
        <v>6029.320499465327</v>
      </c>
      <c r="H235" s="3" t="str">
        <f t="shared" si="41"/>
        <v>203.000137683093-101.99850326559i</v>
      </c>
      <c r="I235" s="3">
        <f t="shared" si="43"/>
        <v>47.12757004285529</v>
      </c>
      <c r="J235" s="3">
        <f t="shared" si="44"/>
        <v>-26.677485117495955</v>
      </c>
      <c r="K235" s="3" t="str">
        <f t="shared" si="45"/>
        <v>0.0134386461955539-0.022606272202964i</v>
      </c>
      <c r="L235" s="3" t="str">
        <f t="shared" si="42"/>
        <v>2015.63598843587-2696.65824503329i</v>
      </c>
      <c r="M235" s="3" t="str">
        <f t="shared" si="46"/>
        <v>1.00422934395977-0.0105245389853935i</v>
      </c>
      <c r="N235" s="3">
        <f t="shared" si="47"/>
        <v>-31.601194241228935</v>
      </c>
      <c r="O235" s="3">
        <f t="shared" si="48"/>
        <v>120.73001770758887</v>
      </c>
      <c r="P235" s="3">
        <f t="shared" si="49"/>
        <v>15.526375801626354</v>
      </c>
      <c r="Q235" s="3">
        <f t="shared" si="50"/>
        <v>94.052532590092909</v>
      </c>
    </row>
    <row r="236" spans="4:17" x14ac:dyDescent="0.2">
      <c r="D236" s="3">
        <v>231</v>
      </c>
      <c r="E236" s="3">
        <f t="shared" si="39"/>
        <v>2.9870758579967593</v>
      </c>
      <c r="F236" s="3">
        <f t="shared" si="51"/>
        <v>970.67950053467314</v>
      </c>
      <c r="G236" s="3">
        <f t="shared" si="40"/>
        <v>6009.9026047097323</v>
      </c>
      <c r="H236" s="3" t="str">
        <f t="shared" si="41"/>
        <v>201.442673260357-103.309351390724i</v>
      </c>
      <c r="I236" s="3">
        <f t="shared" si="43"/>
        <v>47.097105861002227</v>
      </c>
      <c r="J236" s="3">
        <f t="shared" si="44"/>
        <v>-27.15090146743492</v>
      </c>
      <c r="K236" s="3" t="str">
        <f t="shared" si="45"/>
        <v>0.0134385683178665-0.0221692907345392i</v>
      </c>
      <c r="L236" s="3" t="str">
        <f t="shared" si="42"/>
        <v>1964.70116240197-2681.09602497519i</v>
      </c>
      <c r="M236" s="3" t="str">
        <f t="shared" si="46"/>
        <v>1.00435249001509-0.010813028203589i</v>
      </c>
      <c r="N236" s="3">
        <f t="shared" si="47"/>
        <v>-31.725838294831483</v>
      </c>
      <c r="O236" s="3">
        <f t="shared" si="48"/>
        <v>121.22338226541223</v>
      </c>
      <c r="P236" s="3">
        <f t="shared" si="49"/>
        <v>15.371267566170744</v>
      </c>
      <c r="Q236" s="3">
        <f t="shared" si="50"/>
        <v>94.072480797977306</v>
      </c>
    </row>
    <row r="237" spans="4:17" x14ac:dyDescent="0.2">
      <c r="D237" s="3">
        <v>232</v>
      </c>
      <c r="E237" s="3">
        <f t="shared" si="39"/>
        <v>2.995677917988087</v>
      </c>
      <c r="F237" s="3">
        <f t="shared" si="51"/>
        <v>990.0973952902674</v>
      </c>
      <c r="G237" s="3">
        <f t="shared" si="40"/>
        <v>5990.096265945037</v>
      </c>
      <c r="H237" s="3" t="str">
        <f t="shared" si="41"/>
        <v>199.845214925645-104.612715733335i</v>
      </c>
      <c r="I237" s="3">
        <f t="shared" si="43"/>
        <v>47.065635780485295</v>
      </c>
      <c r="J237" s="3">
        <f t="shared" si="44"/>
        <v>-27.630650024849849</v>
      </c>
      <c r="K237" s="3" t="str">
        <f t="shared" si="45"/>
        <v>0.013438487294174-0.021741006846863i</v>
      </c>
      <c r="L237" s="3" t="str">
        <f t="shared" si="42"/>
        <v>1914.37047850679-2664.67296096718i</v>
      </c>
      <c r="M237" s="3" t="str">
        <f t="shared" si="46"/>
        <v>1.00447778211051-0.0111102904704642i</v>
      </c>
      <c r="N237" s="3">
        <f t="shared" si="47"/>
        <v>-31.849110618163444</v>
      </c>
      <c r="O237" s="3">
        <f t="shared" si="48"/>
        <v>121.72091850106395</v>
      </c>
      <c r="P237" s="3">
        <f t="shared" si="49"/>
        <v>15.216525162321851</v>
      </c>
      <c r="Q237" s="3">
        <f t="shared" si="50"/>
        <v>94.090268476214106</v>
      </c>
    </row>
    <row r="238" spans="4:17" x14ac:dyDescent="0.2">
      <c r="D238" s="3">
        <v>233</v>
      </c>
      <c r="E238" s="3">
        <f t="shared" si="39"/>
        <v>3.0042799779794152</v>
      </c>
      <c r="F238" s="3">
        <f t="shared" si="51"/>
        <v>1009.9037340549629</v>
      </c>
      <c r="G238" s="3">
        <f t="shared" si="40"/>
        <v>5969.8937125683969</v>
      </c>
      <c r="H238" s="3" t="str">
        <f t="shared" si="41"/>
        <v>198.207504112324-105.907263815528i</v>
      </c>
      <c r="I238" s="3">
        <f t="shared" si="43"/>
        <v>47.033134209310028</v>
      </c>
      <c r="J238" s="3">
        <f t="shared" si="44"/>
        <v>-28.116713242512855</v>
      </c>
      <c r="K238" s="3" t="str">
        <f t="shared" si="45"/>
        <v>0.0134384029974283-0.0213212525070019i</v>
      </c>
      <c r="L238" s="3" t="str">
        <f t="shared" si="42"/>
        <v>1864.67202164814-2647.41753576433i</v>
      </c>
      <c r="M238" s="3" t="str">
        <f t="shared" si="46"/>
        <v>1.00460517293327-0.0114165641434271i</v>
      </c>
      <c r="N238" s="3">
        <f t="shared" si="47"/>
        <v>-31.970987520251214</v>
      </c>
      <c r="O238" s="3">
        <f t="shared" si="48"/>
        <v>122.22249541938899</v>
      </c>
      <c r="P238" s="3">
        <f t="shared" si="49"/>
        <v>15.062146689058814</v>
      </c>
      <c r="Q238" s="3">
        <f t="shared" si="50"/>
        <v>94.105782176876133</v>
      </c>
    </row>
    <row r="239" spans="4:17" x14ac:dyDescent="0.2">
      <c r="D239" s="3">
        <v>234</v>
      </c>
      <c r="E239" s="3">
        <f t="shared" si="39"/>
        <v>3.0128820379707433</v>
      </c>
      <c r="F239" s="3">
        <f t="shared" si="51"/>
        <v>1030.1062874316035</v>
      </c>
      <c r="G239" s="3">
        <f t="shared" si="40"/>
        <v>5949.287018530451</v>
      </c>
      <c r="H239" s="3" t="str">
        <f t="shared" si="41"/>
        <v>196.529333806965-107.191625768058i</v>
      </c>
      <c r="I239" s="3">
        <f t="shared" si="43"/>
        <v>46.999575406467436</v>
      </c>
      <c r="J239" s="3">
        <f t="shared" si="44"/>
        <v>-28.609068224932507</v>
      </c>
      <c r="K239" s="3" t="str">
        <f t="shared" si="45"/>
        <v>0.013438315295454-0.0209098630281246i</v>
      </c>
      <c r="L239" s="3" t="str">
        <f t="shared" si="42"/>
        <v>1815.63219671282-2629.35921506312i</v>
      </c>
      <c r="M239" s="3" t="str">
        <f t="shared" si="46"/>
        <v>1.00473460986363-0.0117320898576729i</v>
      </c>
      <c r="N239" s="3">
        <f t="shared" si="47"/>
        <v>-32.091445814729411</v>
      </c>
      <c r="O239" s="3">
        <f t="shared" si="48"/>
        <v>122.72797527750859</v>
      </c>
      <c r="P239" s="3">
        <f t="shared" si="49"/>
        <v>14.908129591738025</v>
      </c>
      <c r="Q239" s="3">
        <f t="shared" si="50"/>
        <v>94.118907052576077</v>
      </c>
    </row>
    <row r="240" spans="4:17" x14ac:dyDescent="0.2">
      <c r="D240" s="3">
        <v>235</v>
      </c>
      <c r="E240" s="3">
        <f t="shared" si="39"/>
        <v>3.0214840979620714</v>
      </c>
      <c r="F240" s="3">
        <f t="shared" si="51"/>
        <v>1050.7129814695488</v>
      </c>
      <c r="G240" s="3">
        <f t="shared" si="40"/>
        <v>5928.2680992257019</v>
      </c>
      <c r="H240" s="3" t="str">
        <f t="shared" si="41"/>
        <v>194.810551690348-108.464396193039i</v>
      </c>
      <c r="I240" s="3">
        <f t="shared" si="43"/>
        <v>46.964933515780274</v>
      </c>
      <c r="J240" s="3">
        <f t="shared" si="44"/>
        <v>-29.107686581605982</v>
      </c>
      <c r="K240" s="3" t="str">
        <f t="shared" si="45"/>
        <v>0.0134382240507414-0.0205066770048722i</v>
      </c>
      <c r="L240" s="3" t="str">
        <f t="shared" si="42"/>
        <v>1767.27569429919-2610.5283333893i</v>
      </c>
      <c r="M240" s="3" t="str">
        <f t="shared" si="46"/>
        <v>1.00486603492328-0.0120571102780946i</v>
      </c>
      <c r="N240" s="3">
        <f t="shared" si="47"/>
        <v>-32.210462873808545</v>
      </c>
      <c r="O240" s="3">
        <f t="shared" si="48"/>
        <v>123.23721365140811</v>
      </c>
      <c r="P240" s="3">
        <f t="shared" si="49"/>
        <v>14.754470641971729</v>
      </c>
      <c r="Q240" s="3">
        <f t="shared" si="50"/>
        <v>94.129527069802123</v>
      </c>
    </row>
    <row r="241" spans="4:17" x14ac:dyDescent="0.2">
      <c r="D241" s="3">
        <v>236</v>
      </c>
      <c r="E241" s="3">
        <f t="shared" si="39"/>
        <v>3.0300861579533991</v>
      </c>
      <c r="F241" s="3">
        <f t="shared" si="51"/>
        <v>1071.7319007742979</v>
      </c>
      <c r="G241" s="3">
        <f t="shared" si="40"/>
        <v>5906.8287083206851</v>
      </c>
      <c r="H241" s="3" t="str">
        <f t="shared" si="41"/>
        <v>193.051063242936-109.724136279593i</v>
      </c>
      <c r="I241" s="3">
        <f t="shared" si="43"/>
        <v>46.929182601740358</v>
      </c>
      <c r="J241" s="3">
        <f t="shared" si="44"/>
        <v>-29.612534288765783</v>
      </c>
      <c r="K241" s="3" t="str">
        <f t="shared" si="45"/>
        <v>0.0134381291202322-0.020111536250016i</v>
      </c>
      <c r="L241" s="3" t="str">
        <f t="shared" si="42"/>
        <v>1719.62546516066-2590.95597968513i</v>
      </c>
      <c r="M241" s="3" t="str">
        <f t="shared" si="46"/>
        <v>1.00499938474454-0.012391869844029i</v>
      </c>
      <c r="N241" s="3">
        <f t="shared" si="47"/>
        <v>-32.328016682388466</v>
      </c>
      <c r="O241" s="3">
        <f t="shared" si="48"/>
        <v>123.75005952458579</v>
      </c>
      <c r="P241" s="3">
        <f t="shared" si="49"/>
        <v>14.601165919351892</v>
      </c>
      <c r="Q241" s="3">
        <f t="shared" si="50"/>
        <v>94.137525235820007</v>
      </c>
    </row>
    <row r="242" spans="4:17" x14ac:dyDescent="0.2">
      <c r="D242" s="3">
        <v>237</v>
      </c>
      <c r="E242" s="3">
        <f t="shared" si="39"/>
        <v>3.0386882179447272</v>
      </c>
      <c r="F242" s="3">
        <f t="shared" si="51"/>
        <v>1093.1712916793153</v>
      </c>
      <c r="G242" s="3">
        <f t="shared" si="40"/>
        <v>5884.960434518699</v>
      </c>
      <c r="H242" s="3" t="str">
        <f t="shared" si="41"/>
        <v>191.250834794595-110.969376177561i</v>
      </c>
      <c r="I242" s="3">
        <f t="shared" si="43"/>
        <v>46.892296687308274</v>
      </c>
      <c r="J242" s="3">
        <f t="shared" si="44"/>
        <v>-30.123571560697034</v>
      </c>
      <c r="K242" s="3" t="str">
        <f t="shared" si="45"/>
        <v>0.0134380303550952-0.0197242857323759i</v>
      </c>
      <c r="L242" s="3" t="str">
        <f t="shared" si="42"/>
        <v>1672.70270319947-2570.67388331851i</v>
      </c>
      <c r="M242" s="3" t="str">
        <f t="shared" si="46"/>
        <v>1.00513459056128-0.0127366145084726i</v>
      </c>
      <c r="N242" s="3">
        <f t="shared" si="47"/>
        <v>-32.444085892080466</v>
      </c>
      <c r="O242" s="3">
        <f t="shared" si="48"/>
        <v>124.26635539919941</v>
      </c>
      <c r="P242" s="3">
        <f t="shared" si="49"/>
        <v>14.448210795227808</v>
      </c>
      <c r="Q242" s="3">
        <f t="shared" si="50"/>
        <v>94.142783838502382</v>
      </c>
    </row>
    <row r="243" spans="4:17" x14ac:dyDescent="0.2">
      <c r="D243" s="3">
        <v>238</v>
      </c>
      <c r="E243" s="3">
        <f t="shared" si="39"/>
        <v>3.0472902779360553</v>
      </c>
      <c r="F243" s="3">
        <f t="shared" si="51"/>
        <v>1115.039565481301</v>
      </c>
      <c r="G243" s="3">
        <f t="shared" si="40"/>
        <v>5862.6546982598065</v>
      </c>
      <c r="H243" s="3" t="str">
        <f t="shared" si="41"/>
        <v>189.40989649716-112.198617632777i</v>
      </c>
      <c r="I243" s="3">
        <f t="shared" si="43"/>
        <v>46.854249793631496</v>
      </c>
      <c r="J243" s="3">
        <f t="shared" si="44"/>
        <v>-30.640752731717182</v>
      </c>
      <c r="K243" s="3" t="str">
        <f t="shared" si="45"/>
        <v>0.0134379276004942-0.0193447735159764i</v>
      </c>
      <c r="L243" s="3" t="str">
        <f t="shared" si="42"/>
        <v>1626.52683677704-2549.71430120176i</v>
      </c>
      <c r="M243" s="3" t="str">
        <f t="shared" si="46"/>
        <v>1.00527157822271-0.0130915914735386i</v>
      </c>
      <c r="N243" s="3">
        <f t="shared" si="47"/>
        <v>-32.558649874888815</v>
      </c>
      <c r="O243" s="3">
        <f t="shared" si="48"/>
        <v>124.78593743002827</v>
      </c>
      <c r="P243" s="3">
        <f t="shared" si="49"/>
        <v>14.295599918742681</v>
      </c>
      <c r="Q243" s="3">
        <f t="shared" si="50"/>
        <v>94.145184698311084</v>
      </c>
    </row>
    <row r="244" spans="4:17" x14ac:dyDescent="0.2">
      <c r="D244" s="3">
        <v>239</v>
      </c>
      <c r="E244" s="3">
        <f t="shared" si="39"/>
        <v>3.055892337927383</v>
      </c>
      <c r="F244" s="3">
        <f t="shared" si="51"/>
        <v>1137.3453017401939</v>
      </c>
      <c r="G244" s="3">
        <f t="shared" si="40"/>
        <v>5839.9027483548198</v>
      </c>
      <c r="H244" s="3" t="str">
        <f t="shared" si="41"/>
        <v>187.528345197474-113.410336885715i</v>
      </c>
      <c r="I244" s="3">
        <f t="shared" si="43"/>
        <v>46.81501598162663</v>
      </c>
      <c r="J244" s="3">
        <f t="shared" si="44"/>
        <v>-31.16402614992996</v>
      </c>
      <c r="K244" s="3" t="str">
        <f t="shared" si="45"/>
        <v>0.0134378206953455-0.0189728507004154i</v>
      </c>
      <c r="L244" s="3" t="str">
        <f t="shared" si="42"/>
        <v>1581.11552805017-2528.10990666671i</v>
      </c>
      <c r="M244" s="3" t="str">
        <f t="shared" si="46"/>
        <v>1.00541026823075-0.0134570489240631i</v>
      </c>
      <c r="N244" s="3">
        <f t="shared" si="47"/>
        <v>-32.671688776295866</v>
      </c>
      <c r="O244" s="3">
        <f t="shared" si="48"/>
        <v>125.30863558142822</v>
      </c>
      <c r="P244" s="3">
        <f t="shared" si="49"/>
        <v>14.143327205330763</v>
      </c>
      <c r="Q244" s="3">
        <f t="shared" si="50"/>
        <v>94.144609431498253</v>
      </c>
    </row>
    <row r="245" spans="4:17" x14ac:dyDescent="0.2">
      <c r="D245" s="3">
        <v>240</v>
      </c>
      <c r="E245" s="3">
        <f t="shared" si="39"/>
        <v>3.0644943979187111</v>
      </c>
      <c r="F245" s="3">
        <f t="shared" si="51"/>
        <v>1160.0972516451798</v>
      </c>
      <c r="G245" s="3">
        <f t="shared" si="40"/>
        <v>5816.695658551962</v>
      </c>
      <c r="H245" s="3" t="str">
        <f t="shared" si="41"/>
        <v>185.606347187582-114.60298783331i</v>
      </c>
      <c r="I245" s="3">
        <f t="shared" si="43"/>
        <v>46.774569395353154</v>
      </c>
      <c r="J245" s="3">
        <f t="shared" si="44"/>
        <v>-31.693334083858844</v>
      </c>
      <c r="K245" s="3" t="str">
        <f t="shared" si="45"/>
        <v>0.0134377094720671-0.0186083713624219i</v>
      </c>
      <c r="L245" s="3" t="str">
        <f t="shared" si="42"/>
        <v>1536.48467999115-2505.89368069785i</v>
      </c>
      <c r="M245" s="3" t="str">
        <f t="shared" si="46"/>
        <v>1.0055505758016-0.0138332357613819i</v>
      </c>
      <c r="N245" s="3">
        <f t="shared" si="47"/>
        <v>-32.783183567487121</v>
      </c>
      <c r="O245" s="3">
        <f t="shared" si="48"/>
        <v>125.83427380732579</v>
      </c>
      <c r="P245" s="3">
        <f t="shared" si="49"/>
        <v>13.991385827866033</v>
      </c>
      <c r="Q245" s="3">
        <f t="shared" si="50"/>
        <v>94.140939723466943</v>
      </c>
    </row>
    <row r="246" spans="4:17" x14ac:dyDescent="0.2">
      <c r="D246" s="3">
        <v>241</v>
      </c>
      <c r="E246" s="3">
        <f t="shared" si="39"/>
        <v>3.0730964579100393</v>
      </c>
      <c r="F246" s="3">
        <f t="shared" si="51"/>
        <v>1183.3043414480385</v>
      </c>
      <c r="G246" s="3">
        <f t="shared" si="40"/>
        <v>5793.0243240348327</v>
      </c>
      <c r="H246" s="3" t="str">
        <f t="shared" si="41"/>
        <v>183.644140808067-115.775005451731i</v>
      </c>
      <c r="I246" s="3">
        <f t="shared" si="43"/>
        <v>46.732884307093919</v>
      </c>
      <c r="J246" s="3">
        <f t="shared" si="44"/>
        <v>-32.228612643070704</v>
      </c>
      <c r="K246" s="3" t="str">
        <f t="shared" si="45"/>
        <v>0.0134375937563162-0.0182511924985818i</v>
      </c>
      <c r="L246" s="3" t="str">
        <f t="shared" si="42"/>
        <v>1492.64845070488-2483.09880607586i</v>
      </c>
      <c r="M246" s="3" t="str">
        <f t="shared" si="46"/>
        <v>1.00569241095217-0.0142204013394086i</v>
      </c>
      <c r="N246" s="3">
        <f t="shared" si="47"/>
        <v>-32.893116096448466</v>
      </c>
      <c r="O246" s="3">
        <f t="shared" si="48"/>
        <v>126.36267025413467</v>
      </c>
      <c r="P246" s="3">
        <f t="shared" si="49"/>
        <v>13.839768210645452</v>
      </c>
      <c r="Q246" s="3">
        <f t="shared" si="50"/>
        <v>94.134057611063966</v>
      </c>
    </row>
    <row r="247" spans="4:17" x14ac:dyDescent="0.2">
      <c r="D247" s="3">
        <v>242</v>
      </c>
      <c r="E247" s="3">
        <f t="shared" si="39"/>
        <v>3.081698517901367</v>
      </c>
      <c r="F247" s="3">
        <f t="shared" si="51"/>
        <v>1206.9756759651673</v>
      </c>
      <c r="G247" s="3">
        <f t="shared" si="40"/>
        <v>5768.8794578503248</v>
      </c>
      <c r="H247" s="3" t="str">
        <f t="shared" si="41"/>
        <v>181.642038879952-116.924809475572i</v>
      </c>
      <c r="I247" s="3">
        <f t="shared" si="43"/>
        <v>46.689935164039476</v>
      </c>
      <c r="J247" s="3">
        <f t="shared" si="44"/>
        <v>-32.769791713872586</v>
      </c>
      <c r="K247" s="3" t="str">
        <f t="shared" si="45"/>
        <v>0.0134374733667175-0.0179011739692063i</v>
      </c>
      <c r="L247" s="3" t="str">
        <f t="shared" si="42"/>
        <v>1449.61927461821-2459.75856493237i</v>
      </c>
      <c r="M247" s="3" t="str">
        <f t="shared" si="46"/>
        <v>1.00583567861137-0.0146187952052213i</v>
      </c>
      <c r="N247" s="3">
        <f t="shared" si="47"/>
        <v>-33.001469137665531</v>
      </c>
      <c r="O247" s="3">
        <f t="shared" si="48"/>
        <v>126.89363748634378</v>
      </c>
      <c r="P247" s="3">
        <f t="shared" si="49"/>
        <v>13.688466026373945</v>
      </c>
      <c r="Q247" s="3">
        <f t="shared" si="50"/>
        <v>94.123845772471185</v>
      </c>
    </row>
    <row r="248" spans="4:17" x14ac:dyDescent="0.2">
      <c r="D248" s="3">
        <v>243</v>
      </c>
      <c r="E248" s="3">
        <f t="shared" si="39"/>
        <v>3.0903005778926951</v>
      </c>
      <c r="F248" s="3">
        <f t="shared" si="51"/>
        <v>1231.1205421496754</v>
      </c>
      <c r="G248" s="3">
        <f t="shared" si="40"/>
        <v>5744.2515872650847</v>
      </c>
      <c r="H248" s="3" t="str">
        <f t="shared" si="41"/>
        <v>179.600430940295-118.050808326655i</v>
      </c>
      <c r="I248" s="3">
        <f t="shared" si="43"/>
        <v>46.645696636460912</v>
      </c>
      <c r="J248" s="3">
        <f t="shared" si="44"/>
        <v>-33.316794911157672</v>
      </c>
      <c r="K248" s="3" t="str">
        <f t="shared" si="45"/>
        <v>0.0134373481145796-0.0175581784433226i</v>
      </c>
      <c r="L248" s="3" t="str">
        <f t="shared" si="42"/>
        <v>1407.40789008445-2435.90624016247i</v>
      </c>
      <c r="M248" s="3" t="str">
        <f t="shared" si="46"/>
        <v>1.00598027875657-0.0150286668464389i</v>
      </c>
      <c r="N248" s="3">
        <f t="shared" si="47"/>
        <v>-33.108226440154795</v>
      </c>
      <c r="O248" s="3">
        <f t="shared" si="48"/>
        <v>127.42698273435204</v>
      </c>
      <c r="P248" s="3">
        <f t="shared" si="49"/>
        <v>13.537470196306117</v>
      </c>
      <c r="Q248" s="3">
        <f t="shared" si="50"/>
        <v>94.110187823194366</v>
      </c>
    </row>
    <row r="249" spans="4:17" x14ac:dyDescent="0.2">
      <c r="D249" s="3">
        <v>244</v>
      </c>
      <c r="E249" s="3">
        <f t="shared" si="39"/>
        <v>3.0989026378840228</v>
      </c>
      <c r="F249" s="3">
        <f t="shared" si="51"/>
        <v>1255.7484127349155</v>
      </c>
      <c r="G249" s="3">
        <f t="shared" si="40"/>
        <v>5719.1310500490818</v>
      </c>
      <c r="H249" s="3" t="str">
        <f t="shared" si="41"/>
        <v>177.519785256459-119.151403283056i</v>
      </c>
      <c r="I249" s="3">
        <f t="shared" si="43"/>
        <v>46.600143667236182</v>
      </c>
      <c r="J249" s="3">
        <f t="shared" si="44"/>
        <v>-33.869539547425667</v>
      </c>
      <c r="K249" s="3" t="str">
        <f t="shared" si="45"/>
        <v>0.0134372178036005-0.0172220713447655i</v>
      </c>
      <c r="L249" s="3" t="str">
        <f t="shared" si="42"/>
        <v>1366.02337292153-2411.57502108662i</v>
      </c>
      <c r="M249" s="3" t="str">
        <f t="shared" si="46"/>
        <v>1.00612610657492-0.0154502654476996i</v>
      </c>
      <c r="N249" s="3">
        <f t="shared" si="47"/>
        <v>-33.213372773557481</v>
      </c>
      <c r="O249" s="3">
        <f t="shared" si="48"/>
        <v>127.96250816397486</v>
      </c>
      <c r="P249" s="3">
        <f t="shared" si="49"/>
        <v>13.386770893678701</v>
      </c>
      <c r="Q249" s="3">
        <f t="shared" si="50"/>
        <v>94.0929686165492</v>
      </c>
    </row>
    <row r="250" spans="4:17" x14ac:dyDescent="0.2">
      <c r="D250" s="3">
        <v>245</v>
      </c>
      <c r="E250" s="3">
        <f t="shared" si="39"/>
        <v>3.1075046978753509</v>
      </c>
      <c r="F250" s="3">
        <f t="shared" si="51"/>
        <v>1280.8689499509182</v>
      </c>
      <c r="G250" s="3">
        <f t="shared" si="40"/>
        <v>5693.507990684835</v>
      </c>
      <c r="H250" s="3" t="str">
        <f t="shared" si="41"/>
        <v>175.400650594218-120.224992876468i</v>
      </c>
      <c r="I250" s="3">
        <f t="shared" si="43"/>
        <v>46.55325152258132</v>
      </c>
      <c r="J250" s="3">
        <f t="shared" si="44"/>
        <v>-34.427936619971803</v>
      </c>
      <c r="K250" s="3" t="str">
        <f t="shared" si="45"/>
        <v>0.0134370822295615-0.0168927207993467i</v>
      </c>
      <c r="L250" s="3" t="str">
        <f t="shared" si="42"/>
        <v>1325.47317538303-2386.79791369767i</v>
      </c>
      <c r="M250" s="3" t="str">
        <f t="shared" si="46"/>
        <v>1.00627305264919-0.015883839658583i</v>
      </c>
      <c r="N250" s="3">
        <f t="shared" si="47"/>
        <v>-33.316893972033299</v>
      </c>
      <c r="O250" s="3">
        <f t="shared" si="48"/>
        <v>128.50001116688748</v>
      </c>
      <c r="P250" s="3">
        <f t="shared" si="49"/>
        <v>13.236357550548021</v>
      </c>
      <c r="Q250" s="3">
        <f t="shared" si="50"/>
        <v>94.072074546915672</v>
      </c>
    </row>
    <row r="251" spans="4:17" x14ac:dyDescent="0.2">
      <c r="D251" s="3">
        <v>246</v>
      </c>
      <c r="E251" s="3">
        <f t="shared" si="39"/>
        <v>3.116106757866679</v>
      </c>
      <c r="F251" s="3">
        <f t="shared" si="51"/>
        <v>1306.4920093151652</v>
      </c>
      <c r="G251" s="3">
        <f t="shared" si="40"/>
        <v>5667.3723565008095</v>
      </c>
      <c r="H251" s="3" t="str">
        <f t="shared" si="41"/>
        <v>173.243657715319-121.269977503357i</v>
      </c>
      <c r="I251" s="3">
        <f t="shared" si="43"/>
        <v>46.504995843822677</v>
      </c>
      <c r="J251" s="3">
        <f t="shared" si="44"/>
        <v>-34.991890817172703</v>
      </c>
      <c r="K251" s="3" t="str">
        <f t="shared" si="45"/>
        <v>0.0134369411800087-0.0165699975830834i</v>
      </c>
      <c r="L251" s="3" t="str">
        <f t="shared" si="42"/>
        <v>1285.76317004929-2361.6076557738i</v>
      </c>
      <c r="M251" s="3" t="str">
        <f t="shared" si="46"/>
        <v>1.00642100316752-0.0163296373753024i</v>
      </c>
      <c r="N251" s="3">
        <f t="shared" si="47"/>
        <v>-33.418776975696396</v>
      </c>
      <c r="O251" s="3">
        <f t="shared" si="48"/>
        <v>129.03928467110381</v>
      </c>
      <c r="P251" s="3">
        <f t="shared" si="49"/>
        <v>13.086218868126281</v>
      </c>
      <c r="Q251" s="3">
        <f t="shared" si="50"/>
        <v>94.047393853931112</v>
      </c>
    </row>
    <row r="252" spans="4:17" x14ac:dyDescent="0.2">
      <c r="D252" s="3">
        <v>247</v>
      </c>
      <c r="E252" s="3">
        <f t="shared" si="39"/>
        <v>3.1247088178580067</v>
      </c>
      <c r="F252" s="3">
        <f t="shared" si="51"/>
        <v>1332.6276434991905</v>
      </c>
      <c r="G252" s="3">
        <f t="shared" si="40"/>
        <v>5640.7138937274531</v>
      </c>
      <c r="H252" s="3" t="str">
        <f t="shared" si="41"/>
        <v>171.049520580769-122.284764232695i</v>
      </c>
      <c r="I252" s="3">
        <f t="shared" si="43"/>
        <v>46.455352700028484</v>
      </c>
      <c r="J252" s="3">
        <f t="shared" si="44"/>
        <v>-35.561300544739126</v>
      </c>
      <c r="K252" s="3" t="str">
        <f t="shared" si="45"/>
        <v>0.0134367944339209-0.0162537750714642i</v>
      </c>
      <c r="L252" s="3" t="str">
        <f t="shared" si="42"/>
        <v>1246.89769811888-2336.03663708331i</v>
      </c>
      <c r="M252" s="3" t="str">
        <f t="shared" si="46"/>
        <v>1.00656984015618-0.0167879055384646i</v>
      </c>
      <c r="N252" s="3">
        <f t="shared" si="47"/>
        <v>-33.519009869347045</v>
      </c>
      <c r="O252" s="3">
        <f t="shared" si="48"/>
        <v>129.58011747043921</v>
      </c>
      <c r="P252" s="3">
        <f t="shared" si="49"/>
        <v>12.93634283068144</v>
      </c>
      <c r="Q252" s="3">
        <f t="shared" si="50"/>
        <v>94.018816925700079</v>
      </c>
    </row>
    <row r="253" spans="4:17" x14ac:dyDescent="0.2">
      <c r="D253" s="3">
        <v>248</v>
      </c>
      <c r="E253" s="3">
        <f t="shared" si="39"/>
        <v>3.1333108778493348</v>
      </c>
      <c r="F253" s="3">
        <f t="shared" si="51"/>
        <v>1359.2861062725472</v>
      </c>
      <c r="G253" s="3">
        <f t="shared" si="40"/>
        <v>5613.5221434743517</v>
      </c>
      <c r="H253" s="3" t="str">
        <f t="shared" si="41"/>
        <v>168.819037237215-123.267771790407i</v>
      </c>
      <c r="I253" s="3">
        <f t="shared" si="43"/>
        <v>46.404298641306085</v>
      </c>
      <c r="J253" s="3">
        <f t="shared" si="44"/>
        <v>-36.136057972720117</v>
      </c>
      <c r="K253" s="3" t="str">
        <f t="shared" si="45"/>
        <v>0.0134366417613657-0.0159439291897317i</v>
      </c>
      <c r="L253" s="3" t="str">
        <f t="shared" si="42"/>
        <v>1208.87962157985-2310.11682485479i</v>
      </c>
      <c r="M253" s="3" t="str">
        <f t="shared" si="46"/>
        <v>1.00671944173435-0.0172588899491352i</v>
      </c>
      <c r="N253" s="3">
        <f t="shared" si="47"/>
        <v>-33.617581918263284</v>
      </c>
      <c r="O253" s="3">
        <f t="shared" si="48"/>
        <v>130.12229457175869</v>
      </c>
      <c r="P253" s="3">
        <f t="shared" si="49"/>
        <v>12.786716723042801</v>
      </c>
      <c r="Q253" s="3">
        <f t="shared" si="50"/>
        <v>93.986236599038563</v>
      </c>
    </row>
    <row r="254" spans="4:17" x14ac:dyDescent="0.2">
      <c r="D254" s="3">
        <v>249</v>
      </c>
      <c r="E254" s="3">
        <f t="shared" si="39"/>
        <v>3.1419129378406629</v>
      </c>
      <c r="F254" s="3">
        <f t="shared" si="51"/>
        <v>1386.4778565256486</v>
      </c>
      <c r="G254" s="3">
        <f t="shared" si="40"/>
        <v>5585.7864376269044</v>
      </c>
      <c r="H254" s="3" t="str">
        <f t="shared" si="41"/>
        <v>166.553090365056-124.217435698022i</v>
      </c>
      <c r="I254" s="3">
        <f t="shared" si="43"/>
        <v>46.351810752554996</v>
      </c>
      <c r="J254" s="3">
        <f t="shared" si="44"/>
        <v>-36.7160491039593</v>
      </c>
      <c r="K254" s="3" t="str">
        <f t="shared" si="45"/>
        <v>0.0134364829231405-0.0156403383641649i</v>
      </c>
      <c r="L254" s="3" t="str">
        <f t="shared" si="42"/>
        <v>1171.71037874426-2283.87969463506i</v>
      </c>
      <c r="M254" s="3" t="str">
        <f t="shared" si="46"/>
        <v>1.00686968238939-0.0177428351053569i</v>
      </c>
      <c r="N254" s="3">
        <f t="shared" si="47"/>
        <v>-33.714483600831443</v>
      </c>
      <c r="O254" s="3">
        <f t="shared" si="48"/>
        <v>130.66559755865137</v>
      </c>
      <c r="P254" s="3">
        <f t="shared" si="49"/>
        <v>12.637327151723554</v>
      </c>
      <c r="Q254" s="3">
        <f t="shared" si="50"/>
        <v>93.949548454692064</v>
      </c>
    </row>
    <row r="255" spans="4:17" x14ac:dyDescent="0.2">
      <c r="D255" s="3">
        <v>250</v>
      </c>
      <c r="E255" s="3">
        <f t="shared" si="39"/>
        <v>3.1505149978319906</v>
      </c>
      <c r="F255" s="3">
        <f>10^(E255)</f>
        <v>1414.213562373096</v>
      </c>
      <c r="G255" s="3">
        <f t="shared" si="40"/>
        <v>5557.4958946608986</v>
      </c>
      <c r="H255" s="3" t="str">
        <f t="shared" si="41"/>
        <v>164.252647468601-125.132213540484i</v>
      </c>
      <c r="I255" s="3">
        <f t="shared" si="43"/>
        <v>46.297866707453764</v>
      </c>
      <c r="J255" s="3">
        <f t="shared" si="44"/>
        <v>-37.301153864604494</v>
      </c>
      <c r="K255" s="3" t="str">
        <f t="shared" si="45"/>
        <v>0.0134363176703999-0.015342883474339i</v>
      </c>
      <c r="L255" s="3" t="str">
        <f t="shared" si="42"/>
        <v>1135.39004263815-2257.35616660925i</v>
      </c>
      <c r="M255" s="3" t="str">
        <f t="shared" si="46"/>
        <v>1.00702043327134-0.0182399840611603i</v>
      </c>
      <c r="N255" s="3">
        <f t="shared" si="47"/>
        <v>-33.809706637811679</v>
      </c>
      <c r="O255" s="3">
        <f t="shared" si="48"/>
        <v>131.20980497005561</v>
      </c>
      <c r="P255" s="3">
        <f t="shared" si="49"/>
        <v>12.488160069642085</v>
      </c>
      <c r="Q255" s="3">
        <f t="shared" si="50"/>
        <v>93.908651105451128</v>
      </c>
    </row>
    <row r="256" spans="4:17" x14ac:dyDescent="0.2">
      <c r="D256" s="3">
        <v>251</v>
      </c>
      <c r="E256" s="3">
        <f t="shared" si="39"/>
        <v>3.1591170578233188</v>
      </c>
      <c r="F256" s="3">
        <f t="shared" ref="F256:F319" si="52">10^(E256)</f>
        <v>1442.5041053391019</v>
      </c>
      <c r="G256" s="3">
        <f t="shared" si="40"/>
        <v>5528.6394153733891</v>
      </c>
      <c r="H256" s="3" t="str">
        <f t="shared" si="41"/>
        <v>161.918760690587-126.01059033562i</v>
      </c>
      <c r="I256" s="3">
        <f t="shared" si="43"/>
        <v>46.242444822447652</v>
      </c>
      <c r="J256" s="3">
        <f t="shared" si="44"/>
        <v>-37.891246217151277</v>
      </c>
      <c r="K256" s="3" t="str">
        <f t="shared" si="45"/>
        <v>0.0134361457442682-0.0150514478063455i</v>
      </c>
      <c r="L256" s="3" t="str">
        <f t="shared" si="42"/>
        <v>1099.91738175207-2230.57654741174i</v>
      </c>
      <c r="M256" s="3" t="str">
        <f t="shared" si="46"/>
        <v>1.0071715625046-0.0187505783099636i</v>
      </c>
      <c r="N256" s="3">
        <f t="shared" si="47"/>
        <v>-33.903244018052625</v>
      </c>
      <c r="O256" s="3">
        <f t="shared" si="48"/>
        <v>131.75469269221963</v>
      </c>
      <c r="P256" s="3">
        <f t="shared" si="49"/>
        <v>12.339200804395027</v>
      </c>
      <c r="Q256" s="3">
        <f t="shared" si="50"/>
        <v>93.863446475068358</v>
      </c>
    </row>
    <row r="257" spans="4:17" x14ac:dyDescent="0.2">
      <c r="D257" s="3">
        <v>252</v>
      </c>
      <c r="E257" s="3">
        <f t="shared" si="39"/>
        <v>3.1677191178146469</v>
      </c>
      <c r="F257" s="3">
        <f t="shared" si="52"/>
        <v>1471.3605846266109</v>
      </c>
      <c r="G257" s="3">
        <f t="shared" si="40"/>
        <v>5499.2056785281466</v>
      </c>
      <c r="H257" s="3" t="str">
        <f t="shared" si="41"/>
        <v>159.55256623555-126.851083975484i</v>
      </c>
      <c r="I257" s="3">
        <f t="shared" si="43"/>
        <v>46.18552411049027</v>
      </c>
      <c r="J257" s="3">
        <f t="shared" si="44"/>
        <v>-38.48619429639821</v>
      </c>
      <c r="K257" s="3" t="str">
        <f t="shared" si="45"/>
        <v>0.0134359668754353-0.0147659170069539i</v>
      </c>
      <c r="L257" s="3" t="str">
        <f t="shared" si="42"/>
        <v>1065.28992267399-2203.57047741465i</v>
      </c>
      <c r="M257" s="3" t="str">
        <f t="shared" si="46"/>
        <v>1.0073229355151-0.0192748576940976i</v>
      </c>
      <c r="N257" s="3">
        <f t="shared" si="47"/>
        <v>-33.995090020490998</v>
      </c>
      <c r="O257" s="3">
        <f t="shared" si="48"/>
        <v>132.30003436227025</v>
      </c>
      <c r="P257" s="3">
        <f t="shared" si="49"/>
        <v>12.190434089999272</v>
      </c>
      <c r="Q257" s="3">
        <f t="shared" si="50"/>
        <v>93.813840065872043</v>
      </c>
    </row>
    <row r="258" spans="4:17" x14ac:dyDescent="0.2">
      <c r="D258" s="3">
        <v>253</v>
      </c>
      <c r="E258" s="3">
        <f t="shared" si="39"/>
        <v>3.1763211778059746</v>
      </c>
      <c r="F258" s="3">
        <f t="shared" si="52"/>
        <v>1500.7943214718534</v>
      </c>
      <c r="G258" s="3">
        <f t="shared" si="40"/>
        <v>5469.1831364140044</v>
      </c>
      <c r="H258" s="3" t="str">
        <f t="shared" si="41"/>
        <v>157.155283389243-127.652250707726i</v>
      </c>
      <c r="I258" s="3">
        <f t="shared" si="43"/>
        <v>46.127084334288199</v>
      </c>
      <c r="J258" s="3">
        <f t="shared" si="44"/>
        <v>-39.085860568544767</v>
      </c>
      <c r="K258" s="3" t="str">
        <f t="shared" si="45"/>
        <v>0.0134357807837381-0.0144861790386959i</v>
      </c>
      <c r="L258" s="3" t="str">
        <f t="shared" si="42"/>
        <v>1031.50401414612-2176.36688344162i</v>
      </c>
      <c r="M258" s="3" t="str">
        <f t="shared" si="46"/>
        <v>1.00747441537062-0.0198130603420038i</v>
      </c>
      <c r="N258" s="3">
        <f t="shared" si="47"/>
        <v>-34.085240232293579</v>
      </c>
      <c r="O258" s="3">
        <f t="shared" si="48"/>
        <v>132.84560178157255</v>
      </c>
      <c r="P258" s="3">
        <f t="shared" si="49"/>
        <v>12.04184410199462</v>
      </c>
      <c r="Q258" s="3">
        <f t="shared" si="50"/>
        <v>93.75974121302778</v>
      </c>
    </row>
    <row r="259" spans="4:17" x14ac:dyDescent="0.2">
      <c r="D259" s="3">
        <v>254</v>
      </c>
      <c r="E259" s="3">
        <f t="shared" si="39"/>
        <v>3.1849232377973027</v>
      </c>
      <c r="F259" s="3">
        <f t="shared" si="52"/>
        <v>1530.8168635859954</v>
      </c>
      <c r="G259" s="3">
        <f t="shared" si="40"/>
        <v>5438.5600103143715</v>
      </c>
      <c r="H259" s="3" t="str">
        <f t="shared" si="41"/>
        <v>154.728213124046-128.412690623246i</v>
      </c>
      <c r="I259" s="3">
        <f t="shared" si="43"/>
        <v>46.067106058785257</v>
      </c>
      <c r="J259" s="3">
        <f t="shared" si="44"/>
        <v>-39.690102013534599</v>
      </c>
      <c r="K259" s="3" t="str">
        <f t="shared" si="45"/>
        <v>0.0134355871777244-0.0142121241358562i</v>
      </c>
      <c r="L259" s="3" t="str">
        <f t="shared" si="42"/>
        <v>998.55489210964-2148.99393681935i</v>
      </c>
      <c r="M259" s="3" t="str">
        <f t="shared" si="46"/>
        <v>1.00762586313206-0.0203654226344485i</v>
      </c>
      <c r="N259" s="3">
        <f t="shared" si="47"/>
        <v>-34.173691563023766</v>
      </c>
      <c r="O259" s="3">
        <f t="shared" si="48"/>
        <v>133.39116533696017</v>
      </c>
      <c r="P259" s="3">
        <f t="shared" si="49"/>
        <v>11.89341449576149</v>
      </c>
      <c r="Q259" s="3">
        <f t="shared" si="50"/>
        <v>93.701063323425572</v>
      </c>
    </row>
    <row r="260" spans="4:17" x14ac:dyDescent="0.2">
      <c r="D260" s="3">
        <v>255</v>
      </c>
      <c r="E260" s="3">
        <f t="shared" si="39"/>
        <v>3.1935252977886304</v>
      </c>
      <c r="F260" s="3">
        <f t="shared" si="52"/>
        <v>1561.439989685628</v>
      </c>
      <c r="G260" s="3">
        <f t="shared" si="40"/>
        <v>5407.3242858860804</v>
      </c>
      <c r="H260" s="3" t="str">
        <f t="shared" si="41"/>
        <v>152.272736283504-129.131053114864i</v>
      </c>
      <c r="I260" s="3">
        <f t="shared" si="43"/>
        <v>46.005570702621725</v>
      </c>
      <c r="J260" s="3">
        <f t="shared" si="44"/>
        <v>-40.298770330598572</v>
      </c>
      <c r="K260" s="3" t="str">
        <f t="shared" si="45"/>
        <v>0.0134353857541983-0.01394364476135i</v>
      </c>
      <c r="L260" s="3" t="str">
        <f t="shared" si="42"/>
        <v>966.436745326034-2121.47901664771i</v>
      </c>
      <c r="M260" s="3" t="str">
        <f t="shared" si="46"/>
        <v>1.00777713821333-0.0209321792008739i</v>
      </c>
      <c r="N260" s="3">
        <f t="shared" si="47"/>
        <v>-34.260442254741484</v>
      </c>
      <c r="O260" s="3">
        <f t="shared" si="48"/>
        <v>133.9364944278604</v>
      </c>
      <c r="P260" s="3">
        <f t="shared" si="49"/>
        <v>11.745128447880241</v>
      </c>
      <c r="Q260" s="3">
        <f t="shared" si="50"/>
        <v>93.637724097261824</v>
      </c>
    </row>
    <row r="261" spans="4:17" x14ac:dyDescent="0.2">
      <c r="D261" s="3">
        <v>256</v>
      </c>
      <c r="E261" s="3">
        <f t="shared" ref="E261:E324" si="53">1+D261*(LOG(fs/2)-1)/500</f>
        <v>3.2021273577799585</v>
      </c>
      <c r="F261" s="3">
        <f t="shared" si="52"/>
        <v>1592.6757141139196</v>
      </c>
      <c r="G261" s="3">
        <f t="shared" ref="G261:G324" si="54">SQRT((Fco_target-F262)^2)</f>
        <v>5375.4637084458209</v>
      </c>
      <c r="H261" s="3" t="str">
        <f t="shared" ref="H261:H324" si="55">IMPRODUCT($B$21,IMDIV(IMPRODUCT(COMPLEX(1,2*PI()*F261/$B$22),COMPLEX(1,-2*PI()*F261/$B$23)),IMPRODUCT(COMPLEX(1,2*PI()*F261/$B$24),COMPLEX(1,(2*PI()*F261/($B$27*$B$28))+(4*PI()^2*F261^2/$B$28^2)))))</f>
        <v>149.790311342425-129.806042270445i</v>
      </c>
      <c r="I261" s="3">
        <f t="shared" si="43"/>
        <v>45.942460588297337</v>
      </c>
      <c r="J261" s="3">
        <f t="shared" si="44"/>
        <v>-40.911712166802943</v>
      </c>
      <c r="K261" s="3" t="str">
        <f t="shared" si="45"/>
        <v>0.0134351761977499-0.0136806355644722i</v>
      </c>
      <c r="L261" s="3" t="str">
        <f t="shared" ref="L261:L324" si="56">IMDIV(2*PI()*$B$19,COMPLEX(2*PI()*$B$19/$B$20,2*PI()*F261))</f>
        <v>935.142781190086-2093.84867814135i</v>
      </c>
      <c r="M261" s="3" t="str">
        <f t="shared" si="46"/>
        <v>1.0079280987471-0.0215135629467627i</v>
      </c>
      <c r="N261" s="3">
        <f t="shared" si="47"/>
        <v>-34.345491887968819</v>
      </c>
      <c r="O261" s="3">
        <f t="shared" si="48"/>
        <v>134.48135789728423</v>
      </c>
      <c r="P261" s="3">
        <f t="shared" si="49"/>
        <v>11.596968700328517</v>
      </c>
      <c r="Q261" s="3">
        <f t="shared" si="50"/>
        <v>93.569645730481284</v>
      </c>
    </row>
    <row r="262" spans="4:17" x14ac:dyDescent="0.2">
      <c r="D262" s="3">
        <v>257</v>
      </c>
      <c r="E262" s="3">
        <f t="shared" si="53"/>
        <v>3.2107294177712866</v>
      </c>
      <c r="F262" s="3">
        <f t="shared" si="52"/>
        <v>1624.5362915541796</v>
      </c>
      <c r="G262" s="3">
        <f t="shared" si="54"/>
        <v>5342.9657781622755</v>
      </c>
      <c r="H262" s="3" t="str">
        <f t="shared" si="55"/>
        <v>147.28247174258-130.43642216303i</v>
      </c>
      <c r="I262" s="3">
        <f t="shared" ref="I262:I325" si="57">20*LOG(IMABS(H262))</f>
        <v>45.877758990768726</v>
      </c>
      <c r="J262" s="3">
        <f t="shared" ref="J262:J325" si="58">IF(DEGREES(IMARGUMENT(H262))&gt;0,DEGREES(IMARGUMENT(H262))-360, DEGREES(IMARGUMENT(H262)))</f>
        <v>-41.528769368244873</v>
      </c>
      <c r="K262" s="3" t="str">
        <f t="shared" ref="K262:K325" si="59">IMPRODUCT(1/($B$14*($B$16+$B$17)),IMDIV(COMPLEX(1,2*PI()*F262*$B$15*$B$17),IMPRODUCT(COMPLEX(0,2*PI()*F262),COMPLEX(1,2*PI()*F262*$B$15*$B$16*$B$17/($B$16+$B$17)))))</f>
        <v>0.0134349581802636-0.0134229933395001i</v>
      </c>
      <c r="L262" s="3" t="str">
        <f t="shared" si="56"/>
        <v>904.665291377127-2066.1286258713i</v>
      </c>
      <c r="M262" s="3" t="str">
        <f t="shared" ref="M262:M325" si="60">IMDIV(IMPRODUCT(K262,L262),IMSUM(1,IMPRODUCT(K262,L262)))</f>
        <v>1.00807860195407-0.0221098051126484i</v>
      </c>
      <c r="N262" s="3">
        <f t="shared" ref="N262:N325" si="61">20*LOG(IMABS(K262))</f>
        <v>-34.428841383485064</v>
      </c>
      <c r="O262" s="3">
        <f t="shared" ref="O262:O325" si="62">IF(DEGREES(IMARGUMENT(K262))&gt;0,DEGREES(IMARGUMENT(K262))-360, DEGREES(IMARGUMENT(K262)))+180</f>
        <v>135.02552446460558</v>
      </c>
      <c r="P262" s="3">
        <f t="shared" ref="P262:P325" si="63">I262+N262</f>
        <v>11.448917607283661</v>
      </c>
      <c r="Q262" s="3">
        <f t="shared" ref="Q262:Q325" si="64">J262+O262</f>
        <v>93.496755096360715</v>
      </c>
    </row>
    <row r="263" spans="4:17" x14ac:dyDescent="0.2">
      <c r="D263" s="3">
        <v>258</v>
      </c>
      <c r="E263" s="3">
        <f t="shared" si="53"/>
        <v>3.2193314777626143</v>
      </c>
      <c r="F263" s="3">
        <f t="shared" si="52"/>
        <v>1657.0342218377248</v>
      </c>
      <c r="G263" s="3">
        <f t="shared" si="54"/>
        <v>5309.8177451520569</v>
      </c>
      <c r="H263" s="3" t="str">
        <f t="shared" si="55"/>
        <v>144.750822807669-131.021021999999i</v>
      </c>
      <c r="I263" s="3">
        <f t="shared" si="57"/>
        <v>45.811450184210251</v>
      </c>
      <c r="J263" s="3">
        <f t="shared" si="58"/>
        <v>-42.149779253394271</v>
      </c>
      <c r="K263" s="3" t="str">
        <f t="shared" si="59"/>
        <v>0.0134347313604087-0.0131706169851342i</v>
      </c>
      <c r="L263" s="3" t="str">
        <f t="shared" si="56"/>
        <v>874.995716995707-2038.34369171434i</v>
      </c>
      <c r="M263" s="3" t="str">
        <f t="shared" si="60"/>
        <v>1.00822850451284-0.0227211353651416i</v>
      </c>
      <c r="N263" s="3">
        <f t="shared" si="61"/>
        <v>-34.510492999938769</v>
      </c>
      <c r="O263" s="3">
        <f t="shared" si="62"/>
        <v>135.56876315805337</v>
      </c>
      <c r="P263" s="3">
        <f t="shared" si="63"/>
        <v>11.300957184271482</v>
      </c>
      <c r="Q263" s="3">
        <f t="shared" si="64"/>
        <v>93.4189839046591</v>
      </c>
    </row>
    <row r="264" spans="4:17" x14ac:dyDescent="0.2">
      <c r="D264" s="3">
        <v>259</v>
      </c>
      <c r="E264" s="3">
        <f t="shared" si="53"/>
        <v>3.2279335377539424</v>
      </c>
      <c r="F264" s="3">
        <f t="shared" si="52"/>
        <v>1690.1822548479433</v>
      </c>
      <c r="G264" s="3">
        <f t="shared" si="54"/>
        <v>5276.0066044775785</v>
      </c>
      <c r="H264" s="3" t="str">
        <f t="shared" si="55"/>
        <v>142.197038245115-131.55874109314i</v>
      </c>
      <c r="I264" s="3">
        <f t="shared" si="57"/>
        <v>45.74351948667281</v>
      </c>
      <c r="J264" s="3">
        <f t="shared" si="58"/>
        <v>-42.774574907899471</v>
      </c>
      <c r="K264" s="3" t="str">
        <f t="shared" si="59"/>
        <v>0.0134344953831087-0.0129234074647604i</v>
      </c>
      <c r="L264" s="3" t="str">
        <f t="shared" si="56"/>
        <v>846.124712945608-2010.51781730083i</v>
      </c>
      <c r="M264" s="3" t="str">
        <f t="shared" si="60"/>
        <v>1.00837766292788-0.0233477819200778i</v>
      </c>
      <c r="N264" s="3">
        <f t="shared" si="61"/>
        <v>-34.590450327295116</v>
      </c>
      <c r="O264" s="3">
        <f t="shared" si="62"/>
        <v>136.11084374482883</v>
      </c>
      <c r="P264" s="3">
        <f t="shared" si="63"/>
        <v>11.153069159377694</v>
      </c>
      <c r="Q264" s="3">
        <f t="shared" si="64"/>
        <v>93.336268836929349</v>
      </c>
    </row>
    <row r="265" spans="4:17" x14ac:dyDescent="0.2">
      <c r="D265" s="3">
        <v>260</v>
      </c>
      <c r="E265" s="3">
        <f t="shared" si="53"/>
        <v>3.2365355977452701</v>
      </c>
      <c r="F265" s="3">
        <f t="shared" si="52"/>
        <v>1723.9933955224217</v>
      </c>
      <c r="G265" s="3">
        <f t="shared" si="54"/>
        <v>5241.5190910448173</v>
      </c>
      <c r="H265" s="3" t="str">
        <f t="shared" si="55"/>
        <v>139.622856246063-132.048553611849i</v>
      </c>
      <c r="I265" s="3">
        <f t="shared" si="57"/>
        <v>45.673953302380198</v>
      </c>
      <c r="J265" s="3">
        <f t="shared" si="58"/>
        <v>-43.402985500036301</v>
      </c>
      <c r="K265" s="3" t="str">
        <f t="shared" si="59"/>
        <v>0.0134342498789897-0.0126812677675168i</v>
      </c>
      <c r="L265" s="3" t="str">
        <f t="shared" si="56"/>
        <v>818.042211210098-1982.67404073736i</v>
      </c>
      <c r="M265" s="3" t="str">
        <f t="shared" si="60"/>
        <v>1.00852593389285-0.0239899716976374i</v>
      </c>
      <c r="N265" s="3">
        <f t="shared" si="61"/>
        <v>-34.66871827616351</v>
      </c>
      <c r="O265" s="3">
        <f t="shared" si="62"/>
        <v>136.65153715679133</v>
      </c>
      <c r="P265" s="3">
        <f t="shared" si="63"/>
        <v>11.005235026216688</v>
      </c>
      <c r="Q265" s="3">
        <f t="shared" si="64"/>
        <v>93.248551656755041</v>
      </c>
    </row>
    <row r="266" spans="4:17" x14ac:dyDescent="0.2">
      <c r="D266" s="3">
        <v>261</v>
      </c>
      <c r="E266" s="3">
        <f t="shared" si="53"/>
        <v>3.2451376577365982</v>
      </c>
      <c r="F266" s="3">
        <f t="shared" si="52"/>
        <v>1758.4809089551827</v>
      </c>
      <c r="G266" s="3">
        <f t="shared" si="54"/>
        <v>5206.3416743990474</v>
      </c>
      <c r="H266" s="3" t="str">
        <f t="shared" si="55"/>
        <v>137.030075198911-132.48951308239i</v>
      </c>
      <c r="I266" s="3">
        <f t="shared" si="57"/>
        <v>45.602739161412167</v>
      </c>
      <c r="J266" s="3">
        <f t="shared" si="58"/>
        <v>-44.034836615803229</v>
      </c>
      <c r="K266" s="3" t="str">
        <f t="shared" si="59"/>
        <v>0.013433994463807-0.0124441028701518i</v>
      </c>
      <c r="L266" s="3" t="str">
        <f t="shared" si="56"/>
        <v>790.737482840204-1954.83448737021i</v>
      </c>
      <c r="M266" s="3" t="str">
        <f t="shared" si="60"/>
        <v>1.00867317464659-0.0246479305090154i</v>
      </c>
      <c r="N266" s="3">
        <f t="shared" si="61"/>
        <v>-34.745303063076832</v>
      </c>
      <c r="O266" s="3">
        <f t="shared" si="62"/>
        <v>137.19061590968499</v>
      </c>
      <c r="P266" s="3">
        <f t="shared" si="63"/>
        <v>10.857436098335334</v>
      </c>
      <c r="Q266" s="3">
        <f t="shared" si="64"/>
        <v>93.155779293881764</v>
      </c>
    </row>
    <row r="267" spans="4:17" x14ac:dyDescent="0.2">
      <c r="D267" s="3">
        <v>262</v>
      </c>
      <c r="E267" s="3">
        <f t="shared" si="53"/>
        <v>3.2537397177279264</v>
      </c>
      <c r="F267" s="3">
        <f t="shared" si="52"/>
        <v>1793.658325600953</v>
      </c>
      <c r="G267" s="3">
        <f t="shared" si="54"/>
        <v>5170.4605534164466</v>
      </c>
      <c r="H267" s="3" t="str">
        <f t="shared" si="55"/>
        <v>134.420549035474-132.880756597342i</v>
      </c>
      <c r="I267" s="3">
        <f t="shared" si="57"/>
        <v>45.529865756532082</v>
      </c>
      <c r="J267" s="3">
        <f t="shared" si="58"/>
        <v>-44.669950612528332</v>
      </c>
      <c r="K267" s="3" t="str">
        <f t="shared" si="59"/>
        <v>0.0134337287378486-0.0122118196996565i</v>
      </c>
      <c r="L267" s="3" t="str">
        <f t="shared" si="56"/>
        <v>764.199198416916-1927.02036434768i</v>
      </c>
      <c r="M267" s="3" t="str">
        <f t="shared" si="60"/>
        <v>1.00881924331929-0.0253218832739743i</v>
      </c>
      <c r="N267" s="3">
        <f t="shared" si="61"/>
        <v>-34.820212191821383</v>
      </c>
      <c r="O267" s="3">
        <f t="shared" si="62"/>
        <v>137.72785451394188</v>
      </c>
      <c r="P267" s="3">
        <f t="shared" si="63"/>
        <v>10.709653564710699</v>
      </c>
      <c r="Q267" s="3">
        <f t="shared" si="64"/>
        <v>93.057903901413539</v>
      </c>
    </row>
    <row r="268" spans="4:17" x14ac:dyDescent="0.2">
      <c r="D268" s="3">
        <v>263</v>
      </c>
      <c r="E268" s="3">
        <f t="shared" si="53"/>
        <v>3.262341777719254</v>
      </c>
      <c r="F268" s="3">
        <f t="shared" si="52"/>
        <v>1829.5394465835532</v>
      </c>
      <c r="G268" s="3">
        <f t="shared" si="54"/>
        <v>5133.8616508895029</v>
      </c>
      <c r="H268" s="3" t="str">
        <f t="shared" si="55"/>
        <v>131.796182232723-133.22150870101i</v>
      </c>
      <c r="I268" s="3">
        <f t="shared" si="57"/>
        <v>45.455322976933829</v>
      </c>
      <c r="J268" s="3">
        <f t="shared" si="58"/>
        <v>-45.308146989691018</v>
      </c>
      <c r="K268" s="3" t="str">
        <f t="shared" si="59"/>
        <v>0.0134334522853152-0.0119843270966565i</v>
      </c>
      <c r="L268" s="3" t="str">
        <f t="shared" si="56"/>
        <v>738.415486804483-1899.25195873386i</v>
      </c>
      <c r="M268" s="3" t="str">
        <f t="shared" si="60"/>
        <v>1.00896399926626-0.0260120542683718i</v>
      </c>
      <c r="N268" s="3">
        <f t="shared" si="61"/>
        <v>-34.89345443094134</v>
      </c>
      <c r="O268" s="3">
        <f t="shared" si="62"/>
        <v>138.26302987516925</v>
      </c>
      <c r="P268" s="3">
        <f t="shared" si="63"/>
        <v>10.561868545992489</v>
      </c>
      <c r="Q268" s="3">
        <f t="shared" si="64"/>
        <v>92.954882885478241</v>
      </c>
    </row>
    <row r="269" spans="4:17" x14ac:dyDescent="0.2">
      <c r="D269" s="3">
        <v>264</v>
      </c>
      <c r="E269" s="3">
        <f t="shared" si="53"/>
        <v>3.2709438377105822</v>
      </c>
      <c r="F269" s="3">
        <f t="shared" si="52"/>
        <v>1866.1383491104966</v>
      </c>
      <c r="G269" s="3">
        <f t="shared" si="54"/>
        <v>5096.5306080041355</v>
      </c>
      <c r="H269" s="3" t="str">
        <f t="shared" si="55"/>
        <v>129.15892449654-133.511084918625i</v>
      </c>
      <c r="I269" s="3">
        <f t="shared" si="57"/>
        <v>45.379101938695001</v>
      </c>
      <c r="J269" s="3">
        <f t="shared" si="58"/>
        <v>-45.94924277553622</v>
      </c>
      <c r="K269" s="3" t="str">
        <f t="shared" si="59"/>
        <v>0.0134331646736754-0.0117615357795499i</v>
      </c>
      <c r="L269" s="3" t="str">
        <f t="shared" si="56"/>
        <v>713.373992034927-1871.54863892464i</v>
      </c>
      <c r="M269" s="3" t="str">
        <f t="shared" si="60"/>
        <v>1.00910730338705-0.0267186674005135i</v>
      </c>
      <c r="N269" s="3">
        <f t="shared" si="61"/>
        <v>-34.965039787564834</v>
      </c>
      <c r="O269" s="3">
        <f t="shared" si="62"/>
        <v>138.79592168251253</v>
      </c>
      <c r="P269" s="3">
        <f t="shared" si="63"/>
        <v>10.414062151130167</v>
      </c>
      <c r="Q269" s="3">
        <f t="shared" si="64"/>
        <v>92.846678906976308</v>
      </c>
    </row>
    <row r="270" spans="4:17" x14ac:dyDescent="0.2">
      <c r="D270" s="3">
        <v>265</v>
      </c>
      <c r="E270" s="3">
        <f t="shared" si="53"/>
        <v>3.2795458977019103</v>
      </c>
      <c r="F270" s="3">
        <f t="shared" si="52"/>
        <v>1903.4693919958647</v>
      </c>
      <c r="G270" s="3">
        <f t="shared" si="54"/>
        <v>5058.4527787062962</v>
      </c>
      <c r="H270" s="3" t="str">
        <f t="shared" si="55"/>
        <v>126.510765157377-133.748894899646i</v>
      </c>
      <c r="I270" s="3">
        <f t="shared" si="57"/>
        <v>45.301195011743459</v>
      </c>
      <c r="J270" s="3">
        <f t="shared" si="58"/>
        <v>-46.59305292791506</v>
      </c>
      <c r="K270" s="3" t="str">
        <f t="shared" si="59"/>
        <v>0.013432865452995-0.0115433583093744i</v>
      </c>
      <c r="L270" s="3" t="str">
        <f t="shared" si="56"/>
        <v>689.061928188599-1843.92885911549i</v>
      </c>
      <c r="M270" s="3" t="str">
        <f t="shared" si="60"/>
        <v>1.00924901842759-0.0274419465149912i</v>
      </c>
      <c r="N270" s="3">
        <f t="shared" si="61"/>
        <v>-35.034979477722501</v>
      </c>
      <c r="O270" s="3">
        <f t="shared" si="62"/>
        <v>139.3263127831984</v>
      </c>
      <c r="P270" s="3">
        <f t="shared" si="63"/>
        <v>10.266215534020958</v>
      </c>
      <c r="Q270" s="3">
        <f t="shared" si="64"/>
        <v>92.733259855283336</v>
      </c>
    </row>
    <row r="271" spans="4:17" x14ac:dyDescent="0.2">
      <c r="D271" s="3">
        <v>266</v>
      </c>
      <c r="E271" s="3">
        <f t="shared" si="53"/>
        <v>3.288147957693238</v>
      </c>
      <c r="F271" s="3">
        <f t="shared" si="52"/>
        <v>1941.5472212937034</v>
      </c>
      <c r="G271" s="3">
        <f t="shared" si="54"/>
        <v>5019.6132239559029</v>
      </c>
      <c r="H271" s="3" t="str">
        <f t="shared" si="55"/>
        <v>123.853727310794-133.934445148391i</v>
      </c>
      <c r="I271" s="3">
        <f t="shared" si="57"/>
        <v>45.221595843164302</v>
      </c>
      <c r="J271" s="3">
        <f t="shared" si="58"/>
        <v>-47.239390747678456</v>
      </c>
      <c r="K271" s="3" t="str">
        <f t="shared" si="59"/>
        <v>0.0134325541552411-0.0113297090553929i</v>
      </c>
      <c r="L271" s="3" t="str">
        <f t="shared" si="56"/>
        <v>665.46613216045-1816.41016657347i</v>
      </c>
      <c r="M271" s="3" t="str">
        <f t="shared" si="60"/>
        <v>1.00938900926332-0.0281821157224431i</v>
      </c>
      <c r="N271" s="3">
        <f t="shared" si="61"/>
        <v>-35.103285893347127</v>
      </c>
      <c r="O271" s="3">
        <f t="shared" si="62"/>
        <v>139.85398954166931</v>
      </c>
      <c r="P271" s="3">
        <f t="shared" si="63"/>
        <v>10.118309949817174</v>
      </c>
      <c r="Q271" s="3">
        <f t="shared" si="64"/>
        <v>92.614598793990851</v>
      </c>
    </row>
    <row r="272" spans="4:17" x14ac:dyDescent="0.2">
      <c r="D272" s="3">
        <v>267</v>
      </c>
      <c r="E272" s="3">
        <f t="shared" si="53"/>
        <v>3.2967500176845661</v>
      </c>
      <c r="F272" s="3">
        <f t="shared" si="52"/>
        <v>1980.3867760440967</v>
      </c>
      <c r="G272" s="3">
        <f t="shared" si="54"/>
        <v>4979.9967058658285</v>
      </c>
      <c r="H272" s="3" t="str">
        <f t="shared" si="55"/>
        <v>121.189861738641-134.067341318411i</v>
      </c>
      <c r="I272" s="3">
        <f t="shared" si="57"/>
        <v>45.14029937669445</v>
      </c>
      <c r="J272" s="3">
        <f t="shared" si="58"/>
        <v>-47.888068302834483</v>
      </c>
      <c r="K272" s="3" t="str">
        <f t="shared" si="59"/>
        <v>0.0134322302935554-0.0111205041613799i</v>
      </c>
      <c r="L272" s="3" t="str">
        <f t="shared" si="56"/>
        <v>642.573114223437-1789.00921146823i</v>
      </c>
      <c r="M272" s="3" t="str">
        <f t="shared" si="60"/>
        <v>1.00952714316162-0.0289393997535423i</v>
      </c>
      <c r="N272" s="3">
        <f t="shared" si="61"/>
        <v>-35.169972566165868</v>
      </c>
      <c r="O272" s="3">
        <f t="shared" si="62"/>
        <v>140.37874218185254</v>
      </c>
      <c r="P272" s="3">
        <f t="shared" si="63"/>
        <v>9.9703268105285829</v>
      </c>
      <c r="Q272" s="3">
        <f t="shared" si="64"/>
        <v>92.490673879018061</v>
      </c>
    </row>
    <row r="273" spans="4:17" x14ac:dyDescent="0.2">
      <c r="D273" s="3">
        <v>268</v>
      </c>
      <c r="E273" s="3">
        <f t="shared" si="53"/>
        <v>3.3053520776758942</v>
      </c>
      <c r="F273" s="3">
        <f t="shared" si="52"/>
        <v>2020.0032941341713</v>
      </c>
      <c r="G273" s="3">
        <f t="shared" si="54"/>
        <v>4939.5876817236203</v>
      </c>
      <c r="H273" s="3" t="str">
        <f t="shared" si="55"/>
        <v>118.521240649107-134.147290050653i</v>
      </c>
      <c r="I273" s="3">
        <f t="shared" si="57"/>
        <v>45.057301868278358</v>
      </c>
      <c r="J273" s="3">
        <f t="shared" si="58"/>
        <v>-48.538896861595788</v>
      </c>
      <c r="K273" s="3" t="str">
        <f t="shared" si="59"/>
        <v>0.0134318933615037-0.0109156615125987i</v>
      </c>
      <c r="L273" s="3" t="str">
        <f t="shared" si="56"/>
        <v>620.36910632263-1761.74175902334i</v>
      </c>
      <c r="M273" s="3" t="str">
        <f t="shared" si="60"/>
        <v>1.00966329002149-0.0297140243353281i</v>
      </c>
      <c r="N273" s="3">
        <f t="shared" si="61"/>
        <v>-35.235054128705755</v>
      </c>
      <c r="O273" s="3">
        <f t="shared" si="62"/>
        <v>140.9003651112543</v>
      </c>
      <c r="P273" s="3">
        <f t="shared" si="63"/>
        <v>9.8222477395726031</v>
      </c>
      <c r="Q273" s="3">
        <f t="shared" si="64"/>
        <v>92.361468249658515</v>
      </c>
    </row>
    <row r="274" spans="4:17" x14ac:dyDescent="0.2">
      <c r="D274" s="3">
        <v>269</v>
      </c>
      <c r="E274" s="3">
        <f t="shared" si="53"/>
        <v>3.3139541376672219</v>
      </c>
      <c r="F274" s="3">
        <f t="shared" si="52"/>
        <v>2060.4123182763801</v>
      </c>
      <c r="G274" s="3">
        <f t="shared" si="54"/>
        <v>4898.370297893649</v>
      </c>
      <c r="H274" s="3" t="str">
        <f t="shared" si="55"/>
        <v>115.849951275861-134.174100339251i</v>
      </c>
      <c r="I274" s="3">
        <f t="shared" si="57"/>
        <v>44.972600897580563</v>
      </c>
      <c r="J274" s="3">
        <f t="shared" si="58"/>
        <v>-49.191687332363188</v>
      </c>
      <c r="K274" s="3" t="str">
        <f t="shared" si="59"/>
        <v>0.0134315428322896-0.0107151007034528i</v>
      </c>
      <c r="L274" s="3" t="str">
        <f t="shared" si="56"/>
        <v>598.840108052422-1734.62270375465i</v>
      </c>
      <c r="M274" s="3" t="str">
        <f t="shared" si="60"/>
        <v>1.00979732258954-0.0305062165879198i</v>
      </c>
      <c r="N274" s="3">
        <f t="shared" si="61"/>
        <v>-35.298546272656345</v>
      </c>
      <c r="O274" s="3">
        <f t="shared" si="62"/>
        <v>141.41865722569258</v>
      </c>
      <c r="P274" s="3">
        <f t="shared" si="63"/>
        <v>9.6740546249242172</v>
      </c>
      <c r="Q274" s="3">
        <f t="shared" si="64"/>
        <v>92.226969893329397</v>
      </c>
    </row>
    <row r="275" spans="4:17" x14ac:dyDescent="0.2">
      <c r="D275" s="3">
        <v>270</v>
      </c>
      <c r="E275" s="3">
        <f t="shared" si="53"/>
        <v>3.32255619765855</v>
      </c>
      <c r="F275" s="3">
        <f t="shared" si="52"/>
        <v>2101.629702106351</v>
      </c>
      <c r="G275" s="3">
        <f t="shared" si="54"/>
        <v>4856.3283835972688</v>
      </c>
      <c r="H275" s="3" t="str">
        <f t="shared" si="55"/>
        <v>113.178089378139-134.147684412907i</v>
      </c>
      <c r="I275" s="3">
        <f t="shared" si="57"/>
        <v>44.886195375380204</v>
      </c>
      <c r="J275" s="3">
        <f t="shared" si="58"/>
        <v>-49.846250708633441</v>
      </c>
      <c r="K275" s="3" t="str">
        <f t="shared" si="59"/>
        <v>0.013431178157943-0.0105187430058007i</v>
      </c>
      <c r="L275" s="3" t="str">
        <f t="shared" si="56"/>
        <v>577.971930287982-1707.66608557085i</v>
      </c>
      <c r="M275" s="3" t="str">
        <f t="shared" si="60"/>
        <v>1.00992911665052-0.0313162054395192i</v>
      </c>
      <c r="N275" s="3">
        <f t="shared" si="61"/>
        <v>-35.360465704834297</v>
      </c>
      <c r="O275" s="3">
        <f t="shared" si="62"/>
        <v>141.93342219366801</v>
      </c>
      <c r="P275" s="3">
        <f t="shared" si="63"/>
        <v>9.5257296705459069</v>
      </c>
      <c r="Q275" s="3">
        <f t="shared" si="64"/>
        <v>92.08717148503456</v>
      </c>
    </row>
    <row r="276" spans="4:17" x14ac:dyDescent="0.2">
      <c r="D276" s="3">
        <v>271</v>
      </c>
      <c r="E276" s="3">
        <f t="shared" si="53"/>
        <v>3.3311582576498777</v>
      </c>
      <c r="F276" s="3">
        <f t="shared" si="52"/>
        <v>2143.6716164027312</v>
      </c>
      <c r="G276" s="3">
        <f t="shared" si="54"/>
        <v>4813.4454445685387</v>
      </c>
      <c r="H276" s="3" t="str">
        <f t="shared" si="55"/>
        <v>110.507752684698-134.068058124004i</v>
      </c>
      <c r="I276" s="3">
        <f t="shared" si="57"/>
        <v>44.798085546795349</v>
      </c>
      <c r="J276" s="3">
        <f t="shared" si="58"/>
        <v>-50.502398516778293</v>
      </c>
      <c r="K276" s="3" t="str">
        <f t="shared" si="59"/>
        <v>0.0134307987684714-0.0103265113379198i</v>
      </c>
      <c r="L276" s="3" t="str">
        <f t="shared" si="56"/>
        <v>557.750236458298-1680.88510752003i</v>
      </c>
      <c r="M276" s="3" t="str">
        <f t="shared" si="60"/>
        <v>1.01005855119186-0.0321442220575685i</v>
      </c>
      <c r="N276" s="3">
        <f t="shared" si="61"/>
        <v>-35.420830101013685</v>
      </c>
      <c r="O276" s="3">
        <f t="shared" si="62"/>
        <v>142.44446871949239</v>
      </c>
      <c r="P276" s="3">
        <f t="shared" si="63"/>
        <v>9.3772554457816639</v>
      </c>
      <c r="Q276" s="3">
        <f t="shared" si="64"/>
        <v>91.942070202714092</v>
      </c>
    </row>
    <row r="277" spans="4:17" x14ac:dyDescent="0.2">
      <c r="D277" s="3">
        <v>272</v>
      </c>
      <c r="E277" s="3">
        <f t="shared" si="53"/>
        <v>3.3397603176412058</v>
      </c>
      <c r="F277" s="3">
        <f t="shared" si="52"/>
        <v>2186.5545554314613</v>
      </c>
      <c r="G277" s="3">
        <f t="shared" si="54"/>
        <v>4769.7046565830624</v>
      </c>
      <c r="H277" s="3" t="str">
        <f t="shared" si="55"/>
        <v>107.841034325276-133.935340842006i</v>
      </c>
      <c r="I277" s="3">
        <f t="shared" si="57"/>
        <v>44.708272990317177</v>
      </c>
      <c r="J277" s="3">
        <f t="shared" si="58"/>
        <v>-51.159943264611805</v>
      </c>
      <c r="K277" s="3" t="str">
        <f t="shared" si="59"/>
        <v>0.0134304040709824-0.0101383302341081i</v>
      </c>
      <c r="L277" s="3" t="str">
        <f t="shared" si="56"/>
        <v>538.160581463448-1654.29215497522i</v>
      </c>
      <c r="M277" s="3" t="str">
        <f t="shared" si="60"/>
        <v>1.01018550854114-0.0329905002938682i</v>
      </c>
      <c r="N277" s="3">
        <f t="shared" si="61"/>
        <v>-35.479658057883341</v>
      </c>
      <c r="O277" s="3">
        <f t="shared" si="62"/>
        <v>142.9516107844882</v>
      </c>
      <c r="P277" s="3">
        <f t="shared" si="63"/>
        <v>9.2286149324338353</v>
      </c>
      <c r="Q277" s="3">
        <f t="shared" si="64"/>
        <v>91.791667519876398</v>
      </c>
    </row>
    <row r="278" spans="4:17" x14ac:dyDescent="0.2">
      <c r="D278" s="3">
        <v>273</v>
      </c>
      <c r="E278" s="3">
        <f t="shared" si="53"/>
        <v>3.348362377632534</v>
      </c>
      <c r="F278" s="3">
        <f t="shared" si="52"/>
        <v>2230.2953434169376</v>
      </c>
      <c r="G278" s="3">
        <f t="shared" si="54"/>
        <v>4725.0888588573362</v>
      </c>
      <c r="H278" s="3" t="str">
        <f t="shared" si="55"/>
        <v>105.18001629326-133.749754852082i</v>
      </c>
      <c r="I278" s="3">
        <f t="shared" si="57"/>
        <v>44.616760612658751</v>
      </c>
      <c r="J278" s="3">
        <f t="shared" si="58"/>
        <v>-51.818698888672287</v>
      </c>
      <c r="K278" s="3" t="str">
        <f t="shared" si="59"/>
        <v>0.0134299934487664-0.00995412581490843i</v>
      </c>
      <c r="L278" s="3" t="str">
        <f t="shared" si="56"/>
        <v>519.188448251884-1627.89881606218i</v>
      </c>
      <c r="M278" s="3" t="str">
        <f t="shared" si="60"/>
        <v>1.01030987447607-0.0338552771414745i</v>
      </c>
      <c r="N278" s="3">
        <f t="shared" si="61"/>
        <v>-35.53696904340552</v>
      </c>
      <c r="O278" s="3">
        <f t="shared" si="62"/>
        <v>143.45466786570458</v>
      </c>
      <c r="P278" s="3">
        <f t="shared" si="63"/>
        <v>9.0797915692532314</v>
      </c>
      <c r="Q278" s="3">
        <f t="shared" si="64"/>
        <v>91.635968977032292</v>
      </c>
    </row>
    <row r="279" spans="4:17" x14ac:dyDescent="0.2">
      <c r="D279" s="3">
        <v>274</v>
      </c>
      <c r="E279" s="3">
        <f t="shared" si="53"/>
        <v>3.3569644376238617</v>
      </c>
      <c r="F279" s="3">
        <f t="shared" si="52"/>
        <v>2274.9111411426638</v>
      </c>
      <c r="G279" s="3">
        <f t="shared" si="54"/>
        <v>4679.5805473160844</v>
      </c>
      <c r="H279" s="3" t="str">
        <f t="shared" si="55"/>
        <v>102.526762982989-133.511624264257i</v>
      </c>
      <c r="I279" s="3">
        <f t="shared" si="57"/>
        <v>44.523552639452234</v>
      </c>
      <c r="J279" s="3">
        <f t="shared" si="58"/>
        <v>-52.47848119813375</v>
      </c>
      <c r="K279" s="3" t="str">
        <f t="shared" si="59"/>
        <v>0.0134295662603484-0.00977382575794763i</v>
      </c>
      <c r="L279" s="3" t="str">
        <f t="shared" si="56"/>
        <v>500.819282086097-1601.71590314341i</v>
      </c>
      <c r="M279" s="3" t="str">
        <f t="shared" si="60"/>
        <v>1.01043153830663-0.0347387932011658i</v>
      </c>
      <c r="N279" s="3">
        <f t="shared" si="61"/>
        <v>-35.592783345841646</v>
      </c>
      <c r="O279" s="3">
        <f t="shared" si="62"/>
        <v>143.95346513177518</v>
      </c>
      <c r="P279" s="3">
        <f t="shared" si="63"/>
        <v>8.930769293610588</v>
      </c>
      <c r="Q279" s="3">
        <f t="shared" si="64"/>
        <v>91.474983933641425</v>
      </c>
    </row>
    <row r="280" spans="4:17" x14ac:dyDescent="0.2">
      <c r="D280" s="3">
        <v>275</v>
      </c>
      <c r="E280" s="3">
        <f t="shared" si="53"/>
        <v>3.3655664976151898</v>
      </c>
      <c r="F280" s="3">
        <f t="shared" si="52"/>
        <v>2320.4194526839156</v>
      </c>
      <c r="G280" s="3">
        <f t="shared" si="54"/>
        <v>4633.1618677249007</v>
      </c>
      <c r="H280" s="3" t="str">
        <f t="shared" si="55"/>
        <v>99.8833148441915-133.221373442753i</v>
      </c>
      <c r="I280" s="3">
        <f t="shared" si="57"/>
        <v>44.428654601855328</v>
      </c>
      <c r="J280" s="3">
        <f t="shared" si="58"/>
        <v>-53.139108313322289</v>
      </c>
      <c r="K280" s="3" t="str">
        <f t="shared" si="59"/>
        <v>0.0134291218384985-0.00959735926937287i</v>
      </c>
      <c r="L280" s="3" t="str">
        <f t="shared" si="56"/>
        <v>483.038522534974-1575.75347518268i</v>
      </c>
      <c r="M280" s="3" t="str">
        <f t="shared" si="60"/>
        <v>1.01055039292937-0.0356412931553556i</v>
      </c>
      <c r="N280" s="3">
        <f t="shared" si="61"/>
        <v>-35.647122021720975</v>
      </c>
      <c r="O280" s="3">
        <f t="shared" si="62"/>
        <v>144.44783361568778</v>
      </c>
      <c r="P280" s="3">
        <f t="shared" si="63"/>
        <v>8.7815325801343533</v>
      </c>
      <c r="Q280" s="3">
        <f t="shared" si="64"/>
        <v>91.308725302365502</v>
      </c>
    </row>
    <row r="281" spans="4:17" x14ac:dyDescent="0.2">
      <c r="D281" s="3">
        <v>276</v>
      </c>
      <c r="E281" s="3">
        <f t="shared" si="53"/>
        <v>3.3741685576065175</v>
      </c>
      <c r="F281" s="3">
        <f t="shared" si="52"/>
        <v>2366.8381322750997</v>
      </c>
      <c r="G281" s="3">
        <f t="shared" si="54"/>
        <v>4585.8146086855013</v>
      </c>
      <c r="H281" s="3" t="str">
        <f t="shared" si="55"/>
        <v>97.251682194807-132.879524969328i</v>
      </c>
      <c r="I281" s="3">
        <f t="shared" si="57"/>
        <v>44.332073319155242</v>
      </c>
      <c r="J281" s="3">
        <f t="shared" si="58"/>
        <v>-53.800401096836119</v>
      </c>
      <c r="K281" s="3" t="str">
        <f t="shared" si="59"/>
        <v>0.0134286594892054-0.00942465705587862i</v>
      </c>
      <c r="L281" s="3" t="str">
        <f t="shared" si="56"/>
        <v>465.831633241137-1550.02086082606i</v>
      </c>
      <c r="M281" s="3" t="str">
        <f t="shared" si="60"/>
        <v>1.01066633485375-0.0365630262473411i</v>
      </c>
      <c r="N281" s="3">
        <f t="shared" si="61"/>
        <v>-35.700006843015792</v>
      </c>
      <c r="O281" s="3">
        <f t="shared" si="62"/>
        <v>144.93761036438866</v>
      </c>
      <c r="P281" s="3">
        <f t="shared" si="63"/>
        <v>8.6320664761394497</v>
      </c>
      <c r="Q281" s="3">
        <f t="shared" si="64"/>
        <v>91.137209267552549</v>
      </c>
    </row>
    <row r="282" spans="4:17" x14ac:dyDescent="0.2">
      <c r="D282" s="3">
        <v>277</v>
      </c>
      <c r="E282" s="3">
        <f t="shared" si="53"/>
        <v>3.3827706175978456</v>
      </c>
      <c r="F282" s="3">
        <f t="shared" si="52"/>
        <v>2414.1853913144982</v>
      </c>
      <c r="G282" s="3">
        <f t="shared" si="54"/>
        <v>4537.5201944908904</v>
      </c>
      <c r="H282" s="3" t="str">
        <f t="shared" si="55"/>
        <v>94.6338392315885-132.486697158403i</v>
      </c>
      <c r="I282" s="3">
        <f t="shared" si="57"/>
        <v>44.233816877482212</v>
      </c>
      <c r="J282" s="3">
        <f t="shared" si="58"/>
        <v>-54.462183575352626</v>
      </c>
      <c r="K282" s="3" t="str">
        <f t="shared" si="59"/>
        <v>0.0134281784906088-0.00925565129730872i</v>
      </c>
      <c r="L282" s="3" t="str">
        <f t="shared" si="56"/>
        <v>449.184129518877-1524.52668204579i</v>
      </c>
      <c r="M282" s="3" t="str">
        <f t="shared" si="60"/>
        <v>1.01077926420112-0.0375042467638947i</v>
      </c>
      <c r="N282" s="3">
        <f t="shared" si="61"/>
        <v>-35.751460243787896</v>
      </c>
      <c r="O282" s="3">
        <f t="shared" si="62"/>
        <v>145.42263856529866</v>
      </c>
      <c r="P282" s="3">
        <f t="shared" si="63"/>
        <v>8.4823566336943159</v>
      </c>
      <c r="Q282" s="3">
        <f t="shared" si="64"/>
        <v>90.96045498994603</v>
      </c>
    </row>
    <row r="283" spans="4:17" x14ac:dyDescent="0.2">
      <c r="D283" s="3">
        <v>278</v>
      </c>
      <c r="E283" s="3">
        <f t="shared" si="53"/>
        <v>3.3913726775891737</v>
      </c>
      <c r="F283" s="3">
        <f t="shared" si="52"/>
        <v>2462.4798055091096</v>
      </c>
      <c r="G283" s="3">
        <f t="shared" si="54"/>
        <v>4488.2596778375391</v>
      </c>
      <c r="H283" s="3" t="str">
        <f t="shared" si="55"/>
        <v>92.0317182757503-132.043601145531i</v>
      </c>
      <c r="I283" s="3">
        <f t="shared" si="57"/>
        <v>44.133894604772237</v>
      </c>
      <c r="J283" s="3">
        <f t="shared" si="58"/>
        <v>-55.124283350274972</v>
      </c>
      <c r="K283" s="3" t="str">
        <f t="shared" si="59"/>
        <v>0.0134276780918903-0.00909027561982435i</v>
      </c>
      <c r="L283" s="3" t="str">
        <f t="shared" si="56"/>
        <v>433.081603845568-1499.2788782049i</v>
      </c>
      <c r="M283" s="3" t="str">
        <f t="shared" si="60"/>
        <v>1.01088908467659-0.0384652145192817i</v>
      </c>
      <c r="N283" s="3">
        <f t="shared" si="61"/>
        <v>-35.801505266560866</v>
      </c>
      <c r="O283" s="3">
        <f t="shared" si="62"/>
        <v>145.90276764994772</v>
      </c>
      <c r="P283" s="3">
        <f t="shared" si="63"/>
        <v>8.332389338211371</v>
      </c>
      <c r="Q283" s="3">
        <f t="shared" si="64"/>
        <v>90.778484299672755</v>
      </c>
    </row>
    <row r="284" spans="4:17" x14ac:dyDescent="0.2">
      <c r="D284" s="3">
        <v>279</v>
      </c>
      <c r="E284" s="3">
        <f t="shared" si="53"/>
        <v>3.3999747375805014</v>
      </c>
      <c r="F284" s="3">
        <f t="shared" si="52"/>
        <v>2511.7403221624604</v>
      </c>
      <c r="G284" s="3">
        <f t="shared" si="54"/>
        <v>4438.0137323918289</v>
      </c>
      <c r="H284" s="3" t="str">
        <f t="shared" si="55"/>
        <v>89.4472042882593-131.551037574163i</v>
      </c>
      <c r="I284" s="3">
        <f t="shared" si="57"/>
        <v>44.032317042138132</v>
      </c>
      <c r="J284" s="3">
        <f t="shared" si="58"/>
        <v>-55.786531995480964</v>
      </c>
      <c r="K284" s="3" t="str">
        <f t="shared" si="59"/>
        <v>0.0134271575121205-0.00892846506962536i</v>
      </c>
      <c r="L284" s="3" t="str">
        <f t="shared" si="56"/>
        <v>417.509749314722-1474.28473041081i</v>
      </c>
      <c r="M284" s="3" t="str">
        <f t="shared" si="60"/>
        <v>1.01099570351454-0.0394461953389215i</v>
      </c>
      <c r="N284" s="3">
        <f t="shared" si="61"/>
        <v>-35.85016550866554</v>
      </c>
      <c r="O284" s="3">
        <f t="shared" si="62"/>
        <v>146.37785337507316</v>
      </c>
      <c r="P284" s="3">
        <f t="shared" si="63"/>
        <v>8.1821515334725916</v>
      </c>
      <c r="Q284" s="3">
        <f t="shared" si="64"/>
        <v>90.591321379592188</v>
      </c>
    </row>
    <row r="285" spans="4:17" x14ac:dyDescent="0.2">
      <c r="D285" s="3">
        <v>280</v>
      </c>
      <c r="E285" s="3">
        <f t="shared" si="53"/>
        <v>3.4085767975718295</v>
      </c>
      <c r="F285" s="3">
        <f t="shared" si="52"/>
        <v>2561.9862676081711</v>
      </c>
      <c r="G285" s="3">
        <f t="shared" si="54"/>
        <v>4386.7626452077557</v>
      </c>
      <c r="H285" s="3" t="str">
        <f t="shared" si="55"/>
        <v>86.8821296864957-131.009892908788i</v>
      </c>
      <c r="I285" s="3">
        <f t="shared" si="57"/>
        <v>43.929095911832015</v>
      </c>
      <c r="J285" s="3">
        <f t="shared" si="58"/>
        <v>-56.448765440535993</v>
      </c>
      <c r="K285" s="3" t="str">
        <f t="shared" si="59"/>
        <v>0.0134266159390612-0.00877015608721455i</v>
      </c>
      <c r="L285" s="3" t="str">
        <f t="shared" si="56"/>
        <v>402.454381123678-1449.55088603742i</v>
      </c>
      <c r="M285" s="3" t="str">
        <f t="shared" si="60"/>
        <v>1.01109903139862-0.040447461541028i</v>
      </c>
      <c r="N285" s="3">
        <f t="shared" si="61"/>
        <v>-35.897465068794837</v>
      </c>
      <c r="O285" s="3">
        <f t="shared" si="62"/>
        <v>146.84775788164444</v>
      </c>
      <c r="P285" s="3">
        <f t="shared" si="63"/>
        <v>8.0316308430371777</v>
      </c>
      <c r="Q285" s="3">
        <f t="shared" si="64"/>
        <v>90.398992441108447</v>
      </c>
    </row>
    <row r="286" spans="4:17" x14ac:dyDescent="0.2">
      <c r="D286" s="3">
        <v>281</v>
      </c>
      <c r="E286" s="3">
        <f t="shared" si="53"/>
        <v>3.4171788575631576</v>
      </c>
      <c r="F286" s="3">
        <f t="shared" si="52"/>
        <v>2613.2373547922443</v>
      </c>
      <c r="G286" s="3">
        <f t="shared" si="54"/>
        <v>4334.486308992975</v>
      </c>
      <c r="H286" s="3" t="str">
        <f t="shared" si="55"/>
        <v>84.3382694907277-130.421135405223i</v>
      </c>
      <c r="I286" s="3">
        <f t="shared" si="57"/>
        <v>43.824244081999304</v>
      </c>
      <c r="J286" s="3">
        <f t="shared" si="58"/>
        <v>-57.110824337864507</v>
      </c>
      <c r="K286" s="3" t="str">
        <f t="shared" si="59"/>
        <v>0.0134260525279202-0.00861528648219345i</v>
      </c>
      <c r="L286" s="3" t="str">
        <f t="shared" si="56"/>
        <v>387.901456172322-1425.08338330481i</v>
      </c>
      <c r="M286" s="3" t="str">
        <f t="shared" si="60"/>
        <v>1.01119898235706-0.0414692924147217i</v>
      </c>
      <c r="N286" s="3">
        <f t="shared" si="61"/>
        <v>-35.943428493993295</v>
      </c>
      <c r="O286" s="3">
        <f t="shared" si="62"/>
        <v>147.31234973239216</v>
      </c>
      <c r="P286" s="3">
        <f t="shared" si="63"/>
        <v>7.8808155880060085</v>
      </c>
      <c r="Q286" s="3">
        <f t="shared" si="64"/>
        <v>90.201525394527664</v>
      </c>
    </row>
    <row r="287" spans="4:17" x14ac:dyDescent="0.2">
      <c r="D287" s="3">
        <v>282</v>
      </c>
      <c r="E287" s="3">
        <f t="shared" si="53"/>
        <v>3.4257809175544853</v>
      </c>
      <c r="F287" s="3">
        <f t="shared" si="52"/>
        <v>2665.5136910070246</v>
      </c>
      <c r="G287" s="3">
        <f t="shared" si="54"/>
        <v>4281.1642142201254</v>
      </c>
      <c r="H287" s="3" t="str">
        <f t="shared" si="55"/>
        <v>81.8173368254062-129.785810771165i</v>
      </c>
      <c r="I287" s="3">
        <f t="shared" si="57"/>
        <v>43.717775528443511</v>
      </c>
      <c r="J287" s="3">
        <f t="shared" si="58"/>
        <v>-57.772554412503098</v>
      </c>
      <c r="K287" s="3" t="str">
        <f t="shared" si="59"/>
        <v>0.0134254664000584-0.00846379540857928i</v>
      </c>
      <c r="L287" s="3" t="str">
        <f t="shared" si="56"/>
        <v>373.837090852134-1400.88767581636i</v>
      </c>
      <c r="M287" s="3" t="str">
        <f t="shared" si="60"/>
        <v>1.01129547363439-0.0425119746932455i</v>
      </c>
      <c r="N287" s="3">
        <f t="shared" si="61"/>
        <v>-35.988080727292456</v>
      </c>
      <c r="O287" s="3">
        <f t="shared" si="62"/>
        <v>147.77150392852099</v>
      </c>
      <c r="P287" s="3">
        <f t="shared" si="63"/>
        <v>7.7296948011510551</v>
      </c>
      <c r="Q287" s="3">
        <f t="shared" si="64"/>
        <v>89.998949516017888</v>
      </c>
    </row>
    <row r="288" spans="4:17" x14ac:dyDescent="0.2">
      <c r="D288" s="3">
        <v>283</v>
      </c>
      <c r="E288" s="3">
        <f t="shared" si="53"/>
        <v>3.4343829775458135</v>
      </c>
      <c r="F288" s="3">
        <f t="shared" si="52"/>
        <v>2718.8357857798742</v>
      </c>
      <c r="G288" s="3">
        <f t="shared" si="54"/>
        <v>4226.7754410803391</v>
      </c>
      <c r="H288" s="3" t="str">
        <f t="shared" si="55"/>
        <v>79.3209787965812-129.105037551973i</v>
      </c>
      <c r="I288" s="3">
        <f t="shared" si="57"/>
        <v>43.609705293633183</v>
      </c>
      <c r="J288" s="3">
        <f t="shared" si="58"/>
        <v>-58.433806793206244</v>
      </c>
      <c r="K288" s="3" t="str">
        <f t="shared" si="59"/>
        <v>0.0134248566416457-0.00831562334063181i</v>
      </c>
      <c r="L288" s="3" t="str">
        <f t="shared" si="56"/>
        <v>360.247577106593-1376.96865696216i</v>
      </c>
      <c r="M288" s="3" t="str">
        <f t="shared" si="60"/>
        <v>1.0113884255407-0.0435758030210941i</v>
      </c>
      <c r="N288" s="3">
        <f t="shared" si="61"/>
        <v>-36.031447056191148</v>
      </c>
      <c r="O288" s="3">
        <f t="shared" si="62"/>
        <v>148.22510190637581</v>
      </c>
      <c r="P288" s="3">
        <f t="shared" si="63"/>
        <v>7.5782582374420357</v>
      </c>
      <c r="Q288" s="3">
        <f t="shared" si="64"/>
        <v>89.791295113169568</v>
      </c>
    </row>
    <row r="289" spans="4:17" x14ac:dyDescent="0.2">
      <c r="D289" s="3">
        <v>284</v>
      </c>
      <c r="E289" s="3">
        <f t="shared" si="53"/>
        <v>3.4429850375371416</v>
      </c>
      <c r="F289" s="3">
        <f t="shared" si="52"/>
        <v>2773.2245589196605</v>
      </c>
      <c r="G289" s="3">
        <f t="shared" si="54"/>
        <v>4171.2986512758071</v>
      </c>
      <c r="H289" s="3" t="str">
        <f t="shared" si="55"/>
        <v>76.850772762986-128.380002278122i</v>
      </c>
      <c r="I289" s="3">
        <f t="shared" si="57"/>
        <v>43.500049443197412</v>
      </c>
      <c r="J289" s="3">
        <f t="shared" si="58"/>
        <v>-59.094438323819539</v>
      </c>
      <c r="K289" s="3" t="str">
        <f t="shared" si="59"/>
        <v>0.0134242223022642-0.00817071204918007i</v>
      </c>
      <c r="L289" s="3" t="str">
        <f t="shared" si="56"/>
        <v>347.119396845301-1353.33068410731i</v>
      </c>
      <c r="M289" s="3" t="str">
        <f t="shared" si="60"/>
        <v>1.01147776127967-0.0446610804140148i</v>
      </c>
      <c r="N289" s="3">
        <f t="shared" si="61"/>
        <v>-36.073553062163782</v>
      </c>
      <c r="O289" s="3">
        <f t="shared" si="62"/>
        <v>148.67303151491058</v>
      </c>
      <c r="P289" s="3">
        <f t="shared" si="63"/>
        <v>7.4264963810336297</v>
      </c>
      <c r="Q289" s="3">
        <f t="shared" si="64"/>
        <v>89.578593191091045</v>
      </c>
    </row>
    <row r="290" spans="4:17" x14ac:dyDescent="0.2">
      <c r="D290" s="3">
        <v>285</v>
      </c>
      <c r="E290" s="3">
        <f t="shared" si="53"/>
        <v>3.4515870975284693</v>
      </c>
      <c r="F290" s="3">
        <f t="shared" si="52"/>
        <v>2828.7013487241934</v>
      </c>
      <c r="G290" s="3">
        <f t="shared" si="54"/>
        <v>4114.7120796481158</v>
      </c>
      <c r="H290" s="3" t="str">
        <f t="shared" si="55"/>
        <v>74.4082230144368-127.611954411762i</v>
      </c>
      <c r="I290" s="3">
        <f t="shared" si="57"/>
        <v>43.388825020165037</v>
      </c>
      <c r="J290" s="3">
        <f t="shared" si="58"/>
        <v>-59.754311853995787</v>
      </c>
      <c r="K290" s="3" t="str">
        <f t="shared" si="59"/>
        <v>0.013423562393459-0.00802900457843849i</v>
      </c>
      <c r="L290" s="3" t="str">
        <f t="shared" si="56"/>
        <v>334.439234794616-1329.97760249205i</v>
      </c>
      <c r="M290" s="3" t="str">
        <f t="shared" si="60"/>
        <v>1.01156340675653-0.045768118711013i</v>
      </c>
      <c r="N290" s="3">
        <f t="shared" si="61"/>
        <v>-36.114424571363976</v>
      </c>
      <c r="O290" s="3">
        <f t="shared" si="62"/>
        <v>149.11518697488287</v>
      </c>
      <c r="P290" s="3">
        <f t="shared" si="63"/>
        <v>7.2744004488010603</v>
      </c>
      <c r="Q290" s="3">
        <f t="shared" si="64"/>
        <v>89.360875120887087</v>
      </c>
    </row>
    <row r="291" spans="4:17" x14ac:dyDescent="0.2">
      <c r="D291" s="3">
        <v>286</v>
      </c>
      <c r="E291" s="3">
        <f t="shared" si="53"/>
        <v>3.4601891575197974</v>
      </c>
      <c r="F291" s="3">
        <f t="shared" si="52"/>
        <v>2885.2879203518842</v>
      </c>
      <c r="G291" s="3">
        <f t="shared" si="54"/>
        <v>4056.993525639175</v>
      </c>
      <c r="H291" s="3" t="str">
        <f t="shared" si="55"/>
        <v>71.9947578673055-126.802201130346i</v>
      </c>
      <c r="I291" s="3">
        <f t="shared" si="57"/>
        <v>43.276049997208979</v>
      </c>
      <c r="J291" s="3">
        <f t="shared" si="58"/>
        <v>-60.413296508482034</v>
      </c>
      <c r="K291" s="3" t="str">
        <f t="shared" si="59"/>
        <v>0.0134228758872294-0.00789044522330187i</v>
      </c>
      <c r="L291" s="3" t="str">
        <f t="shared" si="56"/>
        <v>322.193989867532-1306.91276877915i</v>
      </c>
      <c r="M291" s="3" t="str">
        <f t="shared" si="60"/>
        <v>1.01164529036736-0.0468972390176791i</v>
      </c>
      <c r="N291" s="3">
        <f t="shared" si="61"/>
        <v>-36.154087606678345</v>
      </c>
      <c r="O291" s="3">
        <f t="shared" si="62"/>
        <v>149.55146882074237</v>
      </c>
      <c r="P291" s="3">
        <f t="shared" si="63"/>
        <v>7.1219623905306335</v>
      </c>
      <c r="Q291" s="3">
        <f t="shared" si="64"/>
        <v>89.138172312260338</v>
      </c>
    </row>
    <row r="292" spans="4:17" x14ac:dyDescent="0.2">
      <c r="D292" s="3">
        <v>287</v>
      </c>
      <c r="E292" s="3">
        <f t="shared" si="53"/>
        <v>3.4687912175111251</v>
      </c>
      <c r="F292" s="3">
        <f t="shared" si="52"/>
        <v>2943.006474360825</v>
      </c>
      <c r="G292" s="3">
        <f t="shared" si="54"/>
        <v>3998.1203445812685</v>
      </c>
      <c r="H292" s="3" t="str">
        <f t="shared" si="55"/>
        <v>69.6117271829702-125.952101985467i</v>
      </c>
      <c r="I292" s="3">
        <f t="shared" si="57"/>
        <v>43.161743227164912</v>
      </c>
      <c r="J292" s="3">
        <f t="shared" si="58"/>
        <v>-61.071267934374411</v>
      </c>
      <c r="K292" s="3" t="str">
        <f t="shared" si="59"/>
        <v>0.0134221617144655-0.00775497950710971i</v>
      </c>
      <c r="L292" s="3" t="str">
        <f t="shared" si="56"/>
        <v>310.370785135021-1284.13907419198i</v>
      </c>
      <c r="M292" s="3" t="str">
        <f t="shared" si="60"/>
        <v>1.01172334277094-0.0480487721402771i</v>
      </c>
      <c r="N292" s="3">
        <f t="shared" si="61"/>
        <v>-36.192568341263993</v>
      </c>
      <c r="O292" s="3">
        <f t="shared" si="62"/>
        <v>149.98178382624789</v>
      </c>
      <c r="P292" s="3">
        <f t="shared" si="63"/>
        <v>6.9691748859009195</v>
      </c>
      <c r="Q292" s="3">
        <f t="shared" si="64"/>
        <v>88.910515891873473</v>
      </c>
    </row>
    <row r="293" spans="4:17" x14ac:dyDescent="0.2">
      <c r="D293" s="3">
        <v>288</v>
      </c>
      <c r="E293" s="3">
        <f t="shared" si="53"/>
        <v>3.4773932775024532</v>
      </c>
      <c r="F293" s="3">
        <f t="shared" si="52"/>
        <v>3001.8796554187315</v>
      </c>
      <c r="G293" s="3">
        <f t="shared" si="54"/>
        <v>3938.0694388129145</v>
      </c>
      <c r="H293" s="3" t="str">
        <f t="shared" si="55"/>
        <v>67.2604003113823-125.063063474679i</v>
      </c>
      <c r="I293" s="3">
        <f t="shared" si="57"/>
        <v>43.045924392092942</v>
      </c>
      <c r="J293" s="3">
        <f t="shared" si="58"/>
        <v>-61.728108525879946</v>
      </c>
      <c r="K293" s="3" t="str">
        <f t="shared" si="59"/>
        <v>0.0134214187633207-0.00762255415986877i</v>
      </c>
      <c r="L293" s="3" t="str">
        <f t="shared" si="56"/>
        <v>298.956976479928-1261.65896719367i</v>
      </c>
      <c r="M293" s="3" t="str">
        <f t="shared" si="60"/>
        <v>1.01179749664444-0.0492230590102597i</v>
      </c>
      <c r="N293" s="3">
        <f t="shared" si="61"/>
        <v>-36.229893053693992</v>
      </c>
      <c r="O293" s="3">
        <f t="shared" si="62"/>
        <v>150.40604491486167</v>
      </c>
      <c r="P293" s="3">
        <f t="shared" si="63"/>
        <v>6.8160313383989504</v>
      </c>
      <c r="Q293" s="3">
        <f t="shared" si="64"/>
        <v>88.67793638898172</v>
      </c>
    </row>
    <row r="294" spans="4:17" x14ac:dyDescent="0.2">
      <c r="D294" s="3">
        <v>289</v>
      </c>
      <c r="E294" s="3">
        <f t="shared" si="53"/>
        <v>3.4859953374937813</v>
      </c>
      <c r="F294" s="3">
        <f t="shared" si="52"/>
        <v>3061.9305611870855</v>
      </c>
      <c r="G294" s="3">
        <f t="shared" si="54"/>
        <v>3876.817248616956</v>
      </c>
      <c r="H294" s="3" t="str">
        <f t="shared" si="55"/>
        <v>64.9419644582128-124.136533563456i</v>
      </c>
      <c r="I294" s="3">
        <f t="shared" si="57"/>
        <v>42.928613951153551</v>
      </c>
      <c r="J294" s="3">
        <f t="shared" si="58"/>
        <v>-62.383707626307604</v>
      </c>
      <c r="K294" s="3" t="str">
        <f t="shared" si="59"/>
        <v>0.0134206458775243-0.00749311709692534i</v>
      </c>
      <c r="L294" s="3" t="str">
        <f t="shared" si="56"/>
        <v>287.940160013215-1239.47447566503i</v>
      </c>
      <c r="M294" s="3" t="str">
        <f t="shared" si="60"/>
        <v>1.01186768642437-0.0504204510989694i</v>
      </c>
      <c r="N294" s="3">
        <f t="shared" si="61"/>
        <v>-36.266088084812708</v>
      </c>
      <c r="O294" s="3">
        <f t="shared" si="62"/>
        <v>150.82417105601348</v>
      </c>
      <c r="P294" s="3">
        <f t="shared" si="63"/>
        <v>6.6625258663408431</v>
      </c>
      <c r="Q294" s="3">
        <f t="shared" si="64"/>
        <v>88.440463429705886</v>
      </c>
    </row>
    <row r="295" spans="4:17" x14ac:dyDescent="0.2">
      <c r="D295" s="3">
        <v>290</v>
      </c>
      <c r="E295" s="3">
        <f t="shared" si="53"/>
        <v>3.494597397485109</v>
      </c>
      <c r="F295" s="3">
        <f t="shared" si="52"/>
        <v>3123.182751383044</v>
      </c>
      <c r="G295" s="3">
        <f t="shared" si="54"/>
        <v>3814.3397429774082</v>
      </c>
      <c r="H295" s="3" t="str">
        <f t="shared" si="55"/>
        <v>62.6575234706228-123.173996193318i</v>
      </c>
      <c r="I295" s="3">
        <f t="shared" si="57"/>
        <v>42.809833087565082</v>
      </c>
      <c r="J295" s="3">
        <f t="shared" si="58"/>
        <v>-63.03796170713391</v>
      </c>
      <c r="K295" s="3" t="str">
        <f t="shared" si="59"/>
        <v>0.0134198418546268-0.00736661739807595i</v>
      </c>
      <c r="L295" s="3" t="str">
        <f t="shared" si="56"/>
        <v>277.308178330452-1217.58722854493i</v>
      </c>
      <c r="M295" s="3" t="str">
        <f t="shared" si="60"/>
        <v>1.01193384803386-0.0516413108224935i</v>
      </c>
      <c r="N295" s="3">
        <f t="shared" si="61"/>
        <v>-36.301179796393143</v>
      </c>
      <c r="O295" s="3">
        <f t="shared" si="62"/>
        <v>151.23608714833085</v>
      </c>
      <c r="P295" s="3">
        <f t="shared" si="63"/>
        <v>6.5086532911719388</v>
      </c>
      <c r="Q295" s="3">
        <f t="shared" si="64"/>
        <v>88.198125441196936</v>
      </c>
    </row>
    <row r="296" spans="4:17" x14ac:dyDescent="0.2">
      <c r="D296" s="3">
        <v>291</v>
      </c>
      <c r="E296" s="3">
        <f t="shared" si="53"/>
        <v>3.5031994574764371</v>
      </c>
      <c r="F296" s="3">
        <f t="shared" si="52"/>
        <v>3185.6602570225918</v>
      </c>
      <c r="G296" s="3">
        <f t="shared" si="54"/>
        <v>3750.6124101514129</v>
      </c>
      <c r="H296" s="3" t="str">
        <f t="shared" si="55"/>
        <v>60.408097033412-122.176965810817i</v>
      </c>
      <c r="I296" s="3">
        <f t="shared" si="57"/>
        <v>42.68960365490797</v>
      </c>
      <c r="J296" s="3">
        <f t="shared" si="58"/>
        <v>-63.690774524160361</v>
      </c>
      <c r="K296" s="3" t="str">
        <f t="shared" si="59"/>
        <v>0.0134190054441789-0.0072430052871082i</v>
      </c>
      <c r="L296" s="3" t="str">
        <f t="shared" si="56"/>
        <v>267.049125684592-1195.99847690333i</v>
      </c>
      <c r="M296" s="3" t="str">
        <f t="shared" si="60"/>
        <v>1.01199591859755-0.0528860119367324i</v>
      </c>
      <c r="N296" s="3">
        <f t="shared" si="61"/>
        <v>-36.335194531668805</v>
      </c>
      <c r="O296" s="3">
        <f t="shared" si="62"/>
        <v>151.64172389094415</v>
      </c>
      <c r="P296" s="3">
        <f t="shared" si="63"/>
        <v>6.3544091232391651</v>
      </c>
      <c r="Q296" s="3">
        <f t="shared" si="64"/>
        <v>87.950949366783789</v>
      </c>
    </row>
    <row r="297" spans="4:17" x14ac:dyDescent="0.2">
      <c r="D297" s="3">
        <v>292</v>
      </c>
      <c r="E297" s="3">
        <f t="shared" si="53"/>
        <v>3.5118015174677648</v>
      </c>
      <c r="F297" s="3">
        <f t="shared" si="52"/>
        <v>3249.3875898485871</v>
      </c>
      <c r="G297" s="3">
        <f t="shared" si="54"/>
        <v>3685.6102480525283</v>
      </c>
      <c r="H297" s="3" t="str">
        <f t="shared" si="55"/>
        <v>58.1946202642905-121.14698195033i</v>
      </c>
      <c r="I297" s="3">
        <f t="shared" si="57"/>
        <v>42.567948123031726</v>
      </c>
      <c r="J297" s="3">
        <f t="shared" si="58"/>
        <v>-64.342057250910798</v>
      </c>
      <c r="K297" s="3" t="str">
        <f t="shared" si="59"/>
        <v>0.0134181353458405-0.0071222321117606i</v>
      </c>
      <c r="L297" s="3" t="str">
        <f t="shared" si="56"/>
        <v>257.151352148626-1174.70911442179i</v>
      </c>
      <c r="M297" s="3" t="str">
        <f t="shared" si="60"/>
        <v>1.01205383614529-0.0541549399229282i</v>
      </c>
      <c r="N297" s="3">
        <f t="shared" si="61"/>
        <v>-36.368158577800656</v>
      </c>
      <c r="O297" s="3">
        <f t="shared" si="62"/>
        <v>152.04101764397504</v>
      </c>
      <c r="P297" s="3">
        <f t="shared" si="63"/>
        <v>6.1997895452310701</v>
      </c>
      <c r="Q297" s="3">
        <f t="shared" si="64"/>
        <v>87.69896039306424</v>
      </c>
    </row>
    <row r="298" spans="4:17" x14ac:dyDescent="0.2">
      <c r="D298" s="3">
        <v>293</v>
      </c>
      <c r="E298" s="3">
        <f t="shared" si="53"/>
        <v>3.5204035774590929</v>
      </c>
      <c r="F298" s="3">
        <f t="shared" si="52"/>
        <v>3314.3897519474717</v>
      </c>
      <c r="G298" s="3">
        <f t="shared" si="54"/>
        <v>3619.307754441721</v>
      </c>
      <c r="H298" s="3" t="str">
        <f t="shared" si="55"/>
        <v>56.0179436942948-120.085603901692i</v>
      </c>
      <c r="I298" s="3">
        <f t="shared" si="57"/>
        <v>42.444889523815547</v>
      </c>
      <c r="J298" s="3">
        <f t="shared" si="58"/>
        <v>-64.99172858955221</v>
      </c>
      <c r="K298" s="3" t="str">
        <f t="shared" si="59"/>
        <v>0.0134172302074165-0.00700425032409305i</v>
      </c>
      <c r="L298" s="3" t="str">
        <f t="shared" si="56"/>
        <v>247.603466839395-1153.7196972623i</v>
      </c>
      <c r="M298" s="3" t="str">
        <f t="shared" si="60"/>
        <v>1.0121075393056-0.0554484923639815i</v>
      </c>
      <c r="N298" s="3">
        <f t="shared" si="61"/>
        <v>-36.400098130324999</v>
      </c>
      <c r="O298" s="3">
        <f t="shared" si="62"/>
        <v>152.43391027929891</v>
      </c>
      <c r="P298" s="3">
        <f t="shared" si="63"/>
        <v>6.0447913934905486</v>
      </c>
      <c r="Q298" s="3">
        <f t="shared" si="64"/>
        <v>87.442181689746704</v>
      </c>
    </row>
    <row r="299" spans="4:17" x14ac:dyDescent="0.2">
      <c r="D299" s="3">
        <v>294</v>
      </c>
      <c r="E299" s="3">
        <f t="shared" si="53"/>
        <v>3.5290056374504211</v>
      </c>
      <c r="F299" s="3">
        <f t="shared" si="52"/>
        <v>3380.692245558279</v>
      </c>
      <c r="G299" s="3">
        <f t="shared" si="54"/>
        <v>3551.6789169220815</v>
      </c>
      <c r="H299" s="3" t="str">
        <f t="shared" si="55"/>
        <v>53.878833616912-118.994405491506i</v>
      </c>
      <c r="I299" s="3">
        <f t="shared" si="57"/>
        <v>42.320451397022261</v>
      </c>
      <c r="J299" s="3">
        <f t="shared" si="58"/>
        <v>-65.639714859746348</v>
      </c>
      <c r="K299" s="3" t="str">
        <f t="shared" si="59"/>
        <v>0.0134162886228184-0.00688901346125772i</v>
      </c>
      <c r="L299" s="3" t="str">
        <f t="shared" si="56"/>
        <v>238.394340271184-1133.0304633091i</v>
      </c>
      <c r="M299" s="3" t="str">
        <f t="shared" si="60"/>
        <v>1.01215696699001-0.0567670793120318i</v>
      </c>
      <c r="N299" s="3">
        <f t="shared" si="61"/>
        <v>-36.431039259613897</v>
      </c>
      <c r="O299" s="3">
        <f t="shared" si="62"/>
        <v>152.82034902266531</v>
      </c>
      <c r="P299" s="3">
        <f t="shared" si="63"/>
        <v>5.8894121374083639</v>
      </c>
      <c r="Q299" s="3">
        <f t="shared" si="64"/>
        <v>87.180634162918963</v>
      </c>
    </row>
    <row r="300" spans="4:17" x14ac:dyDescent="0.2">
      <c r="D300" s="3">
        <v>295</v>
      </c>
      <c r="E300" s="3">
        <f t="shared" si="53"/>
        <v>3.5376076974417487</v>
      </c>
      <c r="F300" s="3">
        <f t="shared" si="52"/>
        <v>3448.3210830779185</v>
      </c>
      <c r="G300" s="3">
        <f t="shared" si="54"/>
        <v>3482.697202733385</v>
      </c>
      <c r="H300" s="3" t="str">
        <f t="shared" si="55"/>
        <v>51.7779727873138-117.874970004608i</v>
      </c>
      <c r="I300" s="3">
        <f t="shared" si="57"/>
        <v>42.194657736473459</v>
      </c>
      <c r="J300" s="3">
        <f t="shared" si="58"/>
        <v>-66.285950065960151</v>
      </c>
      <c r="K300" s="3" t="str">
        <f t="shared" si="59"/>
        <v>0.0134153091299479-0.00677647612666099i</v>
      </c>
      <c r="L300" s="3" t="str">
        <f t="shared" si="56"/>
        <v>229.513105904981-1112.64135077277i</v>
      </c>
      <c r="M300" s="3" t="str">
        <f t="shared" si="60"/>
        <v>1.01220205806905-0.0581111236478722i</v>
      </c>
      <c r="N300" s="3">
        <f t="shared" si="61"/>
        <v>-36.46100787936836</v>
      </c>
      <c r="O300" s="3">
        <f t="shared" si="62"/>
        <v>153.20028628822976</v>
      </c>
      <c r="P300" s="3">
        <f t="shared" si="63"/>
        <v>5.7336498571050996</v>
      </c>
      <c r="Q300" s="3">
        <f t="shared" si="64"/>
        <v>86.914336222269611</v>
      </c>
    </row>
    <row r="301" spans="4:17" x14ac:dyDescent="0.2">
      <c r="D301" s="3">
        <v>296</v>
      </c>
      <c r="E301" s="3">
        <f t="shared" si="53"/>
        <v>3.5462097574330769</v>
      </c>
      <c r="F301" s="3">
        <f t="shared" si="52"/>
        <v>3517.302797266615</v>
      </c>
      <c r="G301" s="3">
        <f t="shared" si="54"/>
        <v>3412.3355483425589</v>
      </c>
      <c r="H301" s="3" t="str">
        <f t="shared" si="55"/>
        <v>49.7159614513018-116.728885269686i</v>
      </c>
      <c r="I301" s="3">
        <f t="shared" si="57"/>
        <v>42.067532936762632</v>
      </c>
      <c r="J301" s="3">
        <f t="shared" si="58"/>
        <v>-66.930375943859289</v>
      </c>
      <c r="K301" s="3" t="str">
        <f t="shared" si="59"/>
        <v>0.0134142902084993-0.00666659397150716i</v>
      </c>
      <c r="L301" s="3" t="str">
        <f t="shared" si="56"/>
        <v>220.949160956534-1092.55201614959i</v>
      </c>
      <c r="M301" s="3" t="str">
        <f t="shared" si="60"/>
        <v>1.01224275104089-0.0594810614328665i</v>
      </c>
      <c r="N301" s="3">
        <f t="shared" si="61"/>
        <v>-36.490029717152453</v>
      </c>
      <c r="O301" s="3">
        <f t="shared" si="62"/>
        <v>153.57367950652221</v>
      </c>
      <c r="P301" s="3">
        <f t="shared" si="63"/>
        <v>5.577503219610179</v>
      </c>
      <c r="Q301" s="3">
        <f t="shared" si="64"/>
        <v>86.643303562662922</v>
      </c>
    </row>
    <row r="302" spans="4:17" x14ac:dyDescent="0.2">
      <c r="D302" s="3">
        <v>297</v>
      </c>
      <c r="E302" s="3">
        <f t="shared" si="53"/>
        <v>3.554811817424405</v>
      </c>
      <c r="F302" s="3">
        <f t="shared" si="52"/>
        <v>3587.6644516574411</v>
      </c>
      <c r="G302" s="3">
        <f t="shared" si="54"/>
        <v>3340.5663488258247</v>
      </c>
      <c r="H302" s="3" t="str">
        <f t="shared" si="55"/>
        <v>47.6933186820217-115.557738930461i</v>
      </c>
      <c r="I302" s="3">
        <f t="shared" si="57"/>
        <v>41.939101740709134</v>
      </c>
      <c r="J302" s="3">
        <f t="shared" si="58"/>
        <v>-67.572941986513683</v>
      </c>
      <c r="K302" s="3" t="str">
        <f t="shared" si="59"/>
        <v>0.0134132302776799-0.00655932367671427i</v>
      </c>
      <c r="L302" s="3" t="str">
        <f t="shared" si="56"/>
        <v>212.69216652348-1072.76185153265i</v>
      </c>
      <c r="M302" s="3" t="str">
        <f t="shared" si="60"/>
        <v>1.01227898369315-0.0608773422541203i</v>
      </c>
      <c r="N302" s="3">
        <f t="shared" si="61"/>
        <v>-36.518130286964123</v>
      </c>
      <c r="O302" s="3">
        <f t="shared" si="62"/>
        <v>153.94049094684885</v>
      </c>
      <c r="P302" s="3">
        <f t="shared" si="63"/>
        <v>5.4209714537450111</v>
      </c>
      <c r="Q302" s="3">
        <f t="shared" si="64"/>
        <v>86.367548960335171</v>
      </c>
    </row>
    <row r="303" spans="4:17" x14ac:dyDescent="0.2">
      <c r="D303" s="3">
        <v>298</v>
      </c>
      <c r="E303" s="3">
        <f t="shared" si="53"/>
        <v>3.5634138774157327</v>
      </c>
      <c r="F303" s="3">
        <f t="shared" si="52"/>
        <v>3659.4336511741753</v>
      </c>
      <c r="G303" s="3">
        <f t="shared" si="54"/>
        <v>3267.3614470385314</v>
      </c>
      <c r="H303" s="3" t="str">
        <f t="shared" si="55"/>
        <v>45.7104840013175-114.363113921174i</v>
      </c>
      <c r="I303" s="3">
        <f t="shared" si="57"/>
        <v>41.809389187740223</v>
      </c>
      <c r="J303" s="3">
        <f t="shared" si="58"/>
        <v>-68.21360545121982</v>
      </c>
      <c r="K303" s="3" t="str">
        <f t="shared" si="59"/>
        <v>0.0134121276938419-0.00645462293519262i</v>
      </c>
      <c r="L303" s="3" t="str">
        <f t="shared" si="56"/>
        <v>204.732047088915-1053.27000127409i</v>
      </c>
      <c r="M303" s="3" t="str">
        <f t="shared" si="60"/>
        <v>1.0123106927586-0.0623004295637559i</v>
      </c>
      <c r="N303" s="3">
        <f t="shared" si="61"/>
        <v>-36.545334863831549</v>
      </c>
      <c r="O303" s="3">
        <f t="shared" si="62"/>
        <v>154.30068753507589</v>
      </c>
      <c r="P303" s="3">
        <f t="shared" si="63"/>
        <v>5.2640543239086739</v>
      </c>
      <c r="Q303" s="3">
        <f t="shared" si="64"/>
        <v>86.087082083856075</v>
      </c>
    </row>
    <row r="304" spans="4:17" x14ac:dyDescent="0.2">
      <c r="D304" s="3">
        <v>299</v>
      </c>
      <c r="E304" s="3">
        <f t="shared" si="53"/>
        <v>3.5720159374070608</v>
      </c>
      <c r="F304" s="3">
        <f t="shared" si="52"/>
        <v>3732.6385529614686</v>
      </c>
      <c r="G304" s="3">
        <f t="shared" si="54"/>
        <v>3192.6921225682381</v>
      </c>
      <c r="H304" s="3" t="str">
        <f t="shared" si="55"/>
        <v>43.767819261712-113.146584162485i</v>
      </c>
      <c r="I304" s="3">
        <f t="shared" si="57"/>
        <v>41.678420563375894</v>
      </c>
      <c r="J304" s="3">
        <f t="shared" si="58"/>
        <v>-68.852331347818534</v>
      </c>
      <c r="K304" s="3" t="str">
        <f t="shared" si="59"/>
        <v>0.0134109807480282-0.00635245043447714i</v>
      </c>
      <c r="L304" s="3" t="str">
        <f t="shared" si="56"/>
        <v>197.058989455974-1034.07537800106i</v>
      </c>
      <c r="M304" s="3" t="str">
        <f t="shared" si="60"/>
        <v>1.01233781356527-0.0637508010131605i</v>
      </c>
      <c r="N304" s="3">
        <f t="shared" si="61"/>
        <v>-36.57166846040959</v>
      </c>
      <c r="O304" s="3">
        <f t="shared" si="62"/>
        <v>154.65424066771456</v>
      </c>
      <c r="P304" s="3">
        <f t="shared" si="63"/>
        <v>5.1067521029663041</v>
      </c>
      <c r="Q304" s="3">
        <f t="shared" si="64"/>
        <v>85.801909319896026</v>
      </c>
    </row>
    <row r="305" spans="4:17" x14ac:dyDescent="0.2">
      <c r="D305" s="3">
        <v>300</v>
      </c>
      <c r="E305" s="3">
        <f t="shared" si="53"/>
        <v>3.5806179973983889</v>
      </c>
      <c r="F305" s="3">
        <f t="shared" si="52"/>
        <v>3807.3078774317619</v>
      </c>
      <c r="G305" s="3">
        <f t="shared" si="54"/>
        <v>3116.5290804669139</v>
      </c>
      <c r="H305" s="3" t="str">
        <f t="shared" si="55"/>
        <v>41.8656107643843-111.909710491195i</v>
      </c>
      <c r="I305" s="3">
        <f t="shared" si="57"/>
        <v>41.546221349972107</v>
      </c>
      <c r="J305" s="3">
        <f t="shared" si="58"/>
        <v>-69.489092409449839</v>
      </c>
      <c r="K305" s="3" t="str">
        <f t="shared" si="59"/>
        <v>0.0134097876634225-0.00625276583970336i</v>
      </c>
      <c r="L305" s="3" t="str">
        <f t="shared" si="56"/>
        <v>189.663441165022-1015.17667798982i</v>
      </c>
      <c r="M305" s="3" t="str">
        <f t="shared" si="60"/>
        <v>1.0123602796813-0.0652289487832026i</v>
      </c>
      <c r="N305" s="3">
        <f t="shared" si="61"/>
        <v>-36.597155805549193</v>
      </c>
      <c r="O305" s="3">
        <f t="shared" si="62"/>
        <v>155.0011260231675</v>
      </c>
      <c r="P305" s="3">
        <f t="shared" si="63"/>
        <v>4.9490655444229148</v>
      </c>
      <c r="Q305" s="3">
        <f t="shared" si="64"/>
        <v>85.512033613717662</v>
      </c>
    </row>
    <row r="306" spans="4:17" x14ac:dyDescent="0.2">
      <c r="D306" s="3">
        <v>301</v>
      </c>
      <c r="E306" s="3">
        <f t="shared" si="53"/>
        <v>3.5892200573897166</v>
      </c>
      <c r="F306" s="3">
        <f t="shared" si="52"/>
        <v>3883.4709195330861</v>
      </c>
      <c r="G306" s="3">
        <f t="shared" si="54"/>
        <v>3038.8424397576232</v>
      </c>
      <c r="H306" s="3" t="str">
        <f t="shared" si="55"/>
        <v>40.0040715882275-110.654036834641i</v>
      </c>
      <c r="I306" s="3">
        <f t="shared" si="57"/>
        <v>41.412817178866241</v>
      </c>
      <c r="J306" s="3">
        <f t="shared" si="58"/>
        <v>-70.123869046733788</v>
      </c>
      <c r="K306" s="3" t="str">
        <f t="shared" si="59"/>
        <v>0.0134085465927059-0.00615552977691811i</v>
      </c>
      <c r="L306" s="3" t="str">
        <f t="shared" si="56"/>
        <v>182.53610844234-996.572395905221i</v>
      </c>
      <c r="M306" s="3" t="str">
        <f t="shared" si="60"/>
        <v>1.01237802255487-0.0667353799113996i</v>
      </c>
      <c r="N306" s="3">
        <f t="shared" si="61"/>
        <v>-36.621821324798773</v>
      </c>
      <c r="O306" s="3">
        <f t="shared" si="62"/>
        <v>155.34132337096455</v>
      </c>
      <c r="P306" s="3">
        <f t="shared" si="63"/>
        <v>4.790995854067468</v>
      </c>
      <c r="Q306" s="3">
        <f t="shared" si="64"/>
        <v>85.217454324230758</v>
      </c>
    </row>
    <row r="307" spans="4:17" x14ac:dyDescent="0.2">
      <c r="D307" s="3">
        <v>302</v>
      </c>
      <c r="E307" s="3">
        <f t="shared" si="53"/>
        <v>3.5978221173810447</v>
      </c>
      <c r="F307" s="3">
        <f t="shared" si="52"/>
        <v>3961.1575602423768</v>
      </c>
      <c r="G307" s="3">
        <f t="shared" si="54"/>
        <v>2959.601721711404</v>
      </c>
      <c r="H307" s="3" t="str">
        <f t="shared" si="55"/>
        <v>38.183344105005-109.381086638031i</v>
      </c>
      <c r="I307" s="3">
        <f t="shared" si="57"/>
        <v>41.27823378404851</v>
      </c>
      <c r="J307" s="3">
        <f t="shared" si="58"/>
        <v>-70.756649286405235</v>
      </c>
      <c r="K307" s="3" t="str">
        <f t="shared" si="59"/>
        <v>0.0134072556153141-0.00606070381671552i</v>
      </c>
      <c r="L307" s="3" t="str">
        <f t="shared" si="56"/>
        <v>175.667953726337-978.260838914171i</v>
      </c>
      <c r="M307" s="3" t="str">
        <f t="shared" si="60"/>
        <v>1.01239097114937-0.068270616617095i</v>
      </c>
      <c r="N307" s="3">
        <f t="shared" si="61"/>
        <v>-36.645689122793954</v>
      </c>
      <c r="O307" s="3">
        <f t="shared" si="62"/>
        <v>155.6748163797559</v>
      </c>
      <c r="P307" s="3">
        <f t="shared" si="63"/>
        <v>4.6325446612545562</v>
      </c>
      <c r="Q307" s="3">
        <f t="shared" si="64"/>
        <v>84.918167093350661</v>
      </c>
    </row>
    <row r="308" spans="4:17" x14ac:dyDescent="0.2">
      <c r="D308" s="3">
        <v>303</v>
      </c>
      <c r="E308" s="3">
        <f t="shared" si="53"/>
        <v>3.6064241773723724</v>
      </c>
      <c r="F308" s="3">
        <f t="shared" si="52"/>
        <v>4040.398278288596</v>
      </c>
      <c r="G308" s="3">
        <f t="shared" si="54"/>
        <v>2878.7758378895214</v>
      </c>
      <c r="H308" s="3" t="str">
        <f t="shared" si="55"/>
        <v>36.4035026558418-108.09235955061i</v>
      </c>
      <c r="I308" s="3">
        <f t="shared" si="57"/>
        <v>41.142496957472048</v>
      </c>
      <c r="J308" s="3">
        <f t="shared" si="58"/>
        <v>-71.387428695459832</v>
      </c>
      <c r="K308" s="3" t="str">
        <f t="shared" si="59"/>
        <v>0.0134059127345918-0.00596825045818858i</v>
      </c>
      <c r="L308" s="3" t="str">
        <f t="shared" si="56"/>
        <v>169.05019281464-960.240140183706i</v>
      </c>
      <c r="M308" s="3" t="str">
        <f t="shared" si="60"/>
        <v>1.01239905157386-0.0698351966257335i</v>
      </c>
      <c r="N308" s="3">
        <f t="shared" si="61"/>
        <v>-36.668782967485555</v>
      </c>
      <c r="O308" s="3">
        <f t="shared" si="62"/>
        <v>156.00159242478637</v>
      </c>
      <c r="P308" s="3">
        <f t="shared" si="63"/>
        <v>4.4737139899864928</v>
      </c>
      <c r="Q308" s="3">
        <f t="shared" si="64"/>
        <v>84.614163729326535</v>
      </c>
    </row>
    <row r="309" spans="4:17" x14ac:dyDescent="0.2">
      <c r="D309" s="3">
        <v>304</v>
      </c>
      <c r="E309" s="3">
        <f t="shared" si="53"/>
        <v>3.6150262373637005</v>
      </c>
      <c r="F309" s="3">
        <f t="shared" si="52"/>
        <v>4121.2241621104786</v>
      </c>
      <c r="G309" s="3">
        <f t="shared" si="54"/>
        <v>2796.3330779466223</v>
      </c>
      <c r="H309" s="3" t="str">
        <f t="shared" si="55"/>
        <v>34.6645563646783-106.789328374147i</v>
      </c>
      <c r="I309" s="3">
        <f t="shared" si="57"/>
        <v>41.005632506091501</v>
      </c>
      <c r="J309" s="3">
        <f t="shared" si="58"/>
        <v>-72.016210291887234</v>
      </c>
      <c r="K309" s="3" t="str">
        <f t="shared" si="59"/>
        <v>0.0134045158748425-0.00587813311318692i</v>
      </c>
      <c r="L309" s="3" t="str">
        <f t="shared" si="56"/>
        <v>162.674291672742-942.508271775523i</v>
      </c>
      <c r="M309" s="3" t="str">
        <f t="shared" si="60"/>
        <v>1.01240218670888-0.0714296734933363i</v>
      </c>
      <c r="N309" s="3">
        <f t="shared" si="61"/>
        <v>-36.691126276149184</v>
      </c>
      <c r="O309" s="3">
        <f t="shared" si="62"/>
        <v>156.32164239552566</v>
      </c>
      <c r="P309" s="3">
        <f t="shared" si="63"/>
        <v>4.3145062299423174</v>
      </c>
      <c r="Q309" s="3">
        <f t="shared" si="64"/>
        <v>84.305432103638424</v>
      </c>
    </row>
    <row r="310" spans="4:17" x14ac:dyDescent="0.2">
      <c r="D310" s="3">
        <v>305</v>
      </c>
      <c r="E310" s="3">
        <f t="shared" si="53"/>
        <v>3.6236282973550287</v>
      </c>
      <c r="F310" s="3">
        <f t="shared" si="52"/>
        <v>4203.6669220533777</v>
      </c>
      <c r="G310" s="3">
        <f t="shared" si="54"/>
        <v>2712.2410971897907</v>
      </c>
      <c r="H310" s="3" t="str">
        <f t="shared" si="55"/>
        <v>32.9664520649943-105.47343627518i</v>
      </c>
      <c r="I310" s="3">
        <f t="shared" si="57"/>
        <v>40.867666210715008</v>
      </c>
      <c r="J310" s="3">
        <f t="shared" si="58"/>
        <v>-72.643004443070168</v>
      </c>
      <c r="K310" s="3" t="str">
        <f t="shared" si="59"/>
        <v>0.0134030628782688-0.00579031609087129i</v>
      </c>
      <c r="L310" s="3" t="str">
        <f t="shared" si="56"/>
        <v>156.53196294234-925.063056950088i</v>
      </c>
      <c r="M310" s="3" t="str">
        <f t="shared" si="60"/>
        <v>1.01240029582723-0.0730546169323118i</v>
      </c>
      <c r="N310" s="3">
        <f t="shared" si="61"/>
        <v>-36.712742103117876</v>
      </c>
      <c r="O310" s="3">
        <f t="shared" si="62"/>
        <v>156.63496050407437</v>
      </c>
      <c r="P310" s="3">
        <f t="shared" si="63"/>
        <v>4.1549241075971324</v>
      </c>
      <c r="Q310" s="3">
        <f t="shared" si="64"/>
        <v>83.991956061004203</v>
      </c>
    </row>
    <row r="311" spans="4:17" x14ac:dyDescent="0.2">
      <c r="D311" s="3">
        <v>306</v>
      </c>
      <c r="E311" s="3">
        <f t="shared" si="53"/>
        <v>3.6322303573463564</v>
      </c>
      <c r="F311" s="3">
        <f t="shared" si="52"/>
        <v>4287.7589028102093</v>
      </c>
      <c r="G311" s="3">
        <f t="shared" si="54"/>
        <v>2626.4669038888405</v>
      </c>
      <c r="H311" s="3" t="str">
        <f t="shared" si="55"/>
        <v>31.309077316836-104.14609426029i</v>
      </c>
      <c r="I311" s="3">
        <f t="shared" si="57"/>
        <v>40.72862378672702</v>
      </c>
      <c r="J311" s="3">
        <f t="shared" si="58"/>
        <v>-73.267828752938698</v>
      </c>
      <c r="K311" s="3" t="str">
        <f t="shared" si="59"/>
        <v>0.013401551501799-0.00570476458255454i</v>
      </c>
      <c r="L311" s="3" t="str">
        <f t="shared" si="56"/>
        <v>150.615162184995-907.902181894439i</v>
      </c>
      <c r="M311" s="3" t="str">
        <f t="shared" si="60"/>
        <v>1.01239329420976-0.0747106131397622i</v>
      </c>
      <c r="N311" s="3">
        <f t="shared" si="61"/>
        <v>-36.733653129175025</v>
      </c>
      <c r="O311" s="3">
        <f t="shared" si="62"/>
        <v>156.94154409491998</v>
      </c>
      <c r="P311" s="3">
        <f t="shared" si="63"/>
        <v>3.9949706575519954</v>
      </c>
      <c r="Q311" s="3">
        <f t="shared" si="64"/>
        <v>83.673715341981278</v>
      </c>
    </row>
    <row r="312" spans="4:17" x14ac:dyDescent="0.2">
      <c r="D312" s="3">
        <v>307</v>
      </c>
      <c r="E312" s="3">
        <f t="shared" si="53"/>
        <v>3.6408324173376845</v>
      </c>
      <c r="F312" s="3">
        <f t="shared" si="52"/>
        <v>4373.5330961111595</v>
      </c>
      <c r="G312" s="3">
        <f t="shared" si="54"/>
        <v>2538.9768463326491</v>
      </c>
      <c r="H312" s="3" t="str">
        <f t="shared" si="55"/>
        <v>29.6922634922072-102.808678911944i</v>
      </c>
      <c r="I312" s="3">
        <f t="shared" si="57"/>
        <v>40.588530846736873</v>
      </c>
      <c r="J312" s="3">
        <f t="shared" si="58"/>
        <v>-73.890707938946122</v>
      </c>
      <c r="K312" s="3" t="str">
        <f t="shared" si="59"/>
        <v>0.0133999794137992-0.00562144464682035i</v>
      </c>
      <c r="L312" s="3" t="str">
        <f t="shared" si="56"/>
        <v>144.916083894362-891.023206888709i</v>
      </c>
      <c r="M312" s="3" t="str">
        <f t="shared" si="60"/>
        <v>1.01238109275556-0.0763982651294148i</v>
      </c>
      <c r="N312" s="3">
        <f t="shared" si="61"/>
        <v>-36.753881652540215</v>
      </c>
      <c r="O312" s="3">
        <f t="shared" si="62"/>
        <v>157.24139345656687</v>
      </c>
      <c r="P312" s="3">
        <f t="shared" si="63"/>
        <v>3.8346491941966576</v>
      </c>
      <c r="Q312" s="3">
        <f t="shared" si="64"/>
        <v>83.350685517620747</v>
      </c>
    </row>
    <row r="313" spans="4:17" x14ac:dyDescent="0.2">
      <c r="D313" s="3">
        <v>308</v>
      </c>
      <c r="E313" s="3">
        <f t="shared" si="53"/>
        <v>3.6494344773290122</v>
      </c>
      <c r="F313" s="3">
        <f t="shared" si="52"/>
        <v>4461.0231536673509</v>
      </c>
      <c r="G313" s="3">
        <f t="shared" si="54"/>
        <v>2449.7365996266299</v>
      </c>
      <c r="H313" s="3" t="str">
        <f t="shared" si="55"/>
        <v>28.115788907896-101.462530380664i</v>
      </c>
      <c r="I313" s="3">
        <f t="shared" si="57"/>
        <v>40.447412865185235</v>
      </c>
      <c r="J313" s="3">
        <f t="shared" si="58"/>
        <v>-74.511673699934761</v>
      </c>
      <c r="K313" s="3" t="str">
        <f t="shared" si="59"/>
        <v>0.0133983441906632-0.00554032319490871i</v>
      </c>
      <c r="L313" s="3" t="str">
        <f t="shared" si="56"/>
        <v>139.427157307929-874.423576926923i</v>
      </c>
      <c r="M313" s="3" t="str">
        <f t="shared" si="60"/>
        <v>1.01236359758621-0.0781181930683793i</v>
      </c>
      <c r="N313" s="3">
        <f t="shared" si="61"/>
        <v>-36.773449581382728</v>
      </c>
      <c r="O313" s="3">
        <f t="shared" si="62"/>
        <v>157.53451163551415</v>
      </c>
      <c r="P313" s="3">
        <f t="shared" si="63"/>
        <v>3.6739632838025074</v>
      </c>
      <c r="Q313" s="3">
        <f t="shared" si="64"/>
        <v>83.022837935579389</v>
      </c>
    </row>
    <row r="314" spans="4:17" x14ac:dyDescent="0.2">
      <c r="D314" s="3">
        <v>309</v>
      </c>
      <c r="E314" s="3">
        <f t="shared" si="53"/>
        <v>3.6580365373203403</v>
      </c>
      <c r="F314" s="3">
        <f t="shared" si="52"/>
        <v>4550.2634003733701</v>
      </c>
      <c r="G314" s="3">
        <f t="shared" si="54"/>
        <v>2358.7111522261011</v>
      </c>
      <c r="H314" s="3" t="str">
        <f t="shared" si="55"/>
        <v>26.5793819860605-100.108950627832i</v>
      </c>
      <c r="I314" s="3">
        <f t="shared" si="57"/>
        <v>40.305295144934448</v>
      </c>
      <c r="J314" s="3">
        <f t="shared" si="58"/>
        <v>-75.130764575913972</v>
      </c>
      <c r="K314" s="3" t="str">
        <f t="shared" si="59"/>
        <v>0.0133966433132798-0.0054613679763589i</v>
      </c>
      <c r="L314" s="3" t="str">
        <f t="shared" si="56"/>
        <v>134.141042047008-858.100631808318i</v>
      </c>
      <c r="M314" s="3" t="str">
        <f t="shared" si="60"/>
        <v>1.01234070964345-0.0798710346198719i</v>
      </c>
      <c r="N314" s="3">
        <f t="shared" si="61"/>
        <v>-36.792378427791199</v>
      </c>
      <c r="O314" s="3">
        <f t="shared" si="62"/>
        <v>157.82090425301226</v>
      </c>
      <c r="P314" s="3">
        <f t="shared" si="63"/>
        <v>3.5129167171432485</v>
      </c>
      <c r="Q314" s="3">
        <f t="shared" si="64"/>
        <v>82.690139677098287</v>
      </c>
    </row>
    <row r="315" spans="4:17" x14ac:dyDescent="0.2">
      <c r="D315" s="3">
        <v>310</v>
      </c>
      <c r="E315" s="3">
        <f t="shared" si="53"/>
        <v>3.6666385973116684</v>
      </c>
      <c r="F315" s="3">
        <f t="shared" si="52"/>
        <v>4641.2888477738989</v>
      </c>
      <c r="G315" s="3">
        <f t="shared" si="54"/>
        <v>2265.8647922002183</v>
      </c>
      <c r="H315" s="3" t="str">
        <f t="shared" si="55"/>
        <v>25.0827244240978-98.749201912041i</v>
      </c>
      <c r="I315" s="3">
        <f t="shared" si="57"/>
        <v>40.162202785850596</v>
      </c>
      <c r="J315" s="3">
        <f t="shared" si="58"/>
        <v>-75.74802580076701</v>
      </c>
      <c r="K315" s="3" t="str">
        <f t="shared" si="59"/>
        <v>0.0133948741633719-0.00538454756489971i</v>
      </c>
      <c r="L315" s="3" t="str">
        <f t="shared" si="56"/>
        <v>129.050623611631-842.051615715751i</v>
      </c>
      <c r="M315" s="3" t="str">
        <f t="shared" si="60"/>
        <v>1.0123123242797-0.0816574452930817i</v>
      </c>
      <c r="N315" s="3">
        <f t="shared" si="61"/>
        <v>-36.81068930313068</v>
      </c>
      <c r="O315" s="3">
        <f t="shared" si="62"/>
        <v>158.10057932498043</v>
      </c>
      <c r="P315" s="3">
        <f t="shared" si="63"/>
        <v>3.3515134827199162</v>
      </c>
      <c r="Q315" s="3">
        <f t="shared" si="64"/>
        <v>82.35255352421342</v>
      </c>
    </row>
    <row r="316" spans="4:17" x14ac:dyDescent="0.2">
      <c r="D316" s="3">
        <v>311</v>
      </c>
      <c r="E316" s="3">
        <f t="shared" si="53"/>
        <v>3.6752406573029961</v>
      </c>
      <c r="F316" s="3">
        <f t="shared" si="52"/>
        <v>4734.1352077997817</v>
      </c>
      <c r="G316" s="3">
        <f t="shared" si="54"/>
        <v>2171.1610932211197</v>
      </c>
      <c r="H316" s="3" t="str">
        <f t="shared" si="55"/>
        <v>23.6254543566954-97.3845055107905i</v>
      </c>
      <c r="I316" s="3">
        <f t="shared" si="57"/>
        <v>40.018160655378296</v>
      </c>
      <c r="J316" s="3">
        <f t="shared" si="58"/>
        <v>-76.363509148851136</v>
      </c>
      <c r="K316" s="3" t="str">
        <f t="shared" si="59"/>
        <v>0.0133930340197032-0.00530983134457616i</v>
      </c>
      <c r="L316" s="3" t="str">
        <f t="shared" si="56"/>
        <v>124.14900875495-826.273686297969i</v>
      </c>
      <c r="M316" s="3" t="str">
        <f t="shared" si="60"/>
        <v>1.01227833084042-0.0834780988013621i</v>
      </c>
      <c r="N316" s="3">
        <f t="shared" si="61"/>
        <v>-36.828402914716548</v>
      </c>
      <c r="O316" s="3">
        <f t="shared" si="62"/>
        <v>158.37354708542577</v>
      </c>
      <c r="P316" s="3">
        <f t="shared" si="63"/>
        <v>3.1897577406617472</v>
      </c>
      <c r="Q316" s="3">
        <f t="shared" si="64"/>
        <v>82.010037936574633</v>
      </c>
    </row>
    <row r="317" spans="4:17" x14ac:dyDescent="0.2">
      <c r="D317" s="3">
        <v>312</v>
      </c>
      <c r="E317" s="3">
        <f t="shared" si="53"/>
        <v>3.6838427172943242</v>
      </c>
      <c r="F317" s="3">
        <f t="shared" si="52"/>
        <v>4828.8389067788803</v>
      </c>
      <c r="G317" s="3">
        <f t="shared" si="54"/>
        <v>2074.5629002728701</v>
      </c>
      <c r="H317" s="3" t="str">
        <f t="shared" si="55"/>
        <v>22.2071694943067-96.0160406683133i</v>
      </c>
      <c r="I317" s="3">
        <f t="shared" si="57"/>
        <v>39.873193361097222</v>
      </c>
      <c r="J317" s="3">
        <f t="shared" si="58"/>
        <v>-76.977272776424755</v>
      </c>
      <c r="K317" s="3" t="str">
        <f t="shared" si="59"/>
        <v>0.0133911200541499-0.0052371894961031i</v>
      </c>
      <c r="L317" s="3" t="str">
        <f t="shared" si="56"/>
        <v>119.42952075991-810.763923272873i</v>
      </c>
      <c r="M317" s="3" t="str">
        <f t="shared" si="60"/>
        <v>1.0122386122378-0.0853336874298808i</v>
      </c>
      <c r="N317" s="3">
        <f t="shared" si="61"/>
        <v>-36.84553956373415</v>
      </c>
      <c r="O317" s="3">
        <f t="shared" si="62"/>
        <v>158.63981981366209</v>
      </c>
      <c r="P317" s="3">
        <f t="shared" si="63"/>
        <v>3.0276537973630724</v>
      </c>
      <c r="Q317" s="3">
        <f t="shared" si="64"/>
        <v>81.662547037237331</v>
      </c>
    </row>
    <row r="318" spans="4:17" x14ac:dyDescent="0.2">
      <c r="D318" s="3">
        <v>313</v>
      </c>
      <c r="E318" s="3">
        <f t="shared" si="53"/>
        <v>3.6924447772856523</v>
      </c>
      <c r="F318" s="3">
        <f t="shared" si="52"/>
        <v>4925.4370997271299</v>
      </c>
      <c r="G318" s="3">
        <f t="shared" si="54"/>
        <v>1976.0323150744407</v>
      </c>
      <c r="H318" s="3" t="str">
        <f t="shared" si="55"/>
        <v>20.8274302236762-94.6449437594852i</v>
      </c>
      <c r="I318" s="3">
        <f t="shared" si="57"/>
        <v>39.727325225238474</v>
      </c>
      <c r="J318" s="3">
        <f t="shared" si="58"/>
        <v>-77.589381058791631</v>
      </c>
      <c r="K318" s="3" t="str">
        <f t="shared" si="59"/>
        <v>0.0133891293276312-0.00516659298343411i</v>
      </c>
      <c r="L318" s="3" t="str">
        <f t="shared" si="56"/>
        <v>114.885694639076-795.519336568769i</v>
      </c>
      <c r="M318" s="3" t="str">
        <f t="shared" si="60"/>
        <v>1.01219304451436-0.0872249224139164i</v>
      </c>
      <c r="N318" s="3">
        <f t="shared" si="61"/>
        <v>-36.862119144335509</v>
      </c>
      <c r="O318" s="3">
        <f t="shared" si="62"/>
        <v>158.89941166558788</v>
      </c>
      <c r="P318" s="3">
        <f t="shared" si="63"/>
        <v>2.8652060809029649</v>
      </c>
      <c r="Q318" s="3">
        <f t="shared" si="64"/>
        <v>81.310030606796246</v>
      </c>
    </row>
    <row r="319" spans="4:17" x14ac:dyDescent="0.2">
      <c r="D319" s="3">
        <v>314</v>
      </c>
      <c r="E319" s="3">
        <f t="shared" si="53"/>
        <v>3.70104683727698</v>
      </c>
      <c r="F319" s="3">
        <f t="shared" si="52"/>
        <v>5023.9676849255593</v>
      </c>
      <c r="G319" s="3">
        <f t="shared" si="54"/>
        <v>1875.5306812110957</v>
      </c>
      <c r="H319" s="3" t="str">
        <f t="shared" si="55"/>
        <v>19.4857626574443-93.272307659122i</v>
      </c>
      <c r="I319" s="3">
        <f t="shared" si="57"/>
        <v>39.5805802611318</v>
      </c>
      <c r="J319" s="3">
        <f t="shared" si="58"/>
        <v>-78.199904424000408</v>
      </c>
      <c r="K319" s="3" t="str">
        <f t="shared" si="59"/>
        <v>0.013387058785897-0.00509801354053557i</v>
      </c>
      <c r="L319" s="3" t="str">
        <f t="shared" si="56"/>
        <v>110.511272276851-780.536874020768i</v>
      </c>
      <c r="M319" s="3" t="str">
        <f t="shared" si="60"/>
        <v>1.01214149639577-0.0891525343289356i</v>
      </c>
      <c r="N319" s="3">
        <f t="shared" si="61"/>
        <v>-36.878161143842689</v>
      </c>
      <c r="O319" s="3">
        <f t="shared" si="62"/>
        <v>159.15233850924611</v>
      </c>
      <c r="P319" s="3">
        <f t="shared" si="63"/>
        <v>2.7024191172891108</v>
      </c>
      <c r="Q319" s="3">
        <f t="shared" si="64"/>
        <v>80.952434085245699</v>
      </c>
    </row>
    <row r="320" spans="4:17" x14ac:dyDescent="0.2">
      <c r="D320" s="3">
        <v>315</v>
      </c>
      <c r="E320" s="3">
        <f t="shared" si="53"/>
        <v>3.7096488972683082</v>
      </c>
      <c r="F320" s="3">
        <f t="shared" ref="F320:F383" si="65">10^(E320)</f>
        <v>5124.4693187889043</v>
      </c>
      <c r="G320" s="3">
        <f t="shared" si="54"/>
        <v>1773.0185689683694</v>
      </c>
      <c r="H320" s="3" t="str">
        <f t="shared" si="55"/>
        <v>18.1816616212232-91.899181305446i</v>
      </c>
      <c r="I320" s="3">
        <f t="shared" si="57"/>
        <v>39.432982151546277</v>
      </c>
      <c r="J320" s="3">
        <f t="shared" si="58"/>
        <v>-78.808919183896705</v>
      </c>
      <c r="K320" s="3" t="str">
        <f t="shared" si="59"/>
        <v>0.0133849052551661-0.0050314236583544i</v>
      </c>
      <c r="L320" s="3" t="str">
        <f t="shared" si="56"/>
        <v>106.300197531666-765.813428639285i</v>
      </c>
      <c r="M320" s="3" t="str">
        <f t="shared" si="60"/>
        <v>1.01208382883145-0.0911172734936055i</v>
      </c>
      <c r="N320" s="3">
        <f t="shared" si="61"/>
        <v>-36.893684643991435</v>
      </c>
      <c r="O320" s="3">
        <f t="shared" si="62"/>
        <v>159.39861776485097</v>
      </c>
      <c r="P320" s="3">
        <f t="shared" si="63"/>
        <v>2.5392975075548421</v>
      </c>
      <c r="Q320" s="3">
        <f t="shared" si="64"/>
        <v>80.589698580954263</v>
      </c>
    </row>
    <row r="321" spans="4:17" x14ac:dyDescent="0.2">
      <c r="D321" s="3">
        <v>316</v>
      </c>
      <c r="E321" s="3">
        <f t="shared" si="53"/>
        <v>3.7182509572596363</v>
      </c>
      <c r="F321" s="3">
        <f t="shared" si="65"/>
        <v>5226.9814310316306</v>
      </c>
      <c r="G321" s="3">
        <f t="shared" si="54"/>
        <v>1668.4557598626761</v>
      </c>
      <c r="H321" s="3" t="str">
        <f t="shared" si="55"/>
        <v>16.9145935679026-90.526569446135i</v>
      </c>
      <c r="I321" s="3">
        <f t="shared" si="57"/>
        <v>39.284554228880033</v>
      </c>
      <c r="J321" s="3">
        <f t="shared" si="58"/>
        <v>-79.41650736326558</v>
      </c>
      <c r="K321" s="3" t="str">
        <f t="shared" si="59"/>
        <v>0.0133826654376126-0.00496679657196826i</v>
      </c>
      <c r="L321" s="3" t="str">
        <f t="shared" si="56"/>
        <v>102.246611314207-751.345845467517i</v>
      </c>
      <c r="M321" s="3" t="str">
        <f t="shared" si="60"/>
        <v>1.01201989452182-0.0931199103868807i</v>
      </c>
      <c r="N321" s="3">
        <f t="shared" si="61"/>
        <v>-36.908708323147671</v>
      </c>
      <c r="O321" s="3">
        <f t="shared" si="62"/>
        <v>159.63826824943698</v>
      </c>
      <c r="P321" s="3">
        <f t="shared" si="63"/>
        <v>2.375845905732362</v>
      </c>
      <c r="Q321" s="3">
        <f t="shared" si="64"/>
        <v>80.221760886171396</v>
      </c>
    </row>
    <row r="322" spans="4:17" x14ac:dyDescent="0.2">
      <c r="D322" s="3">
        <v>317</v>
      </c>
      <c r="E322" s="3">
        <f t="shared" si="53"/>
        <v>3.726853017250964</v>
      </c>
      <c r="F322" s="3">
        <f t="shared" si="65"/>
        <v>5331.5442401373239</v>
      </c>
      <c r="G322" s="3">
        <f t="shared" si="54"/>
        <v>1561.8012308623574</v>
      </c>
      <c r="H322" s="3" t="str">
        <f t="shared" si="55"/>
        <v>15.6839994102479-89.1554325551202i</v>
      </c>
      <c r="I322" s="3">
        <f t="shared" si="57"/>
        <v>39.135319457148022</v>
      </c>
      <c r="J322" s="3">
        <f t="shared" si="58"/>
        <v>-80.02275652775657</v>
      </c>
      <c r="K322" s="3" t="str">
        <f t="shared" si="59"/>
        <v>0.013380335906695-0.00490410624790671i</v>
      </c>
      <c r="L322" s="3" t="str">
        <f t="shared" si="56"/>
        <v>98.3448466563415-737.130928044556i</v>
      </c>
      <c r="M322" s="3" t="str">
        <f t="shared" si="60"/>
        <v>1.01194953743065-0.0951612360802994i</v>
      </c>
      <c r="N322" s="3">
        <f t="shared" si="61"/>
        <v>-36.923250459433142</v>
      </c>
      <c r="O322" s="3">
        <f t="shared" si="62"/>
        <v>159.87131002625262</v>
      </c>
      <c r="P322" s="3">
        <f t="shared" si="63"/>
        <v>2.21206899771488</v>
      </c>
      <c r="Q322" s="3">
        <f t="shared" si="64"/>
        <v>79.848553498496045</v>
      </c>
    </row>
    <row r="323" spans="4:17" x14ac:dyDescent="0.2">
      <c r="D323" s="3">
        <v>318</v>
      </c>
      <c r="E323" s="3">
        <f t="shared" si="53"/>
        <v>3.7354550772422921</v>
      </c>
      <c r="F323" s="3">
        <f t="shared" si="65"/>
        <v>5438.1987691376426</v>
      </c>
      <c r="G323" s="3">
        <f t="shared" si="54"/>
        <v>1453.0131382932332</v>
      </c>
      <c r="H323" s="3" t="str">
        <f t="shared" si="55"/>
        <v>14.4892972641327-87.7866869081907i</v>
      </c>
      <c r="I323" s="3">
        <f t="shared" si="57"/>
        <v>38.985300415712544</v>
      </c>
      <c r="J323" s="3">
        <f t="shared" si="58"/>
        <v>-80.627759611225144</v>
      </c>
      <c r="K323" s="3" t="str">
        <f t="shared" si="59"/>
        <v>0.0133779131023239-0.00484332737163125i</v>
      </c>
      <c r="L323" s="3" t="str">
        <f t="shared" si="56"/>
        <v>94.5894237840067-723.165444490477i</v>
      </c>
      <c r="M323" s="3" t="str">
        <f t="shared" si="60"/>
        <v>1.01187259228124-0.097242062686634i</v>
      </c>
      <c r="N323" s="3">
        <f t="shared" si="61"/>
        <v>-36.937328934697298</v>
      </c>
      <c r="O323" s="3">
        <f t="shared" si="62"/>
        <v>160.09776425899332</v>
      </c>
      <c r="P323" s="3">
        <f t="shared" si="63"/>
        <v>2.0479714810152458</v>
      </c>
      <c r="Q323" s="3">
        <f t="shared" si="64"/>
        <v>79.470004647768178</v>
      </c>
    </row>
    <row r="324" spans="4:17" x14ac:dyDescent="0.2">
      <c r="D324" s="3">
        <v>319</v>
      </c>
      <c r="E324" s="3">
        <f t="shared" si="53"/>
        <v>3.7440571372336198</v>
      </c>
      <c r="F324" s="3">
        <f t="shared" si="65"/>
        <v>5546.9868617067668</v>
      </c>
      <c r="G324" s="3">
        <f t="shared" si="54"/>
        <v>1342.0488014220364</v>
      </c>
      <c r="H324" s="3" t="str">
        <f t="shared" si="55"/>
        <v>13.3298850959569-86.4212048054413i</v>
      </c>
      <c r="I324" s="3">
        <f t="shared" si="57"/>
        <v>38.834519284695666</v>
      </c>
      <c r="J324" s="3">
        <f t="shared" si="58"/>
        <v>-81.231614743072015</v>
      </c>
      <c r="K324" s="3" t="str">
        <f t="shared" si="59"/>
        <v>0.0133753933258648-0.00478443533516207i</v>
      </c>
      <c r="L324" s="3" t="str">
        <f t="shared" si="56"/>
        <v>90.9750452061225-709.446133229559i</v>
      </c>
      <c r="M324" s="3" t="str">
        <f t="shared" si="60"/>
        <v>1.01178888403456-0.0993632238259925i</v>
      </c>
      <c r="N324" s="3">
        <f t="shared" si="61"/>
        <v>-36.950961239274783</v>
      </c>
      <c r="O324" s="3">
        <f t="shared" si="62"/>
        <v>160.3176530709444</v>
      </c>
      <c r="P324" s="3">
        <f t="shared" si="63"/>
        <v>1.8835580454208838</v>
      </c>
      <c r="Q324" s="3">
        <f t="shared" si="64"/>
        <v>79.086038327872387</v>
      </c>
    </row>
    <row r="325" spans="4:17" x14ac:dyDescent="0.2">
      <c r="D325" s="3">
        <v>320</v>
      </c>
      <c r="E325" s="3">
        <f t="shared" ref="E325:E388" si="66">1+D325*(LOG(fs/2)-1)/500</f>
        <v>3.7526591972249479</v>
      </c>
      <c r="F325" s="3">
        <f t="shared" si="65"/>
        <v>5657.9511985779636</v>
      </c>
      <c r="G325" s="3">
        <f t="shared" ref="G325:G388" si="67">SQRT((Fco_target-F326)^2)</f>
        <v>1228.8646857115791</v>
      </c>
      <c r="H325" s="3" t="str">
        <f t="shared" ref="H325:H388" si="68">IMPRODUCT($B$21,IMDIV(IMPRODUCT(COMPLEX(1,2*PI()*F325/$B$22),COMPLEX(1,-2*PI()*F325/$B$23)),IMPRODUCT(COMPLEX(1,2*PI()*F325/$B$24),COMPLEX(1,(2*PI()*F325/($B$27*$B$28))+(4*PI()^2*F325^2/$B$28^2)))))</f>
        <v>12.2051432689522-85.0598149286983i</v>
      </c>
      <c r="I325" s="3">
        <f t="shared" si="57"/>
        <v>38.682997832009647</v>
      </c>
      <c r="J325" s="3">
        <f t="shared" si="58"/>
        <v>-81.83442507610998</v>
      </c>
      <c r="K325" s="3" t="str">
        <f t="shared" si="59"/>
        <v>0.0133727727349708-0.00472740622483927i</v>
      </c>
      <c r="L325" s="3" t="str">
        <f t="shared" ref="L325:L388" si="69">IMDIV(2*PI()*$B$19,COMPLEX(2*PI()*$B$19/$B$20,2*PI()*F325))</f>
        <v>87.4965908303725-695.969708367367i</v>
      </c>
      <c r="M325" s="3" t="str">
        <f t="shared" si="60"/>
        <v>1.01169822734791-0.101525575110531i</v>
      </c>
      <c r="N325" s="3">
        <f t="shared" si="61"/>
        <v>-36.96416447747054</v>
      </c>
      <c r="O325" s="3">
        <f t="shared" si="62"/>
        <v>160.53099940907629</v>
      </c>
      <c r="P325" s="3">
        <f t="shared" si="63"/>
        <v>1.7188333545391075</v>
      </c>
      <c r="Q325" s="3">
        <f t="shared" si="64"/>
        <v>78.696574332966307</v>
      </c>
    </row>
    <row r="326" spans="4:17" x14ac:dyDescent="0.2">
      <c r="D326" s="3">
        <v>321</v>
      </c>
      <c r="E326" s="3">
        <f t="shared" si="66"/>
        <v>3.761261257216276</v>
      </c>
      <c r="F326" s="3">
        <f t="shared" si="65"/>
        <v>5771.1353142884209</v>
      </c>
      <c r="G326" s="3">
        <f t="shared" si="67"/>
        <v>1113.4163857408694</v>
      </c>
      <c r="H326" s="3" t="str">
        <f t="shared" si="68"/>
        <v>11.1144369841687-83.7033028222215i</v>
      </c>
      <c r="I326" s="3">
        <f t="shared" ref="I326:I389" si="70">20*LOG(IMABS(H326))</f>
        <v>38.530757401937443</v>
      </c>
      <c r="J326" s="3">
        <f t="shared" ref="J326:J389" si="71">IF(DEGREES(IMARGUMENT(H326))&gt;0,DEGREES(IMARGUMENT(H326))-360, DEGREES(IMARGUMENT(H326)))</f>
        <v>-82.436298615429351</v>
      </c>
      <c r="K326" s="3" t="str">
        <f t="shared" ref="K326:K389" si="72">IMPRODUCT(1/($B$14*($B$16+$B$17)),IMDIV(COMPLEX(1,2*PI()*F326*$B$15*$B$17),IMPRODUCT(COMPLEX(0,2*PI()*F326),COMPLEX(1,2*PI()*F326*$B$15*$B$16*$B$17/($B$16+$B$17)))))</f>
        <v>0.013370047338241-0.00467221680920515i</v>
      </c>
      <c r="L326" s="3" t="str">
        <f t="shared" si="69"/>
        <v>84.1491131156065-682.732864737069i</v>
      </c>
      <c r="M326" s="3" t="str">
        <f t="shared" ref="M326:M389" si="73">IMDIV(IMPRODUCT(K326,L326),IMSUM(1,IMPRODUCT(K326,L326)))</f>
        <v>1.01160042601196-0.103729994648875i</v>
      </c>
      <c r="N326" s="3">
        <f t="shared" ref="N326:N389" si="74">20*LOG(IMABS(K326))</f>
        <v>-36.976955373716962</v>
      </c>
      <c r="O326" s="3">
        <f t="shared" ref="O326:O389" si="75">IF(DEGREES(IMARGUMENT(K326))&gt;0,DEGREES(IMARGUMENT(K326))-360, DEGREES(IMARGUMENT(K326)))+180</f>
        <v>160.73782691311658</v>
      </c>
      <c r="P326" s="3">
        <f t="shared" ref="P326:P389" si="76">I326+N326</f>
        <v>1.5538020282204812</v>
      </c>
      <c r="Q326" s="3">
        <f t="shared" ref="Q326:Q389" si="77">J326+O326</f>
        <v>78.301528297687227</v>
      </c>
    </row>
    <row r="327" spans="4:17" x14ac:dyDescent="0.2">
      <c r="D327" s="3">
        <v>322</v>
      </c>
      <c r="E327" s="3">
        <f t="shared" si="66"/>
        <v>3.7698633172076037</v>
      </c>
      <c r="F327" s="3">
        <f t="shared" si="65"/>
        <v>5886.5836142591306</v>
      </c>
      <c r="G327" s="3">
        <f t="shared" si="67"/>
        <v>995.65860778354454</v>
      </c>
      <c r="H327" s="3" t="str">
        <f t="shared" si="68"/>
        <v>10.0571186129453-82.3524114852565i</v>
      </c>
      <c r="I327" s="3">
        <f t="shared" si="70"/>
        <v>38.377818905194928</v>
      </c>
      <c r="J327" s="3">
        <f t="shared" si="71"/>
        <v>-83.037348048685828</v>
      </c>
      <c r="K327" s="3" t="str">
        <f t="shared" si="72"/>
        <v>0.0133672129897004-0.00461884452699473i</v>
      </c>
      <c r="L327" s="3" t="str">
        <f t="shared" si="69"/>
        <v>80.9278322696012-669.732282630039i</v>
      </c>
      <c r="M327" s="3" t="str">
        <f t="shared" si="73"/>
        <v>1.01149527236449-0.10597738357138i</v>
      </c>
      <c r="N327" s="3">
        <f t="shared" si="74"/>
        <v>-36.989350279349537</v>
      </c>
      <c r="O327" s="3">
        <f t="shared" si="75"/>
        <v>160.9381597896016</v>
      </c>
      <c r="P327" s="3">
        <f t="shared" si="76"/>
        <v>1.3884686258453911</v>
      </c>
      <c r="Q327" s="3">
        <f t="shared" si="77"/>
        <v>77.900811740915771</v>
      </c>
    </row>
    <row r="328" spans="4:17" x14ac:dyDescent="0.2">
      <c r="D328" s="3">
        <v>323</v>
      </c>
      <c r="E328" s="3">
        <f t="shared" si="66"/>
        <v>3.7784653771989318</v>
      </c>
      <c r="F328" s="3">
        <f t="shared" si="65"/>
        <v>6004.3413922164555</v>
      </c>
      <c r="G328" s="3">
        <f t="shared" si="67"/>
        <v>875.5451520378474</v>
      </c>
      <c r="H328" s="3" t="str">
        <f t="shared" si="68"/>
        <v>9.03252991861145-81.0078420653003i</v>
      </c>
      <c r="I328" s="3">
        <f t="shared" si="70"/>
        <v>38.224202810402247</v>
      </c>
      <c r="J328" s="3">
        <f t="shared" si="71"/>
        <v>-83.637690578177825</v>
      </c>
      <c r="K328" s="3" t="str">
        <f t="shared" si="72"/>
        <v>0.0133642653830977-0.00456726747522058i</v>
      </c>
      <c r="L328" s="3" t="str">
        <f t="shared" si="69"/>
        <v>77.8281314999521-656.964632225316i</v>
      </c>
      <c r="M328" s="3" t="str">
        <f t="shared" si="73"/>
        <v>1.01138254667861-0.10826866657735i</v>
      </c>
      <c r="N328" s="3">
        <f t="shared" si="74"/>
        <v>-37.001365179949929</v>
      </c>
      <c r="O328" s="3">
        <f t="shared" si="75"/>
        <v>161.13202269089396</v>
      </c>
      <c r="P328" s="3">
        <f t="shared" si="76"/>
        <v>1.2228376304523181</v>
      </c>
      <c r="Q328" s="3">
        <f t="shared" si="77"/>
        <v>77.494332112716137</v>
      </c>
    </row>
    <row r="329" spans="4:17" x14ac:dyDescent="0.2">
      <c r="D329" s="3">
        <v>324</v>
      </c>
      <c r="E329" s="3">
        <f t="shared" si="66"/>
        <v>3.7870674371902595</v>
      </c>
      <c r="F329" s="3">
        <f t="shared" si="65"/>
        <v>6124.4548479621526</v>
      </c>
      <c r="G329" s="3">
        <f t="shared" si="67"/>
        <v>753.02889450113071</v>
      </c>
      <c r="H329" s="3" t="str">
        <f t="shared" si="68"/>
        <v>8.0400041660313-79.6702546413375i</v>
      </c>
      <c r="I329" s="3">
        <f t="shared" si="70"/>
        <v>38.069929136891922</v>
      </c>
      <c r="J329" s="3">
        <f t="shared" si="71"/>
        <v>-84.237447755033969</v>
      </c>
      <c r="K329" s="3" t="str">
        <f t="shared" si="72"/>
        <v>0.0133612000460158-0.00451746439733807i</v>
      </c>
      <c r="L329" s="3" t="str">
        <f t="shared" si="69"/>
        <v>74.8455523249807-644.426577732096i</v>
      </c>
      <c r="M329" s="3" t="str">
        <f t="shared" si="73"/>
        <v>1.01126201652315-0.110604792505336i</v>
      </c>
      <c r="N329" s="3">
        <f t="shared" si="74"/>
        <v>-37.013015703208758</v>
      </c>
      <c r="O329" s="3">
        <f t="shared" si="75"/>
        <v>161.31944059913411</v>
      </c>
      <c r="P329" s="3">
        <f t="shared" si="76"/>
        <v>1.0569134336831638</v>
      </c>
      <c r="Q329" s="3">
        <f t="shared" si="77"/>
        <v>77.081992844100142</v>
      </c>
    </row>
    <row r="330" spans="4:17" x14ac:dyDescent="0.2">
      <c r="D330" s="3">
        <v>325</v>
      </c>
      <c r="E330" s="3">
        <f t="shared" si="66"/>
        <v>3.7956694971815876</v>
      </c>
      <c r="F330" s="3">
        <f t="shared" si="65"/>
        <v>6246.9711054988693</v>
      </c>
      <c r="G330" s="3">
        <f t="shared" si="67"/>
        <v>628.06176848166706</v>
      </c>
      <c r="H330" s="3" t="str">
        <f t="shared" si="68"/>
        <v>7.07886811840283-78.3402690867288i</v>
      </c>
      <c r="I330" s="3">
        <f t="shared" si="70"/>
        <v>37.915017448781725</v>
      </c>
      <c r="J330" s="3">
        <f t="shared" si="71"/>
        <v>-84.836745315776568</v>
      </c>
      <c r="K330" s="3" t="str">
        <f t="shared" si="72"/>
        <v>0.0133580123337908-0.00446941467147613i</v>
      </c>
      <c r="L330" s="3" t="str">
        <f t="shared" si="69"/>
        <v>71.9757899507285-632.114781259004i</v>
      </c>
      <c r="M330" s="3" t="str">
        <f t="shared" si="73"/>
        <v>1.011133436093-0.112986734927646i</v>
      </c>
      <c r="N330" s="3">
        <f t="shared" si="74"/>
        <v>-37.02431712726262</v>
      </c>
      <c r="O330" s="3">
        <f t="shared" si="75"/>
        <v>161.5004387150824</v>
      </c>
      <c r="P330" s="3">
        <f t="shared" si="76"/>
        <v>0.89070032151910539</v>
      </c>
      <c r="Q330" s="3">
        <f t="shared" si="77"/>
        <v>76.663693399305828</v>
      </c>
    </row>
    <row r="331" spans="4:17" x14ac:dyDescent="0.2">
      <c r="D331" s="3">
        <v>326</v>
      </c>
      <c r="E331" s="3">
        <f t="shared" si="66"/>
        <v>3.8042715571729158</v>
      </c>
      <c r="F331" s="3">
        <f t="shared" si="65"/>
        <v>6371.9382315183329</v>
      </c>
      <c r="G331" s="3">
        <f t="shared" si="67"/>
        <v>500.59474574077649</v>
      </c>
      <c r="H331" s="3" t="str">
        <f t="shared" si="68"/>
        <v>6.14844392142465-77.0184660018605i</v>
      </c>
      <c r="I331" s="3">
        <f t="shared" si="70"/>
        <v>37.759486850236307</v>
      </c>
      <c r="J331" s="3">
        <f t="shared" si="71"/>
        <v>-85.435713021488397</v>
      </c>
      <c r="K331" s="3" t="str">
        <f t="shared" si="72"/>
        <v>0.0133546974232376-0.00442309829871881i</v>
      </c>
      <c r="L331" s="3" t="str">
        <f t="shared" si="69"/>
        <v>69.2146887193395-620.025906423429i</v>
      </c>
      <c r="M331" s="3" t="str">
        <f t="shared" si="73"/>
        <v>1.01099654550687-0.115415492770176i</v>
      </c>
      <c r="N331" s="3">
        <f t="shared" si="74"/>
        <v>-37.035284389460976</v>
      </c>
      <c r="O331" s="3">
        <f t="shared" si="75"/>
        <v>161.67504235179675</v>
      </c>
      <c r="P331" s="3">
        <f t="shared" si="76"/>
        <v>0.72420246077533079</v>
      </c>
      <c r="Q331" s="3">
        <f t="shared" si="77"/>
        <v>76.239329330308351</v>
      </c>
    </row>
    <row r="332" spans="4:17" x14ac:dyDescent="0.2">
      <c r="D332" s="3">
        <v>327</v>
      </c>
      <c r="E332" s="3">
        <f t="shared" si="66"/>
        <v>3.8128736171642434</v>
      </c>
      <c r="F332" s="3">
        <f t="shared" si="65"/>
        <v>6499.4052542592235</v>
      </c>
      <c r="G332" s="3">
        <f t="shared" si="67"/>
        <v>370.57781725752739</v>
      </c>
      <c r="H332" s="3" t="str">
        <f t="shared" si="68"/>
        <v>5.248050875614-75.7053877072035i</v>
      </c>
      <c r="I332" s="3">
        <f t="shared" si="70"/>
        <v>37.603355981848225</v>
      </c>
      <c r="J332" s="3">
        <f t="shared" si="71"/>
        <v>-86.034484499751429</v>
      </c>
      <c r="K332" s="3" t="str">
        <f t="shared" si="72"/>
        <v>0.0133512503061747-0.004378495891422i</v>
      </c>
      <c r="L332" s="3" t="str">
        <f t="shared" si="69"/>
        <v>66.5582376334361-608.156621713797i</v>
      </c>
      <c r="M332" s="3" t="str">
        <f t="shared" si="73"/>
        <v>1.01085107006957-0.117892090958704i</v>
      </c>
      <c r="N332" s="3">
        <f t="shared" si="74"/>
        <v>-37.045932095524506</v>
      </c>
      <c r="O332" s="3">
        <f t="shared" si="75"/>
        <v>161.84327683307421</v>
      </c>
      <c r="P332" s="3">
        <f t="shared" si="76"/>
        <v>0.55742388632371842</v>
      </c>
      <c r="Q332" s="3">
        <f t="shared" si="77"/>
        <v>75.808792333322785</v>
      </c>
    </row>
    <row r="333" spans="4:17" x14ac:dyDescent="0.2">
      <c r="D333" s="3">
        <v>328</v>
      </c>
      <c r="E333" s="3">
        <f t="shared" si="66"/>
        <v>3.8214756771555716</v>
      </c>
      <c r="F333" s="3">
        <f t="shared" si="65"/>
        <v>6629.4221827424726</v>
      </c>
      <c r="G333" s="3">
        <f t="shared" si="67"/>
        <v>237.95997360882575</v>
      </c>
      <c r="H333" s="3" t="str">
        <f t="shared" si="68"/>
        <v>4.37700709810508-74.4015392878728i</v>
      </c>
      <c r="I333" s="3">
        <f t="shared" si="70"/>
        <v>37.446643018061856</v>
      </c>
      <c r="J333" s="3">
        <f t="shared" si="71"/>
        <v>-86.633197089497003</v>
      </c>
      <c r="K333" s="3" t="str">
        <f t="shared" si="72"/>
        <v>0.0133476657827477-0.00433558866154897i</v>
      </c>
      <c r="L333" s="3" t="str">
        <f t="shared" si="69"/>
        <v>64.0025659604337-596.503603617121i</v>
      </c>
      <c r="M333" s="3" t="str">
        <f t="shared" si="73"/>
        <v>1.01069671949623-0.120417581092778i</v>
      </c>
      <c r="N333" s="3">
        <f t="shared" si="74"/>
        <v>-37.056274529055052</v>
      </c>
      <c r="O333" s="3">
        <f t="shared" si="75"/>
        <v>162.00516739658497</v>
      </c>
      <c r="P333" s="3">
        <f t="shared" si="76"/>
        <v>0.39036848900680354</v>
      </c>
      <c r="Q333" s="3">
        <f t="shared" si="77"/>
        <v>75.371970307087963</v>
      </c>
    </row>
    <row r="334" spans="4:17" x14ac:dyDescent="0.2">
      <c r="D334" s="3">
        <v>329</v>
      </c>
      <c r="E334" s="3">
        <f t="shared" si="66"/>
        <v>3.8300777371468997</v>
      </c>
      <c r="F334" s="3">
        <f t="shared" si="65"/>
        <v>6762.0400263911743</v>
      </c>
      <c r="G334" s="3">
        <f t="shared" si="67"/>
        <v>102.68918495690377</v>
      </c>
      <c r="H334" s="3" t="str">
        <f t="shared" si="68"/>
        <v>3.53463107578865-73.1073896813627i</v>
      </c>
      <c r="I334" s="3">
        <f t="shared" si="70"/>
        <v>37.289365665572049</v>
      </c>
      <c r="J334" s="3">
        <f t="shared" si="71"/>
        <v>-87.231991688851139</v>
      </c>
      <c r="K334" s="3" t="str">
        <f t="shared" si="72"/>
        <v>0.013343938454546-0.00429435840900836i</v>
      </c>
      <c r="L334" s="3" t="str">
        <f t="shared" si="69"/>
        <v>61.5439389201588-585.06353952383i</v>
      </c>
      <c r="M334" s="3" t="str">
        <f t="shared" si="73"/>
        <v>1.01053318709518-0.122993042148328i</v>
      </c>
      <c r="N334" s="3">
        <f t="shared" si="74"/>
        <v>-37.066325661362931</v>
      </c>
      <c r="O334" s="3">
        <f t="shared" si="75"/>
        <v>162.16073910161151</v>
      </c>
      <c r="P334" s="3">
        <f t="shared" si="76"/>
        <v>0.22304000420911763</v>
      </c>
      <c r="Q334" s="3">
        <f t="shared" si="77"/>
        <v>74.928747412760373</v>
      </c>
    </row>
    <row r="335" spans="4:17" x14ac:dyDescent="0.2">
      <c r="D335" s="3">
        <v>330</v>
      </c>
      <c r="E335" s="3">
        <f t="shared" si="66"/>
        <v>3.8386797971382274</v>
      </c>
      <c r="F335" s="3">
        <f t="shared" si="65"/>
        <v>6897.3108150430962</v>
      </c>
      <c r="G335" s="3">
        <f t="shared" si="67"/>
        <v>35.287619363542035</v>
      </c>
      <c r="H335" s="3" t="str">
        <f t="shared" si="68"/>
        <v>2.72024311207625-71.82337280062i</v>
      </c>
      <c r="I335" s="3">
        <f t="shared" si="70"/>
        <v>37.131541162625751</v>
      </c>
      <c r="J335" s="3">
        <f t="shared" si="71"/>
        <v>-87.831012606029034</v>
      </c>
      <c r="K335" s="3" t="str">
        <f t="shared" si="72"/>
        <v>0.0133400627175102-0.00425478750997733i</v>
      </c>
      <c r="L335" s="3" t="str">
        <f t="shared" si="69"/>
        <v>59.1787534585722-573.83313042134i</v>
      </c>
      <c r="M335" s="3" t="str">
        <f t="shared" si="73"/>
        <v>1.01036014890636-0.125619581210126i</v>
      </c>
      <c r="N335" s="3">
        <f t="shared" si="74"/>
        <v>-37.076099161577851</v>
      </c>
      <c r="O335" s="3">
        <f t="shared" si="75"/>
        <v>162.3100167413034</v>
      </c>
      <c r="P335" s="3">
        <f t="shared" si="76"/>
        <v>5.5442001047900646E-2</v>
      </c>
      <c r="Q335" s="3">
        <f t="shared" si="77"/>
        <v>74.479004135274366</v>
      </c>
    </row>
    <row r="336" spans="4:17" x14ac:dyDescent="0.2">
      <c r="D336" s="3">
        <v>331</v>
      </c>
      <c r="E336" s="3">
        <f t="shared" si="66"/>
        <v>3.8472818571295555</v>
      </c>
      <c r="F336" s="3">
        <f t="shared" si="65"/>
        <v>7035.287619363542</v>
      </c>
      <c r="G336" s="3">
        <f t="shared" si="67"/>
        <v>176.0245716664258</v>
      </c>
      <c r="H336" s="3" t="str">
        <f t="shared" si="68"/>
        <v>1.93316666996067-70.5498886851655i</v>
      </c>
      <c r="I336" s="3">
        <f t="shared" si="70"/>
        <v>36.973186279158107</v>
      </c>
      <c r="J336" s="3">
        <f t="shared" si="71"/>
        <v>-88.430407413288904</v>
      </c>
      <c r="K336" s="3" t="str">
        <f t="shared" si="72"/>
        <v>0.0133360327546266-0.0042168589051916i</v>
      </c>
      <c r="L336" s="3" t="str">
        <f t="shared" si="69"/>
        <v>56.9035341098972-562.809093387396i</v>
      </c>
      <c r="M336" s="3" t="str">
        <f t="shared" si="73"/>
        <v>1.01017726279169-0.128298334235251i</v>
      </c>
      <c r="N336" s="3">
        <f t="shared" si="74"/>
        <v>-37.085608407013389</v>
      </c>
      <c r="O336" s="3">
        <f t="shared" si="75"/>
        <v>162.4530247593531</v>
      </c>
      <c r="P336" s="3">
        <f t="shared" si="76"/>
        <v>-0.11242212785528238</v>
      </c>
      <c r="Q336" s="3">
        <f t="shared" si="77"/>
        <v>74.022617346064195</v>
      </c>
    </row>
    <row r="337" spans="4:17" x14ac:dyDescent="0.2">
      <c r="D337" s="3">
        <v>332</v>
      </c>
      <c r="E337" s="3">
        <f t="shared" si="66"/>
        <v>3.8558839171208836</v>
      </c>
      <c r="F337" s="3">
        <f t="shared" si="65"/>
        <v>7176.0245716664258</v>
      </c>
      <c r="G337" s="3">
        <f t="shared" si="67"/>
        <v>319.57688715204495</v>
      </c>
      <c r="H337" s="3" t="str">
        <f t="shared" si="68"/>
        <v>1.17272961436324-69.2873046735123i</v>
      </c>
      <c r="I337" s="3">
        <f t="shared" si="70"/>
        <v>36.814317317697366</v>
      </c>
      <c r="J337" s="3">
        <f t="shared" si="71"/>
        <v>-89.030326803920715</v>
      </c>
      <c r="K337" s="3" t="str">
        <f t="shared" si="72"/>
        <v>0.0133318425284064-0.00418055608818444i</v>
      </c>
      <c r="L337" s="3" t="str">
        <f t="shared" si="69"/>
        <v>54.7149289490058-551.988163893849i</v>
      </c>
      <c r="M337" s="3" t="str">
        <f t="shared" si="73"/>
        <v>1.00998416747378-0.131030466848669i</v>
      </c>
      <c r="N337" s="3">
        <f t="shared" si="74"/>
        <v>-37.094866493756072</v>
      </c>
      <c r="O337" s="3">
        <f t="shared" si="75"/>
        <v>162.58978717099211</v>
      </c>
      <c r="P337" s="3">
        <f t="shared" si="76"/>
        <v>-0.280549176058706</v>
      </c>
      <c r="Q337" s="3">
        <f t="shared" si="77"/>
        <v>73.559460367071395</v>
      </c>
    </row>
    <row r="338" spans="4:17" x14ac:dyDescent="0.2">
      <c r="D338" s="3">
        <v>333</v>
      </c>
      <c r="E338" s="3">
        <f t="shared" si="66"/>
        <v>3.8644859771122113</v>
      </c>
      <c r="F338" s="3">
        <f t="shared" si="65"/>
        <v>7319.5768871520449</v>
      </c>
      <c r="G338" s="3">
        <f t="shared" si="67"/>
        <v>466.0008855695678</v>
      </c>
      <c r="H338" s="3" t="str">
        <f t="shared" si="68"/>
        <v>0.43826535702091-68.0359565906345i</v>
      </c>
      <c r="I338" s="3">
        <f t="shared" si="70"/>
        <v>36.654950114973005</v>
      </c>
      <c r="J338" s="3">
        <f t="shared" si="71"/>
        <v>-89.630924452212696</v>
      </c>
      <c r="K338" s="3" t="str">
        <f t="shared" si="72"/>
        <v>0.0133274857731465-0.00414586309345481i</v>
      </c>
      <c r="L338" s="3" t="str">
        <f t="shared" si="69"/>
        <v>52.609705635471-541.367097930968i</v>
      </c>
      <c r="M338" s="3" t="str">
        <f t="shared" si="73"/>
        <v>1.00978048151896-0.133817175172067i</v>
      </c>
      <c r="N338" s="3">
        <f t="shared" si="74"/>
        <v>-37.103886247453481</v>
      </c>
      <c r="O338" s="3">
        <f t="shared" si="75"/>
        <v>162.72032748820646</v>
      </c>
      <c r="P338" s="3">
        <f t="shared" si="76"/>
        <v>-0.44893613248047615</v>
      </c>
      <c r="Q338" s="3">
        <f t="shared" si="77"/>
        <v>73.089403035993769</v>
      </c>
    </row>
    <row r="339" spans="4:17" x14ac:dyDescent="0.2">
      <c r="D339" s="3">
        <v>334</v>
      </c>
      <c r="E339" s="3">
        <f t="shared" si="66"/>
        <v>3.8730880371035394</v>
      </c>
      <c r="F339" s="3">
        <f t="shared" si="65"/>
        <v>7466.0008855695678</v>
      </c>
      <c r="G339" s="3">
        <f t="shared" si="67"/>
        <v>615.35401331287358</v>
      </c>
      <c r="H339" s="3" t="str">
        <f t="shared" si="68"/>
        <v>-0.270886092614897-66.796149944761i</v>
      </c>
      <c r="I339" s="3">
        <f t="shared" si="70"/>
        <v>36.495100044164431</v>
      </c>
      <c r="J339" s="3">
        <f t="shared" si="71"/>
        <v>-90.232356876304905</v>
      </c>
      <c r="K339" s="3" t="str">
        <f t="shared" si="72"/>
        <v>0.0133229559869702-0.00411276448454502i</v>
      </c>
      <c r="L339" s="3" t="str">
        <f t="shared" si="69"/>
        <v>50.584747550336-530.942673962097i</v>
      </c>
      <c r="M339" s="3" t="str">
        <f t="shared" si="73"/>
        <v>1.00956580226036-0.136659686687054i</v>
      </c>
      <c r="N339" s="3">
        <f t="shared" si="74"/>
        <v>-37.112680234277072</v>
      </c>
      <c r="O339" s="3">
        <f t="shared" si="75"/>
        <v>162.84466864906733</v>
      </c>
      <c r="P339" s="3">
        <f t="shared" si="76"/>
        <v>-0.61758019011264054</v>
      </c>
      <c r="Q339" s="3">
        <f t="shared" si="77"/>
        <v>72.612311772762425</v>
      </c>
    </row>
    <row r="340" spans="4:17" x14ac:dyDescent="0.2">
      <c r="D340" s="3">
        <v>335</v>
      </c>
      <c r="E340" s="3">
        <f t="shared" si="66"/>
        <v>3.8816900970948671</v>
      </c>
      <c r="F340" s="3">
        <f t="shared" si="65"/>
        <v>7615.3540133128736</v>
      </c>
      <c r="G340" s="3">
        <f t="shared" si="67"/>
        <v>767.69486595853232</v>
      </c>
      <c r="H340" s="3" t="str">
        <f t="shared" si="68"/>
        <v>-0.955377166828873-65.568161128278i</v>
      </c>
      <c r="I340" s="3">
        <f t="shared" si="70"/>
        <v>36.334782017731385</v>
      </c>
      <c r="J340" s="3">
        <f t="shared" si="71"/>
        <v>-90.834783303808919</v>
      </c>
      <c r="K340" s="3" t="str">
        <f t="shared" si="72"/>
        <v>0.0133182464236461-0.00408124534200717i</v>
      </c>
      <c r="L340" s="3" t="str">
        <f t="shared" si="69"/>
        <v>48.6370500262841-520.711694717951i</v>
      </c>
      <c r="M340" s="3" t="str">
        <f t="shared" si="73"/>
        <v>1.00933970465664-0.139559261133818i</v>
      </c>
      <c r="N340" s="3">
        <f t="shared" si="74"/>
        <v>-37.121260772037608</v>
      </c>
      <c r="O340" s="3">
        <f t="shared" si="75"/>
        <v>162.96283295107213</v>
      </c>
      <c r="P340" s="3">
        <f t="shared" si="76"/>
        <v>-0.78647875430622349</v>
      </c>
      <c r="Q340" s="3">
        <f t="shared" si="77"/>
        <v>72.128049647263211</v>
      </c>
    </row>
    <row r="341" spans="4:17" x14ac:dyDescent="0.2">
      <c r="D341" s="3">
        <v>336</v>
      </c>
      <c r="E341" s="3">
        <f t="shared" si="66"/>
        <v>3.8902921570861952</v>
      </c>
      <c r="F341" s="3">
        <f t="shared" si="65"/>
        <v>7767.6948659585323</v>
      </c>
      <c r="G341" s="3">
        <f t="shared" si="67"/>
        <v>923.08321125446491</v>
      </c>
      <c r="H341" s="3" t="str">
        <f t="shared" si="68"/>
        <v>-1.61585186567801-64.3522386179823i</v>
      </c>
      <c r="I341" s="3">
        <f t="shared" si="70"/>
        <v>36.174010490766577</v>
      </c>
      <c r="J341" s="3">
        <f t="shared" si="71"/>
        <v>-91.438365540044941</v>
      </c>
      <c r="K341" s="3" t="str">
        <f t="shared" si="72"/>
        <v>0.0133133500841832-0.00405129125123669i</v>
      </c>
      <c r="L341" s="3" t="str">
        <f t="shared" si="69"/>
        <v>46.7637166715819-510.670988839482i</v>
      </c>
      <c r="M341" s="3" t="str">
        <f t="shared" si="73"/>
        <v>1.00910174008134-0.142517191446347i</v>
      </c>
      <c r="N341" s="3">
        <f t="shared" si="74"/>
        <v>-37.12963994143378</v>
      </c>
      <c r="O341" s="3">
        <f t="shared" si="75"/>
        <v>163.07484198839168</v>
      </c>
      <c r="P341" s="3">
        <f t="shared" si="76"/>
        <v>-0.95562945066720317</v>
      </c>
      <c r="Q341" s="3">
        <f t="shared" si="77"/>
        <v>71.636476448346741</v>
      </c>
    </row>
    <row r="342" spans="4:17" x14ac:dyDescent="0.2">
      <c r="D342" s="3">
        <v>337</v>
      </c>
      <c r="E342" s="3">
        <f t="shared" si="66"/>
        <v>3.8988942170775234</v>
      </c>
      <c r="F342" s="3">
        <f t="shared" si="65"/>
        <v>7923.0832112544649</v>
      </c>
      <c r="G342" s="3">
        <f t="shared" si="67"/>
        <v>1081.5800125686073</v>
      </c>
      <c r="H342" s="3" t="str">
        <f t="shared" si="68"/>
        <v>-2.25294496576376-63.148604170415i</v>
      </c>
      <c r="I342" s="3">
        <f t="shared" si="70"/>
        <v>36.012799464816659</v>
      </c>
      <c r="J342" s="3">
        <f t="shared" si="71"/>
        <v>-92.043267838721249</v>
      </c>
      <c r="K342" s="3" t="str">
        <f t="shared" si="72"/>
        <v>0.0133082597082028-0.00402288829015108i</v>
      </c>
      <c r="L342" s="3" t="str">
        <f t="shared" si="69"/>
        <v>44.9619557878914-500.81741237786i</v>
      </c>
      <c r="M342" s="3" t="str">
        <f t="shared" si="73"/>
        <v>1.00885143503785-0.145534804725241i</v>
      </c>
      <c r="N342" s="3">
        <f t="shared" si="74"/>
        <v>-37.137829597414893</v>
      </c>
      <c r="O342" s="3">
        <f t="shared" si="75"/>
        <v>163.18071659291934</v>
      </c>
      <c r="P342" s="3">
        <f t="shared" si="76"/>
        <v>-1.1250301325982335</v>
      </c>
      <c r="Q342" s="3">
        <f t="shared" si="77"/>
        <v>71.13744875419809</v>
      </c>
    </row>
    <row r="343" spans="4:17" x14ac:dyDescent="0.2">
      <c r="D343" s="3">
        <v>338</v>
      </c>
      <c r="E343" s="3">
        <f t="shared" si="66"/>
        <v>3.9074962770688511</v>
      </c>
      <c r="F343" s="3">
        <f t="shared" si="65"/>
        <v>8081.5800125686073</v>
      </c>
      <c r="G343" s="3">
        <f t="shared" si="67"/>
        <v>1243.2474528066523</v>
      </c>
      <c r="H343" s="3" t="str">
        <f t="shared" si="68"/>
        <v>-2.86728130783823-61.9574540084345i</v>
      </c>
      <c r="I343" s="3">
        <f t="shared" si="70"/>
        <v>35.851162492118021</v>
      </c>
      <c r="J343" s="3">
        <f t="shared" si="71"/>
        <v>-92.649656774854932</v>
      </c>
      <c r="K343" s="3" t="str">
        <f t="shared" si="72"/>
        <v>0.0133029677650844-0.00399602301669023i</v>
      </c>
      <c r="L343" s="3" t="str">
        <f t="shared" si="69"/>
        <v>43.2290768817734-491.147850159674i</v>
      </c>
      <c r="M343" s="3" t="str">
        <f t="shared" si="73"/>
        <v>1.00858828979429-0.148613463249152i</v>
      </c>
      <c r="N343" s="3">
        <f t="shared" si="74"/>
        <v>-37.145841380642942</v>
      </c>
      <c r="O343" s="3">
        <f t="shared" si="75"/>
        <v>163.28047677901887</v>
      </c>
      <c r="P343" s="3">
        <f t="shared" si="76"/>
        <v>-1.2946788885249205</v>
      </c>
      <c r="Q343" s="3">
        <f t="shared" si="77"/>
        <v>70.630820004163937</v>
      </c>
    </row>
    <row r="344" spans="4:17" x14ac:dyDescent="0.2">
      <c r="D344" s="3">
        <v>339</v>
      </c>
      <c r="E344" s="3">
        <f t="shared" si="66"/>
        <v>3.9160983370601792</v>
      </c>
      <c r="F344" s="3">
        <f t="shared" si="65"/>
        <v>8243.2474528066523</v>
      </c>
      <c r="G344" s="3">
        <f t="shared" si="67"/>
        <v>1408.1489588081186</v>
      </c>
      <c r="H344" s="3" t="str">
        <f t="shared" si="68"/>
        <v>-3.45947515932555-60.7789599956128i</v>
      </c>
      <c r="I344" s="3">
        <f t="shared" si="70"/>
        <v>35.689112680197354</v>
      </c>
      <c r="J344" s="3">
        <f t="shared" si="71"/>
        <v>-93.257701119711001</v>
      </c>
      <c r="K344" s="3" t="str">
        <f t="shared" si="72"/>
        <v>0.0132974664448896-0.00397068245611484i</v>
      </c>
      <c r="L344" s="3" t="str">
        <f t="shared" si="69"/>
        <v>41.5624872694886-481.659217025156i</v>
      </c>
      <c r="M344" s="3" t="str">
        <f t="shared" si="73"/>
        <v>1.00831177693241-0.151754565525806i</v>
      </c>
      <c r="N344" s="3">
        <f t="shared" si="74"/>
        <v>-37.153686729037197</v>
      </c>
      <c r="O344" s="3">
        <f t="shared" si="75"/>
        <v>163.37414169187295</v>
      </c>
      <c r="P344" s="3">
        <f t="shared" si="76"/>
        <v>-1.4645740488398431</v>
      </c>
      <c r="Q344" s="3">
        <f t="shared" si="77"/>
        <v>70.116440572161949</v>
      </c>
    </row>
    <row r="345" spans="4:17" x14ac:dyDescent="0.2">
      <c r="D345" s="3">
        <v>340</v>
      </c>
      <c r="E345" s="3">
        <f t="shared" si="66"/>
        <v>3.9247003970515069</v>
      </c>
      <c r="F345" s="3">
        <f t="shared" si="65"/>
        <v>8408.1489588081186</v>
      </c>
      <c r="G345" s="3">
        <f t="shared" si="67"/>
        <v>1576.349226230659</v>
      </c>
      <c r="H345" s="3" t="str">
        <f t="shared" si="68"/>
        <v>-4.03012964784768-59.613270795445i</v>
      </c>
      <c r="I345" s="3">
        <f t="shared" si="70"/>
        <v>35.526662696789778</v>
      </c>
      <c r="J345" s="3">
        <f t="shared" si="71"/>
        <v>-93.867571717513869</v>
      </c>
      <c r="K345" s="3" t="str">
        <f t="shared" si="72"/>
        <v>0.0132917476490617-0.00394685408807775i</v>
      </c>
      <c r="L345" s="3" t="str">
        <f t="shared" si="69"/>
        <v>39.9596887744866-472.348458946818i</v>
      </c>
      <c r="M345" s="3" t="str">
        <f t="shared" si="73"/>
        <v>1.00802133980417-0.154959547383525i</v>
      </c>
      <c r="N345" s="3">
        <f t="shared" si="74"/>
        <v>-37.161376889390134</v>
      </c>
      <c r="O345" s="3">
        <f t="shared" si="75"/>
        <v>163.46172955933199</v>
      </c>
      <c r="P345" s="3">
        <f t="shared" si="76"/>
        <v>-1.6347141926003559</v>
      </c>
      <c r="Q345" s="3">
        <f t="shared" si="77"/>
        <v>69.594157841818117</v>
      </c>
    </row>
    <row r="346" spans="4:17" x14ac:dyDescent="0.2">
      <c r="D346" s="3">
        <v>341</v>
      </c>
      <c r="E346" s="3">
        <f t="shared" si="66"/>
        <v>3.933302457042835</v>
      </c>
      <c r="F346" s="3">
        <f t="shared" si="65"/>
        <v>8576.349226230659</v>
      </c>
      <c r="G346" s="3">
        <f t="shared" si="67"/>
        <v>1747.9142449319279</v>
      </c>
      <c r="H346" s="3" t="str">
        <f t="shared" si="68"/>
        <v>-4.57983626187792-58.4605130127333i</v>
      </c>
      <c r="I346" s="3">
        <f t="shared" si="70"/>
        <v>35.363824775029691</v>
      </c>
      <c r="J346" s="3">
        <f t="shared" si="71"/>
        <v>-94.479441363665174</v>
      </c>
      <c r="K346" s="3" t="str">
        <f t="shared" si="72"/>
        <v>0.013285802980905-0.00392452583344235i</v>
      </c>
      <c r="L346" s="3" t="str">
        <f t="shared" si="69"/>
        <v>38.4182745167885-463.21255403554i</v>
      </c>
      <c r="M346" s="3" t="str">
        <f t="shared" si="73"/>
        <v>1.00771639088903-0.158229883104096i</v>
      </c>
      <c r="N346" s="3">
        <f t="shared" si="74"/>
        <v>-37.168922929042054</v>
      </c>
      <c r="O346" s="3">
        <f t="shared" si="75"/>
        <v>163.54325764717149</v>
      </c>
      <c r="P346" s="3">
        <f t="shared" si="76"/>
        <v>-1.805098154012363</v>
      </c>
      <c r="Q346" s="3">
        <f t="shared" si="77"/>
        <v>69.063816283506313</v>
      </c>
    </row>
    <row r="347" spans="4:17" x14ac:dyDescent="0.2">
      <c r="D347" s="3">
        <v>342</v>
      </c>
      <c r="E347" s="3">
        <f t="shared" si="66"/>
        <v>3.9419045170341631</v>
      </c>
      <c r="F347" s="3">
        <f t="shared" si="65"/>
        <v>8747.9142449319279</v>
      </c>
      <c r="G347" s="3">
        <f t="shared" si="67"/>
        <v>1922.9113248594258</v>
      </c>
      <c r="H347" s="3" t="str">
        <f t="shared" si="68"/>
        <v>-5.109174414705-57.320792314855i</v>
      </c>
      <c r="I347" s="3">
        <f t="shared" si="70"/>
        <v>35.20061071887072</v>
      </c>
      <c r="J347" s="3">
        <f t="shared" si="71"/>
        <v>-95.093484684185412</v>
      </c>
      <c r="K347" s="3" t="str">
        <f t="shared" si="72"/>
        <v>0.0132796237358461-0.00390368604082177i</v>
      </c>
      <c r="L347" s="3" t="str">
        <f t="shared" si="69"/>
        <v>36.9359257933122-454.248513440855i</v>
      </c>
      <c r="M347" s="3" t="str">
        <f t="shared" si="73"/>
        <v>1.00739631004471-0.161567086597691i</v>
      </c>
      <c r="N347" s="3">
        <f t="shared" si="74"/>
        <v>-37.176335747604135</v>
      </c>
      <c r="O347" s="3">
        <f t="shared" si="75"/>
        <v>163.61874221766502</v>
      </c>
      <c r="P347" s="3">
        <f t="shared" si="76"/>
        <v>-1.9757250287334145</v>
      </c>
      <c r="Q347" s="3">
        <f t="shared" si="77"/>
        <v>68.525257533479603</v>
      </c>
    </row>
    <row r="348" spans="4:17" x14ac:dyDescent="0.2">
      <c r="D348" s="3">
        <v>343</v>
      </c>
      <c r="E348" s="3">
        <f t="shared" si="66"/>
        <v>3.9505065770254908</v>
      </c>
      <c r="F348" s="3">
        <f t="shared" si="65"/>
        <v>8922.9113248594258</v>
      </c>
      <c r="G348" s="3">
        <f t="shared" si="67"/>
        <v>2101.4091224581152</v>
      </c>
      <c r="H348" s="3" t="str">
        <f t="shared" si="68"/>
        <v>-5.6187110679622-56.1941945309748i</v>
      </c>
      <c r="I348" s="3">
        <f t="shared" si="70"/>
        <v>35.037031908697138</v>
      </c>
      <c r="J348" s="3">
        <f t="shared" si="71"/>
        <v>-95.709878016074939</v>
      </c>
      <c r="K348" s="3" t="str">
        <f t="shared" si="72"/>
        <v>0.0132732008914798-0.00388432347281055i</v>
      </c>
      <c r="L348" s="3" t="str">
        <f t="shared" si="69"/>
        <v>35.5104090480336-445.453382151789i</v>
      </c>
      <c r="M348" s="3" t="str">
        <f t="shared" si="73"/>
        <v>1.00706044264349-0.164972712620534i</v>
      </c>
      <c r="N348" s="3">
        <f t="shared" si="74"/>
        <v>-37.183626088721894</v>
      </c>
      <c r="O348" s="3">
        <f t="shared" si="75"/>
        <v>163.68819849138771</v>
      </c>
      <c r="P348" s="3">
        <f t="shared" si="76"/>
        <v>-2.1465941800247563</v>
      </c>
      <c r="Q348" s="3">
        <f t="shared" si="77"/>
        <v>67.978320475312771</v>
      </c>
    </row>
    <row r="349" spans="4:17" x14ac:dyDescent="0.2">
      <c r="D349" s="3">
        <v>344</v>
      </c>
      <c r="E349" s="3">
        <f t="shared" si="66"/>
        <v>3.9591086370168189</v>
      </c>
      <c r="F349" s="3">
        <f t="shared" si="65"/>
        <v>9101.4091224581152</v>
      </c>
      <c r="G349" s="3">
        <f t="shared" si="67"/>
        <v>2283.4776676062993</v>
      </c>
      <c r="H349" s="3" t="str">
        <f t="shared" si="68"/>
        <v>-6.1090004110712-55.0807867275453i</v>
      </c>
      <c r="I349" s="3">
        <f t="shared" si="70"/>
        <v>34.873099307087799</v>
      </c>
      <c r="J349" s="3">
        <f t="shared" si="71"/>
        <v>-96.328799288277736</v>
      </c>
      <c r="K349" s="3" t="str">
        <f t="shared" si="72"/>
        <v>0.0132665250974065-0.00386642729188057i</v>
      </c>
      <c r="L349" s="3" t="str">
        <f t="shared" si="69"/>
        <v>34.1395729307609-436.824239704337i</v>
      </c>
      <c r="M349" s="3" t="str">
        <f t="shared" si="73"/>
        <v>1.0067080975855-0.168448358035745i</v>
      </c>
      <c r="N349" s="3">
        <f t="shared" si="74"/>
        <v>-37.190804551869832</v>
      </c>
      <c r="O349" s="3">
        <f t="shared" si="75"/>
        <v>163.75164061216842</v>
      </c>
      <c r="P349" s="3">
        <f t="shared" si="76"/>
        <v>-2.317705244782033</v>
      </c>
      <c r="Q349" s="3">
        <f t="shared" si="77"/>
        <v>67.42284132389068</v>
      </c>
    </row>
    <row r="350" spans="4:17" x14ac:dyDescent="0.2">
      <c r="D350" s="3">
        <v>345</v>
      </c>
      <c r="E350" s="3">
        <f t="shared" si="66"/>
        <v>3.967710697008147</v>
      </c>
      <c r="F350" s="3">
        <f t="shared" si="65"/>
        <v>9283.4776676062993</v>
      </c>
      <c r="G350" s="3">
        <f t="shared" si="67"/>
        <v>2469.1883910904071</v>
      </c>
      <c r="H350" s="3" t="str">
        <f t="shared" si="68"/>
        <v>-6.580583593055-53.9806182587367i</v>
      </c>
      <c r="I350" s="3">
        <f t="shared" si="70"/>
        <v>34.708823464698021</v>
      </c>
      <c r="J350" s="3">
        <f t="shared" si="71"/>
        <v>-96.950427902914512</v>
      </c>
      <c r="K350" s="3" t="str">
        <f t="shared" si="72"/>
        <v>0.0132595866648642-0.00384998704591146i</v>
      </c>
      <c r="L350" s="3" t="str">
        <f t="shared" si="69"/>
        <v>32.8213454431797-428.358200801361i</v>
      </c>
      <c r="M350" s="3" t="str">
        <f t="shared" si="73"/>
        <v>1.00633854518008-0.171995663117751i</v>
      </c>
      <c r="N350" s="3">
        <f t="shared" si="74"/>
        <v>-37.197881604172352</v>
      </c>
      <c r="O350" s="3">
        <f t="shared" si="75"/>
        <v>163.80908161511121</v>
      </c>
      <c r="P350" s="3">
        <f t="shared" si="76"/>
        <v>-2.4890581394743307</v>
      </c>
      <c r="Q350" s="3">
        <f t="shared" si="77"/>
        <v>66.858653712196698</v>
      </c>
    </row>
    <row r="351" spans="4:17" x14ac:dyDescent="0.2">
      <c r="D351" s="3">
        <v>346</v>
      </c>
      <c r="E351" s="3">
        <f t="shared" si="66"/>
        <v>3.9763127569994747</v>
      </c>
      <c r="F351" s="3">
        <f t="shared" si="65"/>
        <v>9469.1883910904071</v>
      </c>
      <c r="G351" s="3">
        <f t="shared" si="67"/>
        <v>2658.6141526294359</v>
      </c>
      <c r="H351" s="3" t="str">
        <f t="shared" si="68"/>
        <v>-7.03398850329282-52.8937217907075i</v>
      </c>
      <c r="I351" s="3">
        <f t="shared" si="70"/>
        <v>34.544214526228771</v>
      </c>
      <c r="J351" s="3">
        <f t="shared" si="71"/>
        <v>-97.574944616437307</v>
      </c>
      <c r="K351" s="3" t="str">
        <f t="shared" si="72"/>
        <v>0.0132523755561654-0.0038349926533247i</v>
      </c>
      <c r="L351" s="3" t="str">
        <f t="shared" si="69"/>
        <v>31.5537311707357-420.052415850356i</v>
      </c>
      <c r="M351" s="3" t="str">
        <f t="shared" si="73"/>
        <v>1.00595101488516-0.175616312900377i</v>
      </c>
      <c r="N351" s="3">
        <f t="shared" si="74"/>
        <v>-37.204867592243367</v>
      </c>
      <c r="O351" s="3">
        <f t="shared" si="75"/>
        <v>163.86053339761793</v>
      </c>
      <c r="P351" s="3">
        <f t="shared" si="76"/>
        <v>-2.6606530660145964</v>
      </c>
      <c r="Q351" s="3">
        <f t="shared" si="77"/>
        <v>66.285588781180621</v>
      </c>
    </row>
    <row r="352" spans="4:17" x14ac:dyDescent="0.2">
      <c r="D352" s="3">
        <v>347</v>
      </c>
      <c r="E352" s="3">
        <f t="shared" si="66"/>
        <v>3.9849148169908029</v>
      </c>
      <c r="F352" s="3">
        <f t="shared" si="65"/>
        <v>9658.6141526294359</v>
      </c>
      <c r="G352" s="3">
        <f t="shared" si="67"/>
        <v>2851.8292694598058</v>
      </c>
      <c r="H352" s="3" t="str">
        <f t="shared" si="68"/>
        <v>-7.46972959791615-51.8201142988442i</v>
      </c>
      <c r="I352" s="3">
        <f t="shared" si="70"/>
        <v>34.379282236450749</v>
      </c>
      <c r="J352" s="3">
        <f t="shared" si="71"/>
        <v>-98.202531420346901</v>
      </c>
      <c r="K352" s="3" t="str">
        <f t="shared" si="72"/>
        <v>0.0132448813739436-0.00382143438778976i</v>
      </c>
      <c r="L352" s="3" t="str">
        <f t="shared" si="69"/>
        <v>30.3348085988355-411.904071424306i</v>
      </c>
      <c r="M352" s="3" t="str">
        <f t="shared" si="73"/>
        <v>1.00554469289445-0.179312038568554i</v>
      </c>
      <c r="N352" s="3">
        <f t="shared" si="74"/>
        <v>-37.211772754042187</v>
      </c>
      <c r="O352" s="3">
        <f t="shared" si="75"/>
        <v>163.90600669334049</v>
      </c>
      <c r="P352" s="3">
        <f t="shared" si="76"/>
        <v>-2.8324905175914381</v>
      </c>
      <c r="Q352" s="3">
        <f t="shared" si="77"/>
        <v>65.703475272993586</v>
      </c>
    </row>
    <row r="353" spans="4:17" x14ac:dyDescent="0.2">
      <c r="D353" s="3">
        <v>348</v>
      </c>
      <c r="E353" s="3">
        <f t="shared" si="66"/>
        <v>3.993516876982131</v>
      </c>
      <c r="F353" s="3">
        <f t="shared" si="65"/>
        <v>9851.8292694598058</v>
      </c>
      <c r="G353" s="3">
        <f t="shared" si="67"/>
        <v>3048.9095454922954</v>
      </c>
      <c r="H353" s="3" t="str">
        <f t="shared" si="68"/>
        <v>-7.88830776867997-50.7597980373455i</v>
      </c>
      <c r="I353" s="3">
        <f t="shared" si="70"/>
        <v>34.21403594625788</v>
      </c>
      <c r="J353" s="3">
        <f t="shared" si="71"/>
        <v>-98.833371421099429</v>
      </c>
      <c r="K353" s="3" t="str">
        <f t="shared" si="72"/>
        <v>0.0132370933502231-0.00380930286246973i</v>
      </c>
      <c r="L353" s="3" t="str">
        <f t="shared" si="69"/>
        <v>29.162727511783-403.910390650556i</v>
      </c>
      <c r="M353" s="3" t="str">
        <f t="shared" si="73"/>
        <v>1.00511871956082-0.183084618893277i</v>
      </c>
      <c r="N353" s="3">
        <f t="shared" si="74"/>
        <v>-37.218607230739423</v>
      </c>
      <c r="O353" s="3">
        <f t="shared" si="75"/>
        <v>163.9455110490062</v>
      </c>
      <c r="P353" s="3">
        <f t="shared" si="76"/>
        <v>-3.0045712844815426</v>
      </c>
      <c r="Q353" s="3">
        <f t="shared" si="77"/>
        <v>65.112139627906771</v>
      </c>
    </row>
    <row r="354" spans="4:17" x14ac:dyDescent="0.2">
      <c r="D354" s="3">
        <v>349</v>
      </c>
      <c r="E354" s="3">
        <f t="shared" si="66"/>
        <v>4.0021189369734582</v>
      </c>
      <c r="F354" s="3">
        <f t="shared" si="65"/>
        <v>10048.909545492295</v>
      </c>
      <c r="G354" s="3">
        <f t="shared" si="67"/>
        <v>3249.9323010520948</v>
      </c>
      <c r="H354" s="3" t="str">
        <f t="shared" si="68"/>
        <v>-8.29021025128735-49.712761480708i</v>
      </c>
      <c r="I354" s="3">
        <f t="shared" si="70"/>
        <v>34.048484618724146</v>
      </c>
      <c r="J354" s="3">
        <f t="shared" si="71"/>
        <v>-99.467648718823455</v>
      </c>
      <c r="K354" s="3" t="str">
        <f t="shared" si="72"/>
        <v>0.0132290003353206-0.00379858901377238i</v>
      </c>
      <c r="L354" s="3" t="str">
        <f t="shared" si="69"/>
        <v>28.0357064727997-396.068633532359i</v>
      </c>
      <c r="M354" s="3" t="str">
        <f t="shared" si="73"/>
        <v>1.00467218664399-0.186935881709174i</v>
      </c>
      <c r="N354" s="3">
        <f t="shared" si="74"/>
        <v>-37.225381078591731</v>
      </c>
      <c r="O354" s="3">
        <f t="shared" si="75"/>
        <v>163.97905480405777</v>
      </c>
      <c r="P354" s="3">
        <f t="shared" si="76"/>
        <v>-3.1768964598675851</v>
      </c>
      <c r="Q354" s="3">
        <f t="shared" si="77"/>
        <v>64.511406085234313</v>
      </c>
    </row>
    <row r="355" spans="4:17" x14ac:dyDescent="0.2">
      <c r="D355" s="3">
        <v>350</v>
      </c>
      <c r="E355" s="3">
        <f t="shared" si="66"/>
        <v>4.0107209969647872</v>
      </c>
      <c r="F355" s="3">
        <f t="shared" si="65"/>
        <v>10249.932301052095</v>
      </c>
      <c r="G355" s="3">
        <f t="shared" si="67"/>
        <v>3454.9764032136682</v>
      </c>
      <c r="H355" s="3" t="str">
        <f t="shared" si="68"/>
        <v>-8.67591057028323-48.678980236859i</v>
      </c>
      <c r="I355" s="3">
        <f t="shared" si="70"/>
        <v>33.882636835140836</v>
      </c>
      <c r="J355" s="3">
        <f t="shared" si="71"/>
        <v>-100.10554828445026</v>
      </c>
      <c r="K355" s="3" t="str">
        <f t="shared" si="72"/>
        <v>0.0132205907865933-0.0037892840845721i</v>
      </c>
      <c r="L355" s="3" t="str">
        <f t="shared" si="69"/>
        <v>26.952030383442-388.376097207544i</v>
      </c>
      <c r="M355" s="3" t="str">
        <f t="shared" si="73"/>
        <v>1.00420413436927-0.190867705433636i</v>
      </c>
      <c r="N355" s="3">
        <f t="shared" si="74"/>
        <v>-37.232104280821957</v>
      </c>
      <c r="O355" s="3">
        <f t="shared" si="75"/>
        <v>164.00664507306064</v>
      </c>
      <c r="P355" s="3">
        <f t="shared" si="76"/>
        <v>-3.3494674456811211</v>
      </c>
      <c r="Q355" s="3">
        <f t="shared" si="77"/>
        <v>63.901096788610374</v>
      </c>
    </row>
    <row r="356" spans="4:17" x14ac:dyDescent="0.2">
      <c r="D356" s="3">
        <v>351</v>
      </c>
      <c r="E356" s="3">
        <f t="shared" si="66"/>
        <v>4.0193230569561145</v>
      </c>
      <c r="F356" s="3">
        <f t="shared" si="65"/>
        <v>10454.976403213668</v>
      </c>
      <c r="G356" s="3">
        <f t="shared" si="67"/>
        <v>3664.1222967429094</v>
      </c>
      <c r="H356" s="3" t="str">
        <f t="shared" si="68"/>
        <v>-9.04586851779115-47.6584179318403i</v>
      </c>
      <c r="I356" s="3">
        <f t="shared" si="70"/>
        <v>33.716500801013595</v>
      </c>
      <c r="J356" s="3">
        <f t="shared" si="71"/>
        <v>-100.74725583486223</v>
      </c>
      <c r="K356" s="3" t="str">
        <f t="shared" si="72"/>
        <v>0.0132118527570486-0.00378137960686699i</v>
      </c>
      <c r="L356" s="3" t="str">
        <f t="shared" si="69"/>
        <v>25.9100481206794-380.830116148487i</v>
      </c>
      <c r="M356" s="3" t="str">
        <f t="shared" si="73"/>
        <v>1.00371354828347-0.194882020626055i</v>
      </c>
      <c r="N356" s="3">
        <f t="shared" si="74"/>
        <v>-37.238786759502787</v>
      </c>
      <c r="O356" s="3">
        <f t="shared" si="75"/>
        <v>164.0282877308336</v>
      </c>
      <c r="P356" s="3">
        <f t="shared" si="76"/>
        <v>-3.5222859584891921</v>
      </c>
      <c r="Q356" s="3">
        <f t="shared" si="77"/>
        <v>63.281031895971367</v>
      </c>
    </row>
    <row r="357" spans="4:17" x14ac:dyDescent="0.2">
      <c r="D357" s="3">
        <v>352</v>
      </c>
      <c r="E357" s="3">
        <f t="shared" si="66"/>
        <v>4.0279251169474426</v>
      </c>
      <c r="F357" s="3">
        <f t="shared" si="65"/>
        <v>10664.122296742909</v>
      </c>
      <c r="G357" s="3">
        <f t="shared" si="67"/>
        <v>3877.4520356576559</v>
      </c>
      <c r="H357" s="3" t="str">
        <f t="shared" si="68"/>
        <v>-9.400530163508-46.6510270660917i</v>
      </c>
      <c r="I357" s="3">
        <f t="shared" si="70"/>
        <v>33.550084352000127</v>
      </c>
      <c r="J357" s="3">
        <f t="shared" si="71"/>
        <v>-101.39295770564785</v>
      </c>
      <c r="K357" s="3" t="str">
        <f t="shared" si="72"/>
        <v>0.0132027738838316-0.00377486738383402i</v>
      </c>
      <c r="L357" s="3" t="str">
        <f t="shared" si="69"/>
        <v>24.9081702498737-373.428062307336i</v>
      </c>
      <c r="M357" s="3" t="str">
        <f t="shared" si="73"/>
        <v>1.00319935589265-0.198980811585246i</v>
      </c>
      <c r="N357" s="3">
        <f t="shared" si="74"/>
        <v>-37.245438387443059</v>
      </c>
      <c r="O357" s="3">
        <f t="shared" si="75"/>
        <v>164.04398740026687</v>
      </c>
      <c r="P357" s="3">
        <f t="shared" si="76"/>
        <v>-3.6953540354429322</v>
      </c>
      <c r="Q357" s="3">
        <f t="shared" si="77"/>
        <v>62.651029694619027</v>
      </c>
    </row>
    <row r="358" spans="4:17" x14ac:dyDescent="0.2">
      <c r="D358" s="3">
        <v>353</v>
      </c>
      <c r="E358" s="3">
        <f t="shared" si="66"/>
        <v>4.0365271769387707</v>
      </c>
      <c r="F358" s="3">
        <f t="shared" si="65"/>
        <v>10877.452035657656</v>
      </c>
      <c r="G358" s="3">
        <f t="shared" si="67"/>
        <v>4095.0493154200085</v>
      </c>
      <c r="H358" s="3" t="str">
        <f t="shared" si="68"/>
        <v>-9.74032789352717-45.6567498425152i</v>
      </c>
      <c r="I358" s="3">
        <f t="shared" si="70"/>
        <v>33.383394959772652</v>
      </c>
      <c r="J358" s="3">
        <f t="shared" si="71"/>
        <v>-102.04284072104866</v>
      </c>
      <c r="K358" s="3" t="str">
        <f t="shared" si="72"/>
        <v>0.0131933413766107-0.00376973947124513i</v>
      </c>
      <c r="L358" s="3" t="str">
        <f t="shared" si="69"/>
        <v>23.9448668118787-366.16734521028i</v>
      </c>
      <c r="M358" s="3" t="str">
        <f t="shared" si="73"/>
        <v>1.0026604230657-0.203166117982492i</v>
      </c>
      <c r="N358" s="3">
        <f t="shared" si="74"/>
        <v>-37.252069000075181</v>
      </c>
      <c r="O358" s="3">
        <f t="shared" si="75"/>
        <v>164.0537474427957</v>
      </c>
      <c r="P358" s="3">
        <f t="shared" si="76"/>
        <v>-3.8686740403025297</v>
      </c>
      <c r="Q358" s="3">
        <f t="shared" si="77"/>
        <v>62.010906721747034</v>
      </c>
    </row>
    <row r="359" spans="4:17" x14ac:dyDescent="0.2">
      <c r="D359" s="3">
        <v>354</v>
      </c>
      <c r="E359" s="3">
        <f t="shared" si="66"/>
        <v>4.045129236930098</v>
      </c>
      <c r="F359" s="3">
        <f t="shared" si="65"/>
        <v>11095.049315420008</v>
      </c>
      <c r="G359" s="3">
        <f t="shared" si="67"/>
        <v>4316.9995057725428</v>
      </c>
      <c r="H359" s="3" t="str">
        <f t="shared" si="68"/>
        <v>-10.065680475709-44.6755189666047i</v>
      </c>
      <c r="I359" s="3">
        <f t="shared" si="70"/>
        <v>33.216439737789855</v>
      </c>
      <c r="J359" s="3">
        <f t="shared" si="71"/>
        <v>-102.69709206067904</v>
      </c>
      <c r="K359" s="3" t="str">
        <f t="shared" si="72"/>
        <v>0.0131835420058815-0.00376598815820492i</v>
      </c>
      <c r="L359" s="3" t="str">
        <f t="shared" si="69"/>
        <v>23.0186651824591-359.04541200437i</v>
      </c>
      <c r="M359" s="3" t="str">
        <f t="shared" si="73"/>
        <v>1.00209555018616-0.207440036527069i</v>
      </c>
      <c r="N359" s="3">
        <f t="shared" si="74"/>
        <v>-37.258688407343826</v>
      </c>
      <c r="O359" s="3">
        <f t="shared" si="75"/>
        <v>164.05756995150705</v>
      </c>
      <c r="P359" s="3">
        <f t="shared" si="76"/>
        <v>-4.0422486695539703</v>
      </c>
      <c r="Q359" s="3">
        <f t="shared" si="77"/>
        <v>61.360477890828008</v>
      </c>
    </row>
    <row r="360" spans="4:17" x14ac:dyDescent="0.2">
      <c r="D360" s="3">
        <v>355</v>
      </c>
      <c r="E360" s="3">
        <f t="shared" si="66"/>
        <v>4.053731296921427</v>
      </c>
      <c r="F360" s="3">
        <f t="shared" si="65"/>
        <v>11316.999505772543</v>
      </c>
      <c r="G360" s="3">
        <f t="shared" si="67"/>
        <v>4543.389684231197</v>
      </c>
      <c r="H360" s="3" t="str">
        <f t="shared" si="68"/>
        <v>-10.3769931494673-43.7072584190277i</v>
      </c>
      <c r="I360" s="3">
        <f t="shared" si="70"/>
        <v>33.049225446965728</v>
      </c>
      <c r="J360" s="3">
        <f t="shared" si="71"/>
        <v>-103.35589912259404</v>
      </c>
      <c r="K360" s="3" t="str">
        <f t="shared" si="72"/>
        <v>0.0131733620912151-0.00376360594717126i</v>
      </c>
      <c r="L360" s="3" t="str">
        <f t="shared" si="69"/>
        <v>22.128148002224-352.059747460257i</v>
      </c>
      <c r="M360" s="3" t="str">
        <f t="shared" si="73"/>
        <v>1.0015034680335-0.211804722660284i</v>
      </c>
      <c r="N360" s="3">
        <f t="shared" si="74"/>
        <v>-37.265306405594131</v>
      </c>
      <c r="O360" s="3">
        <f t="shared" si="75"/>
        <v>164.05545574686116</v>
      </c>
      <c r="P360" s="3">
        <f t="shared" si="76"/>
        <v>-4.2160809586284032</v>
      </c>
      <c r="Q360" s="3">
        <f t="shared" si="77"/>
        <v>60.699556624267117</v>
      </c>
    </row>
    <row r="361" spans="4:17" x14ac:dyDescent="0.2">
      <c r="D361" s="3">
        <v>356</v>
      </c>
      <c r="E361" s="3">
        <f t="shared" si="66"/>
        <v>4.0623333569127542</v>
      </c>
      <c r="F361" s="3">
        <f t="shared" si="65"/>
        <v>11543.389684231197</v>
      </c>
      <c r="G361" s="3">
        <f t="shared" si="67"/>
        <v>4774.3086702484834</v>
      </c>
      <c r="H361" s="3" t="str">
        <f t="shared" si="68"/>
        <v>-10.6746577379852-42.7518842011305i</v>
      </c>
      <c r="I361" s="3">
        <f t="shared" si="70"/>
        <v>32.881758501225001</v>
      </c>
      <c r="J361" s="3">
        <f t="shared" si="71"/>
        <v>-104.01944938227471</v>
      </c>
      <c r="K361" s="3" t="str">
        <f t="shared" si="72"/>
        <v>0.0131627874894755-0.00376258553321767i</v>
      </c>
      <c r="L361" s="3" t="str">
        <f t="shared" si="69"/>
        <v>21.2719511752697-345.20787393403i</v>
      </c>
      <c r="M361" s="3" t="str">
        <f t="shared" si="73"/>
        <v>1.00088283337379-0.216262392273205i</v>
      </c>
      <c r="N361" s="3">
        <f t="shared" si="74"/>
        <v>-37.271932789460848</v>
      </c>
      <c r="O361" s="3">
        <f t="shared" si="75"/>
        <v>164.04740437501789</v>
      </c>
      <c r="P361" s="3">
        <f t="shared" si="76"/>
        <v>-4.3901742882358477</v>
      </c>
      <c r="Q361" s="3">
        <f t="shared" si="77"/>
        <v>60.027954992743176</v>
      </c>
    </row>
    <row r="362" spans="4:17" x14ac:dyDescent="0.2">
      <c r="D362" s="3">
        <v>357</v>
      </c>
      <c r="E362" s="3">
        <f t="shared" si="66"/>
        <v>4.0709354169040823</v>
      </c>
      <c r="F362" s="3">
        <f t="shared" si="65"/>
        <v>11774.308670248483</v>
      </c>
      <c r="G362" s="3">
        <f t="shared" si="67"/>
        <v>5009.8470600597739</v>
      </c>
      <c r="H362" s="3" t="str">
        <f t="shared" si="68"/>
        <v>-10.9590527810236-41.809305053902i</v>
      </c>
      <c r="I362" s="3">
        <f t="shared" si="70"/>
        <v>32.714044972935902</v>
      </c>
      <c r="J362" s="3">
        <f t="shared" si="71"/>
        <v>-104.6879302471059</v>
      </c>
      <c r="K362" s="3" t="str">
        <f t="shared" si="72"/>
        <v>0.013151803583037-0.00376291978249738i</v>
      </c>
      <c r="L362" s="3" t="str">
        <f t="shared" si="69"/>
        <v>20.4487619347209-338.487351291103i</v>
      </c>
      <c r="M362" s="3" t="str">
        <f t="shared" si="73"/>
        <v>1.00023222423797-0.220815323442297i</v>
      </c>
      <c r="N362" s="3">
        <f t="shared" si="74"/>
        <v>-37.278577363757009</v>
      </c>
      <c r="O362" s="3">
        <f t="shared" si="75"/>
        <v>164.03341410876178</v>
      </c>
      <c r="P362" s="3">
        <f t="shared" si="76"/>
        <v>-4.5645323908211068</v>
      </c>
      <c r="Q362" s="3">
        <f t="shared" si="77"/>
        <v>59.345483861655879</v>
      </c>
    </row>
    <row r="363" spans="4:17" x14ac:dyDescent="0.2">
      <c r="D363" s="3">
        <v>358</v>
      </c>
      <c r="E363" s="3">
        <f t="shared" si="66"/>
        <v>4.0795374768954105</v>
      </c>
      <c r="F363" s="3">
        <f t="shared" si="65"/>
        <v>12009.847060059774</v>
      </c>
      <c r="G363" s="3">
        <f t="shared" si="67"/>
        <v>5250.0972622270074</v>
      </c>
      <c r="H363" s="3" t="str">
        <f t="shared" si="68"/>
        <v>-11.2305436866182-40.8794231509932i</v>
      </c>
      <c r="I363" s="3">
        <f t="shared" si="70"/>
        <v>32.546090598213326</v>
      </c>
      <c r="J363" s="3">
        <f t="shared" si="71"/>
        <v>-105.36152890590894</v>
      </c>
      <c r="K363" s="3" t="str">
        <f t="shared" si="72"/>
        <v>0.0131403952680338-0.0037646017098664i</v>
      </c>
      <c r="L363" s="3" t="str">
        <f t="shared" si="69"/>
        <v>19.6573169733773-331.895776795014i</v>
      </c>
      <c r="M363" s="3" t="str">
        <f t="shared" si="73"/>
        <v>0.999550134864557-0.225465858175944i</v>
      </c>
      <c r="N363" s="3">
        <f t="shared" si="74"/>
        <v>-37.285249955362836</v>
      </c>
      <c r="O363" s="3">
        <f t="shared" si="75"/>
        <v>164.01348195103105</v>
      </c>
      <c r="P363" s="3">
        <f t="shared" si="76"/>
        <v>-4.7391593571495108</v>
      </c>
      <c r="Q363" s="3">
        <f t="shared" si="77"/>
        <v>58.651953045122113</v>
      </c>
    </row>
    <row r="364" spans="4:17" x14ac:dyDescent="0.2">
      <c r="D364" s="3">
        <v>359</v>
      </c>
      <c r="E364" s="3">
        <f t="shared" si="66"/>
        <v>4.0881395368867386</v>
      </c>
      <c r="F364" s="3">
        <f t="shared" si="65"/>
        <v>12250.097262227007</v>
      </c>
      <c r="G364" s="3">
        <f t="shared" si="67"/>
        <v>5495.1535338931062</v>
      </c>
      <c r="H364" s="3" t="str">
        <f t="shared" si="68"/>
        <v>-11.489482900109-39.9621347664315i</v>
      </c>
      <c r="I364" s="3">
        <f t="shared" si="70"/>
        <v>32.37790078208694</v>
      </c>
      <c r="J364" s="3">
        <f t="shared" si="71"/>
        <v>-106.0404321731062</v>
      </c>
      <c r="K364" s="3" t="str">
        <f t="shared" si="72"/>
        <v>0.0131285469426784-0.00376762445562457i</v>
      </c>
      <c r="L364" s="3" t="str">
        <f t="shared" si="69"/>
        <v>18.896400637676-325.430784963754i</v>
      </c>
      <c r="M364" s="3" t="str">
        <f t="shared" si="73"/>
        <v>0.998834970281708-0.23021640416361i</v>
      </c>
      <c r="N364" s="3">
        <f t="shared" si="74"/>
        <v>-37.291960425113892</v>
      </c>
      <c r="O364" s="3">
        <f t="shared" si="75"/>
        <v>163.98760364105641</v>
      </c>
      <c r="P364" s="3">
        <f t="shared" si="76"/>
        <v>-4.9140596430269525</v>
      </c>
      <c r="Q364" s="3">
        <f t="shared" si="77"/>
        <v>57.947171467950213</v>
      </c>
    </row>
    <row r="365" spans="4:17" x14ac:dyDescent="0.2">
      <c r="D365" s="3">
        <v>360</v>
      </c>
      <c r="E365" s="3">
        <f t="shared" si="66"/>
        <v>4.0967415968780667</v>
      </c>
      <c r="F365" s="3">
        <f t="shared" si="65"/>
        <v>12495.153533893106</v>
      </c>
      <c r="G365" s="3">
        <f t="shared" si="67"/>
        <v>5745.1120177618832</v>
      </c>
      <c r="H365" s="3" t="str">
        <f t="shared" si="68"/>
        <v>-11.7362100890718-39.0573309177055i</v>
      </c>
      <c r="I365" s="3">
        <f t="shared" si="70"/>
        <v>32.209480603530771</v>
      </c>
      <c r="J365" s="3">
        <f t="shared" si="71"/>
        <v>-106.72482632708582</v>
      </c>
      <c r="K365" s="3" t="str">
        <f t="shared" si="72"/>
        <v>0.013116242495687-0.00377198126133081i</v>
      </c>
      <c r="L365" s="3" t="str">
        <f t="shared" si="69"/>
        <v>18.1648431832001-319.090047396164i</v>
      </c>
      <c r="M365" s="3" t="str">
        <f t="shared" si="73"/>
        <v>0.998085040501908-0.235069436517834i</v>
      </c>
      <c r="N365" s="3">
        <f t="shared" si="74"/>
        <v>-37.298718679689259</v>
      </c>
      <c r="O365" s="3">
        <f t="shared" si="75"/>
        <v>163.95577366312776</v>
      </c>
      <c r="P365" s="3">
        <f t="shared" si="76"/>
        <v>-5.0892380761584874</v>
      </c>
      <c r="Q365" s="3">
        <f t="shared" si="77"/>
        <v>57.230947336041936</v>
      </c>
    </row>
    <row r="366" spans="4:17" x14ac:dyDescent="0.2">
      <c r="D366" s="3">
        <v>361</v>
      </c>
      <c r="E366" s="3">
        <f t="shared" si="66"/>
        <v>4.1053436568693948</v>
      </c>
      <c r="F366" s="3">
        <f t="shared" si="65"/>
        <v>12745.112017761883</v>
      </c>
      <c r="G366" s="3">
        <f t="shared" si="67"/>
        <v>6000.0707798175772</v>
      </c>
      <c r="H366" s="3" t="str">
        <f t="shared" si="68"/>
        <v>-11.9710523428537-38.1648979849235i</v>
      </c>
      <c r="I366" s="3">
        <f t="shared" si="70"/>
        <v>32.040834820353162</v>
      </c>
      <c r="J366" s="3">
        <f t="shared" si="71"/>
        <v>-107.41489694234104</v>
      </c>
      <c r="K366" s="3" t="str">
        <f t="shared" si="72"/>
        <v>0.0131034652948567-0.00377766544465075i</v>
      </c>
      <c r="L366" s="3" t="str">
        <f t="shared" si="69"/>
        <v>17.4615190899801-312.871272570734i</v>
      </c>
      <c r="M366" s="3" t="str">
        <f t="shared" si="73"/>
        <v>0.99729855430049-0.240027499497567i</v>
      </c>
      <c r="N366" s="3">
        <f t="shared" si="74"/>
        <v>-37.305534683498003</v>
      </c>
      <c r="O366" s="3">
        <f t="shared" si="75"/>
        <v>163.91798525800888</v>
      </c>
      <c r="P366" s="3">
        <f t="shared" si="76"/>
        <v>-5.2646998631448412</v>
      </c>
      <c r="Q366" s="3">
        <f t="shared" si="77"/>
        <v>56.503088315667839</v>
      </c>
    </row>
    <row r="367" spans="4:17" x14ac:dyDescent="0.2">
      <c r="D367" s="3">
        <v>362</v>
      </c>
      <c r="E367" s="3">
        <f t="shared" si="66"/>
        <v>4.113945716860723</v>
      </c>
      <c r="F367" s="3">
        <f t="shared" si="65"/>
        <v>13000.070779817577</v>
      </c>
      <c r="G367" s="3">
        <f t="shared" si="67"/>
        <v>6260.1298477990531</v>
      </c>
      <c r="H367" s="3" t="str">
        <f t="shared" si="68"/>
        <v>-12.1943243855415-37.2847183067517i</v>
      </c>
      <c r="I367" s="3">
        <f t="shared" si="70"/>
        <v>31.871967873945461</v>
      </c>
      <c r="J367" s="3">
        <f t="shared" si="71"/>
        <v>-108.11082871497219</v>
      </c>
      <c r="K367" s="3" t="str">
        <f t="shared" si="72"/>
        <v>0.0130901981758404-0.00378467037319294i</v>
      </c>
      <c r="L367" s="3" t="str">
        <f t="shared" si="69"/>
        <v>16.7853454358573-306.772205619051i</v>
      </c>
      <c r="M367" s="3" t="str">
        <f t="shared" si="73"/>
        <v>0.996473612547189-0.245093208199381i</v>
      </c>
      <c r="N367" s="3">
        <f t="shared" si="74"/>
        <v>-37.312418470563848</v>
      </c>
      <c r="O367" s="3">
        <f t="shared" si="75"/>
        <v>163.8742304370306</v>
      </c>
      <c r="P367" s="3">
        <f t="shared" si="76"/>
        <v>-5.4404505966183869</v>
      </c>
      <c r="Q367" s="3">
        <f t="shared" si="77"/>
        <v>55.763401722058418</v>
      </c>
    </row>
    <row r="368" spans="4:17" x14ac:dyDescent="0.2">
      <c r="D368" s="3">
        <v>363</v>
      </c>
      <c r="E368" s="3">
        <f t="shared" si="66"/>
        <v>4.1225477768520502</v>
      </c>
      <c r="F368" s="3">
        <f t="shared" si="65"/>
        <v>13260.129847799053</v>
      </c>
      <c r="G368" s="3">
        <f t="shared" si="67"/>
        <v>6525.3912504435866</v>
      </c>
      <c r="H368" s="3" t="str">
        <f t="shared" si="68"/>
        <v>-12.4063288013077-36.4166707538607i</v>
      </c>
      <c r="I368" s="3">
        <f t="shared" si="70"/>
        <v>31.702883893892711</v>
      </c>
      <c r="J368" s="3">
        <f t="shared" si="71"/>
        <v>-108.8128052811345</v>
      </c>
      <c r="K368" s="3" t="str">
        <f t="shared" si="72"/>
        <v>0.0130764234311712-0.00379298943729141i</v>
      </c>
      <c r="L368" s="3" t="str">
        <f t="shared" si="69"/>
        <v>16.135280326201-300.790628075962i</v>
      </c>
      <c r="M368" s="3" t="str">
        <f t="shared" si="73"/>
        <v>0.995608201057734-0.2502692502009i</v>
      </c>
      <c r="N368" s="3">
        <f t="shared" si="74"/>
        <v>-37.319380156406503</v>
      </c>
      <c r="O368" s="3">
        <f t="shared" si="75"/>
        <v>163.82449999889536</v>
      </c>
      <c r="P368" s="3">
        <f t="shared" si="76"/>
        <v>-5.6164962625137917</v>
      </c>
      <c r="Q368" s="3">
        <f t="shared" si="77"/>
        <v>55.011694717760861</v>
      </c>
    </row>
    <row r="369" spans="4:17" x14ac:dyDescent="0.2">
      <c r="D369" s="3">
        <v>364</v>
      </c>
      <c r="E369" s="3">
        <f t="shared" si="66"/>
        <v>4.1311498368433792</v>
      </c>
      <c r="F369" s="3">
        <f t="shared" si="65"/>
        <v>13525.391250443587</v>
      </c>
      <c r="G369" s="3">
        <f t="shared" si="67"/>
        <v>6795.959057515498</v>
      </c>
      <c r="H369" s="3" t="str">
        <f t="shared" si="68"/>
        <v>-12.6073562711961-35.5606312805923i</v>
      </c>
      <c r="I369" s="3">
        <f t="shared" si="70"/>
        <v>31.533586702448698</v>
      </c>
      <c r="J369" s="3">
        <f t="shared" si="71"/>
        <v>-109.52100902803417</v>
      </c>
      <c r="K369" s="3" t="str">
        <f t="shared" si="72"/>
        <v>0.0130621227995915-0.00380261602169144i</v>
      </c>
      <c r="L369" s="3" t="str">
        <f t="shared" si="69"/>
        <v>15.5103213782996-294.924357608445i</v>
      </c>
      <c r="M369" s="3" t="str">
        <f t="shared" si="73"/>
        <v>0.994700182930175-0.255558387138244i</v>
      </c>
      <c r="N369" s="3">
        <f t="shared" si="74"/>
        <v>-37.326429949918129</v>
      </c>
      <c r="O369" s="3">
        <f t="shared" si="75"/>
        <v>163.76878354923596</v>
      </c>
      <c r="P369" s="3">
        <f t="shared" si="76"/>
        <v>-5.7928432474694311</v>
      </c>
      <c r="Q369" s="3">
        <f t="shared" si="77"/>
        <v>54.247774521201791</v>
      </c>
    </row>
    <row r="370" spans="4:17" x14ac:dyDescent="0.2">
      <c r="D370" s="3">
        <v>365</v>
      </c>
      <c r="E370" s="3">
        <f t="shared" si="66"/>
        <v>4.1397518968347065</v>
      </c>
      <c r="F370" s="3">
        <f t="shared" si="65"/>
        <v>13795.959057515498</v>
      </c>
      <c r="G370" s="3">
        <f t="shared" si="67"/>
        <v>7071.939420636163</v>
      </c>
      <c r="H370" s="3" t="str">
        <f t="shared" si="68"/>
        <v>-12.797685820517-34.7164734555505i</v>
      </c>
      <c r="I370" s="3">
        <f t="shared" si="70"/>
        <v>31.364079818879475</v>
      </c>
      <c r="J370" s="3">
        <f t="shared" si="71"/>
        <v>-110.23562089708433</v>
      </c>
      <c r="K370" s="3" t="str">
        <f t="shared" si="72"/>
        <v>0.0130472774557482-0.00381354347609684i</v>
      </c>
      <c r="L370" s="3" t="str">
        <f t="shared" si="69"/>
        <v>14.9095042587718-289.171247725023i</v>
      </c>
      <c r="M370" s="3" t="str">
        <f t="shared" si="73"/>
        <v>0.993747290328207-0.260963456196395i</v>
      </c>
      <c r="N370" s="3">
        <f t="shared" si="74"/>
        <v>-37.333578165232097</v>
      </c>
      <c r="O370" s="3">
        <f t="shared" si="75"/>
        <v>163.70706952297562</v>
      </c>
      <c r="P370" s="3">
        <f t="shared" si="76"/>
        <v>-5.9694983463526228</v>
      </c>
      <c r="Q370" s="3">
        <f t="shared" si="77"/>
        <v>53.471448625891284</v>
      </c>
    </row>
    <row r="371" spans="4:17" x14ac:dyDescent="0.2">
      <c r="D371" s="3">
        <v>366</v>
      </c>
      <c r="E371" s="3">
        <f t="shared" si="66"/>
        <v>4.1483539568260346</v>
      </c>
      <c r="F371" s="3">
        <f t="shared" si="65"/>
        <v>14071.939420636163</v>
      </c>
      <c r="G371" s="3">
        <f t="shared" si="67"/>
        <v>7353.4406149299793</v>
      </c>
      <c r="H371" s="3" t="str">
        <f t="shared" si="68"/>
        <v>-12.9775850761281-33.8840689718145i</v>
      </c>
      <c r="I371" s="3">
        <f t="shared" si="70"/>
        <v>31.194366463684307</v>
      </c>
      <c r="J371" s="3">
        <f t="shared" si="71"/>
        <v>-110.95682017884482</v>
      </c>
      <c r="K371" s="3" t="str">
        <f t="shared" si="72"/>
        <v>0.0130318680003173-0.00382576508453728i</v>
      </c>
      <c r="L371" s="3" t="str">
        <f t="shared" si="69"/>
        <v>14.3319012723734-283.529187467457i</v>
      </c>
      <c r="M371" s="3" t="str">
        <f t="shared" si="73"/>
        <v>0.992747115671214-0.266487371488229i</v>
      </c>
      <c r="N371" s="3">
        <f t="shared" si="74"/>
        <v>-37.340835233582112</v>
      </c>
      <c r="O371" s="3">
        <f t="shared" si="75"/>
        <v>163.6393452095418</v>
      </c>
      <c r="P371" s="3">
        <f t="shared" si="76"/>
        <v>-6.1464687698978047</v>
      </c>
      <c r="Q371" s="3">
        <f t="shared" si="77"/>
        <v>52.682525030696979</v>
      </c>
    </row>
    <row r="372" spans="4:17" x14ac:dyDescent="0.2">
      <c r="D372" s="3">
        <v>367</v>
      </c>
      <c r="E372" s="3">
        <f t="shared" si="66"/>
        <v>4.1569560168173627</v>
      </c>
      <c r="F372" s="3">
        <f t="shared" si="65"/>
        <v>14353.440614929979</v>
      </c>
      <c r="G372" s="3">
        <f t="shared" si="67"/>
        <v>7640.5730815039969</v>
      </c>
      <c r="H372" s="3" t="str">
        <f t="shared" si="68"/>
        <v>-13.14731053297-33.0632881374225i</v>
      </c>
      <c r="I372" s="3">
        <f t="shared" si="70"/>
        <v>31.02444956269855</v>
      </c>
      <c r="J372" s="3">
        <f t="shared" si="71"/>
        <v>-111.68478429939148</v>
      </c>
      <c r="K372" s="3" t="str">
        <f t="shared" si="72"/>
        <v>0.01301587445063-0.00383927403351529i</v>
      </c>
      <c r="L372" s="3" t="str">
        <f t="shared" si="69"/>
        <v>13.7766200006086-277.996101086364i</v>
      </c>
      <c r="M372" s="3" t="str">
        <f t="shared" si="73"/>
        <v>0.991697102188057-0.272133125294127i</v>
      </c>
      <c r="N372" s="3">
        <f t="shared" si="74"/>
        <v>-37.348211715147002</v>
      </c>
      <c r="O372" s="3">
        <f t="shared" si="75"/>
        <v>163.56559678099529</v>
      </c>
      <c r="P372" s="3">
        <f t="shared" si="76"/>
        <v>-6.3237621524484524</v>
      </c>
      <c r="Q372" s="3">
        <f t="shared" si="77"/>
        <v>51.880812481603812</v>
      </c>
    </row>
    <row r="373" spans="4:17" x14ac:dyDescent="0.2">
      <c r="D373" s="3">
        <v>368</v>
      </c>
      <c r="E373" s="3">
        <f t="shared" si="66"/>
        <v>4.1655580768086899</v>
      </c>
      <c r="F373" s="3">
        <f t="shared" si="65"/>
        <v>14640.573081503997</v>
      </c>
      <c r="G373" s="3">
        <f t="shared" si="67"/>
        <v>7933.4494707773756</v>
      </c>
      <c r="H373" s="3" t="str">
        <f t="shared" si="68"/>
        <v>-13.3071078293243-32.2540003467712i</v>
      </c>
      <c r="I373" s="3">
        <f t="shared" si="70"/>
        <v>30.854331751091657</v>
      </c>
      <c r="J373" s="3">
        <f t="shared" si="71"/>
        <v>-112.419688597777</v>
      </c>
      <c r="K373" s="3" t="str">
        <f t="shared" si="72"/>
        <v>0.0129992762318747-0.00385406337889457i</v>
      </c>
      <c r="L373" s="3" t="str">
        <f t="shared" si="69"/>
        <v>13.2428019885834-272.569947702283i</v>
      </c>
      <c r="M373" s="3" t="str">
        <f t="shared" si="73"/>
        <v>0.990594533788906-0.277903789130047i</v>
      </c>
      <c r="N373" s="3">
        <f t="shared" si="74"/>
        <v>-37.355718310877471</v>
      </c>
      <c r="O373" s="3">
        <f t="shared" si="75"/>
        <v>163.48580932313698</v>
      </c>
      <c r="P373" s="3">
        <f t="shared" si="76"/>
        <v>-6.5013865597858143</v>
      </c>
      <c r="Q373" s="3">
        <f t="shared" si="77"/>
        <v>51.06612072535998</v>
      </c>
    </row>
    <row r="374" spans="4:17" x14ac:dyDescent="0.2">
      <c r="D374" s="3">
        <v>369</v>
      </c>
      <c r="E374" s="3">
        <f t="shared" si="66"/>
        <v>4.174160136800019</v>
      </c>
      <c r="F374" s="3">
        <f t="shared" si="65"/>
        <v>14933.449470777376</v>
      </c>
      <c r="G374" s="3">
        <f t="shared" si="67"/>
        <v>8232.184686676972</v>
      </c>
      <c r="H374" s="3" t="str">
        <f t="shared" si="68"/>
        <v>-13.4572120303413-31.4560745335158i</v>
      </c>
      <c r="I374" s="3">
        <f t="shared" si="70"/>
        <v>30.684015377269063</v>
      </c>
      <c r="J374" s="3">
        <f t="shared" si="71"/>
        <v>-113.16170609427083</v>
      </c>
      <c r="K374" s="3" t="str">
        <f t="shared" si="72"/>
        <v>0.0129820521689568-0.00387012601149197i</v>
      </c>
      <c r="L374" s="3" t="str">
        <f t="shared" si="69"/>
        <v>12.7296214785753-267.248720953624i</v>
      </c>
      <c r="M374" s="3" t="str">
        <f t="shared" si="73"/>
        <v>0.989436524206473-0.283802514607117i</v>
      </c>
      <c r="N374" s="3">
        <f t="shared" si="74"/>
        <v>-37.363365874298893</v>
      </c>
      <c r="O374" s="3">
        <f t="shared" si="75"/>
        <v>163.3999668696658</v>
      </c>
      <c r="P374" s="3">
        <f t="shared" si="76"/>
        <v>-6.6793504970298301</v>
      </c>
      <c r="Q374" s="3">
        <f t="shared" si="77"/>
        <v>50.238260775394977</v>
      </c>
    </row>
    <row r="375" spans="4:17" x14ac:dyDescent="0.2">
      <c r="D375" s="3">
        <v>370</v>
      </c>
      <c r="E375" s="3">
        <f t="shared" si="66"/>
        <v>4.1827621967913462</v>
      </c>
      <c r="F375" s="3">
        <f t="shared" si="65"/>
        <v>15232.184686676972</v>
      </c>
      <c r="G375" s="3">
        <f t="shared" si="67"/>
        <v>8536.8959317179688</v>
      </c>
      <c r="H375" s="3" t="str">
        <f t="shared" si="68"/>
        <v>-13.5978479194678-30.669379605524i</v>
      </c>
      <c r="I375" s="3">
        <f t="shared" si="70"/>
        <v>30.513502506691804</v>
      </c>
      <c r="J375" s="3">
        <f t="shared" si="71"/>
        <v>-113.91100724909154</v>
      </c>
      <c r="K375" s="3" t="str">
        <f t="shared" si="72"/>
        <v>0.0129641804791019-0.00388745462133874i</v>
      </c>
      <c r="L375" s="3" t="str">
        <f t="shared" si="69"/>
        <v>12.2362841888242-262.030448632867i</v>
      </c>
      <c r="M375" s="3" t="str">
        <f t="shared" si="73"/>
        <v>0.988220005355109-0.289832534040519i</v>
      </c>
      <c r="N375" s="3">
        <f t="shared" si="74"/>
        <v>-37.371165423284708</v>
      </c>
      <c r="O375" s="3">
        <f t="shared" si="75"/>
        <v>163.3080524394602</v>
      </c>
      <c r="P375" s="3">
        <f t="shared" si="76"/>
        <v>-6.8576629165929042</v>
      </c>
      <c r="Q375" s="3">
        <f t="shared" si="77"/>
        <v>49.397045190368658</v>
      </c>
    </row>
    <row r="376" spans="4:17" x14ac:dyDescent="0.2">
      <c r="D376" s="3">
        <v>371</v>
      </c>
      <c r="E376" s="3">
        <f t="shared" si="66"/>
        <v>4.1913642567826743</v>
      </c>
      <c r="F376" s="3">
        <f t="shared" si="65"/>
        <v>15536.895931717969</v>
      </c>
      <c r="G376" s="3">
        <f t="shared" si="67"/>
        <v>8847.7027529854822</v>
      </c>
      <c r="H376" s="3" t="str">
        <f t="shared" si="68"/>
        <v>-13.7292302974777-29.893784862388i</v>
      </c>
      <c r="I376" s="3">
        <f t="shared" si="70"/>
        <v>30.342794925628581</v>
      </c>
      <c r="J376" s="3">
        <f t="shared" si="71"/>
        <v>-114.66775971137463</v>
      </c>
      <c r="K376" s="3" t="str">
        <f t="shared" si="72"/>
        <v>0.0129456387652974-0.00390604166057851i</v>
      </c>
      <c r="L376" s="3" t="str">
        <f t="shared" si="69"/>
        <v>11.7620261360845-256.913192312242i</v>
      </c>
      <c r="M376" s="3" t="str">
        <f t="shared" si="73"/>
        <v>0.9869417148532-0.295997160759382i</v>
      </c>
      <c r="N376" s="3">
        <f t="shared" si="74"/>
        <v>-37.379128151791747</v>
      </c>
      <c r="O376" s="3">
        <f t="shared" si="75"/>
        <v>163.210048077067</v>
      </c>
      <c r="P376" s="3">
        <f t="shared" si="76"/>
        <v>-7.0363332261631655</v>
      </c>
      <c r="Q376" s="3">
        <f t="shared" si="77"/>
        <v>48.542288365692372</v>
      </c>
    </row>
    <row r="377" spans="4:17" x14ac:dyDescent="0.2">
      <c r="D377" s="3">
        <v>372</v>
      </c>
      <c r="E377" s="3">
        <f t="shared" si="66"/>
        <v>4.1999663167740025</v>
      </c>
      <c r="F377" s="3">
        <f t="shared" si="65"/>
        <v>15847.702752985482</v>
      </c>
      <c r="G377" s="3">
        <f t="shared" si="67"/>
        <v>9164.7270890365762</v>
      </c>
      <c r="H377" s="3" t="str">
        <f t="shared" si="68"/>
        <v>-13.8515642888734-29.1291603959355i</v>
      </c>
      <c r="I377" s="3">
        <f t="shared" si="70"/>
        <v>30.171894144854576</v>
      </c>
      <c r="J377" s="3">
        <f t="shared" si="71"/>
        <v>-115.43212805815796</v>
      </c>
      <c r="K377" s="3" t="str">
        <f t="shared" si="72"/>
        <v>0.0129264040106698-0.00392587930497277i</v>
      </c>
      <c r="L377" s="3" t="str">
        <f t="shared" si="69"/>
        <v>11.3061125005152-251.895046960107i</v>
      </c>
      <c r="M377" s="3" t="str">
        <f t="shared" si="73"/>
        <v>0.985598182651226-0.302299789062604i</v>
      </c>
      <c r="N377" s="3">
        <f t="shared" si="74"/>
        <v>-37.387265441549935</v>
      </c>
      <c r="O377" s="3">
        <f t="shared" si="75"/>
        <v>163.10593489648127</v>
      </c>
      <c r="P377" s="3">
        <f t="shared" si="76"/>
        <v>-7.2153712966953591</v>
      </c>
      <c r="Q377" s="3">
        <f t="shared" si="77"/>
        <v>47.673806838323316</v>
      </c>
    </row>
    <row r="378" spans="4:17" x14ac:dyDescent="0.2">
      <c r="D378" s="3">
        <v>373</v>
      </c>
      <c r="E378" s="3">
        <f t="shared" si="66"/>
        <v>4.2085683767653297</v>
      </c>
      <c r="F378" s="3">
        <f t="shared" si="65"/>
        <v>16164.727089036576</v>
      </c>
      <c r="G378" s="3">
        <f t="shared" si="67"/>
        <v>9488.0933177402585</v>
      </c>
      <c r="H378" s="3" t="str">
        <f t="shared" si="68"/>
        <v>-13.9650456554858-28.3753774741392i</v>
      </c>
      <c r="I378" s="3">
        <f t="shared" si="70"/>
        <v>30.000801403316451</v>
      </c>
      <c r="J378" s="3">
        <f t="shared" si="71"/>
        <v>-116.20427352319511</v>
      </c>
      <c r="K378" s="3" t="str">
        <f t="shared" si="72"/>
        <v>0.0129064525739043-0.00394695941398835i</v>
      </c>
      <c r="L378" s="3" t="str">
        <f t="shared" si="69"/>
        <v>10.867836531516-246.974140549112i</v>
      </c>
      <c r="M378" s="3" t="str">
        <f t="shared" si="73"/>
        <v>0.984185716704889-0.308743893757848i</v>
      </c>
      <c r="N378" s="3">
        <f t="shared" si="74"/>
        <v>-37.395588873695885</v>
      </c>
      <c r="O378" s="3">
        <f t="shared" si="75"/>
        <v>162.99569312830695</v>
      </c>
      <c r="P378" s="3">
        <f t="shared" si="76"/>
        <v>-7.3947874703794341</v>
      </c>
      <c r="Q378" s="3">
        <f t="shared" si="77"/>
        <v>46.791419605111841</v>
      </c>
    </row>
    <row r="379" spans="4:17" x14ac:dyDescent="0.2">
      <c r="D379" s="3">
        <v>374</v>
      </c>
      <c r="E379" s="3">
        <f t="shared" si="66"/>
        <v>4.2171704367566587</v>
      </c>
      <c r="F379" s="3">
        <f t="shared" si="65"/>
        <v>16488.093317740258</v>
      </c>
      <c r="G379" s="3">
        <f t="shared" si="67"/>
        <v>9817.9283050742997</v>
      </c>
      <c r="H379" s="3" t="str">
        <f t="shared" si="68"/>
        <v>-14.0698611171533-27.632308908744i</v>
      </c>
      <c r="I379" s="3">
        <f t="shared" si="70"/>
        <v>29.829517671780579</v>
      </c>
      <c r="J379" s="3">
        <f t="shared" si="71"/>
        <v>-116.98435371546276</v>
      </c>
      <c r="K379" s="3" t="str">
        <f t="shared" si="72"/>
        <v>0.0128857601858175-0.00396927348944513i</v>
      </c>
      <c r="L379" s="3" t="str">
        <f t="shared" si="69"/>
        <v>10.4465184931553-242.148633657175i</v>
      </c>
      <c r="M379" s="3" t="str">
        <f t="shared" si="73"/>
        <v>0.982700387629672-0.315333029212392i</v>
      </c>
      <c r="N379" s="3">
        <f t="shared" si="74"/>
        <v>-37.404110240340039</v>
      </c>
      <c r="O379" s="3">
        <f t="shared" si="75"/>
        <v>162.8793021703915</v>
      </c>
      <c r="P379" s="3">
        <f t="shared" si="76"/>
        <v>-7.5745925685594599</v>
      </c>
      <c r="Q379" s="3">
        <f t="shared" si="77"/>
        <v>45.894948454928738</v>
      </c>
    </row>
    <row r="380" spans="4:17" x14ac:dyDescent="0.2">
      <c r="D380" s="3">
        <v>375</v>
      </c>
      <c r="E380" s="3">
        <f t="shared" si="66"/>
        <v>4.2257724967479859</v>
      </c>
      <c r="F380" s="3">
        <f t="shared" si="65"/>
        <v>16817.9283050743</v>
      </c>
      <c r="G380" s="3">
        <f t="shared" si="67"/>
        <v>10154.361454898943</v>
      </c>
      <c r="H380" s="3" t="str">
        <f t="shared" si="68"/>
        <v>-14.1661886794023-26.899829406881i</v>
      </c>
      <c r="I380" s="3">
        <f t="shared" si="70"/>
        <v>29.658043656486164</v>
      </c>
      <c r="J380" s="3">
        <f t="shared" si="71"/>
        <v>-117.77252232725999</v>
      </c>
      <c r="K380" s="3" t="str">
        <f t="shared" si="72"/>
        <v>0.0128643019472045-0.00399281263270798i</v>
      </c>
      <c r="L380" s="3" t="str">
        <f t="shared" si="69"/>
        <v>10.0415046478721-237.416719062288i</v>
      </c>
      <c r="M380" s="3" t="str">
        <f t="shared" si="73"/>
        <v>0.981138012270438-0.322070827834584i</v>
      </c>
      <c r="N380" s="3">
        <f t="shared" si="74"/>
        <v>-37.412841556052854</v>
      </c>
      <c r="O380" s="3">
        <f t="shared" si="75"/>
        <v>162.7567406420315</v>
      </c>
      <c r="P380" s="3">
        <f t="shared" si="76"/>
        <v>-7.7547978995666895</v>
      </c>
      <c r="Q380" s="3">
        <f t="shared" si="77"/>
        <v>44.98421831477151</v>
      </c>
    </row>
    <row r="381" spans="4:17" x14ac:dyDescent="0.2">
      <c r="D381" s="3">
        <v>376</v>
      </c>
      <c r="E381" s="3">
        <f t="shared" si="66"/>
        <v>4.2343745567393141</v>
      </c>
      <c r="F381" s="3">
        <f t="shared" si="65"/>
        <v>17154.361454898943</v>
      </c>
      <c r="G381" s="3">
        <f t="shared" si="67"/>
        <v>10497.5247597253</v>
      </c>
      <c r="H381" s="3" t="str">
        <f t="shared" si="68"/>
        <v>-14.2541979680932-26.1778159068532i</v>
      </c>
      <c r="I381" s="3">
        <f t="shared" si="70"/>
        <v>29.486379802823457</v>
      </c>
      <c r="J381" s="3">
        <f t="shared" si="71"/>
        <v>-118.56892883186923</v>
      </c>
      <c r="K381" s="3" t="str">
        <f t="shared" si="72"/>
        <v>0.0128420523280815-0.00401756750041041i</v>
      </c>
      <c r="L381" s="3" t="str">
        <f t="shared" si="69"/>
        <v>9.65216627716238-232.776621331974i</v>
      </c>
      <c r="M381" s="3" t="str">
        <f t="shared" si="73"/>
        <v>0.979494136116918-0.328960997894128i</v>
      </c>
      <c r="N381" s="3">
        <f t="shared" si="74"/>
        <v>-37.421795069258835</v>
      </c>
      <c r="O381" s="3">
        <f t="shared" si="75"/>
        <v>162.62798644184849</v>
      </c>
      <c r="P381" s="3">
        <f t="shared" si="76"/>
        <v>-7.9354152664353776</v>
      </c>
      <c r="Q381" s="3">
        <f t="shared" si="77"/>
        <v>44.059057609979263</v>
      </c>
    </row>
    <row r="382" spans="4:17" x14ac:dyDescent="0.2">
      <c r="D382" s="3">
        <v>377</v>
      </c>
      <c r="E382" s="3">
        <f t="shared" si="66"/>
        <v>4.2429766167306422</v>
      </c>
      <c r="F382" s="3">
        <f t="shared" si="65"/>
        <v>17497.5247597253</v>
      </c>
      <c r="G382" s="3">
        <f t="shared" si="67"/>
        <v>10847.552852500074</v>
      </c>
      <c r="H382" s="3" t="str">
        <f t="shared" si="68"/>
        <v>-14.3340505710175-25.4661478982193i</v>
      </c>
      <c r="I382" s="3">
        <f t="shared" si="70"/>
        <v>29.314526299060923</v>
      </c>
      <c r="J382" s="3">
        <f t="shared" si="71"/>
        <v>-119.37371817078164</v>
      </c>
      <c r="K382" s="3" t="str">
        <f t="shared" si="72"/>
        <v>0.0128189851684622-0.00404352825870611i</v>
      </c>
      <c r="L382" s="3" t="str">
        <f t="shared" si="69"/>
        <v>9.27789873800503-228.226596408314i</v>
      </c>
      <c r="M382" s="3" t="str">
        <f t="shared" si="73"/>
        <v>0.977764014493727-0.336007320576705i</v>
      </c>
      <c r="N382" s="3">
        <f t="shared" si="74"/>
        <v>-37.430983273518649</v>
      </c>
      <c r="O382" s="3">
        <f t="shared" si="75"/>
        <v>162.4930168094381</v>
      </c>
      <c r="P382" s="3">
        <f t="shared" si="76"/>
        <v>-8.1164569744577264</v>
      </c>
      <c r="Q382" s="3">
        <f t="shared" si="77"/>
        <v>43.11929863865646</v>
      </c>
    </row>
    <row r="383" spans="4:17" x14ac:dyDescent="0.2">
      <c r="D383" s="3">
        <v>378</v>
      </c>
      <c r="E383" s="3">
        <f t="shared" si="66"/>
        <v>4.2515786767219694</v>
      </c>
      <c r="F383" s="3">
        <f t="shared" si="65"/>
        <v>17847.552852500074</v>
      </c>
      <c r="G383" s="3">
        <f t="shared" si="67"/>
        <v>11204.583059426168</v>
      </c>
      <c r="H383" s="3" t="str">
        <f t="shared" si="68"/>
        <v>-14.405900386461-24.7647077262215i</v>
      </c>
      <c r="I383" s="3">
        <f t="shared" si="70"/>
        <v>29.142483080146306</v>
      </c>
      <c r="J383" s="3">
        <f t="shared" si="71"/>
        <v>-120.18703043057246</v>
      </c>
      <c r="K383" s="3" t="str">
        <f t="shared" si="72"/>
        <v>0.0127950736808005-0.00407068453604884i</v>
      </c>
      <c r="L383" s="3" t="str">
        <f t="shared" si="69"/>
        <v>8.91812055380969-223.764931189304i</v>
      </c>
      <c r="M383" s="3" t="str">
        <f t="shared" si="73"/>
        <v>0.975942592451488-0.343213646155119i</v>
      </c>
      <c r="N383" s="3">
        <f t="shared" si="74"/>
        <v>-37.440418918686007</v>
      </c>
      <c r="O383" s="3">
        <f t="shared" si="75"/>
        <v>162.35180839089341</v>
      </c>
      <c r="P383" s="3">
        <f t="shared" si="76"/>
        <v>-8.2979358385397006</v>
      </c>
      <c r="Q383" s="3">
        <f t="shared" si="77"/>
        <v>42.164777960320947</v>
      </c>
    </row>
    <row r="384" spans="4:17" x14ac:dyDescent="0.2">
      <c r="D384" s="3">
        <v>379</v>
      </c>
      <c r="E384" s="3">
        <f t="shared" si="66"/>
        <v>4.2601807367132984</v>
      </c>
      <c r="F384" s="3">
        <f t="shared" ref="F384:F447" si="78">10^(E384)</f>
        <v>18204.583059426168</v>
      </c>
      <c r="G384" s="3">
        <f t="shared" si="67"/>
        <v>11568.755453839254</v>
      </c>
      <c r="H384" s="3" t="str">
        <f t="shared" si="68"/>
        <v>-14.4698939787501-24.0733808805202i</v>
      </c>
      <c r="I384" s="3">
        <f t="shared" si="70"/>
        <v>28.970249831604495</v>
      </c>
      <c r="J384" s="3">
        <f t="shared" si="71"/>
        <v>-121.0090005095674</v>
      </c>
      <c r="K384" s="3" t="str">
        <f t="shared" si="72"/>
        <v>0.0127702904542528-0.00409902537451133i</v>
      </c>
      <c r="L384" s="3" t="str">
        <f t="shared" si="69"/>
        <v>8.57227253870531-219.389943107258i</v>
      </c>
      <c r="M384" s="3" t="str">
        <f t="shared" si="73"/>
        <v>0.97402448328435-0.350583889143506i</v>
      </c>
      <c r="N384" s="3">
        <f t="shared" si="74"/>
        <v>-37.450115021915316</v>
      </c>
      <c r="O384" s="3">
        <f t="shared" si="75"/>
        <v>162.20433730831036</v>
      </c>
      <c r="P384" s="3">
        <f t="shared" si="76"/>
        <v>-8.4798651903108215</v>
      </c>
      <c r="Q384" s="3">
        <f t="shared" si="77"/>
        <v>41.195336798742957</v>
      </c>
    </row>
    <row r="385" spans="4:17" x14ac:dyDescent="0.2">
      <c r="D385" s="3">
        <v>380</v>
      </c>
      <c r="E385" s="3">
        <f t="shared" si="66"/>
        <v>4.2687827967046257</v>
      </c>
      <c r="F385" s="3">
        <f t="shared" si="78"/>
        <v>18568.755453839254</v>
      </c>
      <c r="G385" s="3">
        <f t="shared" si="67"/>
        <v>11940.212911163158</v>
      </c>
      <c r="H385" s="3" t="str">
        <f t="shared" si="68"/>
        <v>-14.5261709408104-23.3920562681357i</v>
      </c>
      <c r="I385" s="3">
        <f t="shared" si="70"/>
        <v>28.797825993561418</v>
      </c>
      <c r="J385" s="3">
        <f t="shared" si="71"/>
        <v>-121.83975777451785</v>
      </c>
      <c r="K385" s="3" t="str">
        <f t="shared" si="72"/>
        <v>0.0127446074609049-0.00412853917965946i</v>
      </c>
      <c r="L385" s="3" t="str">
        <f t="shared" si="69"/>
        <v>8.23981695402291-215.099979704964i</v>
      </c>
      <c r="M385" s="3" t="str">
        <f t="shared" si="73"/>
        <v>0.972003945598467-0.358122022284224i</v>
      </c>
      <c r="N385" s="3">
        <f t="shared" si="74"/>
        <v>-37.460084878503686</v>
      </c>
      <c r="O385" s="3">
        <f t="shared" si="75"/>
        <v>162.0505792333766</v>
      </c>
      <c r="P385" s="3">
        <f t="shared" si="76"/>
        <v>-8.6622588849422684</v>
      </c>
      <c r="Q385" s="3">
        <f t="shared" si="77"/>
        <v>40.210821458858746</v>
      </c>
    </row>
    <row r="386" spans="4:17" x14ac:dyDescent="0.2">
      <c r="D386" s="3">
        <v>381</v>
      </c>
      <c r="E386" s="3">
        <f t="shared" si="66"/>
        <v>4.2773848566959538</v>
      </c>
      <c r="F386" s="3">
        <f t="shared" si="78"/>
        <v>18940.212911163158</v>
      </c>
      <c r="G386" s="3">
        <f t="shared" si="67"/>
        <v>12319.101164963649</v>
      </c>
      <c r="H386" s="3" t="str">
        <f t="shared" si="68"/>
        <v>-14.5748642637537-22.7206264704042i</v>
      </c>
      <c r="I386" s="3">
        <f t="shared" si="70"/>
        <v>28.625210764919323</v>
      </c>
      <c r="J386" s="3">
        <f t="shared" si="71"/>
        <v>-122.67942570758095</v>
      </c>
      <c r="K386" s="3" t="str">
        <f t="shared" si="72"/>
        <v>0.0127179960641314-0.00415921366901084i</v>
      </c>
      <c r="L386" s="3" t="str">
        <f t="shared" si="69"/>
        <v>7.92023669585928-210.893418210216i</v>
      </c>
      <c r="M386" s="3" t="str">
        <f t="shared" si="73"/>
        <v>0.969874858856365-0.365832069197578i</v>
      </c>
      <c r="N386" s="3">
        <f t="shared" si="74"/>
        <v>-37.470342072538557</v>
      </c>
      <c r="O386" s="3">
        <f t="shared" si="75"/>
        <v>161.89050946515169</v>
      </c>
      <c r="P386" s="3">
        <f t="shared" si="76"/>
        <v>-8.8451313076192335</v>
      </c>
      <c r="Q386" s="3">
        <f t="shared" si="77"/>
        <v>39.211083757570748</v>
      </c>
    </row>
    <row r="387" spans="4:17" x14ac:dyDescent="0.2">
      <c r="D387" s="3">
        <v>382</v>
      </c>
      <c r="E387" s="3">
        <f t="shared" si="66"/>
        <v>4.2859869166872819</v>
      </c>
      <c r="F387" s="3">
        <f t="shared" si="78"/>
        <v>19319.101164963649</v>
      </c>
      <c r="G387" s="3">
        <f t="shared" si="67"/>
        <v>12705.56886412419</v>
      </c>
      <c r="H387" s="3" t="str">
        <f t="shared" si="68"/>
        <v>-14.6161007134958-22.0589879836873i</v>
      </c>
      <c r="I387" s="3">
        <f t="shared" si="70"/>
        <v>28.452403107712584</v>
      </c>
      <c r="J387" s="3">
        <f t="shared" si="71"/>
        <v>-123.52812154397891</v>
      </c>
      <c r="K387" s="3" t="str">
        <f t="shared" si="72"/>
        <v>0.012690427029245-0.00419103581911376i</v>
      </c>
      <c r="L387" s="3" t="str">
        <f t="shared" si="69"/>
        <v>7.61303451263983-206.768665109312i</v>
      </c>
      <c r="M387" s="3" t="str">
        <f t="shared" si="73"/>
        <v>0.96763069732351-0.373718095503606i</v>
      </c>
      <c r="N387" s="3">
        <f t="shared" si="74"/>
        <v>-37.480900487330892</v>
      </c>
      <c r="O387" s="3">
        <f t="shared" si="75"/>
        <v>161.72410301213677</v>
      </c>
      <c r="P387" s="3">
        <f t="shared" si="76"/>
        <v>-9.0284973796183081</v>
      </c>
      <c r="Q387" s="3">
        <f t="shared" si="77"/>
        <v>38.195981468157854</v>
      </c>
    </row>
    <row r="388" spans="4:17" x14ac:dyDescent="0.2">
      <c r="D388" s="3">
        <v>383</v>
      </c>
      <c r="E388" s="3">
        <f t="shared" si="66"/>
        <v>4.2945889766786092</v>
      </c>
      <c r="F388" s="3">
        <f t="shared" si="78"/>
        <v>19705.56886412419</v>
      </c>
      <c r="G388" s="3">
        <f t="shared" si="67"/>
        <v>13099.767631165196</v>
      </c>
      <c r="H388" s="3" t="str">
        <f t="shared" si="68"/>
        <v>-14.6500012143859-21.4070414434905i</v>
      </c>
      <c r="I388" s="3">
        <f t="shared" si="70"/>
        <v>28.279401751672712</v>
      </c>
      <c r="J388" s="3">
        <f t="shared" si="71"/>
        <v>-124.38595590081393</v>
      </c>
      <c r="K388" s="3" t="str">
        <f t="shared" si="72"/>
        <v>0.0126618705366157-0.00422399181129706i</v>
      </c>
      <c r="L388" s="3" t="str">
        <f t="shared" si="69"/>
        <v>7.31773225163504-202.724155720081i</v>
      </c>
      <c r="M388" s="3" t="str">
        <f t="shared" si="73"/>
        <v>0.965264502346476-0.381784198200998i</v>
      </c>
      <c r="N388" s="3">
        <f t="shared" si="74"/>
        <v>-37.491774315601049</v>
      </c>
      <c r="O388" s="3">
        <f t="shared" si="75"/>
        <v>161.55133467873847</v>
      </c>
      <c r="P388" s="3">
        <f t="shared" si="76"/>
        <v>-9.2123725639283371</v>
      </c>
      <c r="Q388" s="3">
        <f t="shared" si="77"/>
        <v>37.165378777924545</v>
      </c>
    </row>
    <row r="389" spans="4:17" x14ac:dyDescent="0.2">
      <c r="D389" s="3">
        <v>384</v>
      </c>
      <c r="E389" s="3">
        <f t="shared" ref="E389:E452" si="79">1+D389*(LOG(fs/2)-1)/500</f>
        <v>4.3031910366699382</v>
      </c>
      <c r="F389" s="3">
        <f t="shared" si="78"/>
        <v>20099.767631165196</v>
      </c>
      <c r="G389" s="3">
        <f t="shared" ref="G389:G452" si="80">SQRT((Fco_target-F390)^2)</f>
        <v>13501.852121729637</v>
      </c>
      <c r="H389" s="3" t="str">
        <f t="shared" ref="H389:H452" si="81">IMPRODUCT($B$21,IMDIV(IMPRODUCT(COMPLEX(1,2*PI()*F389/$B$22),COMPLEX(1,-2*PI()*F389/$B$23)),IMPRODUCT(COMPLEX(1,2*PI()*F389/$B$24),COMPLEX(1,(2*PI()*F389/($B$27*$B$28))+(4*PI()^2*F389^2/$B$28^2)))))</f>
        <v>-14.6766812397845-20.764691831574i</v>
      </c>
      <c r="I389" s="3">
        <f t="shared" si="70"/>
        <v>28.106205199031493</v>
      </c>
      <c r="J389" s="3">
        <f t="shared" si="71"/>
        <v>-125.25303239759037</v>
      </c>
      <c r="K389" s="3" t="str">
        <f t="shared" si="72"/>
        <v>0.0126322961974313-0.0042580669761511i</v>
      </c>
      <c r="L389" s="3" t="str">
        <f t="shared" ref="L389:L452" si="82">IMDIV(2*PI()*$B$19,COMPLEX(2*PI()*$B$19/$B$20,2*PI()*F389))</f>
        <v>7.03387013341059-198.758353764906i</v>
      </c>
      <c r="M389" s="3" t="str">
        <f t="shared" si="73"/>
        <v>0.962768852896788-0.390034493062452i</v>
      </c>
      <c r="N389" s="3">
        <f t="shared" si="74"/>
        <v>-37.502978069391531</v>
      </c>
      <c r="O389" s="3">
        <f t="shared" si="75"/>
        <v>161.37217915622026</v>
      </c>
      <c r="P389" s="3">
        <f t="shared" si="76"/>
        <v>-9.3967728703600386</v>
      </c>
      <c r="Q389" s="3">
        <f t="shared" si="77"/>
        <v>36.119146758629881</v>
      </c>
    </row>
    <row r="390" spans="4:17" x14ac:dyDescent="0.2">
      <c r="D390" s="3">
        <v>385</v>
      </c>
      <c r="E390" s="3">
        <f t="shared" si="79"/>
        <v>4.3117930966612654</v>
      </c>
      <c r="F390" s="3">
        <f t="shared" si="78"/>
        <v>20501.852121729637</v>
      </c>
      <c r="G390" s="3">
        <f t="shared" si="80"/>
        <v>13911.980085259569</v>
      </c>
      <c r="H390" s="3" t="str">
        <f t="shared" si="81"/>
        <v>-14.6962512094911-20.1318486655649i</v>
      </c>
      <c r="I390" s="3">
        <f t="shared" ref="I390:I453" si="83">20*LOG(IMABS(H390))</f>
        <v>27.932811729592505</v>
      </c>
      <c r="J390" s="3">
        <f t="shared" ref="J390:J453" si="84">IF(DEGREES(IMARGUMENT(H390))&gt;0,DEGREES(IMARGUMENT(H390))-360, DEGREES(IMARGUMENT(H390)))</f>
        <v>-126.12944726911479</v>
      </c>
      <c r="K390" s="3" t="str">
        <f t="shared" ref="K390:K453" si="85">IMPRODUCT(1/($B$14*($B$16+$B$17)),IMDIV(COMPLEX(1,2*PI()*F390*$B$15*$B$17),IMPRODUCT(COMPLEX(0,2*PI()*F390),COMPLEX(1,2*PI()*F390*$B$15*$B$16*$B$17/($B$16+$B$17)))))</f>
        <v>0.0126016730722858-0.0042932457368154i</v>
      </c>
      <c r="L390" s="3" t="str">
        <f t="shared" si="82"/>
        <v>6.76100605323024-194.869750944273i</v>
      </c>
      <c r="M390" s="3" t="str">
        <f t="shared" ref="M390:M453" si="86">IMDIV(IMPRODUCT(K390,L390),IMSUM(1,IMPRODUCT(K390,L390)))</f>
        <v>0.960135834321772-0.398473099776257i</v>
      </c>
      <c r="N390" s="3">
        <f t="shared" ref="N390:N453" si="87">20*LOG(IMABS(K390))</f>
        <v>-37.514526589671917</v>
      </c>
      <c r="O390" s="3">
        <f t="shared" ref="O390:O453" si="88">IF(DEGREES(IMARGUMENT(K390))&gt;0,DEGREES(IMARGUMENT(K390))-360, DEGREES(IMARGUMENT(K390)))+180</f>
        <v>161.18661111823496</v>
      </c>
      <c r="P390" s="3">
        <f t="shared" ref="P390:P453" si="89">I390+N390</f>
        <v>-9.581714860079412</v>
      </c>
      <c r="Q390" s="3">
        <f t="shared" ref="Q390:Q453" si="90">J390+O390</f>
        <v>35.057163849120172</v>
      </c>
    </row>
    <row r="391" spans="4:17" x14ac:dyDescent="0.2">
      <c r="D391" s="3">
        <v>386</v>
      </c>
      <c r="E391" s="3">
        <f t="shared" si="79"/>
        <v>4.3203951566525935</v>
      </c>
      <c r="F391" s="3">
        <f t="shared" si="78"/>
        <v>20911.980085259569</v>
      </c>
      <c r="G391" s="3">
        <f t="shared" si="80"/>
        <v>14330.312426885219</v>
      </c>
      <c r="H391" s="3" t="str">
        <f t="shared" si="81"/>
        <v>-14.7088168938596-19.5084261705087i</v>
      </c>
      <c r="I391" s="3">
        <f t="shared" si="83"/>
        <v>27.759219406100009</v>
      </c>
      <c r="J391" s="3">
        <f t="shared" si="84"/>
        <v>-127.01528897153585</v>
      </c>
      <c r="K391" s="3" t="str">
        <f t="shared" si="85"/>
        <v>0.0125699696927827-0.00432951155116222i</v>
      </c>
      <c r="L391" s="3" t="str">
        <f t="shared" si="82"/>
        <v>6.49871490845448-191.056866511215i</v>
      </c>
      <c r="M391" s="3" t="str">
        <f t="shared" si="86"/>
        <v>0.957357005253491-0.407104124532279i</v>
      </c>
      <c r="N391" s="3">
        <f t="shared" si="87"/>
        <v>-37.526435055601716</v>
      </c>
      <c r="O391" s="3">
        <f t="shared" si="88"/>
        <v>160.9946053210243</v>
      </c>
      <c r="P391" s="3">
        <f t="shared" si="89"/>
        <v>-9.7672156495017077</v>
      </c>
      <c r="Q391" s="3">
        <f t="shared" si="90"/>
        <v>33.979316349488442</v>
      </c>
    </row>
    <row r="392" spans="4:17" x14ac:dyDescent="0.2">
      <c r="D392" s="3">
        <v>387</v>
      </c>
      <c r="E392" s="3">
        <f t="shared" si="79"/>
        <v>4.3289972166439217</v>
      </c>
      <c r="F392" s="3">
        <f t="shared" si="78"/>
        <v>21330.312426885219</v>
      </c>
      <c r="G392" s="3">
        <f t="shared" si="80"/>
        <v>14757.013270552998</v>
      </c>
      <c r="H392" s="3" t="str">
        <f t="shared" si="81"/>
        <v>-14.7144798243762-18.8943434317341i</v>
      </c>
      <c r="I392" s="3">
        <f t="shared" si="83"/>
        <v>27.585426079934404</v>
      </c>
      <c r="J392" s="3">
        <f t="shared" si="84"/>
        <v>-127.9106377824003</v>
      </c>
      <c r="K392" s="3" t="str">
        <f t="shared" si="85"/>
        <v>0.0125371540863448-0.00436684685298128i</v>
      </c>
      <c r="L392" s="3" t="str">
        <f t="shared" si="82"/>
        <v>6.24658795101326-187.318246847121i</v>
      </c>
      <c r="M392" s="3" t="str">
        <f t="shared" si="86"/>
        <v>0.954423362640263-0.415931639715057i</v>
      </c>
      <c r="N392" s="3">
        <f t="shared" si="87"/>
        <v>-37.538718993413887</v>
      </c>
      <c r="O392" s="3">
        <f t="shared" si="88"/>
        <v>160.79613670836358</v>
      </c>
      <c r="P392" s="3">
        <f t="shared" si="89"/>
        <v>-9.9532929134794834</v>
      </c>
      <c r="Q392" s="3">
        <f t="shared" si="90"/>
        <v>32.885498925963276</v>
      </c>
    </row>
    <row r="393" spans="4:17" x14ac:dyDescent="0.2">
      <c r="D393" s="3">
        <v>388</v>
      </c>
      <c r="E393" s="3">
        <f t="shared" si="79"/>
        <v>4.3375992766352489</v>
      </c>
      <c r="F393" s="3">
        <f t="shared" si="78"/>
        <v>21757.013270552998</v>
      </c>
      <c r="G393" s="3">
        <f t="shared" si="80"/>
        <v>15192.25002341636</v>
      </c>
      <c r="H393" s="3" t="str">
        <f t="shared" si="81"/>
        <v>-14.7133377104019-18.2895245283501i</v>
      </c>
      <c r="I393" s="3">
        <f t="shared" si="83"/>
        <v>27.411429397165257</v>
      </c>
      <c r="J393" s="3">
        <f t="shared" si="84"/>
        <v>-128.81556539571335</v>
      </c>
      <c r="K393" s="3" t="str">
        <f t="shared" si="85"/>
        <v>0.0125031938044234-0.00440523299228688i</v>
      </c>
      <c r="L393" s="3" t="str">
        <f t="shared" si="82"/>
        <v>6.00423216405595-183.652465039208i</v>
      </c>
      <c r="M393" s="3" t="str">
        <f t="shared" si="86"/>
        <v>0.951325304882419-0.424959660328602i</v>
      </c>
      <c r="N393" s="3">
        <f t="shared" si="87"/>
        <v>-37.551394284880601</v>
      </c>
      <c r="O393" s="3">
        <f t="shared" si="88"/>
        <v>160.59118052132152</v>
      </c>
      <c r="P393" s="3">
        <f t="shared" si="89"/>
        <v>-10.139964887715344</v>
      </c>
      <c r="Q393" s="3">
        <f t="shared" si="90"/>
        <v>31.775615125608169</v>
      </c>
    </row>
    <row r="394" spans="4:17" x14ac:dyDescent="0.2">
      <c r="D394" s="3">
        <v>389</v>
      </c>
      <c r="E394" s="3">
        <f t="shared" si="79"/>
        <v>4.3462013366265779</v>
      </c>
      <c r="F394" s="3">
        <f t="shared" si="78"/>
        <v>22192.25002341636</v>
      </c>
      <c r="G394" s="3">
        <f t="shared" si="80"/>
        <v>15636.193441513853</v>
      </c>
      <c r="H394" s="3" t="str">
        <f t="shared" si="81"/>
        <v>-14.7054848616866-17.6938986466268i</v>
      </c>
      <c r="I394" s="3">
        <f t="shared" si="83"/>
        <v>27.237226804985916</v>
      </c>
      <c r="J394" s="3">
        <f t="shared" si="84"/>
        <v>-129.73013451311363</v>
      </c>
      <c r="K394" s="3" t="str">
        <f t="shared" si="85"/>
        <v>0.0124680559543082-0.00444465017488861i</v>
      </c>
      <c r="L394" s="3" t="str">
        <f t="shared" si="82"/>
        <v>5.77126966191508-180.058120460065i</v>
      </c>
      <c r="M394" s="3" t="str">
        <f t="shared" si="86"/>
        <v>0.94805259307647-0.434192116735187i</v>
      </c>
      <c r="N394" s="3">
        <f t="shared" si="87"/>
        <v>-37.564477175316007</v>
      </c>
      <c r="O394" s="3">
        <f t="shared" si="88"/>
        <v>160.37971241289603</v>
      </c>
      <c r="P394" s="3">
        <f t="shared" si="89"/>
        <v>-10.327250370330091</v>
      </c>
      <c r="Q394" s="3">
        <f t="shared" si="90"/>
        <v>30.6495778997824</v>
      </c>
    </row>
    <row r="395" spans="4:17" x14ac:dyDescent="0.2">
      <c r="D395" s="3">
        <v>390</v>
      </c>
      <c r="E395" s="3">
        <f t="shared" si="79"/>
        <v>4.3548033966179052</v>
      </c>
      <c r="F395" s="3">
        <f t="shared" si="78"/>
        <v>22636.193441513853</v>
      </c>
      <c r="G395" s="3">
        <f t="shared" si="80"/>
        <v>16089.017696762341</v>
      </c>
      <c r="H395" s="3" t="str">
        <f t="shared" si="81"/>
        <v>-14.6910126161781-17.1074001724909i</v>
      </c>
      <c r="I395" s="3">
        <f t="shared" si="83"/>
        <v>27.06281555856199</v>
      </c>
      <c r="J395" s="3">
        <f t="shared" si="84"/>
        <v>-130.65439843238147</v>
      </c>
      <c r="K395" s="3" t="str">
        <f t="shared" si="85"/>
        <v>0.0124317072347305-0.00448507740138256i</v>
      </c>
      <c r="L395" s="3" t="str">
        <f t="shared" si="82"/>
        <v>5.54733711254434-176.533838349529i</v>
      </c>
      <c r="M395" s="3" t="str">
        <f t="shared" si="86"/>
        <v>0.944594310399646-0.443632823245502i</v>
      </c>
      <c r="N395" s="3">
        <f t="shared" si="87"/>
        <v>-37.577984281074713</v>
      </c>
      <c r="O395" s="3">
        <f t="shared" si="88"/>
        <v>160.16170856757418</v>
      </c>
      <c r="P395" s="3">
        <f t="shared" si="89"/>
        <v>-10.515168722512723</v>
      </c>
      <c r="Q395" s="3">
        <f t="shared" si="90"/>
        <v>29.507310135192711</v>
      </c>
    </row>
    <row r="396" spans="4:17" x14ac:dyDescent="0.2">
      <c r="D396" s="3">
        <v>391</v>
      </c>
      <c r="E396" s="3">
        <f t="shared" si="79"/>
        <v>4.3634054566092333</v>
      </c>
      <c r="F396" s="3">
        <f t="shared" si="78"/>
        <v>23089.017696762341</v>
      </c>
      <c r="G396" s="3">
        <f t="shared" si="80"/>
        <v>16550.900445289397</v>
      </c>
      <c r="H396" s="3" t="str">
        <f t="shared" si="81"/>
        <v>-14.6700097725317-16.5299687623049i</v>
      </c>
      <c r="I396" s="3">
        <f t="shared" si="83"/>
        <v>26.888192728314294</v>
      </c>
      <c r="J396" s="3">
        <f t="shared" si="84"/>
        <v>-131.58840063463634</v>
      </c>
      <c r="K396" s="3" t="str">
        <f t="shared" si="85"/>
        <v>0.0123941139754627-0.00452649240574471i</v>
      </c>
      <c r="L396" s="3" t="str">
        <f t="shared" si="82"/>
        <v>5.33208518162223-173.078269399219i</v>
      </c>
      <c r="M396" s="3" t="str">
        <f t="shared" si="86"/>
        <v>0.940938819702184-0.45328544204829i</v>
      </c>
      <c r="N396" s="3">
        <f t="shared" si="87"/>
        <v>-37.591932596494878</v>
      </c>
      <c r="O396" s="3">
        <f t="shared" si="88"/>
        <v>159.93714582584863</v>
      </c>
      <c r="P396" s="3">
        <f t="shared" si="89"/>
        <v>-10.703739868180584</v>
      </c>
      <c r="Q396" s="3">
        <f t="shared" si="90"/>
        <v>28.348745191212288</v>
      </c>
    </row>
    <row r="397" spans="4:17" x14ac:dyDescent="0.2">
      <c r="D397" s="3">
        <v>392</v>
      </c>
      <c r="E397" s="3">
        <f t="shared" si="79"/>
        <v>4.3720075166005614</v>
      </c>
      <c r="F397" s="3">
        <f t="shared" si="78"/>
        <v>23550.900445289397</v>
      </c>
      <c r="G397" s="3">
        <f t="shared" si="80"/>
        <v>17022.022897132923</v>
      </c>
      <c r="H397" s="3" t="str">
        <f t="shared" si="81"/>
        <v>-14.6425630266239-15.9615493910958i</v>
      </c>
      <c r="I397" s="3">
        <f t="shared" si="83"/>
        <v>26.71335520766366</v>
      </c>
      <c r="J397" s="3">
        <f t="shared" si="84"/>
        <v>-132.53217437169491</v>
      </c>
      <c r="K397" s="3" t="str">
        <f t="shared" si="85"/>
        <v>0.0123552421811051-0.00456887159372452i</v>
      </c>
      <c r="L397" s="3" t="str">
        <f t="shared" si="82"/>
        <v>5.12517799753634-169.69008933996i</v>
      </c>
      <c r="M397" s="3" t="str">
        <f t="shared" si="86"/>
        <v>0.937073719417648-0.463153441915811i</v>
      </c>
      <c r="N397" s="3">
        <f t="shared" si="87"/>
        <v>-37.606339500239422</v>
      </c>
      <c r="O397" s="3">
        <f t="shared" si="88"/>
        <v>159.70600181371222</v>
      </c>
      <c r="P397" s="3">
        <f t="shared" si="89"/>
        <v>-10.892984292575761</v>
      </c>
      <c r="Q397" s="3">
        <f t="shared" si="90"/>
        <v>27.173827442017313</v>
      </c>
    </row>
    <row r="398" spans="4:17" x14ac:dyDescent="0.2">
      <c r="D398" s="3">
        <v>393</v>
      </c>
      <c r="E398" s="3">
        <f t="shared" si="79"/>
        <v>4.3806095765918895</v>
      </c>
      <c r="F398" s="3">
        <f t="shared" si="78"/>
        <v>24022.022897132923</v>
      </c>
      <c r="G398" s="3">
        <f t="shared" si="80"/>
        <v>17502.569887335259</v>
      </c>
      <c r="H398" s="3" t="str">
        <f t="shared" si="81"/>
        <v>-14.6087574112411-15.4020923773751i</v>
      </c>
      <c r="I398" s="3">
        <f t="shared" si="83"/>
        <v>26.538299721256955</v>
      </c>
      <c r="J398" s="3">
        <f t="shared" si="84"/>
        <v>-133.4857422551809</v>
      </c>
      <c r="K398" s="3" t="str">
        <f t="shared" si="85"/>
        <v>0.0123150575792573-0.00461218998126322i</v>
      </c>
      <c r="L398" s="3" t="str">
        <f t="shared" si="82"/>
        <v>4.92629263649238-166.367998532367i</v>
      </c>
      <c r="M398" s="3" t="str">
        <f t="shared" si="86"/>
        <v>0.932985797954869-0.473240051065817i</v>
      </c>
      <c r="N398" s="3">
        <f t="shared" si="87"/>
        <v>-37.621222760979471</v>
      </c>
      <c r="O398" s="3">
        <f t="shared" si="88"/>
        <v>159.46825507713257</v>
      </c>
      <c r="P398" s="3">
        <f t="shared" si="89"/>
        <v>-11.082923039722516</v>
      </c>
      <c r="Q398" s="3">
        <f t="shared" si="90"/>
        <v>25.982512821951673</v>
      </c>
    </row>
    <row r="399" spans="4:17" x14ac:dyDescent="0.2">
      <c r="D399" s="3">
        <v>394</v>
      </c>
      <c r="E399" s="3">
        <f t="shared" si="79"/>
        <v>4.3892116365832177</v>
      </c>
      <c r="F399" s="3">
        <f t="shared" si="78"/>
        <v>24502.569887335259</v>
      </c>
      <c r="G399" s="3">
        <f t="shared" si="80"/>
        <v>17992.729948459193</v>
      </c>
      <c r="H399" s="3" t="str">
        <f t="shared" si="81"/>
        <v>-14.5686767379945-14.8515533836966i</v>
      </c>
      <c r="I399" s="3">
        <f t="shared" si="83"/>
        <v>26.363022833694401</v>
      </c>
      <c r="J399" s="3">
        <f t="shared" si="84"/>
        <v>-134.44911584911381</v>
      </c>
      <c r="K399" s="3" t="str">
        <f t="shared" si="85"/>
        <v>0.0122735256732578-0.00465642113318197i</v>
      </c>
      <c r="L399" s="3" t="str">
        <f t="shared" si="82"/>
        <v>4.73511862701457-163.110721560776i</v>
      </c>
      <c r="M399" s="3" t="str">
        <f t="shared" si="86"/>
        <v>0.928660986799034-0.483548203503303i</v>
      </c>
      <c r="N399" s="3">
        <f t="shared" si="87"/>
        <v>-37.636600542367795</v>
      </c>
      <c r="O399" s="3">
        <f t="shared" si="88"/>
        <v>159.22388522148759</v>
      </c>
      <c r="P399" s="3">
        <f t="shared" si="89"/>
        <v>-11.273577708673393</v>
      </c>
      <c r="Q399" s="3">
        <f t="shared" si="90"/>
        <v>24.774769372373783</v>
      </c>
    </row>
    <row r="400" spans="4:17" x14ac:dyDescent="0.2">
      <c r="D400" s="3">
        <v>395</v>
      </c>
      <c r="E400" s="3">
        <f t="shared" si="79"/>
        <v>4.3978136965745449</v>
      </c>
      <c r="F400" s="3">
        <f t="shared" si="78"/>
        <v>24992.729948459193</v>
      </c>
      <c r="G400" s="3">
        <f t="shared" si="80"/>
        <v>18492.695384555183</v>
      </c>
      <c r="H400" s="3" t="str">
        <f t="shared" si="81"/>
        <v>-14.5224040403706-14.3098933921095i</v>
      </c>
      <c r="I400" s="3">
        <f t="shared" si="83"/>
        <v>26.187520958771998</v>
      </c>
      <c r="J400" s="3">
        <f t="shared" si="84"/>
        <v>-135.42229526782057</v>
      </c>
      <c r="K400" s="3" t="str">
        <f t="shared" si="85"/>
        <v>0.0122306117996759-0.00470153710241103i</v>
      </c>
      <c r="L400" s="3" t="str">
        <f t="shared" si="82"/>
        <v>4.55135747313155-159.917006830761i</v>
      </c>
      <c r="M400" s="3" t="str">
        <f t="shared" si="86"/>
        <v>0.924084312627226-0.494080478105076i</v>
      </c>
      <c r="N400" s="3">
        <f t="shared" si="87"/>
        <v>-37.652491407242188</v>
      </c>
      <c r="O400" s="3">
        <f t="shared" si="88"/>
        <v>158.97287305592559</v>
      </c>
      <c r="P400" s="3">
        <f t="shared" si="89"/>
        <v>-11.46497044847019</v>
      </c>
      <c r="Q400" s="3">
        <f t="shared" si="90"/>
        <v>23.550577788105016</v>
      </c>
    </row>
    <row r="401" spans="4:17" x14ac:dyDescent="0.2">
      <c r="D401" s="3">
        <v>396</v>
      </c>
      <c r="E401" s="3">
        <f t="shared" si="79"/>
        <v>4.4064157565658739</v>
      </c>
      <c r="F401" s="3">
        <f t="shared" si="78"/>
        <v>25492.695384555183</v>
      </c>
      <c r="G401" s="3">
        <f t="shared" si="80"/>
        <v>19002.662346607074</v>
      </c>
      <c r="H401" s="3" t="str">
        <f t="shared" si="81"/>
        <v>-14.4700220166939-13.7770786537058i</v>
      </c>
      <c r="I401" s="3">
        <f t="shared" si="83"/>
        <v>26.011790369254214</v>
      </c>
      <c r="J401" s="3">
        <f t="shared" si="84"/>
        <v>-136.4052687811255</v>
      </c>
      <c r="K401" s="3" t="str">
        <f t="shared" si="85"/>
        <v>0.0121862811907238-0.00474750837005421i</v>
      </c>
      <c r="L401" s="3" t="str">
        <f t="shared" si="82"/>
        <v>4.37472219556267-156.78562617037i</v>
      </c>
      <c r="M401" s="3" t="str">
        <f t="shared" si="86"/>
        <v>0.919239848836046-0.504839029650007i</v>
      </c>
      <c r="N401" s="3">
        <f t="shared" si="87"/>
        <v>-37.668914321001282</v>
      </c>
      <c r="O401" s="3">
        <f t="shared" si="88"/>
        <v>158.71520074258768</v>
      </c>
      <c r="P401" s="3">
        <f t="shared" si="89"/>
        <v>-11.657123951747067</v>
      </c>
      <c r="Q401" s="3">
        <f t="shared" si="90"/>
        <v>22.309931961462183</v>
      </c>
    </row>
    <row r="402" spans="4:17" x14ac:dyDescent="0.2">
      <c r="D402" s="3">
        <v>397</v>
      </c>
      <c r="E402" s="3">
        <f t="shared" si="79"/>
        <v>4.4150178165572012</v>
      </c>
      <c r="F402" s="3">
        <f t="shared" si="78"/>
        <v>26002.662346607074</v>
      </c>
      <c r="G402" s="3">
        <f t="shared" si="80"/>
        <v>19522.830909488588</v>
      </c>
      <c r="H402" s="3" t="str">
        <f t="shared" si="81"/>
        <v>-14.411613471628-13.2530806114979i</v>
      </c>
      <c r="I402" s="3">
        <f t="shared" si="83"/>
        <v>25.835827207182362</v>
      </c>
      <c r="J402" s="3">
        <f t="shared" si="84"/>
        <v>-137.3980124288945</v>
      </c>
      <c r="K402" s="3" t="str">
        <f t="shared" si="85"/>
        <v>0.0121404990417506-0.00479430378661054i</v>
      </c>
      <c r="L402" s="3" t="str">
        <f t="shared" si="82"/>
        <v>4.20493689024672-153.715374435287i</v>
      </c>
      <c r="M402" s="3" t="str">
        <f t="shared" si="86"/>
        <v>0.914110666989504-0.515825510937264i</v>
      </c>
      <c r="N402" s="3">
        <f t="shared" si="87"/>
        <v>-37.685888654089254</v>
      </c>
      <c r="O402" s="3">
        <f t="shared" si="88"/>
        <v>158.45085195060429</v>
      </c>
      <c r="P402" s="3">
        <f t="shared" si="89"/>
        <v>-11.850061446906892</v>
      </c>
      <c r="Q402" s="3">
        <f t="shared" si="90"/>
        <v>21.052839521709785</v>
      </c>
    </row>
    <row r="403" spans="4:17" x14ac:dyDescent="0.2">
      <c r="D403" s="3">
        <v>398</v>
      </c>
      <c r="E403" s="3">
        <f t="shared" si="79"/>
        <v>4.4236198765485293</v>
      </c>
      <c r="F403" s="3">
        <f t="shared" si="78"/>
        <v>26522.830909488588</v>
      </c>
      <c r="G403" s="3">
        <f t="shared" si="80"/>
        <v>20053.405150458169</v>
      </c>
      <c r="H403" s="3" t="str">
        <f t="shared" si="81"/>
        <v>-14.3472617547068-12.7378757959332i</v>
      </c>
      <c r="I403" s="3">
        <f t="shared" si="83"/>
        <v>25.659627494723555</v>
      </c>
      <c r="J403" s="3">
        <f t="shared" si="84"/>
        <v>-138.40048964712713</v>
      </c>
      <c r="K403" s="3" t="str">
        <f t="shared" si="85"/>
        <v>0.0120932305839632-0.00484189051469948i</v>
      </c>
      <c r="L403" s="3" t="str">
        <f t="shared" si="82"/>
        <v>4.04173630357391-150.705069118027i</v>
      </c>
      <c r="M403" s="3" t="str">
        <f t="shared" si="86"/>
        <v>0.908678788825409-0.527040985077388i</v>
      </c>
      <c r="N403" s="3">
        <f t="shared" si="87"/>
        <v>-37.703434183525715</v>
      </c>
      <c r="O403" s="3">
        <f t="shared" si="88"/>
        <v>158.17981201475357</v>
      </c>
      <c r="P403" s="3">
        <f t="shared" si="89"/>
        <v>-12.04380668880216</v>
      </c>
      <c r="Q403" s="3">
        <f t="shared" si="90"/>
        <v>19.779322367626435</v>
      </c>
    </row>
    <row r="404" spans="4:17" x14ac:dyDescent="0.2">
      <c r="D404" s="3">
        <v>399</v>
      </c>
      <c r="E404" s="3">
        <f t="shared" si="79"/>
        <v>4.4322219365398574</v>
      </c>
      <c r="F404" s="3">
        <f t="shared" si="78"/>
        <v>27053.405150458169</v>
      </c>
      <c r="G404" s="3">
        <f t="shared" si="80"/>
        <v>20594.59322922432</v>
      </c>
      <c r="H404" s="3" t="str">
        <f t="shared" si="81"/>
        <v>-14.2770511942357-12.2314456924421i</v>
      </c>
      <c r="I404" s="3">
        <f t="shared" si="83"/>
        <v>25.483187145559011</v>
      </c>
      <c r="J404" s="3">
        <f t="shared" si="84"/>
        <v>-139.41265090786362</v>
      </c>
      <c r="K404" s="3" t="str">
        <f t="shared" si="85"/>
        <v>0.0120444411625013-0.00489023397366331i</v>
      </c>
      <c r="L404" s="3" t="str">
        <f t="shared" si="82"/>
        <v>3.88486542370734-147.753549961337i</v>
      </c>
      <c r="M404" s="3" t="str">
        <f t="shared" si="86"/>
        <v>0.902925139611573-0.538485826988057i</v>
      </c>
      <c r="N404" s="3">
        <f t="shared" si="87"/>
        <v>-37.721571093415648</v>
      </c>
      <c r="O404" s="3">
        <f t="shared" si="88"/>
        <v>157.90206809863355</v>
      </c>
      <c r="P404" s="3">
        <f t="shared" si="89"/>
        <v>-12.238383947856637</v>
      </c>
      <c r="Q404" s="3">
        <f t="shared" si="90"/>
        <v>18.489417190769927</v>
      </c>
    </row>
    <row r="405" spans="4:17" x14ac:dyDescent="0.2">
      <c r="D405" s="3">
        <v>400</v>
      </c>
      <c r="E405" s="3">
        <f t="shared" si="79"/>
        <v>4.4408239965311846</v>
      </c>
      <c r="F405" s="3">
        <f t="shared" si="78"/>
        <v>27594.59322922432</v>
      </c>
      <c r="G405" s="3">
        <f t="shared" si="80"/>
        <v>21146.607469613096</v>
      </c>
      <c r="H405" s="3" t="str">
        <f t="shared" si="81"/>
        <v>-14.2010675247701-11.7337765805143i</v>
      </c>
      <c r="I405" s="3">
        <f t="shared" si="83"/>
        <v>25.306501976805038</v>
      </c>
      <c r="J405" s="3">
        <f t="shared" si="84"/>
        <v>-140.43443337529274</v>
      </c>
      <c r="K405" s="3" t="str">
        <f t="shared" si="85"/>
        <v>0.0119940963199752-0.00493929778644634i</v>
      </c>
      <c r="L405" s="3" t="str">
        <f t="shared" si="82"/>
        <v>3.73407908739909-144.859678575872i</v>
      </c>
      <c r="M405" s="3" t="str">
        <f t="shared" si="86"/>
        <v>0.896829503821548-0.550159613081821i</v>
      </c>
      <c r="N405" s="3">
        <f t="shared" si="87"/>
        <v>-37.740319974371658</v>
      </c>
      <c r="O405" s="3">
        <f t="shared" si="88"/>
        <v>157.61760936217294</v>
      </c>
      <c r="P405" s="3">
        <f t="shared" si="89"/>
        <v>-12.433817997566621</v>
      </c>
      <c r="Q405" s="3">
        <f t="shared" si="90"/>
        <v>17.183175986880201</v>
      </c>
    </row>
    <row r="406" spans="4:17" x14ac:dyDescent="0.2">
      <c r="D406" s="3">
        <v>401</v>
      </c>
      <c r="E406" s="3">
        <f t="shared" si="79"/>
        <v>4.4494260565225137</v>
      </c>
      <c r="F406" s="3">
        <f t="shared" si="78"/>
        <v>28146.607469613096</v>
      </c>
      <c r="G406" s="3">
        <f t="shared" si="80"/>
        <v>21709.664442868292</v>
      </c>
      <c r="H406" s="3" t="str">
        <f t="shared" si="81"/>
        <v>-14.1193983062397-11.2448593439286i</v>
      </c>
      <c r="I406" s="3">
        <f t="shared" si="83"/>
        <v>25.129567721454936</v>
      </c>
      <c r="J406" s="3">
        <f t="shared" si="84"/>
        <v>-141.46576058050638</v>
      </c>
      <c r="K406" s="3" t="str">
        <f t="shared" si="85"/>
        <v>0.0119421618855532-0.00498904372917725i</v>
      </c>
      <c r="L406" s="3" t="str">
        <f t="shared" si="82"/>
        <v>3.58914160172824-142.02233806229i</v>
      </c>
      <c r="M406" s="3" t="str">
        <f t="shared" si="86"/>
        <v>0.890370484306676-0.562060998100276i</v>
      </c>
      <c r="N406" s="3">
        <f t="shared" si="87"/>
        <v>-37.759701821778975</v>
      </c>
      <c r="O406" s="3">
        <f t="shared" si="88"/>
        <v>157.32642713326959</v>
      </c>
      <c r="P406" s="3">
        <f t="shared" si="89"/>
        <v>-12.630134100324039</v>
      </c>
      <c r="Q406" s="3">
        <f t="shared" si="90"/>
        <v>15.860666552763206</v>
      </c>
    </row>
    <row r="407" spans="4:17" x14ac:dyDescent="0.2">
      <c r="D407" s="3">
        <v>402</v>
      </c>
      <c r="E407" s="3">
        <f t="shared" si="79"/>
        <v>4.4580281165138409</v>
      </c>
      <c r="F407" s="3">
        <f t="shared" si="78"/>
        <v>28709.664442868292</v>
      </c>
      <c r="G407" s="3">
        <f t="shared" si="80"/>
        <v>22283.985052619522</v>
      </c>
      <c r="H407" s="3" t="str">
        <f t="shared" si="81"/>
        <v>-14.0321333326604-10.7646892519049i</v>
      </c>
      <c r="I407" s="3">
        <f t="shared" si="83"/>
        <v>24.952380041323032</v>
      </c>
      <c r="J407" s="3">
        <f t="shared" si="84"/>
        <v>-142.50654211741775</v>
      </c>
      <c r="K407" s="3" t="str">
        <f t="shared" si="85"/>
        <v>0.0118886040696542-0.00503943168390556i</v>
      </c>
      <c r="L407" s="3" t="str">
        <f t="shared" si="82"/>
        <v>3.44982638020732-139.240432637832i</v>
      </c>
      <c r="M407" s="3" t="str">
        <f t="shared" si="86"/>
        <v>0.883525466379088-0.574187578034307i</v>
      </c>
      <c r="N407" s="3">
        <f t="shared" si="87"/>
        <v>-37.779738032835631</v>
      </c>
      <c r="O407" s="3">
        <f t="shared" si="88"/>
        <v>157.0285150833065</v>
      </c>
      <c r="P407" s="3">
        <f t="shared" si="89"/>
        <v>-12.827357991512599</v>
      </c>
      <c r="Q407" s="3">
        <f t="shared" si="90"/>
        <v>14.52197296588875</v>
      </c>
    </row>
    <row r="408" spans="4:17" x14ac:dyDescent="0.2">
      <c r="D408" s="3">
        <v>403</v>
      </c>
      <c r="E408" s="3">
        <f t="shared" si="79"/>
        <v>4.466630176505169</v>
      </c>
      <c r="F408" s="3">
        <f t="shared" si="78"/>
        <v>29283.985052619522</v>
      </c>
      <c r="G408" s="3">
        <f t="shared" si="80"/>
        <v>22869.794621548292</v>
      </c>
      <c r="H408" s="3" t="str">
        <f t="shared" si="81"/>
        <v>-13.9393650282592-10.2932657111124i</v>
      </c>
      <c r="I408" s="3">
        <f t="shared" si="83"/>
        <v>24.774934540465093</v>
      </c>
      <c r="J408" s="3">
        <f t="shared" si="84"/>
        <v>-143.55667336241257</v>
      </c>
      <c r="K408" s="3" t="str">
        <f t="shared" si="85"/>
        <v>0.0118333895642783-0.00509041959496994i</v>
      </c>
      <c r="L408" s="3" t="str">
        <f t="shared" si="82"/>
        <v>3.31591559272406-136.512887267466i</v>
      </c>
      <c r="M408" s="3" t="str">
        <f t="shared" si="86"/>
        <v>0.876270588492458-0.586535738078152i</v>
      </c>
      <c r="N408" s="3">
        <f t="shared" si="87"/>
        <v>-37.800450402294942</v>
      </c>
      <c r="O408" s="3">
        <f t="shared" si="88"/>
        <v>156.72386940626004</v>
      </c>
      <c r="P408" s="3">
        <f t="shared" si="89"/>
        <v>-13.025515861829849</v>
      </c>
      <c r="Q408" s="3">
        <f t="shared" si="90"/>
        <v>13.167196043847468</v>
      </c>
    </row>
    <row r="409" spans="4:17" x14ac:dyDescent="0.2">
      <c r="D409" s="3">
        <v>404</v>
      </c>
      <c r="E409" s="3">
        <f t="shared" si="79"/>
        <v>4.4752322364964972</v>
      </c>
      <c r="F409" s="3">
        <f t="shared" si="78"/>
        <v>29869.794621548292</v>
      </c>
      <c r="G409" s="3">
        <f t="shared" si="80"/>
        <v>23467.322979788991</v>
      </c>
      <c r="H409" s="3" t="str">
        <f t="shared" si="81"/>
        <v>-13.8411888287384-9.83059198865905i</v>
      </c>
      <c r="I409" s="3">
        <f t="shared" si="83"/>
        <v>24.597226779046004</v>
      </c>
      <c r="J409" s="3">
        <f t="shared" si="84"/>
        <v>-144.61603522032959</v>
      </c>
      <c r="K409" s="3" t="str">
        <f t="shared" si="85"/>
        <v>0.0117764856489674-0.0051419634294977i</v>
      </c>
      <c r="L409" s="3" t="str">
        <f t="shared" si="82"/>
        <v>3.18719982880363-133.838647299687i</v>
      </c>
      <c r="M409" s="3" t="str">
        <f t="shared" si="86"/>
        <v>0.868580721515097-0.599100484605124i</v>
      </c>
      <c r="N409" s="3">
        <f t="shared" si="87"/>
        <v>-37.821861116842413</v>
      </c>
      <c r="O409" s="3">
        <f t="shared" si="88"/>
        <v>156.41248900107078</v>
      </c>
      <c r="P409" s="3">
        <f t="shared" si="89"/>
        <v>-13.22463433779641</v>
      </c>
      <c r="Q409" s="3">
        <f t="shared" si="90"/>
        <v>11.796453780741189</v>
      </c>
    </row>
    <row r="410" spans="4:17" x14ac:dyDescent="0.2">
      <c r="D410" s="3">
        <v>405</v>
      </c>
      <c r="E410" s="3">
        <f t="shared" si="79"/>
        <v>4.4838342964878244</v>
      </c>
      <c r="F410" s="3">
        <f t="shared" si="78"/>
        <v>30467.322979788991</v>
      </c>
      <c r="G410" s="3">
        <f t="shared" si="80"/>
        <v>24076.804555098319</v>
      </c>
      <c r="H410" s="3" t="str">
        <f t="shared" si="81"/>
        <v>-13.7377035453122-9.37667490638765i</v>
      </c>
      <c r="I410" s="3">
        <f t="shared" si="83"/>
        <v>24.419252287614356</v>
      </c>
      <c r="J410" s="3">
        <f t="shared" si="84"/>
        <v>-145.68449389938147</v>
      </c>
      <c r="K410" s="3" t="str">
        <f t="shared" si="85"/>
        <v>0.0117178603023576-0.00519401714255845i</v>
      </c>
      <c r="L410" s="3" t="str">
        <f t="shared" si="82"/>
        <v>3.06347777369428-131.216678106993i</v>
      </c>
      <c r="M410" s="3" t="str">
        <f t="shared" si="86"/>
        <v>0.860429458935318-0.611875260233467i</v>
      </c>
      <c r="N410" s="3">
        <f t="shared" si="87"/>
        <v>-37.843992748034658</v>
      </c>
      <c r="O410" s="3">
        <f t="shared" si="88"/>
        <v>156.09437565690902</v>
      </c>
      <c r="P410" s="3">
        <f t="shared" si="89"/>
        <v>-13.424740460420303</v>
      </c>
      <c r="Q410" s="3">
        <f t="shared" si="90"/>
        <v>10.409881757527558</v>
      </c>
    </row>
    <row r="411" spans="4:17" x14ac:dyDescent="0.2">
      <c r="D411" s="3">
        <v>406</v>
      </c>
      <c r="E411" s="3">
        <f t="shared" si="79"/>
        <v>4.4924363564791534</v>
      </c>
      <c r="F411" s="3">
        <f t="shared" si="78"/>
        <v>31076.804555098319</v>
      </c>
      <c r="G411" s="3">
        <f t="shared" si="80"/>
        <v>24698.478464827203</v>
      </c>
      <c r="H411" s="3" t="str">
        <f t="shared" si="81"/>
        <v>-13.6290117090861-8.93152450702647i</v>
      </c>
      <c r="I411" s="3">
        <f t="shared" si="83"/>
        <v>24.241006581738297</v>
      </c>
      <c r="J411" s="3">
        <f t="shared" si="84"/>
        <v>-146.76190071762932</v>
      </c>
      <c r="K411" s="3" t="str">
        <f t="shared" si="85"/>
        <v>0.0116574823192388-0.00524653264751504i</v>
      </c>
      <c r="L411" s="3" t="str">
        <f t="shared" si="82"/>
        <v>2.94455589679857-128.645964731111i</v>
      </c>
      <c r="M411" s="3" t="str">
        <f t="shared" si="86"/>
        <v>0.851789120722215-0.62485174118342i</v>
      </c>
      <c r="N411" s="3">
        <f t="shared" si="87"/>
        <v>-37.86686824373237</v>
      </c>
      <c r="O411" s="3">
        <f t="shared" si="88"/>
        <v>155.7695342409142</v>
      </c>
      <c r="P411" s="3">
        <f t="shared" si="89"/>
        <v>-13.625861661994072</v>
      </c>
      <c r="Q411" s="3">
        <f t="shared" si="90"/>
        <v>9.0076335232848805</v>
      </c>
    </row>
    <row r="412" spans="4:17" x14ac:dyDescent="0.2">
      <c r="D412" s="3">
        <v>407</v>
      </c>
      <c r="E412" s="3">
        <f t="shared" si="79"/>
        <v>4.5010384164704806</v>
      </c>
      <c r="F412" s="3">
        <f t="shared" si="78"/>
        <v>31698.478464827203</v>
      </c>
      <c r="G412" s="3">
        <f t="shared" si="80"/>
        <v>25332.588609734394</v>
      </c>
      <c r="H412" s="3" t="str">
        <f t="shared" si="81"/>
        <v>-13.5152198933025-8.49515369298855i</v>
      </c>
      <c r="I412" s="3">
        <f t="shared" si="83"/>
        <v>24.062485176951213</v>
      </c>
      <c r="J412" s="3">
        <f t="shared" si="84"/>
        <v>-147.84809194357564</v>
      </c>
      <c r="K412" s="3" t="str">
        <f t="shared" si="85"/>
        <v>0.011595321432997-0.0052994597921314i</v>
      </c>
      <c r="L412" s="3" t="str">
        <f t="shared" si="82"/>
        <v>2.83024815198806-126.125511533009i</v>
      </c>
      <c r="M412" s="3" t="str">
        <f t="shared" si="86"/>
        <v>0.84263077398464-0.638019616324024i</v>
      </c>
      <c r="N412" s="3">
        <f t="shared" si="87"/>
        <v>-37.890510917958068</v>
      </c>
      <c r="O412" s="3">
        <f t="shared" si="88"/>
        <v>155.43797288795301</v>
      </c>
      <c r="P412" s="3">
        <f t="shared" si="89"/>
        <v>-13.828025741006854</v>
      </c>
      <c r="Q412" s="3">
        <f t="shared" si="90"/>
        <v>7.58988094437737</v>
      </c>
    </row>
    <row r="413" spans="4:17" x14ac:dyDescent="0.2">
      <c r="D413" s="3">
        <v>408</v>
      </c>
      <c r="E413" s="3">
        <f t="shared" si="79"/>
        <v>4.5096404764618088</v>
      </c>
      <c r="F413" s="3">
        <f t="shared" si="78"/>
        <v>32332.588609734394</v>
      </c>
      <c r="G413" s="3">
        <f t="shared" si="80"/>
        <v>25979.383769675427</v>
      </c>
      <c r="H413" s="3" t="str">
        <f t="shared" si="81"/>
        <v>-13.3964390109538-8.06757783885853i</v>
      </c>
      <c r="I413" s="3">
        <f t="shared" si="83"/>
        <v>23.88368360394535</v>
      </c>
      <c r="J413" s="3">
        <f t="shared" si="84"/>
        <v>-148.94288867340572</v>
      </c>
      <c r="K413" s="3" t="str">
        <f t="shared" si="85"/>
        <v>0.0115313484432629-0.00535274634101351i</v>
      </c>
      <c r="L413" s="3" t="str">
        <f t="shared" si="82"/>
        <v>2.72037568935637-123.654341847715i</v>
      </c>
      <c r="M413" s="3" t="str">
        <f t="shared" si="86"/>
        <v>0.832924274023836-0.651366347585962i</v>
      </c>
      <c r="N413" s="3">
        <f t="shared" si="87"/>
        <v>-37.914944439113185</v>
      </c>
      <c r="O413" s="3">
        <f t="shared" si="88"/>
        <v>155.09970319187954</v>
      </c>
      <c r="P413" s="3">
        <f t="shared" si="89"/>
        <v>-14.031260835167835</v>
      </c>
      <c r="Q413" s="3">
        <f t="shared" si="90"/>
        <v>6.1568145184738228</v>
      </c>
    </row>
    <row r="414" spans="4:17" x14ac:dyDescent="0.2">
      <c r="D414" s="3">
        <v>409</v>
      </c>
      <c r="E414" s="3">
        <f t="shared" si="79"/>
        <v>4.5182425364531369</v>
      </c>
      <c r="F414" s="3">
        <f t="shared" si="78"/>
        <v>32979.383769675427</v>
      </c>
      <c r="G414" s="3">
        <f t="shared" si="80"/>
        <v>26639.117701206036</v>
      </c>
      <c r="H414" s="3" t="str">
        <f t="shared" si="81"/>
        <v>-13.2727845852743-7.64881437887872i</v>
      </c>
      <c r="I414" s="3">
        <f t="shared" si="83"/>
        <v>23.704597423948076</v>
      </c>
      <c r="J414" s="3">
        <f t="shared" si="84"/>
        <v>-150.04609674731591</v>
      </c>
      <c r="K414" s="3" t="str">
        <f t="shared" si="85"/>
        <v>0.0114655353485419-0.00540633796496932i</v>
      </c>
      <c r="L414" s="3" t="str">
        <f t="shared" si="82"/>
        <v>2.61476657798171-121.231497643968i</v>
      </c>
      <c r="M414" s="3" t="str">
        <f t="shared" si="86"/>
        <v>0.822638329854435-0.66487691179126i</v>
      </c>
      <c r="N414" s="3">
        <f t="shared" si="87"/>
        <v>-37.940192816489912</v>
      </c>
      <c r="O414" s="3">
        <f t="shared" si="88"/>
        <v>154.75474039774517</v>
      </c>
      <c r="P414" s="3">
        <f t="shared" si="89"/>
        <v>-14.235595392541835</v>
      </c>
      <c r="Q414" s="3">
        <f t="shared" si="90"/>
        <v>4.7086436504292521</v>
      </c>
    </row>
    <row r="415" spans="4:17" x14ac:dyDescent="0.2">
      <c r="D415" s="3">
        <v>410</v>
      </c>
      <c r="E415" s="3">
        <f t="shared" si="79"/>
        <v>4.5268445964444641</v>
      </c>
      <c r="F415" s="3">
        <f t="shared" si="78"/>
        <v>33639.117701206036</v>
      </c>
      <c r="G415" s="3">
        <f t="shared" si="80"/>
        <v>27312.04923713873</v>
      </c>
      <c r="H415" s="3" t="str">
        <f t="shared" si="81"/>
        <v>-13.144376990656-7.23888237101598i</v>
      </c>
      <c r="I415" s="3">
        <f t="shared" si="83"/>
        <v>23.525222244206102</v>
      </c>
      <c r="J415" s="3">
        <f t="shared" si="84"/>
        <v>-151.15750670726476</v>
      </c>
      <c r="K415" s="3" t="str">
        <f t="shared" si="85"/>
        <v>0.0113978554835433-0.0054601782378825i</v>
      </c>
      <c r="L415" s="3" t="str">
        <f t="shared" si="82"/>
        <v>2.51325553928574-118.856039188733i</v>
      </c>
      <c r="M415" s="3" t="str">
        <f t="shared" si="86"/>
        <v>0.811740598764296-0.678533524441225i</v>
      </c>
      <c r="N415" s="3">
        <f t="shared" si="87"/>
        <v>-37.966280385017356</v>
      </c>
      <c r="O415" s="3">
        <f t="shared" si="88"/>
        <v>154.40310359434528</v>
      </c>
      <c r="P415" s="3">
        <f t="shared" si="89"/>
        <v>-14.441058140811254</v>
      </c>
      <c r="Q415" s="3">
        <f t="shared" si="90"/>
        <v>3.2455968870805236</v>
      </c>
    </row>
    <row r="416" spans="4:17" x14ac:dyDescent="0.2">
      <c r="D416" s="3">
        <v>411</v>
      </c>
      <c r="E416" s="3">
        <f t="shared" si="79"/>
        <v>4.5354466564357931</v>
      </c>
      <c r="F416" s="3">
        <f t="shared" si="78"/>
        <v>34312.04923713873</v>
      </c>
      <c r="G416" s="3">
        <f t="shared" si="80"/>
        <v>27998.442388089657</v>
      </c>
      <c r="H416" s="3" t="str">
        <f t="shared" si="81"/>
        <v>-13.011341661602-6.83780203947005i</v>
      </c>
      <c r="I416" s="3">
        <f t="shared" si="83"/>
        <v>23.34555373349632</v>
      </c>
      <c r="J416" s="3">
        <f t="shared" si="84"/>
        <v>-152.27689379835431</v>
      </c>
      <c r="K416" s="3" t="str">
        <f t="shared" si="85"/>
        <v>0.011328283660868-0.00551420864169614i</v>
      </c>
      <c r="L416" s="3" t="str">
        <f t="shared" si="82"/>
        <v>2.41568369058934-116.527044716556i</v>
      </c>
      <c r="M416" s="3" t="str">
        <f t="shared" si="86"/>
        <v>0.800197814979781-0.692315346631228i</v>
      </c>
      <c r="N416" s="3">
        <f t="shared" si="87"/>
        <v>-37.993231788186101</v>
      </c>
      <c r="O416" s="3">
        <f t="shared" si="88"/>
        <v>154.04481590644673</v>
      </c>
      <c r="P416" s="3">
        <f t="shared" si="89"/>
        <v>-14.647678054689781</v>
      </c>
      <c r="Q416" s="3">
        <f t="shared" si="90"/>
        <v>1.7679221080924208</v>
      </c>
    </row>
    <row r="417" spans="4:17" x14ac:dyDescent="0.2">
      <c r="D417" s="3">
        <v>412</v>
      </c>
      <c r="E417" s="3">
        <f t="shared" si="79"/>
        <v>4.5440487164271204</v>
      </c>
      <c r="F417" s="3">
        <f t="shared" si="78"/>
        <v>34998.442388089657</v>
      </c>
      <c r="G417" s="3">
        <f t="shared" si="80"/>
        <v>28698.566446058714</v>
      </c>
      <c r="H417" s="3" t="str">
        <f t="shared" si="81"/>
        <v>-12.8738092674369-6.44559429776873i</v>
      </c>
      <c r="I417" s="3">
        <f t="shared" si="83"/>
        <v>23.165587637578806</v>
      </c>
      <c r="J417" s="3">
        <f t="shared" si="84"/>
        <v>-153.40401801587956</v>
      </c>
      <c r="K417" s="3" t="str">
        <f t="shared" si="85"/>
        <v>0.0112567963166554-0.00556836858010182i</v>
      </c>
      <c r="L417" s="3" t="str">
        <f t="shared" si="82"/>
        <v>2.32189829848256-114.243610103806i</v>
      </c>
      <c r="M417" s="3" t="str">
        <f t="shared" si="86"/>
        <v>0.787975957979785-0.706198177044726i</v>
      </c>
      <c r="N417" s="3">
        <f t="shared" si="87"/>
        <v>-38.021071959097455</v>
      </c>
      <c r="O417" s="3">
        <f t="shared" si="88"/>
        <v>153.67990468598833</v>
      </c>
      <c r="P417" s="3">
        <f t="shared" si="89"/>
        <v>-14.855484321518649</v>
      </c>
      <c r="Q417" s="3">
        <f t="shared" si="90"/>
        <v>0.27588667010877543</v>
      </c>
    </row>
    <row r="418" spans="4:17" x14ac:dyDescent="0.2">
      <c r="D418" s="3">
        <v>413</v>
      </c>
      <c r="E418" s="3">
        <f t="shared" si="79"/>
        <v>4.5526507764184485</v>
      </c>
      <c r="F418" s="3">
        <f t="shared" si="78"/>
        <v>35698.566446058714</v>
      </c>
      <c r="G418" s="3">
        <f t="shared" si="80"/>
        <v>29412.696090079618</v>
      </c>
      <c r="H418" s="3" t="str">
        <f t="shared" si="81"/>
        <v>-12.7319158506255-6.062280254868i</v>
      </c>
      <c r="I418" s="3">
        <f t="shared" si="83"/>
        <v>22.985319794497613</v>
      </c>
      <c r="J418" s="3">
        <f t="shared" si="84"/>
        <v>-154.53862419990398</v>
      </c>
      <c r="K418" s="3" t="str">
        <f t="shared" si="85"/>
        <v>0.0111833716597212-0.00562259540152043i</v>
      </c>
      <c r="L418" s="3" t="str">
        <f t="shared" si="82"/>
        <v>2.23175254163731-112.004848547755i</v>
      </c>
      <c r="M418" s="3" t="str">
        <f t="shared" si="86"/>
        <v>0.775040466428204-0.720154131942164i</v>
      </c>
      <c r="N418" s="3">
        <f t="shared" si="87"/>
        <v>-38.04982609959292</v>
      </c>
      <c r="O418" s="3">
        <f t="shared" si="88"/>
        <v>153.30840170149284</v>
      </c>
      <c r="P418" s="3">
        <f t="shared" si="89"/>
        <v>-15.064506305095307</v>
      </c>
      <c r="Q418" s="3">
        <f t="shared" si="90"/>
        <v>-1.2302224984111376</v>
      </c>
    </row>
    <row r="419" spans="4:17" x14ac:dyDescent="0.2">
      <c r="D419" s="3">
        <v>414</v>
      </c>
      <c r="E419" s="3">
        <f t="shared" si="79"/>
        <v>4.5612528364097766</v>
      </c>
      <c r="F419" s="3">
        <f t="shared" si="78"/>
        <v>36412.696090079618</v>
      </c>
      <c r="G419" s="3">
        <f t="shared" si="80"/>
        <v>30141.111493984899</v>
      </c>
      <c r="H419" s="3" t="str">
        <f t="shared" si="81"/>
        <v>-12.5858029267291-5.68788070695147i</v>
      </c>
      <c r="I419" s="3">
        <f t="shared" si="83"/>
        <v>22.804746149634632</v>
      </c>
      <c r="J419" s="3">
        <f t="shared" si="84"/>
        <v>-155.68044217899364</v>
      </c>
      <c r="K419" s="3" t="str">
        <f t="shared" si="85"/>
        <v>0.0111079898236567-0.0056768244319476i</v>
      </c>
      <c r="L419" s="3" t="str">
        <f t="shared" si="82"/>
        <v>2.14510528270761-109.809890250525i</v>
      </c>
      <c r="M419" s="3" t="str">
        <f t="shared" si="86"/>
        <v>0.761356504035379-0.734151317219849i</v>
      </c>
      <c r="N419" s="3">
        <f t="shared" si="87"/>
        <v>-38.079519657422324</v>
      </c>
      <c r="O419" s="3">
        <f t="shared" si="88"/>
        <v>152.93034332488733</v>
      </c>
      <c r="P419" s="3">
        <f t="shared" si="89"/>
        <v>-15.274773507787692</v>
      </c>
      <c r="Q419" s="3">
        <f t="shared" si="90"/>
        <v>-2.7500988541063123</v>
      </c>
    </row>
    <row r="420" spans="4:17" x14ac:dyDescent="0.2">
      <c r="D420" s="3">
        <v>415</v>
      </c>
      <c r="E420" s="3">
        <f t="shared" si="79"/>
        <v>4.5698548964011039</v>
      </c>
      <c r="F420" s="3">
        <f t="shared" si="78"/>
        <v>37141.111493984899</v>
      </c>
      <c r="G420" s="3">
        <f t="shared" si="80"/>
        <v>30884.098436326698</v>
      </c>
      <c r="H420" s="3" t="str">
        <f t="shared" si="81"/>
        <v>-12.4356175442327-5.32241561787818i</v>
      </c>
      <c r="I420" s="3">
        <f t="shared" si="83"/>
        <v>22.623862770413847</v>
      </c>
      <c r="J420" s="3">
        <f t="shared" si="84"/>
        <v>-156.8291869645065</v>
      </c>
      <c r="K420" s="3" t="str">
        <f t="shared" si="85"/>
        <v>0.0110306330212894-0.00573098901821624i</v>
      </c>
      <c r="L420" s="3" t="str">
        <f t="shared" si="82"/>
        <v>2.06182084897308-107.657882107874i</v>
      </c>
      <c r="M420" s="3" t="str">
        <f t="shared" si="86"/>
        <v>0.746889283865076-0.748153497986596i</v>
      </c>
      <c r="N420" s="3">
        <f t="shared" si="87"/>
        <v>-38.110178301417733</v>
      </c>
      <c r="O420" s="3">
        <f t="shared" si="88"/>
        <v>152.54577071487498</v>
      </c>
      <c r="P420" s="3">
        <f t="shared" si="89"/>
        <v>-15.486315531003886</v>
      </c>
      <c r="Q420" s="3">
        <f t="shared" si="90"/>
        <v>-4.2834162496315287</v>
      </c>
    </row>
    <row r="421" spans="4:17" x14ac:dyDescent="0.2">
      <c r="D421" s="3">
        <v>416</v>
      </c>
      <c r="E421" s="3">
        <f t="shared" si="79"/>
        <v>4.5784569563924329</v>
      </c>
      <c r="F421" s="3">
        <f t="shared" si="78"/>
        <v>37884.098436326698</v>
      </c>
      <c r="G421" s="3">
        <f t="shared" si="80"/>
        <v>31641.948412494894</v>
      </c>
      <c r="H421" s="3" t="str">
        <f t="shared" si="81"/>
        <v>-12.2815123027242-4.96590359147305i</v>
      </c>
      <c r="I421" s="3">
        <f t="shared" si="83"/>
        <v>22.442665860553603</v>
      </c>
      <c r="J421" s="3">
        <f t="shared" si="84"/>
        <v>-157.98455899656003</v>
      </c>
      <c r="K421" s="3" t="str">
        <f t="shared" si="85"/>
        <v>0.0109512857008352-0.0057850205821996i</v>
      </c>
      <c r="L421" s="3" t="str">
        <f t="shared" si="82"/>
        <v>1.98176882139516-105.547987402798i</v>
      </c>
      <c r="M421" s="3" t="str">
        <f t="shared" si="86"/>
        <v>0.731604457617344-0.762119772699203i</v>
      </c>
      <c r="N421" s="3">
        <f t="shared" si="87"/>
        <v>-38.141827894649552</v>
      </c>
      <c r="O421" s="3">
        <f t="shared" si="88"/>
        <v>152.15472999595767</v>
      </c>
      <c r="P421" s="3">
        <f t="shared" si="89"/>
        <v>-15.699162034095949</v>
      </c>
      <c r="Q421" s="3">
        <f t="shared" si="90"/>
        <v>-5.8298290006023592</v>
      </c>
    </row>
    <row r="422" spans="4:17" x14ac:dyDescent="0.2">
      <c r="D422" s="3">
        <v>417</v>
      </c>
      <c r="E422" s="3">
        <f t="shared" si="79"/>
        <v>4.5870590163837601</v>
      </c>
      <c r="F422" s="3">
        <f t="shared" si="78"/>
        <v>38641.948412494894</v>
      </c>
      <c r="G422" s="3">
        <f t="shared" si="80"/>
        <v>32414.958749080368</v>
      </c>
      <c r="H422" s="3" t="str">
        <f t="shared" si="81"/>
        <v>-12.1236453281801-4.61836133907453i</v>
      </c>
      <c r="I422" s="3">
        <f t="shared" si="83"/>
        <v>22.261151773759561</v>
      </c>
      <c r="J422" s="3">
        <f t="shared" si="84"/>
        <v>-159.14624444249904</v>
      </c>
      <c r="K422" s="3" t="str">
        <f t="shared" si="85"/>
        <v>0.0108699347030063-0.00583884868644385i</v>
      </c>
      <c r="L422" s="3" t="str">
        <f t="shared" si="82"/>
        <v>1.90482383176769-103.479385503944i</v>
      </c>
      <c r="M422" s="3" t="str">
        <f t="shared" si="86"/>
        <v>0.715468576169707-0.776004260709692i</v>
      </c>
      <c r="N422" s="3">
        <f t="shared" si="87"/>
        <v>-38.174494465547127</v>
      </c>
      <c r="O422" s="3">
        <f t="shared" si="88"/>
        <v>151.75727243216943</v>
      </c>
      <c r="P422" s="3">
        <f t="shared" si="89"/>
        <v>-15.913342691787566</v>
      </c>
      <c r="Q422" s="3">
        <f t="shared" si="90"/>
        <v>-7.3889720103296099</v>
      </c>
    </row>
    <row r="423" spans="4:17" x14ac:dyDescent="0.2">
      <c r="D423" s="3">
        <v>418</v>
      </c>
      <c r="E423" s="3">
        <f t="shared" si="79"/>
        <v>4.5956610763750882</v>
      </c>
      <c r="F423" s="3">
        <f t="shared" si="78"/>
        <v>39414.958749080368</v>
      </c>
      <c r="G423" s="3">
        <f t="shared" si="80"/>
        <v>33203.43272052431</v>
      </c>
      <c r="H423" s="3" t="str">
        <f t="shared" si="81"/>
        <v>-11.9621802044269-4.27980314594615i</v>
      </c>
      <c r="I423" s="3">
        <f t="shared" si="83"/>
        <v>22.07931702675269</v>
      </c>
      <c r="J423" s="3">
        <f t="shared" si="84"/>
        <v>-160.31391554838657</v>
      </c>
      <c r="K423" s="3" t="str">
        <f t="shared" si="85"/>
        <v>0.0107865694182676-0.00589240111167484i</v>
      </c>
      <c r="L423" s="3" t="str">
        <f t="shared" si="82"/>
        <v>1.83086536765444-101.451271568791i</v>
      </c>
      <c r="M423" s="3" t="str">
        <f t="shared" si="86"/>
        <v>0.698449627067957-0.789755814091052i</v>
      </c>
      <c r="N423" s="3">
        <f t="shared" si="87"/>
        <v>-38.20820417697869</v>
      </c>
      <c r="O423" s="3">
        <f t="shared" si="88"/>
        <v>151.35345459453731</v>
      </c>
      <c r="P423" s="3">
        <f t="shared" si="89"/>
        <v>-16.128887150225999</v>
      </c>
      <c r="Q423" s="3">
        <f t="shared" si="90"/>
        <v>-8.9604609538492639</v>
      </c>
    </row>
    <row r="424" spans="4:17" x14ac:dyDescent="0.2">
      <c r="D424" s="3">
        <v>419</v>
      </c>
      <c r="E424" s="3">
        <f t="shared" si="79"/>
        <v>4.6042631363664164</v>
      </c>
      <c r="F424" s="3">
        <f t="shared" si="78"/>
        <v>40203.43272052431</v>
      </c>
      <c r="G424" s="3">
        <f t="shared" si="80"/>
        <v>34007.679668101489</v>
      </c>
      <c r="H424" s="3" t="str">
        <f t="shared" si="81"/>
        <v>-11.7972858601811-3.95024034032525i</v>
      </c>
      <c r="I424" s="3">
        <f t="shared" si="83"/>
        <v>21.897158311524517</v>
      </c>
      <c r="J424" s="3">
        <f t="shared" si="84"/>
        <v>-161.4872310436765</v>
      </c>
      <c r="K424" s="3" t="str">
        <f t="shared" si="85"/>
        <v>0.0107011819433666-0.00594560394657145i</v>
      </c>
      <c r="L424" s="3" t="str">
        <f t="shared" si="82"/>
        <v>1.75977758481866-99.4628562515874i</v>
      </c>
      <c r="M424" s="3" t="str">
        <f t="shared" si="86"/>
        <v>0.680517653633868-0.803317766786792i</v>
      </c>
      <c r="N424" s="3">
        <f t="shared" si="87"/>
        <v>-38.242983293295595</v>
      </c>
      <c r="O424" s="3">
        <f t="shared" si="88"/>
        <v>150.94333852125158</v>
      </c>
      <c r="P424" s="3">
        <f t="shared" si="89"/>
        <v>-16.345824981771077</v>
      </c>
      <c r="Q424" s="3">
        <f t="shared" si="90"/>
        <v>-10.543892522424926</v>
      </c>
    </row>
    <row r="425" spans="4:17" x14ac:dyDescent="0.2">
      <c r="D425" s="3">
        <v>420</v>
      </c>
      <c r="E425" s="3">
        <f t="shared" si="79"/>
        <v>4.6128651963577436</v>
      </c>
      <c r="F425" s="3">
        <f t="shared" si="78"/>
        <v>41007.679668101489</v>
      </c>
      <c r="G425" s="3">
        <f t="shared" si="80"/>
        <v>34828.015121284312</v>
      </c>
      <c r="H425" s="3" t="str">
        <f t="shared" si="81"/>
        <v>-11.6291364114415-3.62968076900493i</v>
      </c>
      <c r="I425" s="3">
        <f t="shared" si="83"/>
        <v>21.714672506715985</v>
      </c>
      <c r="J425" s="3">
        <f t="shared" si="84"/>
        <v>-162.66583659890082</v>
      </c>
      <c r="K425" s="3" t="str">
        <f t="shared" si="85"/>
        <v>0.0106137672361988-0.00599838169013766i</v>
      </c>
      <c r="L425" s="3" t="str">
        <f t="shared" si="82"/>
        <v>1.69144912685962-97.5133654159996i</v>
      </c>
      <c r="M425" s="3" t="str">
        <f t="shared" si="86"/>
        <v>0.661645458803738-0.816627736409436i</v>
      </c>
      <c r="N425" s="3">
        <f t="shared" si="87"/>
        <v>-38.278858145356423</v>
      </c>
      <c r="O425" s="3">
        <f t="shared" si="88"/>
        <v>150.52699186949965</v>
      </c>
      <c r="P425" s="3">
        <f t="shared" si="89"/>
        <v>-16.564185638640438</v>
      </c>
      <c r="Q425" s="3">
        <f t="shared" si="90"/>
        <v>-12.138844729401171</v>
      </c>
    </row>
    <row r="426" spans="4:17" x14ac:dyDescent="0.2">
      <c r="D426" s="3">
        <v>421</v>
      </c>
      <c r="E426" s="3">
        <f t="shared" si="79"/>
        <v>4.6214672563490726</v>
      </c>
      <c r="F426" s="3">
        <f t="shared" si="78"/>
        <v>41828.015121284312</v>
      </c>
      <c r="G426" s="3">
        <f t="shared" si="80"/>
        <v>35664.760921533634</v>
      </c>
      <c r="H426" s="3" t="str">
        <f t="shared" si="81"/>
        <v>-11.4579109593887-3.31812828343678i</v>
      </c>
      <c r="I426" s="3">
        <f t="shared" si="83"/>
        <v>21.531856688016436</v>
      </c>
      <c r="J426" s="3">
        <f t="shared" si="84"/>
        <v>-163.84936533580694</v>
      </c>
      <c r="K426" s="3" t="str">
        <f t="shared" si="85"/>
        <v>0.0105243232680068-0.00605065736693633i</v>
      </c>
      <c r="L426" s="3" t="str">
        <f t="shared" si="82"/>
        <v>1.62577295178244-95.6020398524471i</v>
      </c>
      <c r="M426" s="3" t="str">
        <f t="shared" si="86"/>
        <v>0.6418093946309-0.829617496300127i</v>
      </c>
      <c r="N426" s="3">
        <f t="shared" si="87"/>
        <v>-38.315855093559748</v>
      </c>
      <c r="O426" s="3">
        <f t="shared" si="88"/>
        <v>150.10448805788747</v>
      </c>
      <c r="P426" s="3">
        <f t="shared" si="89"/>
        <v>-16.783998405543311</v>
      </c>
      <c r="Q426" s="3">
        <f t="shared" si="90"/>
        <v>-13.744877277919471</v>
      </c>
    </row>
    <row r="427" spans="4:17" x14ac:dyDescent="0.2">
      <c r="D427" s="3">
        <v>422</v>
      </c>
      <c r="E427" s="3">
        <f t="shared" si="79"/>
        <v>4.6300693163403999</v>
      </c>
      <c r="F427" s="3">
        <f t="shared" si="78"/>
        <v>42664.760921533634</v>
      </c>
      <c r="G427" s="3">
        <f t="shared" si="80"/>
        <v>36518.245348567143</v>
      </c>
      <c r="H427" s="3" t="str">
        <f t="shared" si="81"/>
        <v>-11.2837933443551-3.0155822403815i</v>
      </c>
      <c r="I427" s="3">
        <f t="shared" si="83"/>
        <v>21.348708137485591</v>
      </c>
      <c r="J427" s="3">
        <f t="shared" si="84"/>
        <v>-165.03743838902668</v>
      </c>
      <c r="K427" s="3" t="str">
        <f t="shared" si="85"/>
        <v>0.0104328511718546-0.00610235265536797i</v>
      </c>
      <c r="L427" s="3" t="str">
        <f t="shared" si="82"/>
        <v>1.5626461652372-93.7281350000807i</v>
      </c>
      <c r="M427" s="3" t="str">
        <f t="shared" si="86"/>
        <v>0.620990235487143-0.842212937621711i</v>
      </c>
      <c r="N427" s="3">
        <f t="shared" si="87"/>
        <v>-38.35400048892761</v>
      </c>
      <c r="O427" s="3">
        <f t="shared" si="88"/>
        <v>149.67590639836092</v>
      </c>
      <c r="P427" s="3">
        <f t="shared" si="89"/>
        <v>-17.005292351442019</v>
      </c>
      <c r="Q427" s="3">
        <f t="shared" si="90"/>
        <v>-15.361531990665753</v>
      </c>
    </row>
    <row r="428" spans="4:17" x14ac:dyDescent="0.2">
      <c r="D428" s="3">
        <v>423</v>
      </c>
      <c r="E428" s="3">
        <f t="shared" si="79"/>
        <v>4.638671376331728</v>
      </c>
      <c r="F428" s="3">
        <f t="shared" si="78"/>
        <v>43518.245348567143</v>
      </c>
      <c r="G428" s="3">
        <f t="shared" si="80"/>
        <v>37388.803249152465</v>
      </c>
      <c r="H428" s="3" t="str">
        <f t="shared" si="81"/>
        <v>-11.1069718568432-2.72203702113605i</v>
      </c>
      <c r="I428" s="3">
        <f t="shared" si="83"/>
        <v>21.165224351706996</v>
      </c>
      <c r="J428" s="3">
        <f t="shared" si="84"/>
        <v>-166.22966551795244</v>
      </c>
      <c r="K428" s="3" t="str">
        <f t="shared" si="85"/>
        <v>0.0103393553862665-0.00615338802909299i</v>
      </c>
      <c r="L428" s="3" t="str">
        <f t="shared" si="82"/>
        <v>1.50196986017358-91.8909206733661i</v>
      </c>
      <c r="M428" s="3" t="str">
        <f t="shared" si="86"/>
        <v>0.599174129309986-0.854334143117311i</v>
      </c>
      <c r="N428" s="3">
        <f t="shared" si="87"/>
        <v>-38.393320632294881</v>
      </c>
      <c r="O428" s="3">
        <f t="shared" si="88"/>
        <v>149.24133221651925</v>
      </c>
      <c r="P428" s="3">
        <f t="shared" si="89"/>
        <v>-17.228096280587884</v>
      </c>
      <c r="Q428" s="3">
        <f t="shared" si="90"/>
        <v>-16.988333301433187</v>
      </c>
    </row>
    <row r="429" spans="4:17" x14ac:dyDescent="0.2">
      <c r="D429" s="3">
        <v>424</v>
      </c>
      <c r="E429" s="3">
        <f t="shared" si="79"/>
        <v>4.6472734363230561</v>
      </c>
      <c r="F429" s="3">
        <f t="shared" si="78"/>
        <v>44388.803249152465</v>
      </c>
      <c r="G429" s="3">
        <f t="shared" si="80"/>
        <v>38276.776168477583</v>
      </c>
      <c r="H429" s="3" t="str">
        <f t="shared" si="81"/>
        <v>-10.9276389069896-2.43748157331161i</v>
      </c>
      <c r="I429" s="3">
        <f t="shared" si="83"/>
        <v>20.981403048686666</v>
      </c>
      <c r="J429" s="3">
        <f t="shared" si="84"/>
        <v>-167.42564576711871</v>
      </c>
      <c r="K429" s="3" t="str">
        <f t="shared" si="85"/>
        <v>0.0102438437928747-0.00620368291159861i</v>
      </c>
      <c r="L429" s="3" t="str">
        <f t="shared" si="82"/>
        <v>1.44364896266622-90.0896807932326i</v>
      </c>
      <c r="M429" s="3" t="str">
        <f t="shared" si="86"/>
        <v>0.576353616724903-0.865895595505444i</v>
      </c>
      <c r="N429" s="3">
        <f t="shared" si="87"/>
        <v>-38.433841731675159</v>
      </c>
      <c r="O429" s="3">
        <f t="shared" si="88"/>
        <v>148.80085695921588</v>
      </c>
      <c r="P429" s="3">
        <f t="shared" si="89"/>
        <v>-17.452438682988493</v>
      </c>
      <c r="Q429" s="3">
        <f t="shared" si="90"/>
        <v>-18.624788807902831</v>
      </c>
    </row>
    <row r="430" spans="4:17" x14ac:dyDescent="0.2">
      <c r="D430" s="3">
        <v>425</v>
      </c>
      <c r="E430" s="3">
        <f t="shared" si="79"/>
        <v>4.6558754963143842</v>
      </c>
      <c r="F430" s="3">
        <f t="shared" si="78"/>
        <v>45276.776168477583</v>
      </c>
      <c r="G430" s="3">
        <f t="shared" si="80"/>
        <v>39182.512484149127</v>
      </c>
      <c r="H430" s="3" t="str">
        <f t="shared" si="81"/>
        <v>-10.7459906542946-2.16189897903632i</v>
      </c>
      <c r="I430" s="3">
        <f t="shared" si="83"/>
        <v>20.797242173420045</v>
      </c>
      <c r="J430" s="3">
        <f t="shared" si="84"/>
        <v>-168.62496817300101</v>
      </c>
      <c r="K430" s="3" t="str">
        <f t="shared" si="85"/>
        <v>0.0101463278468834-0.00625315584381009i</v>
      </c>
      <c r="L430" s="3" t="str">
        <f t="shared" si="82"/>
        <v>1.38759208367585-88.3237131227423i</v>
      </c>
      <c r="M430" s="3" t="str">
        <f t="shared" si="86"/>
        <v>0.552528702534637-0.876806544040467i</v>
      </c>
      <c r="N430" s="3">
        <f t="shared" si="87"/>
        <v>-38.475589857887456</v>
      </c>
      <c r="O430" s="3">
        <f t="shared" si="88"/>
        <v>148.35457828834154</v>
      </c>
      <c r="P430" s="3">
        <f t="shared" si="89"/>
        <v>-17.678347684467411</v>
      </c>
      <c r="Q430" s="3">
        <f t="shared" si="90"/>
        <v>-20.270389884659465</v>
      </c>
    </row>
    <row r="431" spans="4:17" x14ac:dyDescent="0.2">
      <c r="D431" s="3">
        <v>426</v>
      </c>
      <c r="E431" s="3">
        <f t="shared" si="79"/>
        <v>4.6644775563057124</v>
      </c>
      <c r="F431" s="3">
        <f t="shared" si="78"/>
        <v>46182.512484149127</v>
      </c>
      <c r="G431" s="3">
        <f t="shared" si="80"/>
        <v>40106.367542870532</v>
      </c>
      <c r="H431" s="3" t="str">
        <f t="shared" si="81"/>
        <v>-10.562226599853-1.89526605330605i</v>
      </c>
      <c r="I431" s="3">
        <f t="shared" si="83"/>
        <v>20.612739902061669</v>
      </c>
      <c r="J431" s="3">
        <f t="shared" si="84"/>
        <v>-169.82721251476107</v>
      </c>
      <c r="K431" s="3" t="str">
        <f t="shared" si="85"/>
        <v>0.0100468226991268-0.00630172466453389i</v>
      </c>
      <c r="L431" s="3" t="str">
        <f t="shared" si="82"/>
        <v>1.33371137651923-86.5923290072327i</v>
      </c>
      <c r="M431" s="3" t="str">
        <f t="shared" si="86"/>
        <v>0.527707957991008-0.886971552247714i</v>
      </c>
      <c r="N431" s="3">
        <f t="shared" si="87"/>
        <v>-38.518590898545462</v>
      </c>
      <c r="O431" s="3">
        <f t="shared" si="88"/>
        <v>147.90260015969776</v>
      </c>
      <c r="P431" s="3">
        <f t="shared" si="89"/>
        <v>-17.905850996483792</v>
      </c>
      <c r="Q431" s="3">
        <f t="shared" si="90"/>
        <v>-21.924612355063317</v>
      </c>
    </row>
    <row r="432" spans="4:17" x14ac:dyDescent="0.2">
      <c r="D432" s="3">
        <v>427</v>
      </c>
      <c r="E432" s="3">
        <f t="shared" si="79"/>
        <v>4.6730796162970396</v>
      </c>
      <c r="F432" s="3">
        <f t="shared" si="78"/>
        <v>47106.367542870532</v>
      </c>
      <c r="G432" s="3">
        <f t="shared" si="80"/>
        <v>41048.703799855495</v>
      </c>
      <c r="H432" s="3" t="str">
        <f t="shared" si="81"/>
        <v>-10.3765491437175-1.63755297600332i</v>
      </c>
      <c r="I432" s="3">
        <f t="shared" si="83"/>
        <v>20.427894644639156</v>
      </c>
      <c r="J432" s="3">
        <f t="shared" si="84"/>
        <v>-171.03195010610102</v>
      </c>
      <c r="K432" s="3" t="str">
        <f t="shared" si="85"/>
        <v>0.00994534730848412-0.00634930670340391i</v>
      </c>
      <c r="L432" s="3" t="str">
        <f t="shared" si="82"/>
        <v>1.2819223998302-84.8948531188899i</v>
      </c>
      <c r="M432" s="3" t="str">
        <f t="shared" si="86"/>
        <v>0.501909625619409-0.896291247931093i</v>
      </c>
      <c r="N432" s="3">
        <f t="shared" si="87"/>
        <v>-38.562870510524398</v>
      </c>
      <c r="O432" s="3">
        <f t="shared" si="88"/>
        <v>147.44503288589672</v>
      </c>
      <c r="P432" s="3">
        <f t="shared" si="89"/>
        <v>-18.134975865885242</v>
      </c>
      <c r="Q432" s="3">
        <f t="shared" si="90"/>
        <v>-23.586917220204299</v>
      </c>
    </row>
    <row r="433" spans="4:17" x14ac:dyDescent="0.2">
      <c r="D433" s="3">
        <v>428</v>
      </c>
      <c r="E433" s="3">
        <f t="shared" si="79"/>
        <v>4.6816816762883686</v>
      </c>
      <c r="F433" s="3">
        <f t="shared" si="78"/>
        <v>48048.703799855495</v>
      </c>
      <c r="G433" s="3">
        <f t="shared" si="80"/>
        <v>42009.890961029079</v>
      </c>
      <c r="H433" s="3" t="str">
        <f t="shared" si="81"/>
        <v>-10.1891631104083-1.38872296085233i</v>
      </c>
      <c r="I433" s="3">
        <f t="shared" si="83"/>
        <v>20.242705046266749</v>
      </c>
      <c r="J433" s="3">
        <f t="shared" si="84"/>
        <v>-172.23874462505046</v>
      </c>
      <c r="K433" s="3" t="str">
        <f t="shared" si="85"/>
        <v>0.00984192454340539-0.0063958189858788i</v>
      </c>
      <c r="L433" s="3" t="str">
        <f t="shared" si="82"/>
        <v>1.23214398580171-83.2306232056975i</v>
      </c>
      <c r="M433" s="3" t="str">
        <f t="shared" si="86"/>
        <v>0.475162691430683-0.904663292937953i</v>
      </c>
      <c r="N433" s="3">
        <f t="shared" si="87"/>
        <v>-38.608454071038459</v>
      </c>
      <c r="O433" s="3">
        <f t="shared" si="88"/>
        <v>146.98199318224883</v>
      </c>
      <c r="P433" s="3">
        <f t="shared" si="89"/>
        <v>-18.365749024771709</v>
      </c>
      <c r="Q433" s="3">
        <f t="shared" si="90"/>
        <v>-25.25675144280163</v>
      </c>
    </row>
    <row r="434" spans="4:17" x14ac:dyDescent="0.2">
      <c r="D434" s="3">
        <v>429</v>
      </c>
      <c r="E434" s="3">
        <f t="shared" si="79"/>
        <v>4.6902837362796959</v>
      </c>
      <c r="F434" s="3">
        <f t="shared" si="78"/>
        <v>49009.890961029079</v>
      </c>
      <c r="G434" s="3">
        <f t="shared" si="80"/>
        <v>42990.306128074735</v>
      </c>
      <c r="H434" s="3" t="str">
        <f t="shared" si="81"/>
        <v>-10.0002752459359-1.14873196428532i</v>
      </c>
      <c r="I434" s="3">
        <f t="shared" si="83"/>
        <v>20.05716998682761</v>
      </c>
      <c r="J434" s="3">
        <f t="shared" si="84"/>
        <v>-173.44715297815966</v>
      </c>
      <c r="K434" s="3" t="str">
        <f t="shared" si="85"/>
        <v>0.00973658127130998-0.00644117844971049i</v>
      </c>
      <c r="L434" s="3" t="str">
        <f t="shared" si="82"/>
        <v>1.18429811350709-81.5989898447181i</v>
      </c>
      <c r="M434" s="3" t="str">
        <f t="shared" si="86"/>
        <v>0.447507882532517-0.911983584580748i</v>
      </c>
      <c r="N434" s="3">
        <f t="shared" si="87"/>
        <v>-38.655366627476532</v>
      </c>
      <c r="O434" s="3">
        <f t="shared" si="88"/>
        <v>146.51360419464964</v>
      </c>
      <c r="P434" s="3">
        <f t="shared" si="89"/>
        <v>-18.598196640648922</v>
      </c>
      <c r="Q434" s="3">
        <f t="shared" si="90"/>
        <v>-26.93354878351002</v>
      </c>
    </row>
    <row r="435" spans="4:17" x14ac:dyDescent="0.2">
      <c r="D435" s="3">
        <v>430</v>
      </c>
      <c r="E435" s="3">
        <f t="shared" si="79"/>
        <v>4.698885796271024</v>
      </c>
      <c r="F435" s="3">
        <f t="shared" si="78"/>
        <v>49990.306128074735</v>
      </c>
      <c r="G435" s="3">
        <f t="shared" si="80"/>
        <v>43990.333946381601</v>
      </c>
      <c r="H435" s="3" t="str">
        <f t="shared" si="81"/>
        <v>-9.81009369002062-0.917528436849662i</v>
      </c>
      <c r="I435" s="3">
        <f t="shared" si="83"/>
        <v>19.871288579104689</v>
      </c>
      <c r="J435" s="3">
        <f t="shared" si="84"/>
        <v>-174.65672619529548</v>
      </c>
      <c r="K435" s="3" t="str">
        <f t="shared" si="85"/>
        <v>0.00962934843463913-0.00648530217217396i</v>
      </c>
      <c r="L435" s="3" t="str">
        <f t="shared" si="82"/>
        <v>1.13830978710605-79.9993161996537i</v>
      </c>
      <c r="M435" s="3" t="str">
        <f t="shared" si="86"/>
        <v>0.418998541970376-0.918147692870915i</v>
      </c>
      <c r="N435" s="3">
        <f t="shared" si="87"/>
        <v>-38.703632846159913</v>
      </c>
      <c r="O435" s="3">
        <f t="shared" si="88"/>
        <v>146.03999550852745</v>
      </c>
      <c r="P435" s="3">
        <f t="shared" si="89"/>
        <v>-18.832344267055223</v>
      </c>
      <c r="Q435" s="3">
        <f t="shared" si="90"/>
        <v>-28.616730686768022</v>
      </c>
    </row>
    <row r="436" spans="4:17" x14ac:dyDescent="0.2">
      <c r="D436" s="3">
        <v>431</v>
      </c>
      <c r="E436" s="3">
        <f t="shared" si="79"/>
        <v>4.7074878562623521</v>
      </c>
      <c r="F436" s="3">
        <f t="shared" si="78"/>
        <v>50990.333946381601</v>
      </c>
      <c r="G436" s="3">
        <f t="shared" si="80"/>
        <v>45010.366755952688</v>
      </c>
      <c r="H436" s="3" t="str">
        <f t="shared" si="81"/>
        <v>-9.61882742747233-0.6950531194111i</v>
      </c>
      <c r="I436" s="3">
        <f t="shared" si="83"/>
        <v>19.685060165354514</v>
      </c>
      <c r="J436" s="3">
        <f t="shared" si="84"/>
        <v>-175.86701035093918</v>
      </c>
      <c r="K436" s="3" t="str">
        <f t="shared" si="85"/>
        <v>0.00952026111237761-0.00652810760721468i</v>
      </c>
      <c r="L436" s="3" t="str">
        <f t="shared" si="82"/>
        <v>1.09410691874844-78.4309777826313i</v>
      </c>
      <c r="M436" s="3" t="str">
        <f t="shared" si="86"/>
        <v>0.389701327730581-0.923052527763329i</v>
      </c>
      <c r="N436" s="3">
        <f t="shared" si="87"/>
        <v>-38.753276960201397</v>
      </c>
      <c r="O436" s="3">
        <f t="shared" si="88"/>
        <v>145.56130313798172</v>
      </c>
      <c r="P436" s="3">
        <f t="shared" si="89"/>
        <v>-19.068216794846883</v>
      </c>
      <c r="Q436" s="3">
        <f t="shared" si="90"/>
        <v>-30.305707212957458</v>
      </c>
    </row>
    <row r="437" spans="4:17" x14ac:dyDescent="0.2">
      <c r="D437" s="3">
        <v>432</v>
      </c>
      <c r="E437" s="3">
        <f t="shared" si="79"/>
        <v>4.7160899162536793</v>
      </c>
      <c r="F437" s="3">
        <f t="shared" si="78"/>
        <v>52010.366755952688</v>
      </c>
      <c r="G437" s="3">
        <f t="shared" si="80"/>
        <v>46050.804745331086</v>
      </c>
      <c r="H437" s="3" t="str">
        <f t="shared" si="81"/>
        <v>-9.42668572293307-0.481238885992082i</v>
      </c>
      <c r="I437" s="3">
        <f t="shared" si="83"/>
        <v>19.498484312334984</v>
      </c>
      <c r="J437" s="3">
        <f t="shared" si="84"/>
        <v>-177.07754750766949</v>
      </c>
      <c r="K437" s="3" t="str">
        <f t="shared" si="85"/>
        <v>0.00940935856590961-0.0065695128315382i</v>
      </c>
      <c r="L437" s="3" t="str">
        <f t="shared" si="82"/>
        <v>1.05162021599575-76.8933622201647i</v>
      </c>
      <c r="M437" s="3" t="str">
        <f t="shared" si="86"/>
        <v>0.359696679954873-0.926598218574846i</v>
      </c>
      <c r="N437" s="3">
        <f t="shared" si="87"/>
        <v>-38.804322716659456</v>
      </c>
      <c r="O437" s="3">
        <f t="shared" si="88"/>
        <v>145.07766949431826</v>
      </c>
      <c r="P437" s="3">
        <f t="shared" si="89"/>
        <v>-19.305838404324472</v>
      </c>
      <c r="Q437" s="3">
        <f t="shared" si="90"/>
        <v>-31.999878013351235</v>
      </c>
    </row>
    <row r="438" spans="4:17" x14ac:dyDescent="0.2">
      <c r="D438" s="3">
        <v>433</v>
      </c>
      <c r="E438" s="3">
        <f t="shared" si="79"/>
        <v>4.7246919762450084</v>
      </c>
      <c r="F438" s="3">
        <f t="shared" si="78"/>
        <v>53050.804745331086</v>
      </c>
      <c r="G438" s="3">
        <f t="shared" si="80"/>
        <v>47112.056108604855</v>
      </c>
      <c r="H438" s="3" t="str">
        <f t="shared" si="81"/>
        <v>-9.23387754336693-0.276010634646748i</v>
      </c>
      <c r="I438" s="3">
        <f t="shared" si="83"/>
        <v>19.311560804808718</v>
      </c>
      <c r="J438" s="3">
        <f t="shared" si="84"/>
        <v>-178.28787667729193</v>
      </c>
      <c r="K438" s="3" t="str">
        <f t="shared" si="85"/>
        <v>0.0092966842681378-0.00660943679853522i</v>
      </c>
      <c r="L438" s="3" t="str">
        <f t="shared" si="82"/>
        <v>1.01078307358731-75.3858690232378i</v>
      </c>
      <c r="M438" s="3" t="str">
        <f t="shared" si="86"/>
        <v>0.329079000307107-0.928690173997635i</v>
      </c>
      <c r="N438" s="3">
        <f t="shared" si="87"/>
        <v>-38.856793323195539</v>
      </c>
      <c r="O438" s="3">
        <f t="shared" si="88"/>
        <v>144.58924333327207</v>
      </c>
      <c r="P438" s="3">
        <f t="shared" si="89"/>
        <v>-19.545232518386822</v>
      </c>
      <c r="Q438" s="3">
        <f t="shared" si="90"/>
        <v>-33.698633344019868</v>
      </c>
    </row>
    <row r="439" spans="4:17" x14ac:dyDescent="0.2">
      <c r="D439" s="3">
        <v>434</v>
      </c>
      <c r="E439" s="3">
        <f t="shared" si="79"/>
        <v>4.7332940362363356</v>
      </c>
      <c r="F439" s="3">
        <f t="shared" si="78"/>
        <v>54112.056108604855</v>
      </c>
      <c r="G439" s="3">
        <f t="shared" si="80"/>
        <v>48194.537205555003</v>
      </c>
      <c r="H439" s="3" t="str">
        <f t="shared" si="81"/>
        <v>-9.04061097281993-0.0792852273107962i</v>
      </c>
      <c r="I439" s="3">
        <f t="shared" si="83"/>
        <v>19.124289637560935</v>
      </c>
      <c r="J439" s="3">
        <f t="shared" si="84"/>
        <v>-179.49753479492648</v>
      </c>
      <c r="K439" s="3" t="str">
        <f t="shared" si="85"/>
        <v>0.00918228591487543-0.00664779959880647i</v>
      </c>
      <c r="L439" s="3" t="str">
        <f t="shared" si="82"/>
        <v>0.971531469384311-73.9079093614547i</v>
      </c>
      <c r="M439" s="3" t="str">
        <f t="shared" si="86"/>
        <v>0.297956490815249-0.929241276319434i</v>
      </c>
      <c r="N439" s="3">
        <f t="shared" si="87"/>
        <v>-38.910711394456229</v>
      </c>
      <c r="O439" s="3">
        <f t="shared" si="88"/>
        <v>144.09617968031534</v>
      </c>
      <c r="P439" s="3">
        <f t="shared" si="89"/>
        <v>-19.786421756895294</v>
      </c>
      <c r="Q439" s="3">
        <f t="shared" si="90"/>
        <v>-35.401355114611135</v>
      </c>
    </row>
    <row r="440" spans="4:17" x14ac:dyDescent="0.2">
      <c r="D440" s="3">
        <v>435</v>
      </c>
      <c r="E440" s="3">
        <f t="shared" si="79"/>
        <v>4.7418960962276637</v>
      </c>
      <c r="F440" s="3">
        <f t="shared" si="78"/>
        <v>55194.537205555003</v>
      </c>
      <c r="G440" s="3">
        <f t="shared" si="80"/>
        <v>49298.67272500394</v>
      </c>
      <c r="H440" s="3" t="str">
        <f t="shared" si="81"/>
        <v>-8.847092624049+0.109028520912863i</v>
      </c>
      <c r="I440" s="3">
        <f t="shared" si="83"/>
        <v>18.936671005981943</v>
      </c>
      <c r="J440" s="3">
        <f t="shared" si="84"/>
        <v>-180.7060577012538</v>
      </c>
      <c r="K440" s="3" t="str">
        <f t="shared" si="85"/>
        <v>0.00906621541761743-0.00668452272593185i</v>
      </c>
      <c r="L440" s="3" t="str">
        <f t="shared" si="82"/>
        <v>0.933803864331631-72.4589058412018i</v>
      </c>
      <c r="M440" s="3" t="str">
        <f t="shared" si="86"/>
        <v>0.266450606958733-0.928174148510716i</v>
      </c>
      <c r="N440" s="3">
        <f t="shared" si="87"/>
        <v>-38.966098898412802</v>
      </c>
      <c r="O440" s="3">
        <f t="shared" si="88"/>
        <v>143.59863973354652</v>
      </c>
      <c r="P440" s="3">
        <f t="shared" si="89"/>
        <v>-20.02942789243086</v>
      </c>
      <c r="Q440" s="3">
        <f t="shared" si="90"/>
        <v>-37.107417967707278</v>
      </c>
    </row>
    <row r="441" spans="4:17" x14ac:dyDescent="0.2">
      <c r="D441" s="3">
        <v>436</v>
      </c>
      <c r="E441" s="3">
        <f t="shared" si="79"/>
        <v>4.7504981562189919</v>
      </c>
      <c r="F441" s="3">
        <f t="shared" si="78"/>
        <v>56298.67272500394</v>
      </c>
      <c r="G441" s="3">
        <f t="shared" si="80"/>
        <v>50424.895851433939</v>
      </c>
      <c r="H441" s="3" t="str">
        <f t="shared" si="81"/>
        <v>-8.65352705164617+0.28902980305049i</v>
      </c>
      <c r="I441" s="3">
        <f t="shared" si="83"/>
        <v>18.748705295281855</v>
      </c>
      <c r="J441" s="3">
        <f t="shared" si="84"/>
        <v>-181.91298112801951</v>
      </c>
      <c r="K441" s="3" t="str">
        <f t="shared" si="85"/>
        <v>0.00894852887690816-0.00671952934601098i</v>
      </c>
      <c r="L441" s="3" t="str">
        <f t="shared" si="82"/>
        <v>0.897541106283063-71.0382922877714i</v>
      </c>
      <c r="M441" s="3" t="str">
        <f t="shared" si="86"/>
        <v>0.234695091603009-0.925423418918296i</v>
      </c>
      <c r="N441" s="3">
        <f t="shared" si="87"/>
        <v>-39.022977102902921</v>
      </c>
      <c r="O441" s="3">
        <f t="shared" si="88"/>
        <v>143.09679074378752</v>
      </c>
      <c r="P441" s="3">
        <f t="shared" si="89"/>
        <v>-20.274271807621066</v>
      </c>
      <c r="Q441" s="3">
        <f t="shared" si="90"/>
        <v>-38.816190384231987</v>
      </c>
    </row>
    <row r="442" spans="4:17" x14ac:dyDescent="0.2">
      <c r="D442" s="3">
        <v>437</v>
      </c>
      <c r="E442" s="3">
        <f t="shared" si="79"/>
        <v>4.7591002162103191</v>
      </c>
      <c r="F442" s="3">
        <f t="shared" si="78"/>
        <v>57424.895851433939</v>
      </c>
      <c r="G442" s="3">
        <f t="shared" si="80"/>
        <v>51573.648434938688</v>
      </c>
      <c r="H442" s="3" t="str">
        <f t="shared" si="81"/>
        <v>-8.46011617124465+0.460825732641483i</v>
      </c>
      <c r="I442" s="3">
        <f t="shared" si="83"/>
        <v>18.560393068412637</v>
      </c>
      <c r="J442" s="3">
        <f t="shared" si="84"/>
        <v>-183.11784168189925</v>
      </c>
      <c r="K442" s="3" t="str">
        <f t="shared" si="85"/>
        <v>0.00882928653564989-0.00675274456939911i</v>
      </c>
      <c r="L442" s="3" t="str">
        <f t="shared" si="82"/>
        <v>0.862686337541575-69.6455135313855i</v>
      </c>
      <c r="M442" s="3" t="str">
        <f t="shared" si="86"/>
        <v>0.202834572559683-0.920937896774625i</v>
      </c>
      <c r="N442" s="3">
        <f t="shared" si="87"/>
        <v>-39.081366522627278</v>
      </c>
      <c r="O442" s="3">
        <f t="shared" si="88"/>
        <v>142.59080587163575</v>
      </c>
      <c r="P442" s="3">
        <f t="shared" si="89"/>
        <v>-20.520973454214641</v>
      </c>
      <c r="Q442" s="3">
        <f t="shared" si="90"/>
        <v>-40.527035810263499</v>
      </c>
    </row>
    <row r="443" spans="4:17" x14ac:dyDescent="0.2">
      <c r="D443" s="3">
        <v>438</v>
      </c>
      <c r="E443" s="3">
        <f t="shared" si="79"/>
        <v>4.7677022762016481</v>
      </c>
      <c r="F443" s="3">
        <f t="shared" si="78"/>
        <v>58573.648434938688</v>
      </c>
      <c r="G443" s="3">
        <f t="shared" si="80"/>
        <v>52745.381164572223</v>
      </c>
      <c r="H443" s="3" t="str">
        <f t="shared" si="81"/>
        <v>-8.26705868930775+0.624531208187093i</v>
      </c>
      <c r="I443" s="3">
        <f t="shared" si="83"/>
        <v>18.371735052789163</v>
      </c>
      <c r="J443" s="3">
        <f t="shared" si="84"/>
        <v>-184.32017782182524</v>
      </c>
      <c r="K443" s="3" t="str">
        <f t="shared" si="85"/>
        <v>0.00870855271183709-0.00678409572296792i</v>
      </c>
      <c r="L443" s="3" t="str">
        <f t="shared" si="82"/>
        <v>0.829184905971874-68.2800251970684i</v>
      </c>
      <c r="M443" s="3" t="str">
        <f t="shared" si="86"/>
        <v>0.171022726583484-0.914682564013889i</v>
      </c>
      <c r="N443" s="3">
        <f t="shared" si="87"/>
        <v>-39.141286866862323</v>
      </c>
      <c r="O443" s="3">
        <f t="shared" si="88"/>
        <v>142.08086402135825</v>
      </c>
      <c r="P443" s="3">
        <f t="shared" si="89"/>
        <v>-20.769551814073161</v>
      </c>
      <c r="Q443" s="3">
        <f t="shared" si="90"/>
        <v>-42.239313800466988</v>
      </c>
    </row>
    <row r="444" spans="4:17" x14ac:dyDescent="0.2">
      <c r="D444" s="3">
        <v>439</v>
      </c>
      <c r="E444" s="3">
        <f t="shared" si="79"/>
        <v>4.7763043361929753</v>
      </c>
      <c r="F444" s="3">
        <f t="shared" si="78"/>
        <v>59745.381164572223</v>
      </c>
      <c r="G444" s="3">
        <f t="shared" si="80"/>
        <v>53940.553745169222</v>
      </c>
      <c r="H444" s="3" t="str">
        <f t="shared" si="81"/>
        <v>-8.07454954785338+0.780268731100495i</v>
      </c>
      <c r="I444" s="3">
        <f t="shared" si="83"/>
        <v>18.18273212590913</v>
      </c>
      <c r="J444" s="3">
        <f t="shared" si="84"/>
        <v>-185.51953082493804</v>
      </c>
      <c r="K444" s="3" t="str">
        <f t="shared" si="85"/>
        <v>0.00858639571035643-0.00681351262114092i</v>
      </c>
      <c r="L444" s="3" t="str">
        <f t="shared" si="82"/>
        <v>0.796984279548031-66.9412934983132i</v>
      </c>
      <c r="M444" s="3" t="str">
        <f t="shared" si="86"/>
        <v>0.139420035522169-0.90664028630761i</v>
      </c>
      <c r="N444" s="3">
        <f t="shared" si="87"/>
        <v>-39.202756988154739</v>
      </c>
      <c r="O444" s="3">
        <f t="shared" si="88"/>
        <v>141.56714965166327</v>
      </c>
      <c r="P444" s="3">
        <f t="shared" si="89"/>
        <v>-21.020024862245609</v>
      </c>
      <c r="Q444" s="3">
        <f t="shared" si="90"/>
        <v>-43.952381173274773</v>
      </c>
    </row>
    <row r="445" spans="4:17" x14ac:dyDescent="0.2">
      <c r="D445" s="3">
        <v>440</v>
      </c>
      <c r="E445" s="3">
        <f t="shared" si="79"/>
        <v>4.7849063961843035</v>
      </c>
      <c r="F445" s="3">
        <f t="shared" si="78"/>
        <v>60940.553745169222</v>
      </c>
      <c r="G445" s="3">
        <f t="shared" si="80"/>
        <v>55159.635077699182</v>
      </c>
      <c r="H445" s="3" t="str">
        <f t="shared" si="81"/>
        <v>-7.8827793882696+0.928168179033365i</v>
      </c>
      <c r="I445" s="3">
        <f t="shared" si="83"/>
        <v>17.993385299981458</v>
      </c>
      <c r="J445" s="3">
        <f t="shared" si="84"/>
        <v>-186.71544573644294</v>
      </c>
      <c r="K445" s="3" t="str">
        <f t="shared" si="85"/>
        <v>0.00846288771365613-0.00684092783388897i</v>
      </c>
      <c r="L445" s="3" t="str">
        <f t="shared" si="82"/>
        <v>0.766033964203928-65.6287950344833i</v>
      </c>
      <c r="M445" s="3" t="str">
        <f t="shared" si="86"/>
        <v>0.108191184647435-0.896813149841805i</v>
      </c>
      <c r="N445" s="3">
        <f t="shared" si="87"/>
        <v>-39.265794832268298</v>
      </c>
      <c r="O445" s="3">
        <f t="shared" si="88"/>
        <v>141.04985256352708</v>
      </c>
      <c r="P445" s="3">
        <f t="shared" si="89"/>
        <v>-21.27240953228684</v>
      </c>
      <c r="Q445" s="3">
        <f t="shared" si="90"/>
        <v>-45.665593172915862</v>
      </c>
    </row>
    <row r="446" spans="4:17" x14ac:dyDescent="0.2">
      <c r="D446" s="3">
        <v>441</v>
      </c>
      <c r="E446" s="3">
        <f t="shared" si="79"/>
        <v>4.7935084561756316</v>
      </c>
      <c r="F446" s="3">
        <f t="shared" si="78"/>
        <v>62159.635077699182</v>
      </c>
      <c r="G446" s="3">
        <f t="shared" si="80"/>
        <v>56403.103443230808</v>
      </c>
      <c r="H446" s="3" t="str">
        <f t="shared" si="81"/>
        <v>-7.69193403813138+1.06836653686179i</v>
      </c>
      <c r="I446" s="3">
        <f t="shared" si="83"/>
        <v>17.803695705681825</v>
      </c>
      <c r="J446" s="3">
        <f t="shared" si="84"/>
        <v>-187.90747229879773</v>
      </c>
      <c r="K446" s="3" t="str">
        <f t="shared" si="85"/>
        <v>0.00833810465126623-0.00686627694982412i</v>
      </c>
      <c r="L446" s="3" t="str">
        <f t="shared" si="82"/>
        <v>0.736285424859605-64.3420165918977i</v>
      </c>
      <c r="M446" s="3" t="str">
        <f t="shared" si="86"/>
        <v>0.0775021770576429-0.88522334073925i</v>
      </c>
      <c r="N446" s="3">
        <f t="shared" si="87"/>
        <v>-39.330417389653654</v>
      </c>
      <c r="O446" s="3">
        <f t="shared" si="88"/>
        <v>140.52916766541773</v>
      </c>
      <c r="P446" s="3">
        <f t="shared" si="89"/>
        <v>-21.526721683971829</v>
      </c>
      <c r="Q446" s="3">
        <f t="shared" si="90"/>
        <v>-47.378304633379997</v>
      </c>
    </row>
    <row r="447" spans="4:17" x14ac:dyDescent="0.2">
      <c r="D447" s="3">
        <v>442</v>
      </c>
      <c r="E447" s="3">
        <f t="shared" si="79"/>
        <v>4.8021105161669588</v>
      </c>
      <c r="F447" s="3">
        <f t="shared" si="78"/>
        <v>63403.103443230808</v>
      </c>
      <c r="G447" s="3">
        <f t="shared" si="80"/>
        <v>57671.446690575351</v>
      </c>
      <c r="H447" s="3" t="str">
        <f t="shared" si="81"/>
        <v>-7.5021940246381+1.20100758798732i</v>
      </c>
      <c r="I447" s="3">
        <f t="shared" si="83"/>
        <v>17.6136645751602</v>
      </c>
      <c r="J447" s="3">
        <f t="shared" si="84"/>
        <v>-189.09516585583992</v>
      </c>
      <c r="K447" s="3" t="str">
        <f t="shared" si="85"/>
        <v>0.00821212604833276-0.00688949883250143i</v>
      </c>
      <c r="L447" s="3" t="str">
        <f t="shared" si="82"/>
        <v>0.70769200950117-63.08045494854i</v>
      </c>
      <c r="M447" s="3" t="str">
        <f t="shared" si="86"/>
        <v>0.0475172593689265-0.871913501150279i</v>
      </c>
      <c r="N447" s="3">
        <f t="shared" si="87"/>
        <v>-39.39664064871215</v>
      </c>
      <c r="O447" s="3">
        <f t="shared" si="88"/>
        <v>140.0052947164088</v>
      </c>
      <c r="P447" s="3">
        <f t="shared" si="89"/>
        <v>-21.78297607355195</v>
      </c>
      <c r="Q447" s="3">
        <f t="shared" si="90"/>
        <v>-49.089871139431125</v>
      </c>
    </row>
    <row r="448" spans="4:17" x14ac:dyDescent="0.2">
      <c r="D448" s="3">
        <v>443</v>
      </c>
      <c r="E448" s="3">
        <f t="shared" si="79"/>
        <v>4.8107125761582878</v>
      </c>
      <c r="F448" s="3">
        <f t="shared" ref="F448:F505" si="91">10^(E448)</f>
        <v>64671.446690575351</v>
      </c>
      <c r="G448" s="3">
        <f t="shared" si="80"/>
        <v>58965.162427682997</v>
      </c>
      <c r="H448" s="3" t="str">
        <f t="shared" si="81"/>
        <v>-7.31373411796215+1.32624156894531i</v>
      </c>
      <c r="I448" s="3">
        <f t="shared" si="83"/>
        <v>17.423293224430246</v>
      </c>
      <c r="J448" s="3">
        <f t="shared" si="84"/>
        <v>-190.27808822770865</v>
      </c>
      <c r="K448" s="3" t="str">
        <f t="shared" si="85"/>
        <v>0.00808503485352074-0.0069105358680305i</v>
      </c>
      <c r="L448" s="3" t="str">
        <f t="shared" si="82"/>
        <v>0.680208876196813-61.8436166823407i</v>
      </c>
      <c r="M448" s="3" t="str">
        <f t="shared" si="86"/>
        <v>0.0183957706130124-0.85694651915486i</v>
      </c>
      <c r="N448" s="3">
        <f t="shared" si="87"/>
        <v>-39.464479551119702</v>
      </c>
      <c r="O448" s="3">
        <f t="shared" si="88"/>
        <v>139.47843804784242</v>
      </c>
      <c r="P448" s="3">
        <f t="shared" si="89"/>
        <v>-22.041186326689456</v>
      </c>
      <c r="Q448" s="3">
        <f t="shared" si="90"/>
        <v>-50.799650179866234</v>
      </c>
    </row>
    <row r="449" spans="4:17" x14ac:dyDescent="0.2">
      <c r="D449" s="3">
        <v>444</v>
      </c>
      <c r="E449" s="3">
        <f t="shared" si="79"/>
        <v>4.8193146361496151</v>
      </c>
      <c r="F449" s="3">
        <f t="shared" si="91"/>
        <v>65965.162427682997</v>
      </c>
      <c r="G449" s="3">
        <f t="shared" si="80"/>
        <v>60284.758216870876</v>
      </c>
      <c r="H449" s="3" t="str">
        <f t="shared" si="81"/>
        <v>-7.12672290743718+1.44422479060023i</v>
      </c>
      <c r="I449" s="3">
        <f t="shared" si="83"/>
        <v>17.23258303527394</v>
      </c>
      <c r="J449" s="3">
        <f t="shared" si="84"/>
        <v>-191.45580855265763</v>
      </c>
      <c r="K449" s="3" t="str">
        <f t="shared" si="85"/>
        <v>0.00795691724683176-0.00692933420211071i</v>
      </c>
      <c r="L449" s="3" t="str">
        <f t="shared" si="82"/>
        <v>0.653792922935793-60.6310179829745i</v>
      </c>
      <c r="M449" s="3" t="str">
        <f t="shared" si="86"/>
        <v>-0.00971096349463164-0.840404737292732i</v>
      </c>
      <c r="N449" s="3">
        <f t="shared" si="87"/>
        <v>-39.533947949472825</v>
      </c>
      <c r="O449" s="3">
        <f t="shared" si="88"/>
        <v>138.94880626435599</v>
      </c>
      <c r="P449" s="3">
        <f t="shared" si="89"/>
        <v>-22.301364914198885</v>
      </c>
      <c r="Q449" s="3">
        <f t="shared" si="90"/>
        <v>-52.507002288301635</v>
      </c>
    </row>
    <row r="450" spans="4:17" x14ac:dyDescent="0.2">
      <c r="D450" s="3">
        <v>445</v>
      </c>
      <c r="E450" s="3">
        <f t="shared" si="79"/>
        <v>4.8279166961409432</v>
      </c>
      <c r="F450" s="3">
        <f t="shared" si="91"/>
        <v>67284.758216870876</v>
      </c>
      <c r="G450" s="3">
        <f t="shared" si="80"/>
        <v>61630.751773952536</v>
      </c>
      <c r="H450" s="3" t="str">
        <f t="shared" si="81"/>
        <v>-6.94132241312665+1.55511922945397i</v>
      </c>
      <c r="I450" s="3">
        <f t="shared" si="83"/>
        <v>17.041535436797631</v>
      </c>
      <c r="J450" s="3">
        <f t="shared" si="84"/>
        <v>-192.62790409217419</v>
      </c>
      <c r="K450" s="3" t="str">
        <f t="shared" si="85"/>
        <v>0.00782786242807721-0.0069458439646393i</v>
      </c>
      <c r="L450" s="3" t="str">
        <f t="shared" si="82"/>
        <v>0.628402720181611-59.4421844671169i</v>
      </c>
      <c r="M450" s="3" t="str">
        <f t="shared" si="86"/>
        <v>-0.0366625662787957-0.822388594725411i</v>
      </c>
      <c r="N450" s="3">
        <f t="shared" si="87"/>
        <v>-39.605058567509118</v>
      </c>
      <c r="O450" s="3">
        <f t="shared" si="88"/>
        <v>138.41661192524688</v>
      </c>
      <c r="P450" s="3">
        <f t="shared" si="89"/>
        <v>-22.563523130711488</v>
      </c>
      <c r="Q450" s="3">
        <f t="shared" si="90"/>
        <v>-54.211292166927308</v>
      </c>
    </row>
    <row r="451" spans="4:17" x14ac:dyDescent="0.2">
      <c r="D451" s="3">
        <v>446</v>
      </c>
      <c r="E451" s="3">
        <f t="shared" si="79"/>
        <v>4.8365187561322713</v>
      </c>
      <c r="F451" s="3">
        <f t="shared" si="91"/>
        <v>68630.751773952536</v>
      </c>
      <c r="G451" s="3">
        <f t="shared" si="80"/>
        <v>63003.671171353766</v>
      </c>
      <c r="H451" s="3" t="str">
        <f t="shared" si="81"/>
        <v>-6.75768773490353+1.65909209278275i</v>
      </c>
      <c r="I451" s="3">
        <f t="shared" si="83"/>
        <v>16.85015188677415</v>
      </c>
      <c r="J451" s="3">
        <f t="shared" si="84"/>
        <v>-193.79396099611159</v>
      </c>
      <c r="K451" s="3" t="str">
        <f t="shared" si="85"/>
        <v>0.00769796238693953-0.00696001948009761i</v>
      </c>
      <c r="L451" s="3" t="str">
        <f t="shared" si="82"/>
        <v>0.603998446034889-58.2766509971095i</v>
      </c>
      <c r="M451" s="3" t="str">
        <f t="shared" si="86"/>
        <v>-0.0623322570781277-0.803014748297836i</v>
      </c>
      <c r="N451" s="3">
        <f t="shared" si="87"/>
        <v>-39.677822963144905</v>
      </c>
      <c r="O451" s="3">
        <f t="shared" si="88"/>
        <v>137.88207120730422</v>
      </c>
      <c r="P451" s="3">
        <f t="shared" si="89"/>
        <v>-22.827671076370756</v>
      </c>
      <c r="Q451" s="3">
        <f t="shared" si="90"/>
        <v>-55.911889788807372</v>
      </c>
    </row>
    <row r="452" spans="4:17" x14ac:dyDescent="0.2">
      <c r="D452" s="3">
        <v>447</v>
      </c>
      <c r="E452" s="3">
        <f t="shared" si="79"/>
        <v>4.8451208161235986</v>
      </c>
      <c r="F452" s="3">
        <f t="shared" si="91"/>
        <v>70003.671171353766</v>
      </c>
      <c r="G452" s="3">
        <f t="shared" si="80"/>
        <v>64404.055045291636</v>
      </c>
      <c r="H452" s="3" t="str">
        <f t="shared" si="81"/>
        <v>-6.57596674075205+1.75631536146511i</v>
      </c>
      <c r="I452" s="3">
        <f t="shared" si="83"/>
        <v>16.658433852907024</v>
      </c>
      <c r="J452" s="3">
        <f t="shared" si="84"/>
        <v>-194.95357502491464</v>
      </c>
      <c r="K452" s="3" t="str">
        <f t="shared" si="85"/>
        <v>0.00756731165574176-0.00697181946200032i</v>
      </c>
      <c r="L452" s="3" t="str">
        <f t="shared" si="82"/>
        <v>0.580541823905232-57.1339615029765i</v>
      </c>
      <c r="M452" s="3" t="str">
        <f t="shared" si="86"/>
        <v>-0.0866091047489068-0.782413745557209i</v>
      </c>
      <c r="N452" s="3">
        <f t="shared" si="87"/>
        <v>-39.7522514945586</v>
      </c>
      <c r="O452" s="3">
        <f t="shared" si="88"/>
        <v>137.34540355038374</v>
      </c>
      <c r="P452" s="3">
        <f t="shared" si="89"/>
        <v>-23.093817641651576</v>
      </c>
      <c r="Q452" s="3">
        <f t="shared" si="90"/>
        <v>-57.608171474530906</v>
      </c>
    </row>
    <row r="453" spans="4:17" x14ac:dyDescent="0.2">
      <c r="D453" s="3">
        <v>448</v>
      </c>
      <c r="E453" s="3">
        <f t="shared" ref="E453:E505" si="92">1+D453*(LOG(fs/2)-1)/500</f>
        <v>4.8537228761149276</v>
      </c>
      <c r="F453" s="3">
        <f t="shared" si="91"/>
        <v>71404.055045291636</v>
      </c>
      <c r="G453" s="3">
        <f t="shared" ref="G453:G505" si="93">SQRT((Fco_target-F454)^2)</f>
        <v>65832.452807094989</v>
      </c>
      <c r="H453" s="3" t="str">
        <f t="shared" ref="H453:H505" si="94">IMPRODUCT($B$21,IMDIV(IMPRODUCT(COMPLEX(1,2*PI()*F453/$B$22),COMPLEX(1,-2*PI()*F453/$B$23)),IMPRODUCT(COMPLEX(1,2*PI()*F453/$B$24),COMPLEX(1,(2*PI()*F453/($B$27*$B$28))+(4*PI()^2*F453^2/$B$28^2)))))</f>
        <v>-6.3962997955721+1.84696531445117i</v>
      </c>
      <c r="I453" s="3">
        <f t="shared" si="83"/>
        <v>16.466382794146824</v>
      </c>
      <c r="J453" s="3">
        <f t="shared" si="84"/>
        <v>-196.1063522263552</v>
      </c>
      <c r="K453" s="3" t="str">
        <f t="shared" si="85"/>
        <v>0.00743600704622441-0.00698120718979273i</v>
      </c>
      <c r="L453" s="3" t="str">
        <f t="shared" ref="L453:L505" si="95">IMDIV(2*PI()*$B$19,COMPLEX(2*PI()*$B$19/$B$20,2*PI()*F453))</f>
        <v>0.557996062595363-56.0136688077372i</v>
      </c>
      <c r="M453" s="3" t="str">
        <f t="shared" si="86"/>
        <v>-0.109399804053035-0.760727345744781i</v>
      </c>
      <c r="N453" s="3">
        <f t="shared" si="87"/>
        <v>-39.82835328953405</v>
      </c>
      <c r="O453" s="3">
        <f t="shared" si="88"/>
        <v>136.80683128714142</v>
      </c>
      <c r="P453" s="3">
        <f t="shared" si="89"/>
        <v>-23.361970495387226</v>
      </c>
      <c r="Q453" s="3">
        <f t="shared" si="90"/>
        <v>-59.299520939213778</v>
      </c>
    </row>
    <row r="454" spans="4:17" x14ac:dyDescent="0.2">
      <c r="D454" s="3">
        <v>449</v>
      </c>
      <c r="E454" s="3">
        <f t="shared" si="92"/>
        <v>4.8623249361062548</v>
      </c>
      <c r="F454" s="3">
        <f t="shared" si="91"/>
        <v>72832.452807094989</v>
      </c>
      <c r="G454" s="3">
        <f t="shared" si="93"/>
        <v>67289.424858756815</v>
      </c>
      <c r="H454" s="3" t="str">
        <f t="shared" si="94"/>
        <v>-6.21881953134142+1.93122203886586i</v>
      </c>
      <c r="I454" s="3">
        <f t="shared" ref="I454:I505" si="96">20*LOG(IMABS(H454))</f>
        <v>16.274000142188804</v>
      </c>
      <c r="J454" s="3">
        <f t="shared" ref="J454:J505" si="97">IF(DEGREES(IMARGUMENT(H454))&gt;0,DEGREES(IMARGUMENT(H454))-360, DEGREES(IMARGUMENT(H454)))</f>
        <v>-197.25190956457823</v>
      </c>
      <c r="K454" s="3" t="str">
        <f t="shared" ref="K454:K505" si="98">IMPRODUCT(1/($B$14*($B$16+$B$17)),IMDIV(COMPLEX(1,2*PI()*F454*$B$15*$B$17),IMPRODUCT(COMPLEX(0,2*PI()*F454),COMPLEX(1,2*PI()*F454*$B$15*$B$16*$B$17/($B$16+$B$17)))))</f>
        <v>0.00730414737180042-0.00698815066670308i</v>
      </c>
      <c r="L454" s="3" t="str">
        <f t="shared" si="95"/>
        <v>0.536325798704576-54.9153344559667i</v>
      </c>
      <c r="M454" s="3" t="str">
        <f t="shared" ref="M454:M505" si="99">IMDIV(IMPRODUCT(K454,L454),IMSUM(1,IMPRODUCT(K454,L454)))</f>
        <v>-0.130629917611069-0.738105601029793i</v>
      </c>
      <c r="N454" s="3">
        <f t="shared" ref="N454:N505" si="100">20*LOG(IMABS(K454))</f>
        <v>-39.906136218258773</v>
      </c>
      <c r="O454" s="3">
        <f t="shared" ref="O454:O505" si="101">IF(DEGREES(IMARGUMENT(K454))&gt;0,DEGREES(IMARGUMENT(K454))-360, DEGREES(IMARGUMENT(K454)))+180</f>
        <v>136.26657925847877</v>
      </c>
      <c r="P454" s="3">
        <f t="shared" ref="P454:P505" si="102">I454+N454</f>
        <v>-23.632136076069969</v>
      </c>
      <c r="Q454" s="3">
        <f t="shared" ref="Q454:Q505" si="103">J454+O454</f>
        <v>-60.985330306099456</v>
      </c>
    </row>
    <row r="455" spans="4:17" x14ac:dyDescent="0.2">
      <c r="D455" s="3">
        <v>450</v>
      </c>
      <c r="E455" s="3">
        <f t="shared" si="92"/>
        <v>4.870926996097583</v>
      </c>
      <c r="F455" s="3">
        <f t="shared" si="91"/>
        <v>74289.424858756815</v>
      </c>
      <c r="G455" s="3">
        <f t="shared" si="93"/>
        <v>68775.542812794549</v>
      </c>
      <c r="H455" s="3" t="str">
        <f t="shared" si="94"/>
        <v>-6.04365065906745+2.00926892973i</v>
      </c>
      <c r="I455" s="3">
        <f t="shared" si="96"/>
        <v>16.081287283273188</v>
      </c>
      <c r="J455" s="3">
        <f t="shared" si="97"/>
        <v>-198.38987549964207</v>
      </c>
      <c r="K455" s="3" t="str">
        <f t="shared" si="98"/>
        <v>0.00717183315691268-0.00699262275719825i</v>
      </c>
      <c r="L455" s="3" t="str">
        <f t="shared" si="95"/>
        <v>0.515497041261847-53.8385285455441i</v>
      </c>
      <c r="M455" s="3" t="str">
        <f t="shared" si="99"/>
        <v>-0.150244555389616-0.714703818634071i</v>
      </c>
      <c r="N455" s="3">
        <f t="shared" si="100"/>
        <v>-39.985606869754008</v>
      </c>
      <c r="O455" s="3">
        <f t="shared" si="101"/>
        <v>135.7248744163627</v>
      </c>
      <c r="P455" s="3">
        <f t="shared" si="102"/>
        <v>-23.90431958648082</v>
      </c>
      <c r="Q455" s="3">
        <f t="shared" si="103"/>
        <v>-62.665001083279378</v>
      </c>
    </row>
    <row r="456" spans="4:17" x14ac:dyDescent="0.2">
      <c r="D456" s="3">
        <v>451</v>
      </c>
      <c r="E456" s="3">
        <f t="shared" si="92"/>
        <v>4.8795290560889111</v>
      </c>
      <c r="F456" s="3">
        <f t="shared" si="91"/>
        <v>75775.542812794549</v>
      </c>
      <c r="G456" s="3">
        <f t="shared" si="93"/>
        <v>70291.389716511359</v>
      </c>
      <c r="H456" s="3" t="str">
        <f t="shared" si="94"/>
        <v>-5.87090982255277+2.08129218322681i</v>
      </c>
      <c r="I456" s="3">
        <f t="shared" si="96"/>
        <v>15.888245540403748</v>
      </c>
      <c r="J456" s="3">
        <f t="shared" si="97"/>
        <v>-199.51989051611432</v>
      </c>
      <c r="K456" s="3" t="str">
        <f t="shared" si="98"/>
        <v>0.00703916633526279-0.00699460130285124i</v>
      </c>
      <c r="L456" s="3" t="str">
        <f t="shared" si="95"/>
        <v>0.495477118502742-52.7828295625416i</v>
      </c>
      <c r="M456" s="3" t="str">
        <f t="shared" si="99"/>
        <v>-0.168208493439338-0.690679524657895i</v>
      </c>
      <c r="N456" s="3">
        <f t="shared" si="100"/>
        <v>-40.06677053208989</v>
      </c>
      <c r="O456" s="3">
        <f t="shared" si="101"/>
        <v>135.18194541580084</v>
      </c>
      <c r="P456" s="3">
        <f t="shared" si="102"/>
        <v>-24.178524991686142</v>
      </c>
      <c r="Q456" s="3">
        <f t="shared" si="103"/>
        <v>-64.337945100313476</v>
      </c>
    </row>
    <row r="457" spans="4:17" x14ac:dyDescent="0.2">
      <c r="D457" s="3">
        <v>452</v>
      </c>
      <c r="E457" s="3">
        <f t="shared" si="92"/>
        <v>4.8881311160802383</v>
      </c>
      <c r="F457" s="3">
        <f t="shared" si="91"/>
        <v>77291.389716511359</v>
      </c>
      <c r="G457" s="3">
        <f t="shared" si="93"/>
        <v>71837.560280742313</v>
      </c>
      <c r="H457" s="3" t="str">
        <f t="shared" si="94"/>
        <v>-5.70070549360658+2.14748028734262i</v>
      </c>
      <c r="I457" s="3">
        <f t="shared" si="96"/>
        <v>15.694876156091889</v>
      </c>
      <c r="J457" s="3">
        <f t="shared" si="97"/>
        <v>-200.64160759967521</v>
      </c>
      <c r="K457" s="3" t="str">
        <f t="shared" si="98"/>
        <v>0.00690624993880035-0.00699406921560413i</v>
      </c>
      <c r="L457" s="3" t="str">
        <f t="shared" si="95"/>
        <v>0.476234626707226-51.7478242191984i</v>
      </c>
      <c r="M457" s="3" t="str">
        <f t="shared" si="99"/>
        <v>-0.184505761400225-0.666189542839108i</v>
      </c>
      <c r="N457" s="3">
        <f t="shared" si="100"/>
        <v>-40.149631176517516</v>
      </c>
      <c r="O457" s="3">
        <f t="shared" si="101"/>
        <v>134.63802219783892</v>
      </c>
      <c r="P457" s="3">
        <f t="shared" si="102"/>
        <v>-24.45475502042563</v>
      </c>
      <c r="Q457" s="3">
        <f t="shared" si="103"/>
        <v>-66.00358540183629</v>
      </c>
    </row>
    <row r="458" spans="4:17" x14ac:dyDescent="0.2">
      <c r="D458" s="3">
        <v>453</v>
      </c>
      <c r="E458" s="3">
        <f t="shared" si="92"/>
        <v>4.8967331760715673</v>
      </c>
      <c r="F458" s="3">
        <f t="shared" si="91"/>
        <v>78837.560280742313</v>
      </c>
      <c r="G458" s="3">
        <f t="shared" si="93"/>
        <v>73414.661113175564</v>
      </c>
      <c r="H458" s="3" t="str">
        <f t="shared" si="94"/>
        <v>-5.53313790796755+2.20802351357108i</v>
      </c>
      <c r="I458" s="3">
        <f t="shared" si="96"/>
        <v>15.501180275726851</v>
      </c>
      <c r="J458" s="3">
        <f t="shared" si="97"/>
        <v>-201.75469266105898</v>
      </c>
      <c r="K458" s="3" t="str">
        <f t="shared" si="98"/>
        <v>0.00677318777946802-0.00699101454760149i</v>
      </c>
      <c r="L458" s="3" t="str">
        <f t="shared" si="95"/>
        <v>0.457739381018909-50.7331072949302i</v>
      </c>
      <c r="M458" s="3" t="str">
        <f t="shared" si="99"/>
        <v>-0.1991387521028-0.641387287346925i</v>
      </c>
      <c r="N458" s="3">
        <f t="shared" si="100"/>
        <v>-40.234191445622557</v>
      </c>
      <c r="O458" s="3">
        <f t="shared" si="101"/>
        <v>134.09333556553028</v>
      </c>
      <c r="P458" s="3">
        <f t="shared" si="102"/>
        <v>-24.733011169895704</v>
      </c>
      <c r="Q458" s="3">
        <f t="shared" si="103"/>
        <v>-67.6613570955287</v>
      </c>
    </row>
    <row r="459" spans="4:17" x14ac:dyDescent="0.2">
      <c r="D459" s="3">
        <v>454</v>
      </c>
      <c r="E459" s="3">
        <f t="shared" si="92"/>
        <v>4.9053352360628946</v>
      </c>
      <c r="F459" s="3">
        <f t="shared" si="91"/>
        <v>80414.661113175564</v>
      </c>
      <c r="G459" s="3">
        <f t="shared" si="93"/>
        <v>75023.310956344649</v>
      </c>
      <c r="H459" s="3" t="str">
        <f t="shared" si="94"/>
        <v>-5.36829904086055+2.26311341319287i</v>
      </c>
      <c r="I459" s="3">
        <f t="shared" si="96"/>
        <v>15.307158931660517</v>
      </c>
      <c r="J459" s="3">
        <f t="shared" si="97"/>
        <v>-202.85882490702247</v>
      </c>
      <c r="K459" s="3" t="str">
        <f t="shared" si="98"/>
        <v>0.0066400841257766-0.0069854305369697i</v>
      </c>
      <c r="L459" s="3" t="str">
        <f t="shared" si="95"/>
        <v>0.439962368169126-49.7382814803216i</v>
      </c>
      <c r="M459" s="3" t="str">
        <f t="shared" si="99"/>
        <v>-0.212126924943382-0.616420349726176i</v>
      </c>
      <c r="N459" s="3">
        <f t="shared" si="100"/>
        <v>-40.320452645581604</v>
      </c>
      <c r="O459" s="3">
        <f t="shared" si="101"/>
        <v>133.54811675488276</v>
      </c>
      <c r="P459" s="3">
        <f t="shared" si="102"/>
        <v>-25.013293713921087</v>
      </c>
      <c r="Q459" s="3">
        <f t="shared" si="103"/>
        <v>-69.310708152139711</v>
      </c>
    </row>
    <row r="460" spans="4:17" x14ac:dyDescent="0.2">
      <c r="D460" s="3">
        <v>455</v>
      </c>
      <c r="E460" s="3">
        <f t="shared" si="92"/>
        <v>4.9139372960542227</v>
      </c>
      <c r="F460" s="3">
        <f t="shared" si="91"/>
        <v>82023.310956344649</v>
      </c>
      <c r="G460" s="3">
        <f t="shared" si="93"/>
        <v>76664.140930376772</v>
      </c>
      <c r="H460" s="3" t="str">
        <f t="shared" si="94"/>
        <v>-5.20627262079933+2.31294232143765i</v>
      </c>
      <c r="I460" s="3">
        <f t="shared" si="96"/>
        <v>15.11281302808743</v>
      </c>
      <c r="J460" s="3">
        <f t="shared" si="97"/>
        <v>-203.9536971584055</v>
      </c>
      <c r="K460" s="3" t="str">
        <f t="shared" si="98"/>
        <v>0.00650704337634545-0.00697731562912928i</v>
      </c>
      <c r="L460" s="3" t="str">
        <f t="shared" si="95"/>
        <v>0.422875701032297-48.7629572240494i</v>
      </c>
      <c r="M460" s="3" t="str">
        <f t="shared" si="99"/>
        <v>-0.223505186789981-0.591428438232155i</v>
      </c>
      <c r="N460" s="3">
        <f t="shared" si="100"/>
        <v>-40.408414742572951</v>
      </c>
      <c r="O460" s="3">
        <f t="shared" si="101"/>
        <v>133.00259700283749</v>
      </c>
      <c r="P460" s="3">
        <f t="shared" si="102"/>
        <v>-25.295601714485521</v>
      </c>
      <c r="Q460" s="3">
        <f t="shared" si="103"/>
        <v>-70.951100155568014</v>
      </c>
    </row>
    <row r="461" spans="4:17" x14ac:dyDescent="0.2">
      <c r="D461" s="3">
        <v>456</v>
      </c>
      <c r="E461" s="3">
        <f t="shared" si="92"/>
        <v>4.9225393560455508</v>
      </c>
      <c r="F461" s="3">
        <f t="shared" si="91"/>
        <v>83664.140930376772</v>
      </c>
      <c r="G461" s="3">
        <f t="shared" si="93"/>
        <v>78337.794780600816</v>
      </c>
      <c r="H461" s="3" t="str">
        <f t="shared" si="94"/>
        <v>-5.04713417996938+2.35770287259903i</v>
      </c>
      <c r="I461" s="3">
        <f t="shared" si="96"/>
        <v>14.918143326790055</v>
      </c>
      <c r="J461" s="3">
        <f t="shared" si="97"/>
        <v>-205.03901611566766</v>
      </c>
      <c r="K461" s="3" t="str">
        <f t="shared" si="98"/>
        <v>0.00637416973257689-0.00696667347344302i</v>
      </c>
      <c r="L461" s="3" t="str">
        <f t="shared" si="95"/>
        <v>0.406452574941854-47.8067525826912i</v>
      </c>
      <c r="M461" s="3" t="str">
        <f t="shared" si="99"/>
        <v>-0.233322039847782-0.566541705011712i</v>
      </c>
      <c r="N461" s="3">
        <f t="shared" si="100"/>
        <v>-40.498076363367552</v>
      </c>
      <c r="O461" s="3">
        <f t="shared" si="101"/>
        <v>132.45700711435765</v>
      </c>
      <c r="P461" s="3">
        <f t="shared" si="102"/>
        <v>-25.579933036577497</v>
      </c>
      <c r="Q461" s="3">
        <f t="shared" si="103"/>
        <v>-72.582009001310013</v>
      </c>
    </row>
    <row r="462" spans="4:17" x14ac:dyDescent="0.2">
      <c r="D462" s="3">
        <v>457</v>
      </c>
      <c r="E462" s="3">
        <f t="shared" si="92"/>
        <v>4.9311414160368789</v>
      </c>
      <c r="F462" s="3">
        <f t="shared" si="91"/>
        <v>85337.794780600816</v>
      </c>
      <c r="G462" s="3">
        <f t="shared" si="93"/>
        <v>80044.929130106946</v>
      </c>
      <c r="H462" s="3" t="str">
        <f t="shared" si="94"/>
        <v>-4.89095113928173+2.39758752891884i</v>
      </c>
      <c r="I462" s="3">
        <f t="shared" si="96"/>
        <v>14.723150433809254</v>
      </c>
      <c r="J462" s="3">
        <f t="shared" si="97"/>
        <v>-206.11450257262109</v>
      </c>
      <c r="K462" s="3" t="str">
        <f t="shared" si="98"/>
        <v>0.00624156687264297-0.00695351289522197i</v>
      </c>
      <c r="L462" s="3" t="str">
        <f t="shared" si="95"/>
        <v>0.390667225698637-46.8692930733637i</v>
      </c>
      <c r="M462" s="3" t="str">
        <f t="shared" si="99"/>
        <v>-0.241637585633983-0.541879474678054i</v>
      </c>
      <c r="N462" s="3">
        <f t="shared" si="100"/>
        <v>-40.589434800097649</v>
      </c>
      <c r="O462" s="3">
        <f t="shared" si="101"/>
        <v>131.91157703071184</v>
      </c>
      <c r="P462" s="3">
        <f t="shared" si="102"/>
        <v>-25.866284366288397</v>
      </c>
      <c r="Q462" s="3">
        <f t="shared" si="103"/>
        <v>-74.202925541909252</v>
      </c>
    </row>
    <row r="463" spans="4:17" x14ac:dyDescent="0.2">
      <c r="D463" s="3">
        <v>458</v>
      </c>
      <c r="E463" s="3">
        <f t="shared" si="92"/>
        <v>4.9397434760282071</v>
      </c>
      <c r="F463" s="3">
        <f t="shared" si="91"/>
        <v>87044.929130106946</v>
      </c>
      <c r="G463" s="3">
        <f t="shared" si="93"/>
        <v>81786.213737359445</v>
      </c>
      <c r="H463" s="3" t="str">
        <f t="shared" si="94"/>
        <v>-4.7377829259799+2.43278812578307i</v>
      </c>
      <c r="I463" s="3">
        <f t="shared" si="96"/>
        <v>14.527834787087068</v>
      </c>
      <c r="J463" s="3">
        <f t="shared" si="97"/>
        <v>-207.17989157937089</v>
      </c>
      <c r="K463" s="3" t="str">
        <f t="shared" si="98"/>
        <v>0.00610933762894877-0.00693784784333068i</v>
      </c>
      <c r="L463" s="3" t="str">
        <f t="shared" si="95"/>
        <v>0.375494889206369-45.9502115291465i</v>
      </c>
      <c r="M463" s="3" t="str">
        <f t="shared" si="99"/>
        <v>-0.248521468883662-0.5175493682281i</v>
      </c>
      <c r="N463" s="3">
        <f t="shared" si="100"/>
        <v>-40.682486019172345</v>
      </c>
      <c r="O463" s="3">
        <f t="shared" si="101"/>
        <v>131.36653540102611</v>
      </c>
      <c r="P463" s="3">
        <f t="shared" si="102"/>
        <v>-26.154651232085278</v>
      </c>
      <c r="Q463" s="3">
        <f t="shared" si="103"/>
        <v>-75.813356178344776</v>
      </c>
    </row>
    <row r="464" spans="4:17" x14ac:dyDescent="0.2">
      <c r="D464" s="3">
        <v>459</v>
      </c>
      <c r="E464" s="3">
        <f t="shared" si="92"/>
        <v>4.9483455360195343</v>
      </c>
      <c r="F464" s="3">
        <f t="shared" si="91"/>
        <v>88786.213737359445</v>
      </c>
      <c r="G464" s="3">
        <f t="shared" si="93"/>
        <v>83562.33175896226</v>
      </c>
      <c r="H464" s="3" t="str">
        <f t="shared" si="94"/>
        <v>-4.58768112151425+2.46349543548848i</v>
      </c>
      <c r="I464" s="3">
        <f t="shared" si="96"/>
        <v>14.332196645122758</v>
      </c>
      <c r="J464" s="3">
        <f t="shared" si="97"/>
        <v>-208.23493255574931</v>
      </c>
      <c r="K464" s="3" t="str">
        <f t="shared" si="98"/>
        <v>0.00597758367119637-0.00691969731384793i</v>
      </c>
      <c r="L464" s="3" t="str">
        <f t="shared" si="95"/>
        <v>0.360911762671317-45.04914795724i</v>
      </c>
      <c r="M464" s="3" t="str">
        <f t="shared" si="99"/>
        <v>-0.254050836013427-0.493646799956886i</v>
      </c>
      <c r="N464" s="3">
        <f t="shared" si="100"/>
        <v>-40.777224674282394</v>
      </c>
      <c r="O464" s="3">
        <f t="shared" si="101"/>
        <v>130.8221091591509</v>
      </c>
      <c r="P464" s="3">
        <f t="shared" si="102"/>
        <v>-26.445028029159637</v>
      </c>
      <c r="Q464" s="3">
        <f t="shared" si="103"/>
        <v>-77.412823396598412</v>
      </c>
    </row>
    <row r="465" spans="4:17" x14ac:dyDescent="0.2">
      <c r="D465" s="3">
        <v>460</v>
      </c>
      <c r="E465" s="3">
        <f t="shared" si="92"/>
        <v>4.9569475960108633</v>
      </c>
      <c r="F465" s="3">
        <f t="shared" si="91"/>
        <v>90562.33175896226</v>
      </c>
      <c r="G465" s="3">
        <f t="shared" si="93"/>
        <v>85373.980017679918</v>
      </c>
      <c r="H465" s="3" t="str">
        <f t="shared" si="94"/>
        <v>-4.44068963726065+2.4898987515467i</v>
      </c>
      <c r="I465" s="3">
        <f t="shared" si="96"/>
        <v>14.13623607666837</v>
      </c>
      <c r="J465" s="3">
        <f t="shared" si="97"/>
        <v>-209.27938935678802</v>
      </c>
      <c r="K465" s="3" t="str">
        <f t="shared" si="98"/>
        <v>0.00584640519711021-0.00689908525044859i</v>
      </c>
      <c r="L465" s="3" t="str">
        <f t="shared" si="95"/>
        <v>0.346894967305655-44.165749399811i</v>
      </c>
      <c r="M465" s="3" t="str">
        <f t="shared" si="99"/>
        <v>-0.258308370997254-0.470254812574767i</v>
      </c>
      <c r="N465" s="3">
        <f t="shared" si="100"/>
        <v>-40.873644123409292</v>
      </c>
      <c r="O465" s="3">
        <f t="shared" si="101"/>
        <v>130.27852310783933</v>
      </c>
      <c r="P465" s="3">
        <f t="shared" si="102"/>
        <v>-26.737408046740924</v>
      </c>
      <c r="Q465" s="3">
        <f t="shared" si="103"/>
        <v>-79.000866248948682</v>
      </c>
    </row>
    <row r="466" spans="4:17" x14ac:dyDescent="0.2">
      <c r="D466" s="3">
        <v>461</v>
      </c>
      <c r="E466" s="3">
        <f t="shared" si="92"/>
        <v>4.9655496560021906</v>
      </c>
      <c r="F466" s="3">
        <f t="shared" si="91"/>
        <v>92373.980017679918</v>
      </c>
      <c r="G466" s="3">
        <f t="shared" si="93"/>
        <v>87221.869275824152</v>
      </c>
      <c r="H466" s="3" t="str">
        <f t="shared" si="94"/>
        <v>-4.29684491556425+2.51218549519852i</v>
      </c>
      <c r="I466" s="3">
        <f t="shared" si="96"/>
        <v>13.939952951483567</v>
      </c>
      <c r="J466" s="3">
        <f t="shared" si="97"/>
        <v>-210.31304029198358</v>
      </c>
      <c r="K466" s="3" t="str">
        <f t="shared" si="98"/>
        <v>0.0057159006327982-0.00687604042237166i</v>
      </c>
      <c r="L466" s="3" t="str">
        <f t="shared" si="95"/>
        <v>0.333422512476368-43.2996697974793i</v>
      </c>
      <c r="M466" s="3" t="str">
        <f t="shared" si="99"/>
        <v>-0.261380458409455-0.447444207255057i</v>
      </c>
      <c r="N466" s="3">
        <f t="shared" si="100"/>
        <v>-40.971736449728155</v>
      </c>
      <c r="O466" s="3">
        <f t="shared" si="101"/>
        <v>129.73599951216886</v>
      </c>
      <c r="P466" s="3">
        <f t="shared" si="102"/>
        <v>-27.031783498244586</v>
      </c>
      <c r="Q466" s="3">
        <f t="shared" si="103"/>
        <v>-80.577040779814723</v>
      </c>
    </row>
    <row r="467" spans="4:17" x14ac:dyDescent="0.2">
      <c r="D467" s="3">
        <v>462</v>
      </c>
      <c r="E467" s="3">
        <f t="shared" si="92"/>
        <v>4.9741517159935187</v>
      </c>
      <c r="F467" s="3">
        <f t="shared" si="91"/>
        <v>94221.869275824152</v>
      </c>
      <c r="G467" s="3">
        <f t="shared" si="93"/>
        <v>89106.724514103829</v>
      </c>
      <c r="H467" s="3" t="str">
        <f t="shared" si="94"/>
        <v>-4.15617615352285+2.5305408455186i</v>
      </c>
      <c r="I467" s="3">
        <f t="shared" si="96"/>
        <v>13.743346932157383</v>
      </c>
      <c r="J467" s="3">
        <f t="shared" si="97"/>
        <v>-211.33567810031954</v>
      </c>
      <c r="K467" s="3" t="str">
        <f t="shared" si="98"/>
        <v>0.00558616634461528-0.00685059628102665i</v>
      </c>
      <c r="L467" s="3" t="str">
        <f t="shared" si="95"/>
        <v>0.320473261243762-42.4505698553945i</v>
      </c>
      <c r="M467" s="3" t="str">
        <f t="shared" si="99"/>
        <v>-0.263355510064915-0.425273920617848i</v>
      </c>
      <c r="N467" s="3">
        <f t="shared" si="100"/>
        <v>-41.071492486269541</v>
      </c>
      <c r="O467" s="3">
        <f t="shared" si="101"/>
        <v>129.1947577040591</v>
      </c>
      <c r="P467" s="3">
        <f t="shared" si="102"/>
        <v>-27.328145554112158</v>
      </c>
      <c r="Q467" s="3">
        <f t="shared" si="103"/>
        <v>-82.140920396260441</v>
      </c>
    </row>
    <row r="468" spans="4:17" x14ac:dyDescent="0.2">
      <c r="D468" s="3">
        <v>463</v>
      </c>
      <c r="E468" s="3">
        <f t="shared" si="92"/>
        <v>4.9827537759848468</v>
      </c>
      <c r="F468" s="3">
        <f t="shared" si="91"/>
        <v>96106.724514103829</v>
      </c>
      <c r="G468" s="3">
        <f t="shared" si="93"/>
        <v>91029.285216057091</v>
      </c>
      <c r="H468" s="3" t="str">
        <f t="shared" si="94"/>
        <v>-4.01870554689493+2.54514739420428i</v>
      </c>
      <c r="I468" s="3">
        <f t="shared" si="96"/>
        <v>13.546417466999078</v>
      </c>
      <c r="J468" s="3">
        <f t="shared" si="97"/>
        <v>-212.34710988316871</v>
      </c>
      <c r="K468" s="3" t="str">
        <f t="shared" si="98"/>
        <v>0.00545729636426928-0.00682279079646428i</v>
      </c>
      <c r="L468" s="3" t="str">
        <f t="shared" si="95"/>
        <v>0.3080268972359-41.6181169118649i</v>
      </c>
      <c r="M468" s="3" t="str">
        <f t="shared" si="99"/>
        <v>-0.264322479019916-0.403791599233706i</v>
      </c>
      <c r="N468" s="3">
        <f t="shared" si="100"/>
        <v>-41.172901844181226</v>
      </c>
      <c r="O468" s="3">
        <f t="shared" si="101"/>
        <v>128.65501369963911</v>
      </c>
      <c r="P468" s="3">
        <f t="shared" si="102"/>
        <v>-27.626484377182148</v>
      </c>
      <c r="Q468" s="3">
        <f t="shared" si="103"/>
        <v>-83.6920961835296</v>
      </c>
    </row>
    <row r="469" spans="4:17" x14ac:dyDescent="0.2">
      <c r="D469" s="3">
        <v>464</v>
      </c>
      <c r="E469" s="3">
        <f t="shared" si="92"/>
        <v>4.991355835976174</v>
      </c>
      <c r="F469" s="3">
        <f t="shared" si="91"/>
        <v>98029.285216057091</v>
      </c>
      <c r="G469" s="3">
        <f t="shared" si="93"/>
        <v>92990.305658173515</v>
      </c>
      <c r="H469" s="3" t="str">
        <f t="shared" si="94"/>
        <v>-3.88444855151343+2.55618482586268i</v>
      </c>
      <c r="I469" s="3">
        <f t="shared" si="96"/>
        <v>13.34916378398696</v>
      </c>
      <c r="J469" s="3">
        <f t="shared" si="97"/>
        <v>-213.34715699734315</v>
      </c>
      <c r="K469" s="3" t="str">
        <f t="shared" si="98"/>
        <v>0.00532938212876446-0.00679266627509243i</v>
      </c>
      <c r="L469" s="3" t="str">
        <f t="shared" si="95"/>
        <v>0.296063892807173-40.8019848094841i</v>
      </c>
      <c r="M469" s="3" t="str">
        <f t="shared" si="99"/>
        <v>-0.264369573326308-0.383034323504996i</v>
      </c>
      <c r="N469" s="3">
        <f t="shared" si="100"/>
        <v>-41.275952944410591</v>
      </c>
      <c r="O469" s="3">
        <f t="shared" si="101"/>
        <v>128.11697983111318</v>
      </c>
      <c r="P469" s="3">
        <f t="shared" si="102"/>
        <v>-27.926789160423631</v>
      </c>
      <c r="Q469" s="3">
        <f t="shared" si="103"/>
        <v>-85.230177166229964</v>
      </c>
    </row>
    <row r="470" spans="4:17" x14ac:dyDescent="0.2">
      <c r="D470" s="3">
        <v>465</v>
      </c>
      <c r="E470" s="3">
        <f t="shared" si="92"/>
        <v>4.9999578959675031</v>
      </c>
      <c r="F470" s="3">
        <f t="shared" si="91"/>
        <v>99990.305658173515</v>
      </c>
      <c r="G470" s="3">
        <f t="shared" si="93"/>
        <v>94990.555205815792</v>
      </c>
      <c r="H470" s="3" t="str">
        <f t="shared" si="94"/>
        <v>-3.75341415961562+2.56382962434607i</v>
      </c>
      <c r="I470" s="3">
        <f t="shared" si="96"/>
        <v>13.151584885761773</v>
      </c>
      <c r="J470" s="3">
        <f t="shared" si="97"/>
        <v>-214.3356549106814</v>
      </c>
      <c r="K470" s="3" t="str">
        <f t="shared" si="98"/>
        <v>0.00520251223661748-0.00676026916015678i</v>
      </c>
      <c r="L470" s="3" t="str">
        <f t="shared" si="95"/>
        <v>0.284565478431387-40.0018537687168i</v>
      </c>
      <c r="M470" s="3" t="str">
        <f t="shared" si="99"/>
        <v>-0.263583172253831-0.363029436094365i</v>
      </c>
      <c r="N470" s="3">
        <f t="shared" si="100"/>
        <v>-41.380633052608744</v>
      </c>
      <c r="O470" s="3">
        <f t="shared" si="101"/>
        <v>127.58086439464141</v>
      </c>
      <c r="P470" s="3">
        <f t="shared" si="102"/>
        <v>-28.229048166846972</v>
      </c>
      <c r="Q470" s="3">
        <f t="shared" si="103"/>
        <v>-86.754790516039989</v>
      </c>
    </row>
    <row r="471" spans="4:17" x14ac:dyDescent="0.2">
      <c r="D471" s="3">
        <v>466</v>
      </c>
      <c r="E471" s="3">
        <f t="shared" si="92"/>
        <v>5.0085599559588303</v>
      </c>
      <c r="F471" s="3">
        <f t="shared" si="91"/>
        <v>101990.55520581579</v>
      </c>
      <c r="G471" s="3">
        <f t="shared" si="93"/>
        <v>97030.818615067197</v>
      </c>
      <c r="H471" s="3" t="str">
        <f t="shared" si="94"/>
        <v>-3.6256051885507+2.5682548054315i</v>
      </c>
      <c r="I471" s="3">
        <f t="shared" si="96"/>
        <v>12.953679545641242</v>
      </c>
      <c r="J471" s="3">
        <f t="shared" si="97"/>
        <v>-215.31245302263318</v>
      </c>
      <c r="K471" s="3" t="str">
        <f t="shared" si="98"/>
        <v>0.00507677222161049-0.00672564981662238i</v>
      </c>
      <c r="L471" s="3" t="str">
        <f t="shared" si="95"/>
        <v>0.273513613281567-39.2174102638984i</v>
      </c>
      <c r="M471" s="3" t="str">
        <f t="shared" si="99"/>
        <v>-0.262046939892036-0.343795434772235i</v>
      </c>
      <c r="N471" s="3">
        <f t="shared" si="100"/>
        <v>-41.486928317039478</v>
      </c>
      <c r="O471" s="3">
        <f t="shared" si="101"/>
        <v>127.04687131563023</v>
      </c>
      <c r="P471" s="3">
        <f t="shared" si="102"/>
        <v>-28.533248771398235</v>
      </c>
      <c r="Q471" s="3">
        <f t="shared" si="103"/>
        <v>-88.265581707002951</v>
      </c>
    </row>
    <row r="472" spans="4:17" x14ac:dyDescent="0.2">
      <c r="D472" s="3">
        <v>467</v>
      </c>
      <c r="E472" s="3">
        <f t="shared" si="92"/>
        <v>5.0171620159501584</v>
      </c>
      <c r="F472" s="3">
        <f t="shared" si="91"/>
        <v>104030.8186150672</v>
      </c>
      <c r="G472" s="3">
        <f t="shared" si="93"/>
        <v>99111.896340612031</v>
      </c>
      <c r="H472" s="3" t="str">
        <f t="shared" si="94"/>
        <v>-3.50101857940015+2.56962967590623i</v>
      </c>
      <c r="I472" s="3">
        <f t="shared" si="96"/>
        <v>12.755446304625035</v>
      </c>
      <c r="J472" s="3">
        <f t="shared" si="97"/>
        <v>-216.27741445238499</v>
      </c>
      <c r="K472" s="3" t="str">
        <f t="shared" si="98"/>
        <v>0.00495224434516249-0.00668886230218905i</v>
      </c>
      <c r="L472" s="3" t="str">
        <f t="shared" si="95"/>
        <v>0.262890956950515-38.4483469016013i</v>
      </c>
      <c r="M472" s="3" t="str">
        <f t="shared" si="99"/>
        <v>-0.259841125123402-0.32534289506488i</v>
      </c>
      <c r="N472" s="3">
        <f t="shared" si="100"/>
        <v>-41.594823809262266</v>
      </c>
      <c r="O472" s="3">
        <f t="shared" si="101"/>
        <v>126.51519983267457</v>
      </c>
      <c r="P472" s="3">
        <f t="shared" si="102"/>
        <v>-28.83937750463723</v>
      </c>
      <c r="Q472" s="3">
        <f t="shared" si="103"/>
        <v>-89.76221461971042</v>
      </c>
    </row>
    <row r="473" spans="4:17" x14ac:dyDescent="0.2">
      <c r="D473" s="3">
        <v>468</v>
      </c>
      <c r="E473" s="3">
        <f t="shared" si="92"/>
        <v>5.0257640759414866</v>
      </c>
      <c r="F473" s="3">
        <f t="shared" si="91"/>
        <v>106111.89634061203</v>
      </c>
      <c r="G473" s="3">
        <f t="shared" si="93"/>
        <v>101234.6048497788</v>
      </c>
      <c r="H473" s="3" t="str">
        <f t="shared" si="94"/>
        <v>-3.37964570314315+2.5681196189035i</v>
      </c>
      <c r="I473" s="3">
        <f t="shared" si="96"/>
        <v>12.556883469359352</v>
      </c>
      <c r="J473" s="3">
        <f t="shared" si="97"/>
        <v>-217.23041579709187</v>
      </c>
      <c r="K473" s="3" t="str">
        <f t="shared" si="98"/>
        <v>0.00482900740821307-0.00664996412624786i</v>
      </c>
      <c r="L473" s="3" t="str">
        <f t="shared" si="95"/>
        <v>0.252680842268013-37.6943623013314i</v>
      </c>
      <c r="M473" s="3" t="str">
        <f t="shared" si="99"/>
        <v>-0.257042032803546-0.307675393911781i</v>
      </c>
      <c r="N473" s="3">
        <f t="shared" si="100"/>
        <v>-41.704303567344425</v>
      </c>
      <c r="O473" s="3">
        <f t="shared" si="101"/>
        <v>125.98604420125162</v>
      </c>
      <c r="P473" s="3">
        <f t="shared" si="102"/>
        <v>-29.147420097985073</v>
      </c>
      <c r="Q473" s="3">
        <f t="shared" si="103"/>
        <v>-91.244371595840249</v>
      </c>
    </row>
    <row r="474" spans="4:17" x14ac:dyDescent="0.2">
      <c r="D474" s="3">
        <v>469</v>
      </c>
      <c r="E474" s="3">
        <f t="shared" si="92"/>
        <v>5.0343661359328147</v>
      </c>
      <c r="F474" s="3">
        <f t="shared" si="91"/>
        <v>108234.6048497788</v>
      </c>
      <c r="G474" s="3">
        <f t="shared" si="93"/>
        <v>103399.77694286294</v>
      </c>
      <c r="H474" s="3" t="str">
        <f t="shared" si="94"/>
        <v>-3.26147267210645+2.56388590513387i</v>
      </c>
      <c r="I474" s="3">
        <f t="shared" si="96"/>
        <v>12.357989111018352</v>
      </c>
      <c r="J474" s="3">
        <f t="shared" si="97"/>
        <v>-218.17134686281378</v>
      </c>
      <c r="K474" s="3" t="str">
        <f t="shared" si="98"/>
        <v>0.00470713658331924-0.00660901599863787i</v>
      </c>
      <c r="L474" s="3" t="str">
        <f t="shared" si="95"/>
        <v>0.24286724917215-36.9551609785061i</v>
      </c>
      <c r="M474" s="3" t="str">
        <f t="shared" si="99"/>
        <v>-0.253721648390135-0.2907904113i</v>
      </c>
      <c r="N474" s="3">
        <f t="shared" si="100"/>
        <v>-41.815350641348921</v>
      </c>
      <c r="O474" s="3">
        <f t="shared" si="101"/>
        <v>125.4595934181078</v>
      </c>
      <c r="P474" s="3">
        <f t="shared" si="102"/>
        <v>-29.457361530330569</v>
      </c>
      <c r="Q474" s="3">
        <f t="shared" si="103"/>
        <v>-92.711753444705977</v>
      </c>
    </row>
    <row r="475" spans="4:17" x14ac:dyDescent="0.2">
      <c r="D475" s="3">
        <v>470</v>
      </c>
      <c r="E475" s="3">
        <f t="shared" si="92"/>
        <v>5.0429681959241428</v>
      </c>
      <c r="F475" s="3">
        <f t="shared" si="91"/>
        <v>110399.77694286294</v>
      </c>
      <c r="G475" s="3">
        <f t="shared" si="93"/>
        <v>105608.2620798588</v>
      </c>
      <c r="H475" s="3" t="str">
        <f t="shared" si="94"/>
        <v>-3.1464806545665+2.55708552947965i</v>
      </c>
      <c r="I475" s="3">
        <f t="shared" si="96"/>
        <v>12.158761065062354</v>
      </c>
      <c r="J475" s="3">
        <f t="shared" si="97"/>
        <v>-219.10011037072653</v>
      </c>
      <c r="K475" s="3" t="str">
        <f t="shared" si="98"/>
        <v>0.00458670326747194-0.00656608157009278i</v>
      </c>
      <c r="L475" s="3" t="str">
        <f t="shared" si="95"/>
        <v>0.233434779594009-36.2304532296768i</v>
      </c>
      <c r="M475" s="3" t="str">
        <f t="shared" si="99"/>
        <v>-0.249947396981628-0.274680192255458i</v>
      </c>
      <c r="N475" s="3">
        <f t="shared" si="100"/>
        <v>-41.927947140835322</v>
      </c>
      <c r="O475" s="3">
        <f t="shared" si="101"/>
        <v>124.9360309671201</v>
      </c>
      <c r="P475" s="3">
        <f t="shared" si="102"/>
        <v>-29.769186075772968</v>
      </c>
      <c r="Q475" s="3">
        <f t="shared" si="103"/>
        <v>-94.164079403606422</v>
      </c>
    </row>
    <row r="476" spans="4:17" x14ac:dyDescent="0.2">
      <c r="D476" s="3">
        <v>471</v>
      </c>
      <c r="E476" s="3">
        <f t="shared" si="92"/>
        <v>5.05157025591547</v>
      </c>
      <c r="F476" s="3">
        <f t="shared" si="91"/>
        <v>112608.2620798588</v>
      </c>
      <c r="G476" s="3">
        <f t="shared" si="93"/>
        <v>107860.92671372902</v>
      </c>
      <c r="H476" s="3" t="str">
        <f t="shared" si="94"/>
        <v>-3.03464619050415+2.5478710722627i</v>
      </c>
      <c r="I476" s="3">
        <f t="shared" si="96"/>
        <v>11.959196931825442</v>
      </c>
      <c r="J476" s="3">
        <f t="shared" si="97"/>
        <v>-220.01662164118503</v>
      </c>
      <c r="K476" s="3" t="str">
        <f t="shared" si="98"/>
        <v>0.00446777495594739-0.00652122716627522i</v>
      </c>
      <c r="L476" s="3" t="str">
        <f t="shared" si="95"/>
        <v>0.22436863331643-35.5199550199528i</v>
      </c>
      <c r="M476" s="3" t="str">
        <f t="shared" si="99"/>
        <v>-0.245782017498298-0.259332556451711i</v>
      </c>
      <c r="N476" s="3">
        <f t="shared" si="100"/>
        <v>-42.042074284106626</v>
      </c>
      <c r="O476" s="3">
        <f t="shared" si="101"/>
        <v>124.41553458725892</v>
      </c>
      <c r="P476" s="3">
        <f t="shared" si="102"/>
        <v>-30.082877352281184</v>
      </c>
      <c r="Q476" s="3">
        <f t="shared" si="103"/>
        <v>-95.601087053926108</v>
      </c>
    </row>
    <row r="477" spans="4:17" x14ac:dyDescent="0.2">
      <c r="D477" s="3">
        <v>472</v>
      </c>
      <c r="E477" s="3">
        <f t="shared" si="92"/>
        <v>5.0601723159067982</v>
      </c>
      <c r="F477" s="3">
        <f t="shared" si="91"/>
        <v>114860.92671372902</v>
      </c>
      <c r="G477" s="3">
        <f t="shared" si="93"/>
        <v>110158.65463033678</v>
      </c>
      <c r="H477" s="3" t="str">
        <f t="shared" si="94"/>
        <v>-2.92594150665777+2.53639058435705i</v>
      </c>
      <c r="I477" s="3">
        <f t="shared" si="96"/>
        <v>11.759294077883947</v>
      </c>
      <c r="J477" s="3">
        <f t="shared" si="97"/>
        <v>-220.92080825814591</v>
      </c>
      <c r="K477" s="3" t="str">
        <f t="shared" si="98"/>
        <v>0.00435041513731838-0.00647452151728397i</v>
      </c>
      <c r="L477" s="3" t="str">
        <f t="shared" si="95"/>
        <v>0.215654584769139-34.8233878725863i</v>
      </c>
      <c r="M477" s="3" t="str">
        <f t="shared" si="99"/>
        <v>-0.241283533308179-0.244731646943654i</v>
      </c>
      <c r="N477" s="3">
        <f t="shared" si="100"/>
        <v>-42.15771244893223</v>
      </c>
      <c r="O477" s="3">
        <f t="shared" si="101"/>
        <v>123.89827606311182</v>
      </c>
      <c r="P477" s="3">
        <f t="shared" si="102"/>
        <v>-30.398418371048283</v>
      </c>
      <c r="Q477" s="3">
        <f t="shared" si="103"/>
        <v>-97.022532195034088</v>
      </c>
    </row>
    <row r="478" spans="4:17" x14ac:dyDescent="0.2">
      <c r="D478" s="3">
        <v>473</v>
      </c>
      <c r="E478" s="3">
        <f t="shared" si="92"/>
        <v>5.0687743758981263</v>
      </c>
      <c r="F478" s="3">
        <f t="shared" si="91"/>
        <v>117158.65463033678</v>
      </c>
      <c r="G478" s="3">
        <f t="shared" si="93"/>
        <v>112502.34729518216</v>
      </c>
      <c r="H478" s="3" t="str">
        <f t="shared" si="94"/>
        <v>-2.8203348291697+2.5227874952019i</v>
      </c>
      <c r="I478" s="3">
        <f t="shared" si="96"/>
        <v>11.559049638156688</v>
      </c>
      <c r="J478" s="3">
        <f t="shared" si="97"/>
        <v>-221.81260971641828</v>
      </c>
      <c r="K478" s="3" t="str">
        <f t="shared" si="98"/>
        <v>0.00423468320956992-0.006426035484487i</v>
      </c>
      <c r="L478" s="3" t="str">
        <f t="shared" si="95"/>
        <v>0.207278960723972-34.1404787606795i</v>
      </c>
      <c r="M478" s="3" t="str">
        <f t="shared" si="99"/>
        <v>-0.236505301739604-0.230858613108329i</v>
      </c>
      <c r="N478" s="3">
        <f t="shared" si="100"/>
        <v>-42.274841224476049</v>
      </c>
      <c r="O478" s="3">
        <f t="shared" si="101"/>
        <v>123.38442103827785</v>
      </c>
      <c r="P478" s="3">
        <f t="shared" si="102"/>
        <v>-30.715791586319362</v>
      </c>
      <c r="Q478" s="3">
        <f t="shared" si="103"/>
        <v>-98.42818867814043</v>
      </c>
    </row>
    <row r="479" spans="4:17" x14ac:dyDescent="0.2">
      <c r="D479" s="3">
        <v>474</v>
      </c>
      <c r="E479" s="3">
        <f t="shared" si="92"/>
        <v>5.0773764358894544</v>
      </c>
      <c r="F479" s="3">
        <f t="shared" si="91"/>
        <v>119502.34729518216</v>
      </c>
      <c r="G479" s="3">
        <f t="shared" si="93"/>
        <v>114892.92420707362</v>
      </c>
      <c r="H479" s="3" t="str">
        <f t="shared" si="94"/>
        <v>-2.71779069227317+2.5072005426715i</v>
      </c>
      <c r="I479" s="3">
        <f t="shared" si="96"/>
        <v>11.358460518684421</v>
      </c>
      <c r="J479" s="3">
        <f t="shared" si="97"/>
        <v>-222.69197705413069</v>
      </c>
      <c r="K479" s="3" t="str">
        <f t="shared" si="98"/>
        <v>0.00412063441708874-0.00637584178648267i</v>
      </c>
      <c r="L479" s="3" t="str">
        <f t="shared" si="95"/>
        <v>0.199228618855322-33.4709600009751i</v>
      </c>
      <c r="M479" s="3" t="str">
        <f t="shared" si="99"/>
        <v>-0.231496126432414-0.217692225787132i</v>
      </c>
      <c r="N479" s="3">
        <f t="shared" si="100"/>
        <v>-42.393439464161077</v>
      </c>
      <c r="O479" s="3">
        <f t="shared" si="101"/>
        <v>122.87412885178001</v>
      </c>
      <c r="P479" s="3">
        <f t="shared" si="102"/>
        <v>-31.034978945476656</v>
      </c>
      <c r="Q479" s="3">
        <f t="shared" si="103"/>
        <v>-99.817848202350675</v>
      </c>
    </row>
    <row r="480" spans="4:17" x14ac:dyDescent="0.2">
      <c r="D480" s="3">
        <v>475</v>
      </c>
      <c r="E480" s="3">
        <f t="shared" si="92"/>
        <v>5.0859784958807825</v>
      </c>
      <c r="F480" s="3">
        <f t="shared" si="91"/>
        <v>121892.92420707362</v>
      </c>
      <c r="G480" s="3">
        <f t="shared" si="93"/>
        <v>117331.32325887294</v>
      </c>
      <c r="H480" s="3" t="str">
        <f t="shared" si="94"/>
        <v>-2.61827024162103+2.48976372368042i</v>
      </c>
      <c r="I480" s="3">
        <f t="shared" si="96"/>
        <v>11.157523400037155</v>
      </c>
      <c r="J480" s="3">
        <f t="shared" si="97"/>
        <v>-223.5588724727281</v>
      </c>
      <c r="K480" s="3" t="str">
        <f t="shared" si="98"/>
        <v>0.00400831980813322-0.00632401472592275i</v>
      </c>
      <c r="L480" s="3" t="str">
        <f t="shared" si="95"/>
        <v>0.191490927132271-32.8145691496891i</v>
      </c>
      <c r="M480" s="3" t="str">
        <f t="shared" si="99"/>
        <v>-0.226300418198627-0.20520942491622i</v>
      </c>
      <c r="N480" s="3">
        <f t="shared" si="100"/>
        <v>-42.513485339206376</v>
      </c>
      <c r="O480" s="3">
        <f t="shared" si="101"/>
        <v>122.36755239750013</v>
      </c>
      <c r="P480" s="3">
        <f t="shared" si="102"/>
        <v>-31.355961939169219</v>
      </c>
      <c r="Q480" s="3">
        <f t="shared" si="103"/>
        <v>-101.19132007522796</v>
      </c>
    </row>
    <row r="481" spans="4:17" x14ac:dyDescent="0.2">
      <c r="D481" s="3">
        <v>476</v>
      </c>
      <c r="E481" s="3">
        <f t="shared" si="92"/>
        <v>5.0945805558721107</v>
      </c>
      <c r="F481" s="3">
        <f t="shared" si="91"/>
        <v>124331.32325887294</v>
      </c>
      <c r="G481" s="3">
        <f t="shared" si="93"/>
        <v>119818.50110545871</v>
      </c>
      <c r="H481" s="3" t="str">
        <f t="shared" si="94"/>
        <v>-2.5217315310108+2.470606264341i</v>
      </c>
      <c r="I481" s="3">
        <f t="shared" si="96"/>
        <v>10.956234741297447</v>
      </c>
      <c r="J481" s="3">
        <f t="shared" si="97"/>
        <v>-224.41326894671053</v>
      </c>
      <c r="K481" s="3" t="str">
        <f t="shared" si="98"/>
        <v>0.0038977862122392-0.00627062991884969i</v>
      </c>
      <c r="L481" s="3" t="str">
        <f t="shared" si="95"/>
        <v>0.18405374401022-32.171048900352i</v>
      </c>
      <c r="M481" s="3" t="str">
        <f t="shared" si="99"/>
        <v>-0.220958391863107-0.193385801667972i</v>
      </c>
      <c r="N481" s="3">
        <f t="shared" si="100"/>
        <v>-42.63495639257652</v>
      </c>
      <c r="O481" s="3">
        <f t="shared" si="101"/>
        <v>121.86483800649287</v>
      </c>
      <c r="P481" s="3">
        <f t="shared" si="102"/>
        <v>-31.678721651279073</v>
      </c>
      <c r="Q481" s="3">
        <f t="shared" si="103"/>
        <v>-102.54843094021766</v>
      </c>
    </row>
    <row r="482" spans="4:17" x14ac:dyDescent="0.2">
      <c r="D482" s="3">
        <v>477</v>
      </c>
      <c r="E482" s="3">
        <f t="shared" si="92"/>
        <v>5.1031826158634388</v>
      </c>
      <c r="F482" s="3">
        <f t="shared" si="91"/>
        <v>126818.50110545871</v>
      </c>
      <c r="G482" s="3">
        <f t="shared" si="93"/>
        <v>122355.43353904915</v>
      </c>
      <c r="H482" s="3" t="str">
        <f t="shared" si="94"/>
        <v>-2.42812981141079+2.44985260844576i</v>
      </c>
      <c r="I482" s="3">
        <f t="shared" si="96"/>
        <v>10.754590784568324</v>
      </c>
      <c r="J482" s="3">
        <f t="shared" si="97"/>
        <v>-225.25514982523302</v>
      </c>
      <c r="K482" s="3" t="str">
        <f t="shared" si="98"/>
        <v>0.00378907623687843-0.00621576402810252i</v>
      </c>
      <c r="L482" s="3" t="str">
        <f t="shared" si="95"/>
        <v>0.176905399390988-31.5401469836181i</v>
      </c>
      <c r="M482" s="3" t="str">
        <f t="shared" si="99"/>
        <v>-0.215506288339011-0.182196018379087i</v>
      </c>
      <c r="N482" s="3">
        <f t="shared" si="100"/>
        <v>-42.757829593094023</v>
      </c>
      <c r="O482" s="3">
        <f t="shared" si="101"/>
        <v>121.36612535190352</v>
      </c>
      <c r="P482" s="3">
        <f t="shared" si="102"/>
        <v>-32.003238808525701</v>
      </c>
      <c r="Q482" s="3">
        <f t="shared" si="103"/>
        <v>-103.8890244733295</v>
      </c>
    </row>
    <row r="483" spans="4:17" x14ac:dyDescent="0.2">
      <c r="D483" s="3">
        <v>478</v>
      </c>
      <c r="E483" s="3">
        <f t="shared" si="92"/>
        <v>5.111784675854766</v>
      </c>
      <c r="F483" s="3">
        <f t="shared" si="91"/>
        <v>129355.43353904915</v>
      </c>
      <c r="G483" s="3">
        <f t="shared" si="93"/>
        <v>124943.11587203565</v>
      </c>
      <c r="H483" s="3" t="str">
        <f t="shared" si="94"/>
        <v>-2.33741781133865+2.42762242301822i</v>
      </c>
      <c r="I483" s="3">
        <f t="shared" si="96"/>
        <v>10.552587559954571</v>
      </c>
      <c r="J483" s="3">
        <f t="shared" si="97"/>
        <v>-226.08450842756957</v>
      </c>
      <c r="K483" s="3" t="str">
        <f t="shared" si="98"/>
        <v>0.00368222828256323-0.00615949450224021i</v>
      </c>
      <c r="L483" s="3" t="str">
        <f t="shared" si="95"/>
        <v>0.17003467632164-30.9216160690071i</v>
      </c>
      <c r="M483" s="3" t="str">
        <f t="shared" si="99"/>
        <v>-0.209976612894472-0.171614170387446i</v>
      </c>
      <c r="N483" s="3">
        <f t="shared" si="100"/>
        <v>-42.882081389472582</v>
      </c>
      <c r="O483" s="3">
        <f t="shared" si="101"/>
        <v>120.87154737608353</v>
      </c>
      <c r="P483" s="3">
        <f t="shared" si="102"/>
        <v>-32.329493829518015</v>
      </c>
      <c r="Q483" s="3">
        <f t="shared" si="103"/>
        <v>-105.21296105148605</v>
      </c>
    </row>
    <row r="484" spans="4:17" x14ac:dyDescent="0.2">
      <c r="D484" s="3">
        <v>479</v>
      </c>
      <c r="E484" s="3">
        <f t="shared" si="92"/>
        <v>5.1203867358460942</v>
      </c>
      <c r="F484" s="3">
        <f t="shared" si="91"/>
        <v>131943.11587203565</v>
      </c>
      <c r="G484" s="3">
        <f t="shared" si="93"/>
        <v>127582.56332747007</v>
      </c>
      <c r="H484" s="3" t="str">
        <f t="shared" si="94"/>
        <v>-2.24954600778507+2.40403061966181i</v>
      </c>
      <c r="I484" s="3">
        <f t="shared" si="96"/>
        <v>10.350220890969053</v>
      </c>
      <c r="J484" s="3">
        <f t="shared" si="97"/>
        <v>-226.90134763434358</v>
      </c>
      <c r="K484" s="3" t="str">
        <f t="shared" si="98"/>
        <v>0.00357727657548247-0.00610189932131377i</v>
      </c>
      <c r="L484" s="3" t="str">
        <f t="shared" si="95"/>
        <v>0.163430793403373-30.3152136685427i</v>
      </c>
      <c r="M484" s="3" t="str">
        <f t="shared" si="99"/>
        <v>-0.204398382140849-0.161614094413497i</v>
      </c>
      <c r="N484" s="3">
        <f t="shared" si="100"/>
        <v>-43.007687764041066</v>
      </c>
      <c r="O484" s="3">
        <f t="shared" si="101"/>
        <v>120.38123023938593</v>
      </c>
      <c r="P484" s="3">
        <f t="shared" si="102"/>
        <v>-32.657466873072011</v>
      </c>
      <c r="Q484" s="3">
        <f t="shared" si="103"/>
        <v>-106.52011739495765</v>
      </c>
    </row>
    <row r="485" spans="4:17" x14ac:dyDescent="0.2">
      <c r="D485" s="3">
        <v>480</v>
      </c>
      <c r="E485" s="3">
        <f t="shared" si="92"/>
        <v>5.1289887958374223</v>
      </c>
      <c r="F485" s="3">
        <f t="shared" si="91"/>
        <v>134582.56332747007</v>
      </c>
      <c r="G485" s="3">
        <f t="shared" si="93"/>
        <v>130274.81143736775</v>
      </c>
      <c r="H485" s="3" t="str">
        <f t="shared" si="94"/>
        <v>-2.1644628870107+2.37918739043368i</v>
      </c>
      <c r="I485" s="3">
        <f t="shared" si="96"/>
        <v>10.147486400315879</v>
      </c>
      <c r="J485" s="3">
        <f t="shared" si="97"/>
        <v>-227.7056794762897</v>
      </c>
      <c r="K485" s="3" t="str">
        <f t="shared" si="98"/>
        <v>0.00347425121666052-0.00604305675069556i</v>
      </c>
      <c r="L485" s="3" t="str">
        <f t="shared" si="95"/>
        <v>0.157083387882986-29.7207020422521i</v>
      </c>
      <c r="M485" s="3" t="str">
        <f t="shared" si="99"/>
        <v>-0.198797373693481-0.152169628371496i</v>
      </c>
      <c r="N485" s="3">
        <f t="shared" si="100"/>
        <v>-43.134624285940433</v>
      </c>
      <c r="O485" s="3">
        <f t="shared" si="101"/>
        <v>119.89529329000817</v>
      </c>
      <c r="P485" s="3">
        <f t="shared" si="102"/>
        <v>-32.987137885624556</v>
      </c>
      <c r="Q485" s="3">
        <f t="shared" si="103"/>
        <v>-107.81038618628153</v>
      </c>
    </row>
    <row r="486" spans="4:17" x14ac:dyDescent="0.2">
      <c r="D486" s="3">
        <v>481</v>
      </c>
      <c r="E486" s="3">
        <f t="shared" si="92"/>
        <v>5.1375908558287504</v>
      </c>
      <c r="F486" s="3">
        <f t="shared" si="91"/>
        <v>137274.81143736775</v>
      </c>
      <c r="G486" s="3">
        <f t="shared" si="93"/>
        <v>133020.91644897746</v>
      </c>
      <c r="H486" s="3" t="str">
        <f t="shared" si="94"/>
        <v>-2.08211519467143+2.35319825698108i</v>
      </c>
      <c r="I486" s="3">
        <f t="shared" si="96"/>
        <v>9.9443795160045703</v>
      </c>
      <c r="J486" s="3">
        <f t="shared" si="97"/>
        <v>-228.49752472221746</v>
      </c>
      <c r="K486" s="3" t="str">
        <f t="shared" si="98"/>
        <v>0.00337317824655417-0.00598304510404496i</v>
      </c>
      <c r="L486" s="3" t="str">
        <f t="shared" si="95"/>
        <v>0.150982499400418-29.1378481054916i</v>
      </c>
      <c r="M486" s="3" t="str">
        <f t="shared" si="99"/>
        <v>-0.193196373711259-0.143254827541733i</v>
      </c>
      <c r="N486" s="3">
        <f t="shared" si="100"/>
        <v>-43.26286616358896</v>
      </c>
      <c r="O486" s="3">
        <f t="shared" si="101"/>
        <v>119.41384905416119</v>
      </c>
      <c r="P486" s="3">
        <f t="shared" si="102"/>
        <v>-33.318486647584393</v>
      </c>
      <c r="Q486" s="3">
        <f t="shared" si="103"/>
        <v>-109.08367566805627</v>
      </c>
    </row>
    <row r="487" spans="4:17" x14ac:dyDescent="0.2">
      <c r="D487" s="3">
        <v>482</v>
      </c>
      <c r="E487" s="3">
        <f t="shared" si="92"/>
        <v>5.1461929158200785</v>
      </c>
      <c r="F487" s="3">
        <f t="shared" si="91"/>
        <v>140020.91644897746</v>
      </c>
      <c r="G487" s="3">
        <f t="shared" si="93"/>
        <v>135821.95573917619</v>
      </c>
      <c r="H487" s="3" t="str">
        <f t="shared" si="94"/>
        <v>-2.00244817484795+2.32616413169726i</v>
      </c>
      <c r="I487" s="3">
        <f t="shared" si="96"/>
        <v>9.7408954777512911</v>
      </c>
      <c r="J487" s="3">
        <f t="shared" si="97"/>
        <v>-229.2769124677105</v>
      </c>
      <c r="K487" s="3" t="str">
        <f t="shared" si="98"/>
        <v>0.00327407972394052-0.00592194251635879i</v>
      </c>
      <c r="L487" s="3" t="str">
        <f t="shared" si="95"/>
        <v>0.145118554366966-28.5664233380634i</v>
      </c>
      <c r="M487" s="3" t="str">
        <f t="shared" si="99"/>
        <v>-0.187615418610643-0.13484414192924i</v>
      </c>
      <c r="N487" s="3">
        <f t="shared" si="100"/>
        <v>-43.392388296225718</v>
      </c>
      <c r="O487" s="3">
        <f t="shared" si="101"/>
        <v>118.93700324574903</v>
      </c>
      <c r="P487" s="3">
        <f t="shared" si="102"/>
        <v>-33.651492818474424</v>
      </c>
      <c r="Q487" s="3">
        <f t="shared" si="103"/>
        <v>-110.33990922196148</v>
      </c>
    </row>
    <row r="488" spans="4:17" x14ac:dyDescent="0.2">
      <c r="D488" s="3">
        <v>483</v>
      </c>
      <c r="E488" s="3">
        <f t="shared" si="92"/>
        <v>5.1547949758114058</v>
      </c>
      <c r="F488" s="3">
        <f t="shared" si="91"/>
        <v>142821.95573917619</v>
      </c>
      <c r="G488" s="3">
        <f t="shared" si="93"/>
        <v>138679.02823715709</v>
      </c>
      <c r="H488" s="3" t="str">
        <f t="shared" si="94"/>
        <v>-1.92540579766764+2.298181389683i</v>
      </c>
      <c r="I488" s="3">
        <f t="shared" si="96"/>
        <v>9.5370293436266245</v>
      </c>
      <c r="J488" s="3">
        <f t="shared" si="97"/>
        <v>-230.04387972597615</v>
      </c>
      <c r="K488" s="3" t="str">
        <f t="shared" si="98"/>
        <v>0.00317697381790352-0.00585982672792111i</v>
      </c>
      <c r="L488" s="3" t="str">
        <f t="shared" si="95"/>
        <v>0.13948235094971-28.0062036950928i</v>
      </c>
      <c r="M488" s="3" t="str">
        <f t="shared" si="99"/>
        <v>-0.182072028178924-0.126912559420905i</v>
      </c>
      <c r="N488" s="3">
        <f t="shared" si="100"/>
        <v>-43.523165324356718</v>
      </c>
      <c r="O488" s="3">
        <f t="shared" si="101"/>
        <v>118.4648547946793</v>
      </c>
      <c r="P488" s="3">
        <f t="shared" si="102"/>
        <v>-33.986135980730097</v>
      </c>
      <c r="Q488" s="3">
        <f t="shared" si="103"/>
        <v>-111.57902493129686</v>
      </c>
    </row>
    <row r="489" spans="4:17" x14ac:dyDescent="0.2">
      <c r="D489" s="3">
        <v>484</v>
      </c>
      <c r="E489" s="3">
        <f t="shared" si="92"/>
        <v>5.1633970358027339</v>
      </c>
      <c r="F489" s="3">
        <f t="shared" si="91"/>
        <v>145679.02823715709</v>
      </c>
      <c r="G489" s="3">
        <f t="shared" si="93"/>
        <v>141593.25485557073</v>
      </c>
      <c r="H489" s="3" t="str">
        <f t="shared" si="94"/>
        <v>-1.85093097530925+2.26934195033592i</v>
      </c>
      <c r="I489" s="3">
        <f t="shared" si="96"/>
        <v>9.3327759969093176</v>
      </c>
      <c r="J489" s="3">
        <f t="shared" si="97"/>
        <v>-230.79847102215007</v>
      </c>
      <c r="K489" s="3" t="str">
        <f t="shared" si="98"/>
        <v>0.00308187491169486-0.00579677487983541i</v>
      </c>
      <c r="L489" s="3" t="str">
        <f t="shared" si="95"/>
        <v>0.134065044638639-27.4569695196277i</v>
      </c>
      <c r="M489" s="3" t="str">
        <f t="shared" si="99"/>
        <v>-0.176581428091827-0.119435719067013i</v>
      </c>
      <c r="N489" s="3">
        <f t="shared" si="100"/>
        <v>-43.655171678944242</v>
      </c>
      <c r="O489" s="3">
        <f t="shared" si="101"/>
        <v>117.99749589285133</v>
      </c>
      <c r="P489" s="3">
        <f t="shared" si="102"/>
        <v>-34.322395682034923</v>
      </c>
      <c r="Q489" s="3">
        <f t="shared" si="103"/>
        <v>-112.80097512929873</v>
      </c>
    </row>
    <row r="490" spans="4:17" x14ac:dyDescent="0.2">
      <c r="D490" s="3">
        <v>485</v>
      </c>
      <c r="E490" s="3">
        <f t="shared" si="92"/>
        <v>5.171999095794062</v>
      </c>
      <c r="F490" s="3">
        <f t="shared" si="91"/>
        <v>148593.25485557073</v>
      </c>
      <c r="G490" s="3">
        <f t="shared" si="93"/>
        <v>144565.77893029116</v>
      </c>
      <c r="H490" s="3" t="str">
        <f t="shared" si="94"/>
        <v>-1.7789657662766+2.23973336743269i</v>
      </c>
      <c r="I490" s="3">
        <f t="shared" si="96"/>
        <v>9.1281301531102628</v>
      </c>
      <c r="J490" s="3">
        <f t="shared" si="97"/>
        <v>-231.54073799223454</v>
      </c>
      <c r="K490" s="3" t="str">
        <f t="shared" si="98"/>
        <v>0.00298879371722829-0.0057328633216912i</v>
      </c>
      <c r="L490" s="3" t="str">
        <f t="shared" si="95"/>
        <v>0.128858134373896-26.9185054569331i</v>
      </c>
      <c r="M490" s="3" t="str">
        <f t="shared" si="99"/>
        <v>-0.171156760485591-0.112389998483399i</v>
      </c>
      <c r="N490" s="3">
        <f t="shared" si="100"/>
        <v>-43.788381629195328</v>
      </c>
      <c r="O490" s="3">
        <f t="shared" si="101"/>
        <v>117.53501205682366</v>
      </c>
      <c r="P490" s="3">
        <f t="shared" si="102"/>
        <v>-34.660251476085065</v>
      </c>
      <c r="Q490" s="3">
        <f t="shared" si="103"/>
        <v>-114.00572593541088</v>
      </c>
    </row>
    <row r="491" spans="4:17" x14ac:dyDescent="0.2">
      <c r="D491" s="3">
        <v>486</v>
      </c>
      <c r="E491" s="3">
        <f t="shared" si="92"/>
        <v>5.1806011557853902</v>
      </c>
      <c r="F491" s="3">
        <f t="shared" si="91"/>
        <v>151565.77893029116</v>
      </c>
      <c r="G491" s="3">
        <f t="shared" si="93"/>
        <v>147597.76666898059</v>
      </c>
      <c r="H491" s="3" t="str">
        <f t="shared" si="94"/>
        <v>-1.70945156791328+2.20943892661714i</v>
      </c>
      <c r="I491" s="3">
        <f t="shared" si="96"/>
        <v>8.9230863671333065</v>
      </c>
      <c r="J491" s="3">
        <f t="shared" si="97"/>
        <v>-232.27073898773648</v>
      </c>
      <c r="K491" s="3" t="str">
        <f t="shared" si="98"/>
        <v>0.002897737398963-0.00566816743179116i</v>
      </c>
      <c r="L491" s="3" t="str">
        <f t="shared" si="95"/>
        <v>0.123853449211414-26.3906003704452i</v>
      </c>
      <c r="M491" s="3" t="str">
        <f t="shared" si="99"/>
        <v>-0.165809281758572-0.105752579018454i</v>
      </c>
      <c r="N491" s="3">
        <f t="shared" si="100"/>
        <v>-43.922769328821047</v>
      </c>
      <c r="O491" s="3">
        <f t="shared" si="101"/>
        <v>117.07748220611866</v>
      </c>
      <c r="P491" s="3">
        <f t="shared" si="102"/>
        <v>-34.999682961687739</v>
      </c>
      <c r="Q491" s="3">
        <f t="shared" si="103"/>
        <v>-115.19325678161782</v>
      </c>
    </row>
    <row r="492" spans="4:17" x14ac:dyDescent="0.2">
      <c r="D492" s="3">
        <v>487</v>
      </c>
      <c r="E492" s="3">
        <f t="shared" si="92"/>
        <v>5.1892032157767183</v>
      </c>
      <c r="F492" s="3">
        <f t="shared" si="91"/>
        <v>154597.76666898059</v>
      </c>
      <c r="G492" s="3">
        <f t="shared" si="93"/>
        <v>150690.4076086258</v>
      </c>
      <c r="H492" s="3" t="str">
        <f t="shared" si="94"/>
        <v>-1.642329297207+2.17853774925868i</v>
      </c>
      <c r="I492" s="3">
        <f t="shared" si="96"/>
        <v>8.717639040539126</v>
      </c>
      <c r="J492" s="3">
        <f t="shared" si="97"/>
        <v>-232.98853868696753</v>
      </c>
      <c r="K492" s="3" t="str">
        <f t="shared" si="98"/>
        <v>0.00280870970593957-0.00560276145024192i</v>
      </c>
      <c r="L492" s="3" t="str">
        <f t="shared" si="95"/>
        <v>0.119043135506062-25.8730472593551i</v>
      </c>
      <c r="M492" s="3" t="str">
        <f t="shared" si="99"/>
        <v>-0.160548547197526-0.0995014919718081i</v>
      </c>
      <c r="N492" s="3">
        <f t="shared" si="100"/>
        <v>-44.058308860655117</v>
      </c>
      <c r="O492" s="3">
        <f t="shared" si="101"/>
        <v>116.6249787560906</v>
      </c>
      <c r="P492" s="3">
        <f t="shared" si="102"/>
        <v>-35.340669820115991</v>
      </c>
      <c r="Q492" s="3">
        <f t="shared" si="103"/>
        <v>-116.36355993087693</v>
      </c>
    </row>
    <row r="493" spans="4:17" x14ac:dyDescent="0.2">
      <c r="D493" s="3">
        <v>488</v>
      </c>
      <c r="E493" s="3">
        <f t="shared" si="92"/>
        <v>5.1978052757680455</v>
      </c>
      <c r="F493" s="3">
        <f t="shared" si="91"/>
        <v>157690.4076086258</v>
      </c>
      <c r="G493" s="3">
        <f t="shared" si="93"/>
        <v>153844.91508223032</v>
      </c>
      <c r="H493" s="3" t="str">
        <f t="shared" si="94"/>
        <v>-1.57753956000301+2.14710490170137i</v>
      </c>
      <c r="I493" s="3">
        <f t="shared" si="96"/>
        <v>8.5117824288865123</v>
      </c>
      <c r="J493" s="3">
        <f t="shared" si="97"/>
        <v>-233.69420771384614</v>
      </c>
      <c r="K493" s="3" t="str">
        <f t="shared" si="98"/>
        <v>0.00272171111075299-0.00553671832509709i</v>
      </c>
      <c r="L493" s="3" t="str">
        <f t="shared" si="95"/>
        <v>0.114419644592236-25.3656431777906i</v>
      </c>
      <c r="M493" s="3" t="str">
        <f t="shared" si="99"/>
        <v>-0.155382582353807-0.0936156488006787i</v>
      </c>
      <c r="N493" s="3">
        <f t="shared" si="100"/>
        <v>-44.194974279534392</v>
      </c>
      <c r="O493" s="3">
        <f t="shared" si="101"/>
        <v>116.17756772426479</v>
      </c>
      <c r="P493" s="3">
        <f t="shared" si="102"/>
        <v>-35.68319185064788</v>
      </c>
      <c r="Q493" s="3">
        <f t="shared" si="103"/>
        <v>-117.51663998958135</v>
      </c>
    </row>
    <row r="494" spans="4:17" x14ac:dyDescent="0.2">
      <c r="D494" s="3">
        <v>489</v>
      </c>
      <c r="E494" s="3">
        <f t="shared" si="92"/>
        <v>5.2064073357593736</v>
      </c>
      <c r="F494" s="3">
        <f t="shared" si="91"/>
        <v>160844.91508223032</v>
      </c>
      <c r="G494" s="3">
        <f t="shared" si="93"/>
        <v>157062.52669483688</v>
      </c>
      <c r="H494" s="3" t="str">
        <f t="shared" si="94"/>
        <v>-1.51502280880463+2.11521150898002i</v>
      </c>
      <c r="I494" s="3">
        <f t="shared" si="96"/>
        <v>8.3055106491206772</v>
      </c>
      <c r="J494" s="3">
        <f t="shared" si="97"/>
        <v>-234.38782226495908</v>
      </c>
      <c r="K494" s="3" t="str">
        <f t="shared" si="98"/>
        <v>0.00263673895427612-0.00547010957163016i</v>
      </c>
      <c r="L494" s="3" t="str">
        <f t="shared" si="95"/>
        <v>0.109975720942595-24.8681891555665i</v>
      </c>
      <c r="M494" s="3" t="str">
        <f t="shared" si="99"/>
        <v>-0.15031804134854-0.0880748579140052i</v>
      </c>
      <c r="N494" s="3">
        <f t="shared" si="100"/>
        <v>-44.332739653361372</v>
      </c>
      <c r="O494" s="3">
        <f t="shared" si="101"/>
        <v>115.73530884904224</v>
      </c>
      <c r="P494" s="3">
        <f t="shared" si="102"/>
        <v>-36.027229004240695</v>
      </c>
      <c r="Q494" s="3">
        <f t="shared" si="103"/>
        <v>-118.65251341591684</v>
      </c>
    </row>
    <row r="495" spans="4:17" x14ac:dyDescent="0.2">
      <c r="D495" s="3">
        <v>490</v>
      </c>
      <c r="E495" s="3">
        <f t="shared" si="92"/>
        <v>5.2150093957507018</v>
      </c>
      <c r="F495" s="3">
        <f t="shared" si="91"/>
        <v>164062.52669483688</v>
      </c>
      <c r="G495" s="3">
        <f t="shared" si="93"/>
        <v>160344.50480907792</v>
      </c>
      <c r="H495" s="3" t="str">
        <f t="shared" si="94"/>
        <v>-1.45471948939456+2.08292487213954i</v>
      </c>
      <c r="I495" s="3">
        <f t="shared" si="96"/>
        <v>8.0988176869886832</v>
      </c>
      <c r="J495" s="3">
        <f t="shared" si="97"/>
        <v>-235.06946374551904</v>
      </c>
      <c r="K495" s="3" t="str">
        <f t="shared" si="98"/>
        <v>0.00255378759498721-0.00540300514471532i</v>
      </c>
      <c r="L495" s="3" t="str">
        <f t="shared" si="95"/>
        <v>0.105704390786416-24.3804901204731i</v>
      </c>
      <c r="M495" s="3" t="str">
        <f t="shared" si="99"/>
        <v>-0.145360352476009-0.0828598303392586i</v>
      </c>
      <c r="N495" s="3">
        <f t="shared" si="100"/>
        <v>-44.471579102280749</v>
      </c>
      <c r="O495" s="3">
        <f t="shared" si="101"/>
        <v>115.29825571966339</v>
      </c>
      <c r="P495" s="3">
        <f t="shared" si="102"/>
        <v>-36.372761415292068</v>
      </c>
      <c r="Q495" s="3">
        <f t="shared" si="103"/>
        <v>-119.77120802585566</v>
      </c>
    </row>
    <row r="496" spans="4:17" x14ac:dyDescent="0.2">
      <c r="D496" s="3">
        <v>491</v>
      </c>
      <c r="E496" s="3">
        <f t="shared" si="92"/>
        <v>5.2236114557420299</v>
      </c>
      <c r="F496" s="3">
        <f t="shared" si="91"/>
        <v>167344.50480907792</v>
      </c>
      <c r="G496" s="3">
        <f t="shared" si="93"/>
        <v>163692.13704043761</v>
      </c>
      <c r="H496" s="3" t="str">
        <f t="shared" si="94"/>
        <v>-1.39657017655406+2.05030858835179i</v>
      </c>
      <c r="I496" s="3">
        <f t="shared" si="96"/>
        <v>7.8916974044572674</v>
      </c>
      <c r="J496" s="3">
        <f t="shared" si="97"/>
        <v>-235.73921841478332</v>
      </c>
      <c r="K496" s="3" t="str">
        <f t="shared" si="98"/>
        <v>0.00247284856180027-0.0053354733241982i</v>
      </c>
      <c r="L496" s="3" t="str">
        <f t="shared" si="95"/>
        <v>0.101598951169702-23.9023548220739i</v>
      </c>
      <c r="M496" s="3" t="str">
        <f t="shared" si="99"/>
        <v>-0.140513851612144-0.0779521762553593i</v>
      </c>
      <c r="N496" s="3">
        <f t="shared" si="100"/>
        <v>-44.611466835920481</v>
      </c>
      <c r="O496" s="3">
        <f t="shared" si="101"/>
        <v>114.86645591632949</v>
      </c>
      <c r="P496" s="3">
        <f t="shared" si="102"/>
        <v>-36.719769431463213</v>
      </c>
      <c r="Q496" s="3">
        <f t="shared" si="103"/>
        <v>-120.87276249845384</v>
      </c>
    </row>
    <row r="497" spans="4:17" x14ac:dyDescent="0.2">
      <c r="D497" s="3">
        <v>492</v>
      </c>
      <c r="E497" s="3">
        <f t="shared" si="92"/>
        <v>5.232213515733358</v>
      </c>
      <c r="F497" s="3">
        <f t="shared" si="91"/>
        <v>170692.13704043761</v>
      </c>
      <c r="G497" s="3">
        <f t="shared" si="93"/>
        <v>167106.73676241926</v>
      </c>
      <c r="H497" s="3" t="str">
        <f t="shared" si="94"/>
        <v>-1.34051569919716+2.01742267308411i</v>
      </c>
      <c r="I497" s="3">
        <f t="shared" si="96"/>
        <v>7.6841435471152328</v>
      </c>
      <c r="J497" s="3">
        <f t="shared" si="97"/>
        <v>-236.39717704139903</v>
      </c>
      <c r="K497" s="3" t="str">
        <f t="shared" si="98"/>
        <v>0.00239391070935151-0.00526758061305535i</v>
      </c>
      <c r="L497" s="3" t="str">
        <f t="shared" si="95"/>
        <v>0.0976529594399449-23.433595756983i</v>
      </c>
      <c r="M497" s="3" t="str">
        <f t="shared" si="99"/>
        <v>-0.135781904029879-0.0733343941192927i</v>
      </c>
      <c r="N497" s="3">
        <f t="shared" si="100"/>
        <v>-44.752377188657974</v>
      </c>
      <c r="O497" s="3">
        <f t="shared" si="101"/>
        <v>114.43995115939448</v>
      </c>
      <c r="P497" s="3">
        <f t="shared" si="102"/>
        <v>-37.06823364154274</v>
      </c>
      <c r="Q497" s="3">
        <f t="shared" si="103"/>
        <v>-121.95722588200455</v>
      </c>
    </row>
    <row r="498" spans="4:17" x14ac:dyDescent="0.2">
      <c r="D498" s="3">
        <v>493</v>
      </c>
      <c r="E498" s="3">
        <f t="shared" si="92"/>
        <v>5.2408155757246861</v>
      </c>
      <c r="F498" s="3">
        <f t="shared" si="91"/>
        <v>174106.73676241926</v>
      </c>
      <c r="G498" s="3">
        <f t="shared" si="93"/>
        <v>170589.64362182037</v>
      </c>
      <c r="H498" s="3" t="str">
        <f t="shared" si="94"/>
        <v>-1.28649725526916+1.9843236836319i</v>
      </c>
      <c r="I498" s="3">
        <f t="shared" si="96"/>
        <v>7.4761497515438124</v>
      </c>
      <c r="J498" s="3">
        <f t="shared" si="97"/>
        <v>-237.04343456905332</v>
      </c>
      <c r="K498" s="3" t="str">
        <f t="shared" si="98"/>
        <v>0.00231696037475308-0.00519939164806473i</v>
      </c>
      <c r="L498" s="3" t="str">
        <f t="shared" si="95"/>
        <v>0.0938602231390547-22.974029095596i</v>
      </c>
      <c r="M498" s="3" t="str">
        <f t="shared" si="99"/>
        <v>-0.131167015283801-0.068989853873998i</v>
      </c>
      <c r="N498" s="3">
        <f t="shared" si="100"/>
        <v>-44.894284652885794</v>
      </c>
      <c r="O498" s="3">
        <f t="shared" si="101"/>
        <v>114.01877746655875</v>
      </c>
      <c r="P498" s="3">
        <f t="shared" si="102"/>
        <v>-37.418134901341979</v>
      </c>
      <c r="Q498" s="3">
        <f t="shared" si="103"/>
        <v>-123.02465710249457</v>
      </c>
    </row>
    <row r="499" spans="4:17" x14ac:dyDescent="0.2">
      <c r="D499" s="3">
        <v>494</v>
      </c>
      <c r="E499" s="3">
        <f t="shared" si="92"/>
        <v>5.2494176357160134</v>
      </c>
      <c r="F499" s="3">
        <f t="shared" si="91"/>
        <v>177589.64362182037</v>
      </c>
      <c r="G499" s="3">
        <f t="shared" si="93"/>
        <v>174142.22406431744</v>
      </c>
      <c r="H499" s="3" t="str">
        <f t="shared" si="94"/>
        <v>-1.23445651678372+1.95106484338512i</v>
      </c>
      <c r="I499" s="3">
        <f t="shared" si="96"/>
        <v>7.267709552638312</v>
      </c>
      <c r="J499" s="3">
        <f t="shared" si="97"/>
        <v>-237.67808979274804</v>
      </c>
      <c r="K499" s="3" t="str">
        <f t="shared" si="98"/>
        <v>0.00224198153488776-0.00513096912263993i</v>
      </c>
      <c r="L499" s="3" t="str">
        <f t="shared" si="95"/>
        <v>0.0902147902886164-22.5234746102442i</v>
      </c>
      <c r="M499" s="3" t="str">
        <f t="shared" si="99"/>
        <v>-0.126670931859811-0.064902775510398i</v>
      </c>
      <c r="N499" s="3">
        <f t="shared" si="100"/>
        <v>-45.037163910266074</v>
      </c>
      <c r="O499" s="3">
        <f t="shared" si="101"/>
        <v>113.60296531702649</v>
      </c>
      <c r="P499" s="3">
        <f t="shared" si="102"/>
        <v>-37.769454357627765</v>
      </c>
      <c r="Q499" s="3">
        <f t="shared" si="103"/>
        <v>-124.07512447572155</v>
      </c>
    </row>
    <row r="500" spans="4:17" x14ac:dyDescent="0.2">
      <c r="D500" s="3">
        <v>495</v>
      </c>
      <c r="E500" s="3">
        <f t="shared" si="92"/>
        <v>5.2580196957073415</v>
      </c>
      <c r="F500" s="3">
        <f t="shared" si="91"/>
        <v>181142.22406431744</v>
      </c>
      <c r="G500" s="3">
        <f t="shared" si="93"/>
        <v>177765.87187055836</v>
      </c>
      <c r="H500" s="3" t="str">
        <f t="shared" si="94"/>
        <v>-1.18433572539468+1.91769616625482i</v>
      </c>
      <c r="I500" s="3">
        <f t="shared" si="96"/>
        <v>7.0588163908698496</v>
      </c>
      <c r="J500" s="3">
        <f t="shared" si="97"/>
        <v>-238.30124504592663</v>
      </c>
      <c r="K500" s="3" t="str">
        <f t="shared" si="98"/>
        <v>0.00216895596338412-0.00506237372142398i</v>
      </c>
      <c r="L500" s="3" t="str">
        <f t="shared" si="95"/>
        <v>0.086710940052249-22.0817556047453i</v>
      </c>
      <c r="M500" s="3" t="str">
        <f t="shared" si="99"/>
        <v>-0.122294732297812-0.0610582040660268i</v>
      </c>
      <c r="N500" s="3">
        <f t="shared" si="100"/>
        <v>-45.180989860971209</v>
      </c>
      <c r="O500" s="3">
        <f t="shared" si="101"/>
        <v>113.19253982161413</v>
      </c>
      <c r="P500" s="3">
        <f t="shared" si="102"/>
        <v>-38.122173470101359</v>
      </c>
      <c r="Q500" s="3">
        <f t="shared" si="103"/>
        <v>-125.1087052243125</v>
      </c>
    </row>
    <row r="501" spans="4:17" x14ac:dyDescent="0.2">
      <c r="D501" s="3">
        <v>496</v>
      </c>
      <c r="E501" s="3">
        <f t="shared" si="92"/>
        <v>5.2666217556986696</v>
      </c>
      <c r="F501" s="3">
        <f t="shared" si="91"/>
        <v>184765.87187055836</v>
      </c>
      <c r="G501" s="3">
        <f t="shared" si="93"/>
        <v>181462.00870298574</v>
      </c>
      <c r="H501" s="3" t="str">
        <f t="shared" si="94"/>
        <v>-1.13607777891325+1.88426458073978i</v>
      </c>
      <c r="I501" s="3">
        <f t="shared" si="96"/>
        <v>6.8494636194754346</v>
      </c>
      <c r="J501" s="3">
        <f t="shared" si="97"/>
        <v>-238.91300589862681</v>
      </c>
      <c r="K501" s="3" t="str">
        <f t="shared" si="98"/>
        <v>0.0020978633864803-0.00499366406618796i</v>
      </c>
      <c r="L501" s="3" t="str">
        <f t="shared" si="95"/>
        <v>0.0833431737604637-21.6486988453273i</v>
      </c>
      <c r="M501" s="3" t="str">
        <f t="shared" si="99"/>
        <v>-0.118038909491548-0.0574419819749791i</v>
      </c>
      <c r="N501" s="3">
        <f t="shared" si="100"/>
        <v>-45.325737650919244</v>
      </c>
      <c r="O501" s="3">
        <f t="shared" si="101"/>
        <v>112.78752089784064</v>
      </c>
      <c r="P501" s="3">
        <f t="shared" si="102"/>
        <v>-38.476274031443808</v>
      </c>
      <c r="Q501" s="3">
        <f t="shared" si="103"/>
        <v>-126.12548500078617</v>
      </c>
    </row>
    <row r="502" spans="4:17" x14ac:dyDescent="0.2">
      <c r="D502" s="3">
        <v>497</v>
      </c>
      <c r="E502" s="3">
        <f t="shared" si="92"/>
        <v>5.2752238156899978</v>
      </c>
      <c r="F502" s="3">
        <f t="shared" si="91"/>
        <v>188462.00870298574</v>
      </c>
      <c r="G502" s="3">
        <f t="shared" si="93"/>
        <v>185232.08466359551</v>
      </c>
      <c r="H502" s="3" t="str">
        <f t="shared" si="94"/>
        <v>-1.08962630919203+1.85081405316539i</v>
      </c>
      <c r="I502" s="3">
        <f t="shared" si="96"/>
        <v>6.6396445115664182</v>
      </c>
      <c r="J502" s="3">
        <f t="shared" si="97"/>
        <v>-239.51348086677024</v>
      </c>
      <c r="K502" s="3" t="str">
        <f t="shared" si="98"/>
        <v>0.00202868163705194-0.00492489667253607i</v>
      </c>
      <c r="L502" s="3" t="str">
        <f t="shared" si="95"/>
        <v>0.0801062062839238-21.2241344928939i</v>
      </c>
      <c r="M502" s="3" t="str">
        <f t="shared" si="99"/>
        <v>-0.113903444853547-0.0540407195369917i</v>
      </c>
      <c r="N502" s="3">
        <f t="shared" si="100"/>
        <v>-45.471382697025035</v>
      </c>
      <c r="O502" s="3">
        <f t="shared" si="101"/>
        <v>112.38792344906319</v>
      </c>
      <c r="P502" s="3">
        <f t="shared" si="102"/>
        <v>-38.831738185458619</v>
      </c>
      <c r="Q502" s="3">
        <f t="shared" si="103"/>
        <v>-127.12555741770704</v>
      </c>
    </row>
    <row r="503" spans="4:17" x14ac:dyDescent="0.2">
      <c r="D503" s="3">
        <v>498</v>
      </c>
      <c r="E503" s="3">
        <f t="shared" si="92"/>
        <v>5.2838258756813259</v>
      </c>
      <c r="F503" s="3">
        <f t="shared" si="91"/>
        <v>192232.08466359551</v>
      </c>
      <c r="G503" s="3">
        <f t="shared" si="93"/>
        <v>189077.57886285498</v>
      </c>
      <c r="H503" s="3" t="str">
        <f t="shared" si="94"/>
        <v>-1.04492575180426+1.81738570967689i</v>
      </c>
      <c r="I503" s="3">
        <f t="shared" si="96"/>
        <v>6.4293522671484995</v>
      </c>
      <c r="J503" s="3">
        <f t="shared" si="97"/>
        <v>-240.10278113263905</v>
      </c>
      <c r="K503" s="3" t="str">
        <f t="shared" si="98"/>
        <v>0.0019613868061506-0.00485612591688641i</v>
      </c>
      <c r="L503" s="3" t="str">
        <f t="shared" si="95"/>
        <v>0.0769949577415992-20.8078960366093i</v>
      </c>
      <c r="M503" s="3" t="str">
        <f t="shared" si="99"/>
        <v>-0.109887875008512-0.0508417641458097i</v>
      </c>
      <c r="N503" s="3">
        <f t="shared" si="100"/>
        <v>-45.617900710493579</v>
      </c>
      <c r="O503" s="3">
        <f t="shared" si="101"/>
        <v>111.993757546773</v>
      </c>
      <c r="P503" s="3">
        <f t="shared" si="102"/>
        <v>-39.188548443345077</v>
      </c>
      <c r="Q503" s="3">
        <f t="shared" si="103"/>
        <v>-128.10902358586605</v>
      </c>
    </row>
    <row r="504" spans="4:17" x14ac:dyDescent="0.2">
      <c r="D504" s="3">
        <v>499</v>
      </c>
      <c r="E504" s="3">
        <f t="shared" si="92"/>
        <v>5.2924279356726531</v>
      </c>
      <c r="F504" s="3">
        <f t="shared" si="91"/>
        <v>196077.57886285498</v>
      </c>
      <c r="G504" s="3">
        <f t="shared" si="93"/>
        <v>193000.00000000041</v>
      </c>
      <c r="H504" s="3" t="str">
        <f t="shared" si="94"/>
        <v>-1.00192140794903+1.7840179566161i</v>
      </c>
      <c r="I504" s="3">
        <f t="shared" si="96"/>
        <v>6.2185800200459767</v>
      </c>
      <c r="J504" s="3">
        <f t="shared" si="97"/>
        <v>-240.68102027654479</v>
      </c>
      <c r="K504" s="3" t="str">
        <f t="shared" si="98"/>
        <v>0.00189595339146707-0.00478740401317018i</v>
      </c>
      <c r="L504" s="3" t="str">
        <f t="shared" si="95"/>
        <v>0.0740045455308352-20.3998202287774i</v>
      </c>
      <c r="M504" s="3" t="str">
        <f t="shared" si="99"/>
        <v>-0.105991351647597-0.047833168806385i</v>
      </c>
      <c r="N504" s="3">
        <f t="shared" si="100"/>
        <v>-45.765267718190835</v>
      </c>
      <c r="O504" s="3">
        <f t="shared" si="101"/>
        <v>111.60502861520526</v>
      </c>
      <c r="P504" s="3">
        <f t="shared" si="102"/>
        <v>-39.546687698144858</v>
      </c>
      <c r="Q504" s="3">
        <f t="shared" si="103"/>
        <v>-129.07599166133951</v>
      </c>
    </row>
    <row r="505" spans="4:17" x14ac:dyDescent="0.2">
      <c r="D505" s="3">
        <v>500</v>
      </c>
      <c r="E505" s="3">
        <f t="shared" si="92"/>
        <v>5.3010299956639813</v>
      </c>
      <c r="F505" s="3">
        <f t="shared" si="91"/>
        <v>200000.00000000041</v>
      </c>
      <c r="G505" s="3">
        <f t="shared" si="93"/>
        <v>7000</v>
      </c>
      <c r="H505" s="3" t="str">
        <f t="shared" si="94"/>
        <v>-0.960559499013003+1.75074659895587i</v>
      </c>
      <c r="I505" s="3">
        <f t="shared" si="96"/>
        <v>6.0073208447263227</v>
      </c>
      <c r="J505" s="3">
        <f t="shared" si="97"/>
        <v>-241.24831401964661</v>
      </c>
      <c r="K505" s="3" t="str">
        <f t="shared" si="98"/>
        <v>0.00183235444220137-0.00471878099867111i</v>
      </c>
      <c r="L505" s="3" t="str">
        <f t="shared" si="95"/>
        <v>0.071130276666817-19.9997470209871i</v>
      </c>
      <c r="M505" s="3" t="str">
        <f t="shared" si="99"/>
        <v>-0.102212695141205-0.0450036603752726i</v>
      </c>
      <c r="N505" s="3">
        <f t="shared" si="100"/>
        <v>-45.913460082136467</v>
      </c>
      <c r="O505" s="3">
        <f t="shared" si="101"/>
        <v>111.2217376174701</v>
      </c>
      <c r="P505" s="3">
        <f t="shared" si="102"/>
        <v>-39.906139237410144</v>
      </c>
      <c r="Q505" s="3">
        <f t="shared" si="103"/>
        <v>-130.02657640217652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License</vt:lpstr>
      <vt:lpstr>LoopAnalysis</vt:lpstr>
      <vt:lpstr>Aps</vt:lpstr>
      <vt:lpstr>Fco_target</vt:lpstr>
      <vt:lpstr>fs</vt:lpstr>
      <vt:lpstr>Qn</vt:lpstr>
      <vt:lpstr>Se</vt:lpstr>
      <vt:lpstr>Sn</vt:lpstr>
      <vt:lpstr>ωLEP</vt:lpstr>
      <vt:lpstr>ωn</vt:lpstr>
      <vt:lpstr>ωRHP</vt:lpstr>
      <vt:lpstr>ωZESR</vt:lpstr>
    </vt:vector>
  </TitlesOfParts>
  <Company>Cal Poly San Luis Obispo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Arntzen</dc:creator>
  <cp:lastModifiedBy>Chris Arntzen</cp:lastModifiedBy>
  <dcterms:created xsi:type="dcterms:W3CDTF">2018-02-09T04:12:44Z</dcterms:created>
  <dcterms:modified xsi:type="dcterms:W3CDTF">2021-07-11T22:37:12Z</dcterms:modified>
</cp:coreProperties>
</file>