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SSDLC\pertemuan5\"/>
    </mc:Choice>
  </mc:AlternateContent>
  <xr:revisionPtr revIDLastSave="0" documentId="13_ncr:1_{0DA30229-13BA-4FEB-A15E-D8D7FE254F02}" xr6:coauthVersionLast="47" xr6:coauthVersionMax="47" xr10:uidLastSave="{00000000-0000-0000-0000-000000000000}"/>
  <bookViews>
    <workbookView xWindow="-120" yWindow="-120" windowWidth="29040" windowHeight="15720" firstSheet="2" activeTab="2" xr2:uid="{AA32D633-D82A-264A-AE44-2D1ED99B6DC9}"/>
  </bookViews>
  <sheets>
    <sheet name="1 Guidance" sheetId="5" r:id="rId1"/>
    <sheet name="2a Assessment Adversarial" sheetId="1" r:id="rId2"/>
    <sheet name="2a Assessment Non-Adversarial" sheetId="13" r:id="rId3"/>
    <sheet name="3 Summary and Heatmap" sheetId="4" r:id="rId4"/>
    <sheet name="Ref-Adversarial Threats" sheetId="11" r:id="rId5"/>
    <sheet name="Ref-Non-Adversarial Threats" sheetId="12" r:id="rId6"/>
    <sheet name="Ref-Threat Rating Guide" sheetId="6" r:id="rId7"/>
    <sheet name="Ref-Impact Rating Guide" sheetId="7" r:id="rId8"/>
    <sheet name="Ref-Risk Rating Table" sheetId="8" r:id="rId9"/>
    <sheet name="Consolidated Lists LOCKED" sheetId="3" state="hidden"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7" i="13" l="1"/>
  <c r="N22" i="1"/>
  <c r="N21" i="1"/>
  <c r="N20" i="1"/>
  <c r="N19" i="1"/>
  <c r="N18" i="1"/>
  <c r="N17" i="1"/>
  <c r="C9" i="13"/>
  <c r="C8" i="13"/>
  <c r="C7" i="13"/>
  <c r="C6" i="13"/>
  <c r="G20" i="4"/>
  <c r="M38" i="13"/>
  <c r="L38" i="13"/>
  <c r="M37" i="13"/>
  <c r="L37" i="13"/>
  <c r="M36" i="13"/>
  <c r="L36" i="13"/>
  <c r="M35" i="13"/>
  <c r="L35" i="13"/>
  <c r="M34" i="13"/>
  <c r="L34" i="13"/>
  <c r="M33" i="13"/>
  <c r="L33" i="13"/>
  <c r="M32" i="13"/>
  <c r="L32" i="13"/>
  <c r="M31" i="13"/>
  <c r="L31" i="13"/>
  <c r="M30" i="13"/>
  <c r="L30" i="13"/>
  <c r="M29" i="13"/>
  <c r="L29" i="13"/>
  <c r="M28" i="13"/>
  <c r="L28" i="13"/>
  <c r="M27" i="13"/>
  <c r="L27" i="13"/>
  <c r="M26" i="13"/>
  <c r="L26" i="13"/>
  <c r="M25" i="13"/>
  <c r="L25" i="13"/>
  <c r="M24" i="13"/>
  <c r="L24" i="13"/>
  <c r="M23" i="13"/>
  <c r="M22" i="13"/>
  <c r="M21" i="13"/>
  <c r="M20" i="13"/>
  <c r="L20" i="13"/>
  <c r="M19" i="13"/>
  <c r="M18" i="13"/>
  <c r="L18" i="13"/>
  <c r="M17" i="13"/>
  <c r="M16" i="13"/>
  <c r="L16" i="13"/>
  <c r="M15" i="13"/>
  <c r="L15" i="13"/>
  <c r="M14" i="13"/>
  <c r="L14" i="13"/>
  <c r="C10" i="3" l="1" a="1"/>
  <c r="C10" i="3" s="1"/>
  <c r="C23" i="3" a="1"/>
  <c r="C23" i="3" s="1"/>
  <c r="C15" i="3" a="1"/>
  <c r="C15" i="3" s="1"/>
  <c r="C13" i="3" a="1"/>
  <c r="C13" i="3" s="1"/>
  <c r="C21" i="3" a="1"/>
  <c r="C21" i="3" s="1"/>
  <c r="C25" i="3" a="1"/>
  <c r="C25" i="3" s="1"/>
  <c r="C17" i="3" a="1"/>
  <c r="C17" i="3" s="1"/>
  <c r="C9" i="3" a="1"/>
  <c r="C9" i="3" s="1"/>
  <c r="C24" i="3" a="1"/>
  <c r="C24" i="3" s="1"/>
  <c r="C16" i="3" a="1"/>
  <c r="C16" i="3" s="1"/>
  <c r="C8" i="3" a="1"/>
  <c r="C8" i="3" s="1"/>
  <c r="C7" i="3" a="1"/>
  <c r="C7" i="3" s="1"/>
  <c r="C22" i="3" a="1"/>
  <c r="C22" i="3" s="1"/>
  <c r="C14" i="3" a="1"/>
  <c r="C14" i="3" s="1"/>
  <c r="C6" i="3" a="1"/>
  <c r="C6" i="3" s="1"/>
  <c r="C5" i="3" a="1"/>
  <c r="C5" i="3" s="1"/>
  <c r="C20" i="3" a="1"/>
  <c r="C20" i="3" s="1"/>
  <c r="C12" i="3" a="1"/>
  <c r="C12" i="3" s="1"/>
  <c r="C4" i="3" a="1"/>
  <c r="C4" i="3" s="1"/>
  <c r="C2" i="3" a="1"/>
  <c r="C2" i="3" s="1"/>
  <c r="C19" i="3" a="1"/>
  <c r="C19" i="3" s="1"/>
  <c r="C11" i="3" a="1"/>
  <c r="C11" i="3" s="1"/>
  <c r="C3" i="3" a="1"/>
  <c r="C3" i="3" s="1"/>
  <c r="C26" i="3" a="1"/>
  <c r="C26" i="3" s="1"/>
  <c r="C18" i="3" a="1"/>
  <c r="C18" i="3" s="1"/>
  <c r="N25" i="1"/>
  <c r="N26" i="1"/>
  <c r="N27" i="1"/>
  <c r="N28" i="1"/>
  <c r="N29" i="1"/>
  <c r="D20" i="4" l="1"/>
  <c r="O16" i="1"/>
  <c r="O17" i="1"/>
  <c r="O18" i="1"/>
  <c r="O19" i="1"/>
  <c r="O20" i="1"/>
  <c r="O21" i="1"/>
  <c r="O22" i="1"/>
  <c r="O23" i="1"/>
  <c r="O24" i="1"/>
  <c r="O25" i="1"/>
  <c r="O26" i="1"/>
  <c r="O27" i="1"/>
  <c r="O28" i="1"/>
  <c r="O29" i="1"/>
  <c r="O30" i="1"/>
  <c r="O31" i="1"/>
  <c r="O32" i="1"/>
  <c r="O33" i="1"/>
  <c r="O34" i="1"/>
  <c r="O35" i="1"/>
  <c r="O36" i="1"/>
  <c r="O37" i="1"/>
  <c r="O38" i="1"/>
  <c r="O39" i="1"/>
  <c r="N30" i="1"/>
  <c r="N31" i="1"/>
  <c r="N32" i="1"/>
  <c r="N33" i="1"/>
  <c r="N34" i="1"/>
  <c r="N35" i="1"/>
  <c r="N36" i="1"/>
  <c r="N37" i="1"/>
  <c r="N38" i="1"/>
  <c r="N39" i="1"/>
  <c r="D9" i="4"/>
  <c r="D8" i="4"/>
  <c r="D7" i="4"/>
  <c r="D6" i="4"/>
  <c r="O15" i="1"/>
  <c r="B3" i="3" l="1" a="1"/>
  <c r="B3" i="3" s="1"/>
  <c r="E15" i="4" s="1"/>
  <c r="B26" i="3" a="1"/>
  <c r="B26" i="3" s="1"/>
  <c r="H11" i="4" s="1"/>
  <c r="B23" i="3" a="1"/>
  <c r="B23" i="3" s="1"/>
  <c r="E11" i="4" s="1"/>
  <c r="B12" i="3" a="1"/>
  <c r="B12" i="3" s="1"/>
  <c r="D13" i="4" s="1"/>
  <c r="B17" i="3" a="1"/>
  <c r="B17" i="3" s="1"/>
  <c r="D12" i="4" s="1"/>
  <c r="B13" i="3" a="1"/>
  <c r="B13" i="3" s="1"/>
  <c r="E13" i="4" s="1"/>
  <c r="B11" i="3" a="1"/>
  <c r="B11" i="3" s="1"/>
  <c r="H14" i="4" s="1"/>
  <c r="B18" i="3" a="1"/>
  <c r="B18" i="3" s="1"/>
  <c r="E12" i="4" s="1"/>
  <c r="B16" i="3" a="1"/>
  <c r="B16" i="3" s="1"/>
  <c r="H13" i="4" s="1"/>
  <c r="B22" i="3" a="1"/>
  <c r="B22" i="3" s="1"/>
  <c r="D11" i="4" s="1"/>
  <c r="B8" i="3" a="1"/>
  <c r="B8" i="3" s="1"/>
  <c r="E14" i="4" s="1"/>
  <c r="B2" i="3" a="1"/>
  <c r="B2" i="3" s="1"/>
  <c r="D15" i="4" s="1"/>
  <c r="B24" i="3" a="1"/>
  <c r="B24" i="3" s="1"/>
  <c r="F11" i="4" s="1"/>
  <c r="B20" i="3" a="1"/>
  <c r="B20" i="3" s="1"/>
  <c r="G12" i="4" s="1"/>
  <c r="B7" i="3" a="1"/>
  <c r="B7" i="3" s="1"/>
  <c r="D14" i="4" s="1"/>
  <c r="B6" i="3" a="1"/>
  <c r="B6" i="3" s="1"/>
  <c r="H15" i="4" s="1"/>
  <c r="B21" i="3" a="1"/>
  <c r="B21" i="3" s="1"/>
  <c r="H12" i="4" s="1"/>
  <c r="B15" i="3" a="1"/>
  <c r="B15" i="3" s="1"/>
  <c r="G13" i="4" s="1"/>
  <c r="B10" i="3" a="1"/>
  <c r="B10" i="3" s="1"/>
  <c r="G14" i="4" s="1"/>
  <c r="B5" i="3" a="1"/>
  <c r="B5" i="3" s="1"/>
  <c r="G15" i="4" s="1"/>
  <c r="B19" i="3" a="1"/>
  <c r="B19" i="3" s="1"/>
  <c r="F12" i="4" s="1"/>
  <c r="B9" i="3" a="1"/>
  <c r="B9" i="3" s="1"/>
  <c r="F14" i="4" s="1"/>
  <c r="B4" i="3" a="1"/>
  <c r="B4" i="3" s="1"/>
  <c r="F15" i="4" s="1"/>
  <c r="B14" i="3" a="1"/>
  <c r="B14" i="3" s="1"/>
  <c r="F13" i="4" s="1"/>
  <c r="B25" i="3" a="1"/>
  <c r="B25" i="3" s="1"/>
  <c r="G1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<sst xmlns="http://schemas.openxmlformats.org/spreadsheetml/2006/main" count="463" uniqueCount="248">
  <si>
    <t>Risk</t>
  </si>
  <si>
    <t>NIST SP 800-30 Risk Assessment Template</t>
  </si>
  <si>
    <t>Completion Guidance</t>
  </si>
  <si>
    <t>Refer to the guidance before completing this sheet.</t>
  </si>
  <si>
    <t>Tier</t>
  </si>
  <si>
    <t>Entity Being Assessed</t>
  </si>
  <si>
    <t>Assessment Date</t>
  </si>
  <si>
    <t>Assessor</t>
  </si>
  <si>
    <t>Very High</t>
  </si>
  <si>
    <t>High</t>
  </si>
  <si>
    <t>Moderate</t>
  </si>
  <si>
    <t>Low</t>
  </si>
  <si>
    <t>Very Low</t>
  </si>
  <si>
    <t>Threat Rating Guide</t>
  </si>
  <si>
    <t>See NIST 800-30 Guide Appendix G for more Detailed guidance</t>
  </si>
  <si>
    <t>Likelihood Of Threat Event Description</t>
  </si>
  <si>
    <t>Adversarial</t>
  </si>
  <si>
    <t>Non-Adversarial</t>
  </si>
  <si>
    <t>Adversary is somewhat likely to initiate the treat event.</t>
  </si>
  <si>
    <t>Adversary is unlikely to initiate the threat event.</t>
  </si>
  <si>
    <t>Adversary is highly unlikely to initiate the threat event.</t>
  </si>
  <si>
    <t>Event is almost certain to occur; or occurs more than 100 times a year.</t>
  </si>
  <si>
    <t>Event is highly likely to occur; or occurs between 10-100 times a year.</t>
  </si>
  <si>
    <t>Event is unlikely to occur; or occurs less than once a year, but more than once every 10 years.</t>
  </si>
  <si>
    <t>Event is somewhat likely to occur; or occurs between 1-10 times a year</t>
  </si>
  <si>
    <t>Event is highly unlikely to occur; or occurs less than once every 10 years</t>
  </si>
  <si>
    <t>Impact-Based Statements</t>
  </si>
  <si>
    <t>if the threat event is initiated or occurs, it is almost certain to have adverse impacts.</t>
  </si>
  <si>
    <t>if the threat event is initiated or occurs, it is highly likely to have adverse impacts.</t>
  </si>
  <si>
    <t>if the threat event is initiated or occurs, it is somewhat likely to have adverse impacts.</t>
  </si>
  <si>
    <t>if the threat event is initiated or occurs, it is unlikely to have adverse impacts.</t>
  </si>
  <si>
    <t>if the threat event is initiated or occurs, it is highly unlikely to have adverse impacts</t>
  </si>
  <si>
    <t>Impact Rating Guide</t>
  </si>
  <si>
    <t>The threat event could be expected to have a severe or catastrophic adverse effect on organizational operations, organizational assets, individuals, other organizations, or the Nation. A severe or catastrophic adverse effect means that, for example, the threat event might: (i) cause a severe degradation in or loss of mission capability to an extent and duration that the organization is not able to perform one or more of its primary functions; (ii) result in major damage to organizational assets; (iii) result in major financial loss; or (iv) result in severe or catastrophic harm to individuals involving loss of life or serious life-threatening injuries.</t>
  </si>
  <si>
    <t>The threat event could be expected to have a serious adverse effect on organizational operations, organizational assets, individuals other organizations, or the Nation. A serious adverse effect means that, for example, the threat event might: (i) cause a significant degradation in mission capability to an extent and duration that the organization is able to perform its primary functions, but the effectiveness of the functions is significantly reduced; (ii) result in significant damage to organizational assets; (iii) result in significant financial loss; or (iv) result in significant harm to individuals that does not involve loss of life or serious life-threatening injuries.</t>
  </si>
  <si>
    <t>The threat event could be expected to have a negligible adverse effect on organizational operations, organizational assets, individuals other organizations, or the Nation.</t>
  </si>
  <si>
    <t>Impact Statement</t>
  </si>
  <si>
    <t>Threat Source</t>
  </si>
  <si>
    <t>Relevance</t>
  </si>
  <si>
    <t>1</t>
  </si>
  <si>
    <t>Threat Event</t>
  </si>
  <si>
    <t>Capability</t>
  </si>
  <si>
    <t>Intent</t>
  </si>
  <si>
    <t>targeting</t>
  </si>
  <si>
    <t>Likelihood of Attack Initiation</t>
  </si>
  <si>
    <t>Vulnerabilities
and
Predisposing
Conditions</t>
  </si>
  <si>
    <t>Likelihood Initiated
Attack Succeeds</t>
  </si>
  <si>
    <t>Level of Impact</t>
  </si>
  <si>
    <t>Severity and
Pervasiveness</t>
  </si>
  <si>
    <t>Threat Source Characteristics</t>
  </si>
  <si>
    <t>Threat</t>
  </si>
  <si>
    <t>Impact</t>
  </si>
  <si>
    <t>risk key</t>
  </si>
  <si>
    <t>hide</t>
  </si>
  <si>
    <t>very low-very low</t>
  </si>
  <si>
    <t>very low-low</t>
  </si>
  <si>
    <t>low-very low</t>
  </si>
  <si>
    <t>low-low</t>
  </si>
  <si>
    <t>very low-moderate</t>
  </si>
  <si>
    <t>low-moderate</t>
  </si>
  <si>
    <t>moderate-very low</t>
  </si>
  <si>
    <t>moderate-low</t>
  </si>
  <si>
    <t>moderate-moderate</t>
  </si>
  <si>
    <t>very low-high</t>
  </si>
  <si>
    <t>moderate-high</t>
  </si>
  <si>
    <t>high-very low</t>
  </si>
  <si>
    <t>high-low</t>
  </si>
  <si>
    <t>high-moderate</t>
  </si>
  <si>
    <t>high-high</t>
  </si>
  <si>
    <t>very low-very high</t>
  </si>
  <si>
    <t>low-very high</t>
  </si>
  <si>
    <t>moderate-very high</t>
  </si>
  <si>
    <t>high-very high</t>
  </si>
  <si>
    <t>very high-very low</t>
  </si>
  <si>
    <t>very high-low</t>
  </si>
  <si>
    <t>very high-moderate</t>
  </si>
  <si>
    <t>very high-high</t>
  </si>
  <si>
    <t>very high-very high</t>
  </si>
  <si>
    <t>threat-impact key</t>
  </si>
  <si>
    <t>Adversarial Threat List</t>
  </si>
  <si>
    <t>Non-Adversarial Threat List</t>
  </si>
  <si>
    <t>NIST SP 800-30 Risk Assessment Report</t>
  </si>
  <si>
    <t>Adversarial Joined list</t>
  </si>
  <si>
    <t>low-high</t>
  </si>
  <si>
    <t>Read the full Security Scientist guide to the NIST 800-30 risk assessment here</t>
  </si>
  <si>
    <t>4 - Assess the threat IMPACT using the matrix in the Threat Impact Guide tab</t>
  </si>
  <si>
    <t>Worksheet Dos and Don’ts</t>
  </si>
  <si>
    <t>DO</t>
  </si>
  <si>
    <t>DO NOT</t>
  </si>
  <si>
    <t>Complete all the work in step 1 (scoping and preparation) before trying to complete the worksheet</t>
  </si>
  <si>
    <t>Take your time and assess each factor carefully.</t>
  </si>
  <si>
    <t>Try to alter the values in the drop downs as these are set to match the NIST standard</t>
  </si>
  <si>
    <t>Try to manually change the heatmap entries as this will break the links and make the report inaccurate</t>
  </si>
  <si>
    <t>Only enter text in clear cells - colored cells are all autoformatted</t>
  </si>
  <si>
    <t>Make a copy of this template before you start your assessment.</t>
  </si>
  <si>
    <t>This worksheet is designed to facilitate your NIST 800-30 risk assessment by formatting and automating the majority of  the assessment work.</t>
  </si>
  <si>
    <t>You should have completed all of the work in step 1 of the guide before completing this worksheet.</t>
  </si>
  <si>
    <t>1 - Add the details of the assessment in the appropriate cells in the worksheet and these will be transferred to the reports sheet.</t>
  </si>
  <si>
    <t>2 -  Begin by listing your threat sources and threat events. You will list these in the appropriate columns in the worksheet. Note that there are separate sheets for adversarial and non-adversarial threats as these have slightly different methodologies</t>
  </si>
  <si>
    <t>5 - Use the formatted dropdowns to enter the appropriate value. Once you have completed the threat likelihood and impact, the risk rating will update automatically based on the NIST 800-30 values shown in the Risk Rating Table tab.</t>
  </si>
  <si>
    <t>Overall Likelihood</t>
  </si>
  <si>
    <t>Threat Likelihood Rating (Qualitative)</t>
  </si>
  <si>
    <t>Impact Rating (Qualitative)</t>
  </si>
  <si>
    <t>This is for reference as these values are calculated automatically. In the risk assessment sheet.</t>
  </si>
  <si>
    <r>
      <t xml:space="preserve">Use the rating that most closely resembles the nature of the threat. Use the </t>
    </r>
    <r>
      <rPr>
        <u/>
        <sz val="12"/>
        <color theme="0"/>
        <rFont val="Arial"/>
        <family val="2"/>
      </rPr>
      <t>higher</t>
    </r>
    <r>
      <rPr>
        <sz val="12"/>
        <color theme="0"/>
        <rFont val="Arial"/>
        <family val="2"/>
      </rPr>
      <t xml:space="preserve"> value if in doubt.</t>
    </r>
  </si>
  <si>
    <t>Examples of Adversarial Threats from NIST 800</t>
  </si>
  <si>
    <t>See NIST 800-30 Guide Appendix G for more detailed guidance</t>
  </si>
  <si>
    <t>See NIST 800-30 Guide Appendix E for more detailed guidance</t>
  </si>
  <si>
    <t>Threat Events</t>
  </si>
  <si>
    <t>Description</t>
  </si>
  <si>
    <t>Perform reconnaissance and gather information.</t>
  </si>
  <si>
    <t>Threat Events (Characterized by TTPs)</t>
  </si>
  <si>
    <t>Craft or create attack tools. </t>
  </si>
  <si>
    <t>Deliver/insert/install malicious capabilities. </t>
  </si>
  <si>
    <t>Deliver known malware to internal organizational information systems (e.g., virus via email). </t>
  </si>
  <si>
    <t>Adversary uses common delivery mechanisms (e.g., email) to install/insert known malware (e. g., malware whose existence is known) into organizational information systems.</t>
  </si>
  <si>
    <t xml:space="preserve">Exploit and compromise. </t>
  </si>
  <si>
    <t xml:space="preserve">Exploit physical access of authorized staff to gain access to organizational facilities. </t>
  </si>
  <si>
    <t xml:space="preserve">Conduct an attack (i.e., direct/coordinate attack tools or activities). </t>
  </si>
  <si>
    <t xml:space="preserve">Conduct communications interception attacks. </t>
  </si>
  <si>
    <t xml:space="preserve">Achieve results (i.e., cause adverse impacts, obtain information) </t>
  </si>
  <si>
    <t xml:space="preserve">Coordinate a campaign of multi-staged attacks (e.g., hopping). </t>
  </si>
  <si>
    <t xml:space="preserve">Obtain information by opportunistically stealing or scavenging information systems/components. </t>
  </si>
  <si>
    <t xml:space="preserve">Adversary steals information systems or components (e. g., laptop computers or data storage media) that are left unattended outside of the physical perimeters of organizations, or scavenges discarded components. </t>
  </si>
  <si>
    <t xml:space="preserve">Maintain a presence or set of capabilities. </t>
  </si>
  <si>
    <t xml:space="preserve">Obfuscate adversary actions. </t>
  </si>
  <si>
    <t xml:space="preserve">Adversary takes actions to inhibit the effectiveness of the intrusion detection systems or auditing capabilities within organizations. </t>
  </si>
  <si>
    <t xml:space="preserve">Coordinate a campaign. </t>
  </si>
  <si>
    <t xml:space="preserve">Adversary moves the source of malicious commands or actions from one compromised information system to another, making analysis difficult. </t>
  </si>
  <si>
    <t xml:space="preserve">Display unreadable due to aging equipment. </t>
  </si>
  <si>
    <t xml:space="preserve">Spill sensitive information </t>
  </si>
  <si>
    <t xml:space="preserve">Authorized user erroneously contaminates a device, information system, or network by placing on it or sending to it information of a classification/sensitivity which it has not been authorized to handle. The information is exposed to access by unauthorized individuals, and as a result, the device, system, or network is unavailable while the spill is investigated and mitigated. </t>
  </si>
  <si>
    <t xml:space="preserve">Mishandling of critical and/or sensitive information by authorized users </t>
  </si>
  <si>
    <t xml:space="preserve">Authorized privileged user inadvertently exposes critical/sensitive information. </t>
  </si>
  <si>
    <t xml:space="preserve">Incorrect privilege settings </t>
  </si>
  <si>
    <t xml:space="preserve">Authorized privileged user or administrator erroneously assigns a user exceptional privileges or sets privilege requirements on a resource too low. </t>
  </si>
  <si>
    <t xml:space="preserve">Communications contention </t>
  </si>
  <si>
    <t xml:space="preserve">Degraded communications performance due to contention. </t>
  </si>
  <si>
    <t xml:space="preserve">Unreadable display </t>
  </si>
  <si>
    <t xml:space="preserve">Earthquake at primary facility </t>
  </si>
  <si>
    <t xml:space="preserve">Fire at primary facility </t>
  </si>
  <si>
    <t xml:space="preserve">Fire (not due to adversarial activity) at primary facility makes facility inoperable. </t>
  </si>
  <si>
    <t xml:space="preserve">Fire at backup facility </t>
  </si>
  <si>
    <t xml:space="preserve">Flood at backup facility </t>
  </si>
  <si>
    <t xml:space="preserve">Flood (not due to adversarial activity) at backup facility makes facility inoperable or destroys backups of software, configurations, data, and/or logs. </t>
  </si>
  <si>
    <t xml:space="preserve">Hurricane at primary facility </t>
  </si>
  <si>
    <t xml:space="preserve">Hurricane of organization-defined strength at primary facility makes facility inoperable. </t>
  </si>
  <si>
    <t xml:space="preserve">Hurricane at backup facility </t>
  </si>
  <si>
    <t xml:space="preserve">Hurricane of organization-defined strength at backup facility makes facility inoperable or destroys backups of software, configurations, data, and/or logs. </t>
  </si>
  <si>
    <t xml:space="preserve">Resource depletion </t>
  </si>
  <si>
    <t xml:space="preserve">Degraded processing performance due to resource depletion. </t>
  </si>
  <si>
    <t xml:space="preserve">Introduction of vulnerabilities into software products </t>
  </si>
  <si>
    <t xml:space="preserve">Due to inherent weaknesses in programming languages and software development environments, errors and vulnerabilities are introduced into commonly used software products. </t>
  </si>
  <si>
    <t xml:space="preserve">Disk error </t>
  </si>
  <si>
    <t xml:space="preserve">Corrupted storage due to a disk error. </t>
  </si>
  <si>
    <t xml:space="preserve">Pervasive disk error </t>
  </si>
  <si>
    <t xml:space="preserve">Multiple disk errors due to aging of a set of devices all acquired at the same time, from the same supplier. </t>
  </si>
  <si>
    <t xml:space="preserve">Windstorm/tornado at primary facility </t>
  </si>
  <si>
    <t xml:space="preserve">Windstorm/tornado of organization-defined strength at primary facility makes facility inoperable. </t>
  </si>
  <si>
    <t xml:space="preserve">Fire (not due to adversarial activity) at backup facility makes facility inoperable or destroys backups of software, configurations, data, and/or logs. </t>
  </si>
  <si>
    <t xml:space="preserve"> Flood (not due to adversarial activity) at primary facility makes facility inoperable.  </t>
  </si>
  <si>
    <t>Flood at primary facility</t>
  </si>
  <si>
    <t>Range of Effects</t>
  </si>
  <si>
    <t>Vulnerabilities and Predisposing Conditions</t>
  </si>
  <si>
    <t>NIST Risk Assessment Template: non-Adversarial</t>
  </si>
  <si>
    <t>NIST Risk Assessment Template: Adversarial</t>
  </si>
  <si>
    <t>Threat Sources</t>
  </si>
  <si>
    <t>Likelihood of Event Occurring</t>
  </si>
  <si>
    <t>Severity and Pervasiveness</t>
  </si>
  <si>
    <t>Non-Adversarial Joined List</t>
  </si>
  <si>
    <t>Examples of Non-Adversarial Threats from NIST 800</t>
  </si>
  <si>
    <r>
      <t xml:space="preserve">Try to change the formulae - </t>
    </r>
    <r>
      <rPr>
        <u/>
        <sz val="12"/>
        <color theme="0"/>
        <rFont val="Arial"/>
        <family val="2"/>
      </rPr>
      <t>this will break the spreadsheet</t>
    </r>
  </si>
  <si>
    <t xml:space="preserve">3 - Assess the threat LIKELIHOOD for each threat. You can do this by either:
a) completing columns 3 - 10 for each threat (3 - 8 for non-adversarial) and use the consolidated results to calculate a threat likelihood OR
b) use the matrix in the Threat Rating Guide tab to determine the threat &amp; likelihood.
</t>
  </si>
  <si>
    <t>6 - The threat details and risk ratings are linked to the heat map and risk list in the Reports tab which will update automatically to show the results of the assessment.</t>
  </si>
  <si>
    <t>7 - Save the completed worksheet with an appropriate title for reference. You can also print the reports page and worksheets using the 'Print" command and selecting the sheets to print. You can adjust the print settings to change the report layout to suit your needs.</t>
  </si>
  <si>
    <t>Likelihood Event Results in Adverse Impact</t>
  </si>
  <si>
    <t>These examples are not comprehensive and you should consider all potential threats to your organization as you conduct your assessment.</t>
  </si>
  <si>
    <t xml:space="preserve">Adversary takes advantage of communications that are either unencrypted or use weak encryption (e.g., encryption containing publicly known flaws), targets those communications, and gains access to transmitted information and channels. </t>
  </si>
  <si>
    <t>These examples are not comprehensive and you should consider all potential threats to your organization as you conducti your assessment.</t>
  </si>
  <si>
    <t>See NIST 800-30 Guide Appendix H for more Detailed guidance</t>
  </si>
  <si>
    <t>Capability / Intent / Targeting / Relevance: Tingkat sumber daya dan fokus adversarial menyesuaikan TTP CAPEC ─ Very Low…Very High Pusat Sumber Daya Keamanan Komputer NIST.</t>
  </si>
  <si>
    <t>Likelihood of Attack Initiation: Kemungkinan adversary memulai serangan (Very Low…Very High).</t>
  </si>
  <si>
    <t>Vulnerabilities &amp; Predisposing Conditions: Faktor internal yang memudahkan exploitasi (Very Low…Very High).</t>
  </si>
  <si>
    <t>Severity &amp; Pervasiveness: Tingkat kerusakan dan sebaran akibat serangan (Very Low…Very High).</t>
  </si>
  <si>
    <t>Likelihood Attack Succeeds: Probabilitas serangan berhasil setelah inisiasi (Very Low…Very High).</t>
  </si>
  <si>
    <t>Overall Likelihood: Rata‑rata kuantitatif dari Inisiasi dan Keberhasilan (Very Low…Very High).</t>
  </si>
  <si>
    <t>Level of Impact: Dampak akhir terhadap aset/operasi (Very Low…Very High).</t>
  </si>
  <si>
    <t>Risk: Klasifikasi akhir berdasarkan kombinasi Overall Likelihood dan Level of Impact</t>
  </si>
  <si>
    <t>SQL Injection (CAPEC‑66)</t>
  </si>
  <si>
    <t>External hacker</t>
  </si>
  <si>
    <t>Script kiddies</t>
  </si>
  <si>
    <t>Stored XSS (CAPEC‑592)</t>
  </si>
  <si>
    <t>Organized cybercriminals</t>
  </si>
  <si>
    <t>Opportunistic attackers</t>
  </si>
  <si>
    <t>Web exploiters</t>
  </si>
  <si>
    <t>XSS via HTTP Headers (CAPEC‑86)</t>
  </si>
  <si>
    <t>Hardware failure</t>
  </si>
  <si>
    <t>Power outage</t>
  </si>
  <si>
    <t>Software bug/defect</t>
  </si>
  <si>
    <t>Network congestion</t>
  </si>
  <si>
    <t>Natural disaster (earthquake)</t>
  </si>
  <si>
    <t>Human error</t>
  </si>
  <si>
    <t>Aged servers, lack of redundancy</t>
  </si>
  <si>
    <t>Utility grid instability</t>
  </si>
  <si>
    <t>Incomplete testing, legacy code</t>
  </si>
  <si>
    <t>Unexpected traffic spikes</t>
  </si>
  <si>
    <t>Geographic location</t>
  </si>
  <si>
    <t>Insufficient training, fatigue</t>
  </si>
  <si>
    <t>All</t>
  </si>
  <si>
    <t>One (Organization)</t>
  </si>
  <si>
    <t>Me</t>
  </si>
  <si>
    <t>Broken Acces Control</t>
  </si>
  <si>
    <t>Malicious insider / external hacker</t>
  </si>
  <si>
    <t>Remote Code Execution</t>
  </si>
  <si>
    <t>Advanced Persistent Threat (APT) / Skilled hacker</t>
  </si>
  <si>
    <t>False-Positive condition</t>
  </si>
  <si>
    <t>Vehicle id scanner, vehicle id</t>
  </si>
  <si>
    <t>Perform reconnaissance and gather information</t>
  </si>
  <si>
    <t>Adversary gathers general information about the target organization, infrastructure, personnel, or systems.</t>
  </si>
  <si>
    <t>Perform WHOIS/DNS queries</t>
  </si>
  <si>
    <t>Attacker gathers publicly available domain and network info to map infrastructure.</t>
  </si>
  <si>
    <t>Perform perimeter network reconnaissance/scanning</t>
  </si>
  <si>
    <t>Uses tools like Nmap or Nessus to identify open ports, services, or vulnerabilities.</t>
  </si>
  <si>
    <t>Adversary creates or customizes tools used to exploit vulnerabilities.</t>
  </si>
  <si>
    <t xml:space="preserve">Craft attacks. </t>
  </si>
  <si>
    <t>Develop obfuscated malware</t>
  </si>
  <si>
    <t>Develop custom payloads for exploits</t>
  </si>
  <si>
    <t>Code that hides true functionality to avoid detection.</t>
  </si>
  <si>
    <t>Tailored payloads for remote code execution or privilege escalation.</t>
  </si>
  <si>
    <t>Deliver known malware via email</t>
  </si>
  <si>
    <t>Uses attachments or links to install known malware.</t>
  </si>
  <si>
    <t>Deliver malicious USB devices</t>
  </si>
  <si>
    <t>Physically dropped USBs loaded with malware.</t>
  </si>
  <si>
    <t>Tailgating or accessing unattended systems.</t>
  </si>
  <si>
    <t>Exploit unpatched software remotely</t>
  </si>
  <si>
    <t>Take advantage of known CVEs (e.g., RCE).</t>
  </si>
  <si>
    <t>Injecting malicious SQL to manipulate databases.</t>
  </si>
  <si>
    <t>Malicious scripts stored on server-side, triggered on view.</t>
  </si>
  <si>
    <t>Injecting scripts via headers like User-Agent.</t>
  </si>
  <si>
    <t>False/Positive Camera Error</t>
  </si>
  <si>
    <t>Glitch or dullness of the id while scan by the first scanning causing false positive condition, so the vehicle can pass trough with pay free</t>
  </si>
  <si>
    <t xml:space="preserve">Very High 96-100 10 The threat event could be expected to have multiple severe or catastrophic adverse effects on organizational operations, organizational assets, individuals, other organizations, or the Nation. </t>
  </si>
  <si>
    <t>SQL Injection</t>
  </si>
  <si>
    <t>Blind SQL Injection</t>
  </si>
  <si>
    <t>Stored XSS</t>
  </si>
  <si>
    <t>Reflected XSS</t>
  </si>
  <si>
    <t xml:space="preserve">XSS in Non‑Script Elements </t>
  </si>
  <si>
    <t>XSS via HTTP 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</si>
</sst>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6" x14ac:knownFonts="1">
    <font>
      <sz val="12"/>
      <color theme="1"/>
      <name val="Aptos Narrow"/>
      <family val="2"/>
      <scheme val="minor"/>
    </font>
    <font>
      <sz val="8"/>
      <name val="Aptos Narrow"/>
      <family val="2"/>
      <scheme val="minor"/>
    </font>
    <font>
      <u/>
      <sz val="12"/>
      <color theme="10"/>
      <name val="Aptos Narrow"/>
      <family val="2"/>
      <scheme val="minor"/>
    </font>
    <font>
      <sz val="12"/>
      <color theme="1"/>
      <name val="Arial"/>
      <family val="2"/>
    </font>
    <font>
      <sz val="12"/>
      <color theme="0"/>
      <name val="Aptos Narrow"/>
      <family val="2"/>
      <scheme val="minor"/>
    </font>
    <font>
      <i/>
      <sz val="12"/>
      <color theme="1"/>
      <name val="Arial"/>
      <family val="2"/>
    </font>
    <font>
      <b/>
      <sz val="12"/>
      <color theme="1"/>
      <name val="Aptos Narrow"/>
      <scheme val="minor"/>
    </font>
    <font>
      <sz val="12"/>
      <color theme="0"/>
      <name val="Arial"/>
      <family val="2"/>
    </font>
    <font>
      <b/>
      <sz val="12"/>
      <color theme="0"/>
      <name val="Arial"/>
      <family val="2"/>
    </font>
    <font>
      <i/>
      <sz val="12"/>
      <color theme="0"/>
      <name val="Arial"/>
      <family val="2"/>
    </font>
    <font>
      <sz val="22"/>
      <color theme="0"/>
      <name val="Arial"/>
      <family val="2"/>
    </font>
    <font>
      <u/>
      <sz val="12"/>
      <color theme="0"/>
      <name val="Arial"/>
      <family val="2"/>
    </font>
    <font>
      <b/>
      <sz val="18"/>
      <color theme="0"/>
      <name val="Arial"/>
      <family val="2"/>
    </font>
    <font>
      <b/>
      <u/>
      <sz val="12"/>
      <color theme="0"/>
      <name val="Arial"/>
      <family val="2"/>
    </font>
    <font>
      <sz val="16"/>
      <color theme="0"/>
      <name val="Arial"/>
      <family val="2"/>
    </font>
    <font>
      <b/>
      <sz val="16"/>
      <color theme="0"/>
      <name val="Arial"/>
      <family val="2"/>
    </font>
  </fonts>
  <fills count="11">
    <fill>
      <patternFill patternType="none"/>
    </fill>
    <fill>
      <patternFill patternType="gray125"/>
    </fill>
    <fill>
      <patternFill patternType="solid">
        <fgColor theme="3" tint="0.749992370372631"/>
        <bgColor indexed="64"/>
      </patternFill>
    </fill>
    <fill>
      <patternFill patternType="solid">
        <fgColor rgb="FFC00000"/>
        <bgColor indexed="64"/>
      </patternFill>
    </fill>
    <fill>
      <patternFill patternType="solid">
        <fgColor theme="0"/>
        <bgColor indexed="64"/>
      </patternFill>
    </fill>
    <fill>
      <patternFill patternType="solid">
        <fgColor rgb="FF145DA0"/>
        <bgColor indexed="64"/>
      </patternFill>
    </fill>
    <fill>
      <patternFill patternType="solid">
        <fgColor rgb="FFB6042A"/>
        <bgColor indexed="64"/>
      </patternFill>
    </fill>
    <fill>
      <patternFill patternType="solid">
        <fgColor rgb="FFE12729"/>
        <bgColor indexed="64"/>
      </patternFill>
    </fill>
    <fill>
      <patternFill patternType="solid">
        <fgColor rgb="FFF8CC1B"/>
        <bgColor indexed="64"/>
      </patternFill>
    </fill>
    <fill>
      <patternFill patternType="solid">
        <fgColor rgb="FF72B043"/>
        <bgColor indexed="64"/>
      </patternFill>
    </fill>
    <fill>
      <patternFill patternType="solid">
        <fgColor rgb="FF007F4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49" fontId="0" fillId="0" borderId="0" xfId="0" applyNumberFormat="1"/>
    <xf numFmtId="0" fontId="3" fillId="0" borderId="0" xfId="0" applyFont="1"/>
    <xf numFmtId="0" fontId="3" fillId="0" borderId="0" xfId="0" applyFont="1" applyAlignment="1">
      <alignment wrapText="1"/>
    </xf>
    <xf numFmtId="0" fontId="3" fillId="0" borderId="1" xfId="0" applyFont="1" applyBorder="1" applyAlignment="1">
      <alignment horizontal="center" vertical="center" wrapText="1"/>
    </xf>
    <xf numFmtId="0" fontId="3" fillId="0" borderId="0" xfId="0" applyFont="1" applyAlignment="1">
      <alignment vertical="top" wrapText="1"/>
    </xf>
    <xf numFmtId="0" fontId="5" fillId="0" borderId="0" xfId="0" applyFont="1"/>
    <xf numFmtId="0" fontId="6" fillId="0" borderId="0" xfId="0" applyFont="1"/>
    <xf numFmtId="49" fontId="0" fillId="2" borderId="0" xfId="0" applyNumberFormat="1" applyFill="1"/>
    <xf numFmtId="0" fontId="3" fillId="4" borderId="1" xfId="0" applyFont="1" applyFill="1" applyBorder="1" applyAlignment="1">
      <alignment horizontal="left" vertical="top"/>
    </xf>
    <xf numFmtId="0" fontId="0" fillId="4" borderId="1" xfId="0" applyFill="1" applyBorder="1" applyAlignment="1">
      <alignment horizontal="left" vertical="top"/>
    </xf>
    <xf numFmtId="0" fontId="3" fillId="4" borderId="1" xfId="0" applyFont="1" applyFill="1" applyBorder="1" applyAlignment="1">
      <alignment horizontal="left"/>
    </xf>
    <xf numFmtId="0" fontId="7" fillId="3" borderId="1" xfId="0" applyFont="1" applyFill="1" applyBorder="1" applyAlignment="1">
      <alignment horizontal="center" vertical="center" wrapText="1"/>
    </xf>
    <xf numFmtId="0" fontId="3" fillId="0" borderId="1" xfId="0" applyFont="1" applyBorder="1" applyAlignment="1">
      <alignment wrapText="1"/>
    </xf>
    <xf numFmtId="0" fontId="3" fillId="5" borderId="0" xfId="0" applyFont="1" applyFill="1"/>
    <xf numFmtId="0" fontId="8" fillId="5" borderId="1" xfId="0" applyFont="1" applyFill="1" applyBorder="1" applyAlignment="1">
      <alignment horizontal="center"/>
    </xf>
    <xf numFmtId="0" fontId="9" fillId="5" borderId="1" xfId="0" applyFont="1" applyFill="1" applyBorder="1"/>
    <xf numFmtId="0" fontId="8" fillId="5" borderId="1" xfId="0" applyFont="1" applyFill="1" applyBorder="1"/>
    <xf numFmtId="0" fontId="7" fillId="5" borderId="1" xfId="0" applyFont="1" applyFill="1" applyBorder="1" applyAlignment="1">
      <alignment horizontal="center"/>
    </xf>
    <xf numFmtId="0" fontId="7" fillId="5" borderId="1" xfId="0" applyFont="1" applyFill="1" applyBorder="1" applyAlignment="1">
      <alignment horizontal="center" wrapText="1"/>
    </xf>
    <xf numFmtId="0" fontId="7" fillId="5" borderId="0" xfId="0" applyFont="1" applyFill="1"/>
    <xf numFmtId="0" fontId="9" fillId="5" borderId="0" xfId="0" applyFont="1" applyFill="1"/>
    <xf numFmtId="0" fontId="10" fillId="5" borderId="0" xfId="0" applyFont="1" applyFill="1"/>
    <xf numFmtId="0" fontId="7" fillId="5" borderId="0" xfId="0" applyFont="1" applyFill="1" applyAlignment="1">
      <alignment horizontal="right"/>
    </xf>
    <xf numFmtId="0" fontId="3" fillId="5" borderId="0" xfId="0" applyFont="1" applyFill="1" applyAlignment="1">
      <alignment wrapText="1"/>
    </xf>
    <xf numFmtId="0" fontId="3" fillId="5" borderId="0" xfId="0" applyFont="1" applyFill="1" applyAlignment="1">
      <alignment horizontal="center" vertical="center"/>
    </xf>
    <xf numFmtId="0" fontId="8" fillId="5" borderId="0" xfId="0" applyFont="1" applyFill="1" applyAlignment="1">
      <alignment horizontal="right"/>
    </xf>
    <xf numFmtId="164" fontId="7" fillId="5" borderId="0" xfId="0" applyNumberFormat="1" applyFont="1" applyFill="1" applyAlignment="1">
      <alignment horizontal="right"/>
    </xf>
    <xf numFmtId="0" fontId="8" fillId="5" borderId="0" xfId="0" applyFont="1" applyFill="1"/>
    <xf numFmtId="0" fontId="7" fillId="5" borderId="0" xfId="0" applyFont="1" applyFill="1" applyAlignment="1">
      <alignment wrapText="1"/>
    </xf>
    <xf numFmtId="0" fontId="8" fillId="5" borderId="0" xfId="0" applyFont="1" applyFill="1" applyAlignment="1">
      <alignment horizontal="center"/>
    </xf>
    <xf numFmtId="0" fontId="8" fillId="5" borderId="0" xfId="0" applyFont="1" applyFill="1" applyAlignment="1">
      <alignment horizontal="center" vertical="top" wrapText="1"/>
    </xf>
    <xf numFmtId="0" fontId="8" fillId="5" borderId="0" xfId="0" applyFont="1" applyFill="1" applyAlignment="1">
      <alignment horizontal="center" wrapText="1"/>
    </xf>
    <xf numFmtId="0" fontId="0" fillId="5" borderId="0" xfId="0" applyFill="1"/>
    <xf numFmtId="0" fontId="4" fillId="5" borderId="0" xfId="0" applyFont="1" applyFill="1"/>
    <xf numFmtId="0" fontId="8" fillId="5" borderId="0" xfId="0" applyFont="1" applyFill="1" applyAlignment="1">
      <alignment horizontal="center" vertical="center"/>
    </xf>
    <xf numFmtId="0" fontId="7" fillId="5" borderId="0" xfId="0" applyFont="1" applyFill="1" applyAlignment="1">
      <alignment horizontal="center" vertical="center"/>
    </xf>
    <xf numFmtId="0" fontId="7" fillId="3" borderId="1" xfId="0" applyFont="1" applyFill="1" applyBorder="1" applyAlignment="1">
      <alignment horizontal="center" vertical="center"/>
    </xf>
    <xf numFmtId="0" fontId="13" fillId="5" borderId="0" xfId="0" applyFont="1" applyFill="1"/>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10"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8"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0" borderId="1" xfId="0" applyFont="1" applyBorder="1" applyAlignment="1">
      <alignment vertical="top" wrapText="1"/>
    </xf>
    <xf numFmtId="0" fontId="3" fillId="5" borderId="0" xfId="0" applyFont="1" applyFill="1" applyAlignment="1">
      <alignment vertical="top" wrapText="1"/>
    </xf>
    <xf numFmtId="0" fontId="7" fillId="5" borderId="0" xfId="0" applyFont="1" applyFill="1" applyAlignment="1">
      <alignment vertical="top" wrapText="1"/>
    </xf>
    <xf numFmtId="0" fontId="10" fillId="5" borderId="0" xfId="0" applyFont="1" applyFill="1" applyAlignment="1">
      <alignment vertical="top" wrapText="1"/>
    </xf>
    <xf numFmtId="0" fontId="8" fillId="5" borderId="1" xfId="0" applyFont="1" applyFill="1" applyBorder="1" applyAlignment="1">
      <alignment horizontal="center" vertical="top" wrapText="1"/>
    </xf>
    <xf numFmtId="0" fontId="8" fillId="0" borderId="1" xfId="0" applyFont="1" applyBorder="1" applyAlignment="1">
      <alignment horizontal="center" vertical="top" wrapText="1"/>
    </xf>
    <xf numFmtId="0" fontId="8" fillId="5" borderId="2" xfId="0" applyFont="1" applyFill="1" applyBorder="1" applyAlignment="1">
      <alignment horizontal="center" vertical="top" wrapText="1"/>
    </xf>
    <xf numFmtId="0" fontId="8" fillId="5" borderId="3" xfId="0" applyFont="1" applyFill="1" applyBorder="1" applyAlignment="1">
      <alignment horizontal="center" vertical="top" wrapText="1"/>
    </xf>
    <xf numFmtId="0" fontId="11" fillId="5" borderId="0" xfId="1" applyFont="1" applyFill="1" applyAlignment="1">
      <alignment wrapText="1"/>
    </xf>
    <xf numFmtId="0" fontId="7" fillId="5" borderId="0" xfId="0" applyFont="1" applyFill="1" applyAlignment="1">
      <alignment horizontal="right" wrapText="1"/>
    </xf>
    <xf numFmtId="49" fontId="8" fillId="5" borderId="1" xfId="0" applyNumberFormat="1" applyFont="1" applyFill="1" applyBorder="1" applyAlignment="1">
      <alignment horizontal="center" wrapText="1"/>
    </xf>
    <xf numFmtId="49" fontId="8" fillId="5" borderId="1" xfId="0" applyNumberFormat="1" applyFont="1" applyFill="1" applyBorder="1" applyAlignment="1">
      <alignment wrapText="1"/>
    </xf>
    <xf numFmtId="49" fontId="7" fillId="5" borderId="1" xfId="0" applyNumberFormat="1" applyFont="1" applyFill="1" applyBorder="1" applyAlignment="1">
      <alignment horizontal="center" wrapText="1"/>
    </xf>
    <xf numFmtId="49" fontId="3" fillId="4" borderId="1" xfId="0" applyNumberFormat="1" applyFont="1" applyFill="1" applyBorder="1" applyAlignment="1">
      <alignment horizontal="left" vertical="top" wrapText="1"/>
    </xf>
    <xf numFmtId="0" fontId="3" fillId="4" borderId="1" xfId="0" applyFont="1" applyFill="1" applyBorder="1" applyAlignment="1">
      <alignment horizontal="left" vertical="top" wrapText="1"/>
    </xf>
    <xf numFmtId="0" fontId="6" fillId="0" borderId="0" xfId="0" applyFont="1" applyAlignment="1">
      <alignment wrapText="1"/>
    </xf>
    <xf numFmtId="0" fontId="0" fillId="0" borderId="0" xfId="0" applyAlignment="1">
      <alignment wrapText="1"/>
    </xf>
    <xf numFmtId="0" fontId="7" fillId="5" borderId="0" xfId="0" applyFont="1" applyFill="1" applyAlignment="1">
      <alignment horizontal="left" vertical="top"/>
    </xf>
    <xf numFmtId="0" fontId="7" fillId="5" borderId="0" xfId="0" applyFont="1" applyFill="1" applyAlignment="1">
      <alignment horizontal="left" vertical="top" wrapText="1"/>
    </xf>
    <xf numFmtId="0" fontId="3" fillId="0" borderId="0" xfId="0" applyFont="1" applyAlignment="1">
      <alignment horizontal="left" vertical="top"/>
    </xf>
    <xf numFmtId="0" fontId="10" fillId="5" borderId="0" xfId="0" applyFont="1" applyFill="1" applyAlignment="1">
      <alignment horizontal="left" vertical="top" wrapText="1"/>
    </xf>
    <xf numFmtId="0" fontId="14" fillId="5" borderId="0" xfId="0" applyFont="1" applyFill="1" applyAlignment="1">
      <alignment horizontal="left" vertical="top" wrapText="1"/>
    </xf>
    <xf numFmtId="0" fontId="11" fillId="5" borderId="0" xfId="1" applyFont="1" applyFill="1" applyAlignment="1">
      <alignment horizontal="left" vertical="top" wrapText="1"/>
    </xf>
    <xf numFmtId="0" fontId="3" fillId="5" borderId="0" xfId="0" applyFont="1" applyFill="1" applyAlignment="1">
      <alignment horizontal="left" vertical="top" wrapText="1"/>
    </xf>
    <xf numFmtId="0" fontId="3" fillId="5" borderId="0" xfId="0" applyFont="1" applyFill="1" applyAlignment="1">
      <alignment horizontal="left" vertical="top"/>
    </xf>
    <xf numFmtId="0" fontId="15" fillId="5" borderId="0" xfId="0" applyFont="1" applyFill="1" applyAlignment="1">
      <alignment horizontal="left" vertical="top" wrapText="1"/>
    </xf>
    <xf numFmtId="0" fontId="8" fillId="5" borderId="0" xfId="0" applyFont="1" applyFill="1" applyAlignment="1">
      <alignment horizontal="center" vertical="center" wrapText="1"/>
    </xf>
    <xf numFmtId="0" fontId="3" fillId="0" borderId="0" xfId="0" applyFont="1" applyAlignment="1">
      <alignment horizontal="left" vertical="top" wrapText="1"/>
    </xf>
    <xf numFmtId="0" fontId="4" fillId="5" borderId="1" xfId="0" applyFont="1" applyFill="1" applyBorder="1" applyAlignment="1">
      <alignment horizontal="center" wrapText="1"/>
    </xf>
    <xf numFmtId="0" fontId="7" fillId="5" borderId="1" xfId="0" applyFont="1" applyFill="1" applyBorder="1" applyAlignment="1">
      <alignment wrapText="1"/>
    </xf>
    <xf numFmtId="0" fontId="8" fillId="5" borderId="1" xfId="0" applyFont="1" applyFill="1" applyBorder="1" applyAlignment="1">
      <alignment horizontal="center" wrapText="1"/>
    </xf>
    <xf numFmtId="0" fontId="7" fillId="5" borderId="0" xfId="0" applyFont="1" applyFill="1" applyAlignment="1">
      <alignment horizontal="left" wrapText="1"/>
    </xf>
    <xf numFmtId="164" fontId="7" fillId="5" borderId="0" xfId="0" applyNumberFormat="1" applyFont="1" applyFill="1" applyAlignment="1">
      <alignment horizontal="left" wrapText="1"/>
    </xf>
    <xf numFmtId="0" fontId="8" fillId="5" borderId="1" xfId="0" applyFont="1" applyFill="1" applyBorder="1" applyAlignment="1">
      <alignment wrapText="1"/>
    </xf>
    <xf numFmtId="0" fontId="3" fillId="0" borderId="0" xfId="0" applyFont="1" applyAlignment="1">
      <alignment horizontal="left"/>
    </xf>
    <xf numFmtId="164" fontId="3" fillId="0" borderId="0" xfId="0" applyNumberFormat="1" applyFont="1" applyAlignment="1">
      <alignment horizontal="left"/>
    </xf>
    <xf numFmtId="0" fontId="0" fillId="0" borderId="0" xfId="0" applyAlignment="1">
      <alignment vertical="center" wrapText="1"/>
    </xf>
    <xf numFmtId="0" fontId="7" fillId="5" borderId="0" xfId="0" applyFont="1" applyFill="1" applyAlignment="1">
      <alignment horizontal="left" vertical="top" wrapText="1"/>
    </xf>
    <xf numFmtId="0" fontId="11" fillId="5" borderId="0" xfId="0" applyFont="1" applyFill="1" applyAlignment="1">
      <alignment horizontal="left" vertical="top" wrapText="1"/>
    </xf>
    <xf numFmtId="0" fontId="8" fillId="5" borderId="2" xfId="0" applyFont="1" applyFill="1" applyBorder="1" applyAlignment="1">
      <alignment horizontal="center" wrapText="1"/>
    </xf>
    <xf numFmtId="0" fontId="8" fillId="5" borderId="4" xfId="0" applyFont="1" applyFill="1" applyBorder="1" applyAlignment="1">
      <alignment horizontal="center" wrapText="1"/>
    </xf>
    <xf numFmtId="0" fontId="8" fillId="5" borderId="3" xfId="0" applyFont="1" applyFill="1" applyBorder="1" applyAlignment="1">
      <alignment horizontal="center" wrapText="1"/>
    </xf>
    <xf numFmtId="0" fontId="12" fillId="5" borderId="0" xfId="0" applyFont="1" applyFill="1" applyAlignment="1">
      <alignment horizontal="center" vertical="center" textRotation="90"/>
    </xf>
    <xf numFmtId="0" fontId="12" fillId="5" borderId="0" xfId="0" applyFont="1" applyFill="1" applyAlignment="1">
      <alignment horizontal="center"/>
    </xf>
    <xf numFmtId="0" fontId="8" fillId="5" borderId="0" xfId="0" applyFont="1" applyFill="1" applyAlignment="1">
      <alignment horizontal="center"/>
    </xf>
    <xf numFmtId="0" fontId="8" fillId="5" borderId="0" xfId="0" applyFont="1" applyFill="1" applyAlignment="1">
      <alignment horizontal="center" vertical="center" textRotation="90"/>
    </xf>
  </cellXfs>
  <cellStyles count="2">
    <cellStyle name="Hyperlink" xfId="1" builtinId="8"/>
    <cellStyle name="Normal" xfId="0" builtinId="0"/>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145DA0"/>
      <color rgb="FFE12729"/>
      <color rgb="FFF8CC1B"/>
      <color rgb="FF72B043"/>
      <color rgb="FF007F4E"/>
      <color rgb="FFB6042A"/>
      <color rgb="FF56A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1748038</xdr:colOff>
      <xdr:row>0</xdr:row>
      <xdr:rowOff>28537</xdr:rowOff>
    </xdr:from>
    <xdr:to>
      <xdr:col>2</xdr:col>
      <xdr:colOff>3745790</xdr:colOff>
      <xdr:row>2</xdr:row>
      <xdr:rowOff>656402</xdr:rowOff>
    </xdr:to>
    <xdr:pic>
      <xdr:nvPicPr>
        <xdr:cNvPr id="4" name="Picture 3">
          <a:extLst>
            <a:ext uri="{FF2B5EF4-FFF2-40B4-BE49-F238E27FC236}">
              <a16:creationId xmlns:a16="http://schemas.microsoft.com/office/drawing/2014/main" id="{47E696EA-2DD9-0247-14B2-1845BEA1812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2857" b="25714"/>
        <a:stretch/>
      </xdr:blipFill>
      <xdr:spPr>
        <a:xfrm>
          <a:off x="5244105" y="28537"/>
          <a:ext cx="1997752" cy="10274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354420</xdr:colOff>
      <xdr:row>0</xdr:row>
      <xdr:rowOff>14769</xdr:rowOff>
    </xdr:from>
    <xdr:to>
      <xdr:col>13</xdr:col>
      <xdr:colOff>561163</xdr:colOff>
      <xdr:row>4</xdr:row>
      <xdr:rowOff>103372</xdr:rowOff>
    </xdr:to>
    <xdr:pic>
      <xdr:nvPicPr>
        <xdr:cNvPr id="4" name="Picture 3">
          <a:extLst>
            <a:ext uri="{FF2B5EF4-FFF2-40B4-BE49-F238E27FC236}">
              <a16:creationId xmlns:a16="http://schemas.microsoft.com/office/drawing/2014/main" id="{34B66B42-0CBD-5A5C-CD8D-8479FEC9FA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70001" y="14769"/>
          <a:ext cx="1284766" cy="128476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398722</xdr:colOff>
      <xdr:row>0</xdr:row>
      <xdr:rowOff>177210</xdr:rowOff>
    </xdr:from>
    <xdr:to>
      <xdr:col>11</xdr:col>
      <xdr:colOff>561163</xdr:colOff>
      <xdr:row>5</xdr:row>
      <xdr:rowOff>59069</xdr:rowOff>
    </xdr:to>
    <xdr:pic>
      <xdr:nvPicPr>
        <xdr:cNvPr id="2" name="Picture 1">
          <a:extLst>
            <a:ext uri="{FF2B5EF4-FFF2-40B4-BE49-F238E27FC236}">
              <a16:creationId xmlns:a16="http://schemas.microsoft.com/office/drawing/2014/main" id="{B34B49BA-07BE-004D-A241-9509383284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60350" y="177210"/>
          <a:ext cx="1284766" cy="12847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1839871</xdr:colOff>
      <xdr:row>0</xdr:row>
      <xdr:rowOff>0</xdr:rowOff>
    </xdr:from>
    <xdr:to>
      <xdr:col>9</xdr:col>
      <xdr:colOff>4719</xdr:colOff>
      <xdr:row>5</xdr:row>
      <xdr:rowOff>145022</xdr:rowOff>
    </xdr:to>
    <xdr:pic>
      <xdr:nvPicPr>
        <xdr:cNvPr id="3" name="Picture 2">
          <a:extLst>
            <a:ext uri="{FF2B5EF4-FFF2-40B4-BE49-F238E27FC236}">
              <a16:creationId xmlns:a16="http://schemas.microsoft.com/office/drawing/2014/main" id="{E47C0529-BB57-BB43-B315-F1766D0230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123333" y="0"/>
          <a:ext cx="1284766" cy="128476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355600</xdr:colOff>
      <xdr:row>0</xdr:row>
      <xdr:rowOff>0</xdr:rowOff>
    </xdr:from>
    <xdr:to>
      <xdr:col>12</xdr:col>
      <xdr:colOff>814866</xdr:colOff>
      <xdr:row>3</xdr:row>
      <xdr:rowOff>141766</xdr:rowOff>
    </xdr:to>
    <xdr:pic>
      <xdr:nvPicPr>
        <xdr:cNvPr id="2" name="Picture 1">
          <a:extLst>
            <a:ext uri="{FF2B5EF4-FFF2-40B4-BE49-F238E27FC236}">
              <a16:creationId xmlns:a16="http://schemas.microsoft.com/office/drawing/2014/main" id="{D3150BDB-B595-8A4E-BB9B-CE5EF62E68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469100" y="0"/>
          <a:ext cx="1284766" cy="1284766"/>
        </a:xfrm>
        <a:prstGeom prst="rect">
          <a:avLst/>
        </a:prstGeom>
      </xdr:spPr>
    </xdr:pic>
    <xdr:clientData/>
  </xdr:twoCellAnchor>
  <xdr:twoCellAnchor editAs="oneCell">
    <xdr:from>
      <xdr:col>2</xdr:col>
      <xdr:colOff>5981700</xdr:colOff>
      <xdr:row>0</xdr:row>
      <xdr:rowOff>38100</xdr:rowOff>
    </xdr:from>
    <xdr:to>
      <xdr:col>3</xdr:col>
      <xdr:colOff>814866</xdr:colOff>
      <xdr:row>3</xdr:row>
      <xdr:rowOff>179866</xdr:rowOff>
    </xdr:to>
    <xdr:pic>
      <xdr:nvPicPr>
        <xdr:cNvPr id="3" name="Picture 2">
          <a:extLst>
            <a:ext uri="{FF2B5EF4-FFF2-40B4-BE49-F238E27FC236}">
              <a16:creationId xmlns:a16="http://schemas.microsoft.com/office/drawing/2014/main" id="{ED0D49D1-70B2-854E-9FF2-AF5B59096A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039600" y="38100"/>
          <a:ext cx="1284766" cy="128476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11</xdr:col>
      <xdr:colOff>355600</xdr:colOff>
      <xdr:row>0</xdr:row>
      <xdr:rowOff>0</xdr:rowOff>
    </xdr:from>
    <xdr:ext cx="1284766" cy="1284766"/>
    <xdr:pic>
      <xdr:nvPicPr>
        <xdr:cNvPr id="2" name="Picture 1">
          <a:extLst>
            <a:ext uri="{FF2B5EF4-FFF2-40B4-BE49-F238E27FC236}">
              <a16:creationId xmlns:a16="http://schemas.microsoft.com/office/drawing/2014/main" id="{151E1E15-1AFC-7745-9BF1-53D8E070C1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36100" y="0"/>
          <a:ext cx="1284766" cy="1284766"/>
        </a:xfrm>
        <a:prstGeom prst="rect">
          <a:avLst/>
        </a:prstGeom>
      </xdr:spPr>
    </xdr:pic>
    <xdr:clientData/>
  </xdr:oneCellAnchor>
  <xdr:twoCellAnchor editAs="oneCell">
    <xdr:from>
      <xdr:col>2</xdr:col>
      <xdr:colOff>6007100</xdr:colOff>
      <xdr:row>0</xdr:row>
      <xdr:rowOff>139700</xdr:rowOff>
    </xdr:from>
    <xdr:to>
      <xdr:col>4</xdr:col>
      <xdr:colOff>14766</xdr:colOff>
      <xdr:row>4</xdr:row>
      <xdr:rowOff>65566</xdr:rowOff>
    </xdr:to>
    <xdr:pic>
      <xdr:nvPicPr>
        <xdr:cNvPr id="3" name="Picture 2">
          <a:extLst>
            <a:ext uri="{FF2B5EF4-FFF2-40B4-BE49-F238E27FC236}">
              <a16:creationId xmlns:a16="http://schemas.microsoft.com/office/drawing/2014/main" id="{D52188D6-C0C1-3F42-8C31-1E12332777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065000" y="139700"/>
          <a:ext cx="1284766" cy="128476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1727200</xdr:colOff>
      <xdr:row>0</xdr:row>
      <xdr:rowOff>76200</xdr:rowOff>
    </xdr:from>
    <xdr:to>
      <xdr:col>5</xdr:col>
      <xdr:colOff>662466</xdr:colOff>
      <xdr:row>6</xdr:row>
      <xdr:rowOff>4952</xdr:rowOff>
    </xdr:to>
    <xdr:pic>
      <xdr:nvPicPr>
        <xdr:cNvPr id="2" name="Picture 1">
          <a:extLst>
            <a:ext uri="{FF2B5EF4-FFF2-40B4-BE49-F238E27FC236}">
              <a16:creationId xmlns:a16="http://schemas.microsoft.com/office/drawing/2014/main" id="{00A9344A-1343-0848-AB5D-E7FB3CC7D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06000" y="76200"/>
          <a:ext cx="1284766" cy="128476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7734300</xdr:colOff>
      <xdr:row>0</xdr:row>
      <xdr:rowOff>63500</xdr:rowOff>
    </xdr:from>
    <xdr:to>
      <xdr:col>3</xdr:col>
      <xdr:colOff>814866</xdr:colOff>
      <xdr:row>5</xdr:row>
      <xdr:rowOff>179866</xdr:rowOff>
    </xdr:to>
    <xdr:pic>
      <xdr:nvPicPr>
        <xdr:cNvPr id="2" name="Picture 1">
          <a:extLst>
            <a:ext uri="{FF2B5EF4-FFF2-40B4-BE49-F238E27FC236}">
              <a16:creationId xmlns:a16="http://schemas.microsoft.com/office/drawing/2014/main" id="{835536B9-18BB-0B43-872E-5FB3574190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63500"/>
          <a:ext cx="1284766" cy="12847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889000</xdr:colOff>
      <xdr:row>0</xdr:row>
      <xdr:rowOff>0</xdr:rowOff>
    </xdr:from>
    <xdr:to>
      <xdr:col>9</xdr:col>
      <xdr:colOff>802166</xdr:colOff>
      <xdr:row>4</xdr:row>
      <xdr:rowOff>167166</xdr:rowOff>
    </xdr:to>
    <xdr:pic>
      <xdr:nvPicPr>
        <xdr:cNvPr id="2" name="Picture 1">
          <a:extLst>
            <a:ext uri="{FF2B5EF4-FFF2-40B4-BE49-F238E27FC236}">
              <a16:creationId xmlns:a16="http://schemas.microsoft.com/office/drawing/2014/main" id="{8D9619E1-6296-9A40-BF4C-25DC3CC34D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32800" y="0"/>
          <a:ext cx="1284766" cy="12847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securityscientist.net/blog/guide-to-nist-risk-assessments/"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CD845-4108-794D-B038-972CCBAC6694}">
  <sheetPr>
    <pageSetUpPr fitToPage="1"/>
  </sheetPr>
  <dimension ref="A1:D37"/>
  <sheetViews>
    <sheetView zoomScale="97" zoomScaleNormal="97" zoomScaleSheetLayoutView="110" workbookViewId="0">
      <selection activeCell="B2" sqref="B2"/>
    </sheetView>
  </sheetViews>
  <sheetFormatPr defaultColWidth="10.875" defaultRowHeight="15" x14ac:dyDescent="0.25"/>
  <cols>
    <col min="1" max="1" width="5" style="68" customWidth="1"/>
    <col min="2" max="2" width="50.125" style="76" customWidth="1"/>
    <col min="3" max="3" width="50.125" style="68" customWidth="1"/>
    <col min="4" max="4" width="8.375" style="68" customWidth="1"/>
    <col min="5" max="16384" width="10.875" style="68"/>
  </cols>
  <sheetData>
    <row r="1" spans="1:4" x14ac:dyDescent="0.25">
      <c r="A1" s="66"/>
      <c r="B1" s="67"/>
      <c r="C1" s="66"/>
      <c r="D1" s="66"/>
    </row>
    <row r="2" spans="1:4" x14ac:dyDescent="0.25">
      <c r="A2" s="66"/>
      <c r="B2" s="67"/>
      <c r="C2" s="66"/>
      <c r="D2" s="66"/>
    </row>
    <row r="3" spans="1:4" ht="54" x14ac:dyDescent="0.25">
      <c r="A3" s="66"/>
      <c r="B3" s="69" t="s">
        <v>1</v>
      </c>
      <c r="C3" s="66"/>
      <c r="D3" s="66"/>
    </row>
    <row r="4" spans="1:4" x14ac:dyDescent="0.25">
      <c r="A4" s="66"/>
      <c r="B4" s="67"/>
      <c r="C4" s="66"/>
      <c r="D4" s="66"/>
    </row>
    <row r="5" spans="1:4" ht="20.25" x14ac:dyDescent="0.25">
      <c r="A5" s="66"/>
      <c r="B5" s="70" t="s">
        <v>2</v>
      </c>
      <c r="C5" s="66"/>
      <c r="D5" s="66"/>
    </row>
    <row r="6" spans="1:4" x14ac:dyDescent="0.25">
      <c r="A6" s="66"/>
      <c r="B6" s="67"/>
      <c r="C6" s="66"/>
      <c r="D6" s="66"/>
    </row>
    <row r="7" spans="1:4" ht="30" x14ac:dyDescent="0.25">
      <c r="A7" s="66"/>
      <c r="B7" s="71" t="s">
        <v>84</v>
      </c>
      <c r="C7" s="66"/>
      <c r="D7" s="66"/>
    </row>
    <row r="8" spans="1:4" x14ac:dyDescent="0.25">
      <c r="A8" s="66"/>
      <c r="B8" s="67"/>
      <c r="C8" s="66"/>
      <c r="D8" s="66"/>
    </row>
    <row r="9" spans="1:4" ht="51" customHeight="1" x14ac:dyDescent="0.25">
      <c r="A9" s="66"/>
      <c r="B9" s="86" t="s">
        <v>95</v>
      </c>
      <c r="C9" s="86"/>
      <c r="D9" s="66"/>
    </row>
    <row r="10" spans="1:4" ht="21" customHeight="1" x14ac:dyDescent="0.25">
      <c r="A10" s="66"/>
      <c r="B10" s="87" t="s">
        <v>96</v>
      </c>
      <c r="C10" s="86"/>
      <c r="D10" s="66"/>
    </row>
    <row r="11" spans="1:4" x14ac:dyDescent="0.25">
      <c r="A11" s="66"/>
      <c r="B11" s="67"/>
      <c r="C11" s="66"/>
      <c r="D11" s="66"/>
    </row>
    <row r="12" spans="1:4" ht="33.950000000000003" customHeight="1" x14ac:dyDescent="0.25">
      <c r="A12" s="66"/>
      <c r="B12" s="86" t="s">
        <v>97</v>
      </c>
      <c r="C12" s="86"/>
      <c r="D12" s="66"/>
    </row>
    <row r="13" spans="1:4" x14ac:dyDescent="0.25">
      <c r="A13" s="66"/>
      <c r="B13" s="67"/>
      <c r="C13" s="66"/>
      <c r="D13" s="66"/>
    </row>
    <row r="14" spans="1:4" ht="54" customHeight="1" x14ac:dyDescent="0.25">
      <c r="A14" s="66"/>
      <c r="B14" s="86" t="s">
        <v>98</v>
      </c>
      <c r="C14" s="86"/>
      <c r="D14" s="66"/>
    </row>
    <row r="15" spans="1:4" x14ac:dyDescent="0.25">
      <c r="A15" s="66"/>
      <c r="B15" s="67"/>
      <c r="C15" s="66"/>
      <c r="D15" s="66"/>
    </row>
    <row r="16" spans="1:4" ht="77.099999999999994" customHeight="1" x14ac:dyDescent="0.25">
      <c r="A16" s="66"/>
      <c r="B16" s="86" t="s">
        <v>172</v>
      </c>
      <c r="C16" s="86"/>
      <c r="D16" s="66"/>
    </row>
    <row r="17" spans="1:4" x14ac:dyDescent="0.25">
      <c r="A17" s="66"/>
      <c r="B17" s="67"/>
      <c r="C17" s="67"/>
      <c r="D17" s="66"/>
    </row>
    <row r="18" spans="1:4" ht="33.950000000000003" customHeight="1" x14ac:dyDescent="0.25">
      <c r="A18" s="66"/>
      <c r="B18" s="86" t="s">
        <v>85</v>
      </c>
      <c r="C18" s="86"/>
      <c r="D18" s="66"/>
    </row>
    <row r="19" spans="1:4" ht="59.1" customHeight="1" x14ac:dyDescent="0.25">
      <c r="A19" s="66"/>
      <c r="B19" s="86" t="s">
        <v>99</v>
      </c>
      <c r="C19" s="86"/>
      <c r="D19" s="66"/>
    </row>
    <row r="20" spans="1:4" x14ac:dyDescent="0.25">
      <c r="A20" s="66"/>
      <c r="B20" s="67"/>
      <c r="C20" s="67"/>
      <c r="D20" s="66"/>
    </row>
    <row r="21" spans="1:4" x14ac:dyDescent="0.25">
      <c r="A21" s="66"/>
      <c r="B21" s="86" t="s">
        <v>173</v>
      </c>
      <c r="C21" s="86"/>
      <c r="D21" s="66"/>
    </row>
    <row r="22" spans="1:4" x14ac:dyDescent="0.25">
      <c r="A22" s="66"/>
      <c r="B22" s="72"/>
      <c r="C22" s="73"/>
      <c r="D22" s="66"/>
    </row>
    <row r="23" spans="1:4" ht="63" customHeight="1" x14ac:dyDescent="0.25">
      <c r="A23" s="66"/>
      <c r="B23" s="86" t="s">
        <v>174</v>
      </c>
      <c r="C23" s="86"/>
      <c r="D23" s="66"/>
    </row>
    <row r="24" spans="1:4" x14ac:dyDescent="0.25">
      <c r="A24" s="66"/>
      <c r="B24" s="67"/>
      <c r="C24" s="66"/>
      <c r="D24" s="66"/>
    </row>
    <row r="25" spans="1:4" ht="20.25" x14ac:dyDescent="0.25">
      <c r="A25" s="66"/>
      <c r="B25" s="74" t="s">
        <v>86</v>
      </c>
      <c r="C25" s="66"/>
      <c r="D25" s="66"/>
    </row>
    <row r="26" spans="1:4" x14ac:dyDescent="0.25">
      <c r="A26" s="66"/>
      <c r="B26" s="67"/>
      <c r="C26" s="66"/>
      <c r="D26" s="66"/>
    </row>
    <row r="27" spans="1:4" ht="15.75" x14ac:dyDescent="0.25">
      <c r="A27" s="66"/>
      <c r="B27" s="75" t="s">
        <v>87</v>
      </c>
      <c r="C27" s="35" t="s">
        <v>88</v>
      </c>
      <c r="D27" s="66"/>
    </row>
    <row r="28" spans="1:4" ht="30" x14ac:dyDescent="0.25">
      <c r="A28" s="66"/>
      <c r="B28" s="67" t="s">
        <v>94</v>
      </c>
      <c r="C28" s="67" t="s">
        <v>91</v>
      </c>
      <c r="D28" s="66"/>
    </row>
    <row r="29" spans="1:4" ht="30" x14ac:dyDescent="0.25">
      <c r="A29" s="66"/>
      <c r="B29" s="67" t="s">
        <v>89</v>
      </c>
      <c r="C29" s="67" t="s">
        <v>92</v>
      </c>
      <c r="D29" s="66"/>
    </row>
    <row r="30" spans="1:4" ht="30" x14ac:dyDescent="0.25">
      <c r="A30" s="66"/>
      <c r="B30" s="67" t="s">
        <v>90</v>
      </c>
      <c r="C30" s="67" t="s">
        <v>171</v>
      </c>
      <c r="D30" s="66"/>
    </row>
    <row r="31" spans="1:4" ht="30" x14ac:dyDescent="0.25">
      <c r="A31" s="66"/>
      <c r="B31" s="67" t="s">
        <v>93</v>
      </c>
      <c r="C31" s="66"/>
      <c r="D31" s="66"/>
    </row>
    <row r="32" spans="1:4" x14ac:dyDescent="0.25">
      <c r="A32" s="66"/>
      <c r="B32" s="67"/>
      <c r="C32" s="67"/>
      <c r="D32" s="66"/>
    </row>
    <row r="33" spans="3:3" x14ac:dyDescent="0.25">
      <c r="C33" s="76"/>
    </row>
    <row r="34" spans="3:3" x14ac:dyDescent="0.25">
      <c r="C34" s="76"/>
    </row>
    <row r="35" spans="3:3" x14ac:dyDescent="0.25">
      <c r="C35" s="76"/>
    </row>
    <row r="36" spans="3:3" x14ac:dyDescent="0.25">
      <c r="C36" s="76"/>
    </row>
    <row r="37" spans="3:3" x14ac:dyDescent="0.25">
      <c r="C37" s="76"/>
    </row>
  </sheetData>
  <mergeCells count="9">
    <mergeCell ref="B19:C19"/>
    <mergeCell ref="B21:C21"/>
    <mergeCell ref="B23:C23"/>
    <mergeCell ref="B9:C9"/>
    <mergeCell ref="B10:C10"/>
    <mergeCell ref="B12:C12"/>
    <mergeCell ref="B14:C14"/>
    <mergeCell ref="B16:C16"/>
    <mergeCell ref="B18:C18"/>
  </mergeCells>
  <hyperlinks>
    <hyperlink ref="B7" r:id="rId1" xr:uid="{8AA9E7D0-CE75-7748-8D00-02CCD5C9C80A}"/>
  </hyperlinks>
  <pageMargins left="0.7" right="0.7" top="0.75" bottom="0.75" header="0.3" footer="0.3"/>
  <pageSetup fitToHeight="0" orientation="landscape" horizontalDpi="0" verticalDpi="0"/>
  <headerFooter>
    <oddHeader>&amp;L&amp;"Aptos Narrow,Regular"&amp;K000000Completed on &amp;D at &amp;T</oddHeader>
    <oddFooter>&amp;L&amp;"Aptos Narrow,Regular"&amp;K000000(C) Security Scientist 2004&amp;R&amp;"Aptos Narrow,Regular"&amp;K000000&amp;G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ABC32-A387-7346-A9B2-82ECF9A0BE87}">
  <sheetPr>
    <pageSetUpPr fitToPage="1"/>
  </sheetPr>
  <dimension ref="A1:P56"/>
  <sheetViews>
    <sheetView zoomScale="86" zoomScaleNormal="86" zoomScaleSheetLayoutView="68" workbookViewId="0">
      <selection activeCell="D18" sqref="D18"/>
    </sheetView>
  </sheetViews>
  <sheetFormatPr defaultColWidth="10.875" defaultRowHeight="15" x14ac:dyDescent="0.2"/>
  <cols>
    <col min="1" max="1" width="5.625" style="2" customWidth="1"/>
    <col min="2" max="2" width="43.375" style="3" customWidth="1"/>
    <col min="3" max="3" width="32" style="2" customWidth="1"/>
    <col min="4" max="14" width="14.125" style="3" customWidth="1"/>
    <col min="15" max="15" width="10.875" style="6" hidden="1" customWidth="1"/>
    <col min="16" max="16384" width="10.875" style="2"/>
  </cols>
  <sheetData>
    <row r="1" spans="1:16" x14ac:dyDescent="0.2">
      <c r="A1" s="20"/>
      <c r="B1" s="29"/>
      <c r="C1" s="20"/>
      <c r="D1" s="29"/>
      <c r="E1" s="29"/>
      <c r="F1" s="29"/>
      <c r="G1" s="29"/>
      <c r="H1" s="29"/>
      <c r="I1" s="29"/>
      <c r="J1" s="29"/>
      <c r="K1" s="29"/>
      <c r="L1" s="29"/>
      <c r="M1" s="29"/>
      <c r="N1" s="29"/>
      <c r="O1" s="21"/>
      <c r="P1" s="20"/>
    </row>
    <row r="2" spans="1:16" ht="27" x14ac:dyDescent="0.35">
      <c r="A2" s="20"/>
      <c r="B2" s="22" t="s">
        <v>165</v>
      </c>
      <c r="C2" s="20"/>
      <c r="D2" s="29"/>
      <c r="E2" s="29"/>
      <c r="F2" s="29"/>
      <c r="G2" s="29"/>
      <c r="H2" s="29"/>
      <c r="I2" s="29"/>
      <c r="J2" s="29"/>
      <c r="K2" s="29"/>
      <c r="L2" s="29"/>
      <c r="M2" s="29"/>
      <c r="N2" s="29"/>
      <c r="O2" s="21"/>
      <c r="P2" s="20"/>
    </row>
    <row r="3" spans="1:16" x14ac:dyDescent="0.2">
      <c r="A3" s="20"/>
      <c r="B3" s="29"/>
      <c r="C3" s="20"/>
      <c r="D3" s="29"/>
      <c r="E3" s="29"/>
      <c r="F3" s="29"/>
      <c r="G3" s="29"/>
      <c r="H3" s="29"/>
      <c r="I3" s="29"/>
      <c r="J3" s="29"/>
      <c r="K3" s="29"/>
      <c r="L3" s="29"/>
      <c r="M3" s="29"/>
      <c r="N3" s="29"/>
      <c r="O3" s="21"/>
      <c r="P3" s="20"/>
    </row>
    <row r="4" spans="1:16" ht="30" x14ac:dyDescent="0.2">
      <c r="A4" s="20"/>
      <c r="B4" s="57" t="s">
        <v>3</v>
      </c>
      <c r="C4" s="20"/>
      <c r="D4" s="29"/>
      <c r="E4" s="29"/>
      <c r="F4" s="29"/>
      <c r="G4" s="29"/>
      <c r="H4" s="29"/>
      <c r="I4" s="29"/>
      <c r="J4" s="29"/>
      <c r="K4" s="29"/>
      <c r="L4" s="29"/>
      <c r="M4" s="29"/>
      <c r="N4" s="29"/>
      <c r="O4" s="21"/>
      <c r="P4" s="20"/>
    </row>
    <row r="5" spans="1:16" x14ac:dyDescent="0.2">
      <c r="A5" s="20"/>
      <c r="B5" s="57"/>
      <c r="C5" s="20"/>
      <c r="D5" s="29"/>
      <c r="E5" s="29"/>
      <c r="F5" s="29"/>
      <c r="G5" s="29"/>
      <c r="H5" s="29"/>
      <c r="I5" s="29"/>
      <c r="J5" s="29"/>
      <c r="K5" s="29"/>
      <c r="L5" s="29"/>
      <c r="M5" s="29"/>
      <c r="N5" s="29"/>
      <c r="O5" s="21"/>
      <c r="P5" s="20"/>
    </row>
    <row r="6" spans="1:16" x14ac:dyDescent="0.2">
      <c r="A6" s="20"/>
      <c r="B6" s="58" t="s">
        <v>5</v>
      </c>
      <c r="C6" s="2" t="s">
        <v>208</v>
      </c>
      <c r="D6" s="29"/>
      <c r="E6" s="29"/>
      <c r="F6" s="29"/>
      <c r="G6" s="29"/>
      <c r="H6" s="29"/>
      <c r="I6" s="29"/>
      <c r="J6" s="29"/>
      <c r="K6" s="29"/>
      <c r="L6" s="29"/>
      <c r="M6" s="29"/>
      <c r="N6" s="29"/>
      <c r="O6" s="21"/>
      <c r="P6" s="20"/>
    </row>
    <row r="7" spans="1:16" x14ac:dyDescent="0.2">
      <c r="A7" s="20"/>
      <c r="B7" s="58" t="s">
        <v>4</v>
      </c>
      <c r="C7" s="83" t="s">
        <v>209</v>
      </c>
      <c r="D7" s="80"/>
      <c r="E7" s="29"/>
      <c r="F7" s="29"/>
      <c r="G7" s="29"/>
      <c r="H7" s="29"/>
      <c r="I7" s="29"/>
      <c r="J7" s="29"/>
      <c r="K7" s="29"/>
      <c r="L7" s="29"/>
      <c r="M7" s="29"/>
      <c r="N7" s="29"/>
      <c r="O7" s="21"/>
      <c r="P7" s="20"/>
    </row>
    <row r="8" spans="1:16" x14ac:dyDescent="0.2">
      <c r="A8" s="20"/>
      <c r="B8" s="58" t="s">
        <v>6</v>
      </c>
      <c r="C8" s="84">
        <v>45828</v>
      </c>
      <c r="D8" s="81"/>
      <c r="E8" s="29"/>
      <c r="F8" s="29"/>
      <c r="G8" s="29"/>
      <c r="H8" s="29"/>
      <c r="I8" s="29"/>
      <c r="J8" s="29"/>
      <c r="K8" s="29"/>
      <c r="L8" s="29"/>
      <c r="M8" s="29"/>
      <c r="N8" s="29"/>
      <c r="O8" s="21"/>
      <c r="P8" s="20"/>
    </row>
    <row r="9" spans="1:16" x14ac:dyDescent="0.2">
      <c r="A9" s="20"/>
      <c r="B9" s="58" t="s">
        <v>7</v>
      </c>
      <c r="C9" s="2" t="s">
        <v>210</v>
      </c>
      <c r="D9" s="29"/>
      <c r="E9" s="29"/>
      <c r="F9" s="29"/>
      <c r="G9" s="29"/>
      <c r="H9" s="29"/>
      <c r="I9" s="29"/>
      <c r="J9" s="29"/>
      <c r="K9" s="29"/>
      <c r="L9" s="29"/>
      <c r="M9" s="29"/>
      <c r="N9" s="29"/>
      <c r="O9" s="21"/>
      <c r="P9" s="20"/>
    </row>
    <row r="10" spans="1:16" x14ac:dyDescent="0.2">
      <c r="A10" s="20"/>
      <c r="B10" s="29"/>
      <c r="C10" s="20"/>
      <c r="D10" s="29"/>
      <c r="E10" s="29"/>
      <c r="F10" s="29"/>
      <c r="G10" s="29"/>
      <c r="H10" s="29"/>
      <c r="I10" s="29"/>
      <c r="J10" s="29"/>
      <c r="K10" s="29"/>
      <c r="L10" s="29"/>
      <c r="M10" s="29"/>
      <c r="N10" s="29"/>
      <c r="O10" s="21"/>
      <c r="P10" s="20"/>
    </row>
    <row r="11" spans="1:16" x14ac:dyDescent="0.2">
      <c r="A11" s="20"/>
      <c r="B11" s="29"/>
      <c r="C11" s="20"/>
      <c r="D11" s="29"/>
      <c r="E11" s="29"/>
      <c r="F11" s="29"/>
      <c r="G11" s="29"/>
      <c r="H11" s="29"/>
      <c r="I11" s="29"/>
      <c r="J11" s="29"/>
      <c r="K11" s="29"/>
      <c r="L11" s="29"/>
      <c r="M11" s="29"/>
      <c r="N11" s="29"/>
      <c r="O11" s="21"/>
      <c r="P11" s="20"/>
    </row>
    <row r="12" spans="1:16" ht="15.75" x14ac:dyDescent="0.25">
      <c r="A12" s="20"/>
      <c r="B12" s="59" t="s">
        <v>39</v>
      </c>
      <c r="C12" s="15">
        <v>2</v>
      </c>
      <c r="D12" s="79">
        <v>3</v>
      </c>
      <c r="E12" s="79">
        <v>4</v>
      </c>
      <c r="F12" s="79">
        <v>5</v>
      </c>
      <c r="G12" s="79">
        <v>6</v>
      </c>
      <c r="H12" s="79">
        <v>7</v>
      </c>
      <c r="I12" s="79">
        <v>8</v>
      </c>
      <c r="J12" s="79">
        <v>9</v>
      </c>
      <c r="K12" s="79">
        <v>10</v>
      </c>
      <c r="L12" s="79">
        <v>11</v>
      </c>
      <c r="M12" s="79">
        <v>12</v>
      </c>
      <c r="N12" s="79">
        <v>13</v>
      </c>
      <c r="O12" s="16"/>
      <c r="P12" s="20"/>
    </row>
    <row r="13" spans="1:16" ht="15.75" x14ac:dyDescent="0.25">
      <c r="A13" s="20"/>
      <c r="B13" s="60"/>
      <c r="C13" s="17"/>
      <c r="D13" s="88" t="s">
        <v>49</v>
      </c>
      <c r="E13" s="89"/>
      <c r="F13" s="90"/>
      <c r="G13" s="82"/>
      <c r="H13" s="82"/>
      <c r="I13" s="82"/>
      <c r="J13" s="82"/>
      <c r="K13" s="82"/>
      <c r="L13" s="82"/>
      <c r="M13" s="82"/>
      <c r="N13" s="82"/>
      <c r="O13" s="16" t="s">
        <v>53</v>
      </c>
      <c r="P13" s="20"/>
    </row>
    <row r="14" spans="1:16" ht="60.75" x14ac:dyDescent="0.25">
      <c r="A14" s="20"/>
      <c r="B14" s="61" t="s">
        <v>40</v>
      </c>
      <c r="C14" s="18" t="s">
        <v>37</v>
      </c>
      <c r="D14" s="19" t="s">
        <v>41</v>
      </c>
      <c r="E14" s="19" t="s">
        <v>42</v>
      </c>
      <c r="F14" s="19" t="s">
        <v>43</v>
      </c>
      <c r="G14" s="19" t="s">
        <v>38</v>
      </c>
      <c r="H14" s="77" t="s">
        <v>44</v>
      </c>
      <c r="I14" s="19" t="s">
        <v>45</v>
      </c>
      <c r="J14" s="78" t="s">
        <v>48</v>
      </c>
      <c r="K14" s="19" t="s">
        <v>46</v>
      </c>
      <c r="L14" s="19" t="s">
        <v>100</v>
      </c>
      <c r="M14" s="19" t="s">
        <v>47</v>
      </c>
      <c r="N14" s="19" t="s">
        <v>0</v>
      </c>
      <c r="O14" s="16" t="s">
        <v>52</v>
      </c>
      <c r="P14" s="20"/>
    </row>
    <row r="15" spans="1:16" ht="15.75" x14ac:dyDescent="0.25">
      <c r="A15" s="14"/>
      <c r="B15" s="62" t="s">
        <v>211</v>
      </c>
      <c r="C15" t="s">
        <v>212</v>
      </c>
      <c r="D15" s="63" t="s">
        <v>9</v>
      </c>
      <c r="E15" s="63" t="s">
        <v>10</v>
      </c>
      <c r="F15" s="63" t="s">
        <v>9</v>
      </c>
      <c r="G15" s="63" t="s">
        <v>9</v>
      </c>
      <c r="H15" s="63" t="s">
        <v>10</v>
      </c>
      <c r="I15" s="63" t="s">
        <v>9</v>
      </c>
      <c r="J15" s="63" t="s">
        <v>10</v>
      </c>
      <c r="K15" s="63" t="s">
        <v>9</v>
      </c>
      <c r="L15" s="63" t="s">
        <v>10</v>
      </c>
      <c r="M15" s="63" t="s">
        <v>9</v>
      </c>
      <c r="N15" s="63" t="s">
        <v>9</v>
      </c>
      <c r="O15" s="10" t="str">
        <f>L15 &amp; "-" &amp; M15</f>
        <v>Moderate-High</v>
      </c>
      <c r="P15" s="14"/>
    </row>
    <row r="16" spans="1:16" ht="15.75" x14ac:dyDescent="0.25">
      <c r="A16" s="14"/>
      <c r="B16" s="62" t="s">
        <v>213</v>
      </c>
      <c r="C16" t="s">
        <v>214</v>
      </c>
      <c r="D16" s="63" t="s">
        <v>8</v>
      </c>
      <c r="E16" s="63" t="s">
        <v>9</v>
      </c>
      <c r="F16" s="63" t="s">
        <v>9</v>
      </c>
      <c r="G16" s="63" t="s">
        <v>9</v>
      </c>
      <c r="H16" s="63" t="s">
        <v>9</v>
      </c>
      <c r="I16" s="63" t="s">
        <v>9</v>
      </c>
      <c r="J16" s="63" t="s">
        <v>8</v>
      </c>
      <c r="K16" s="63" t="s">
        <v>9</v>
      </c>
      <c r="L16" s="63" t="s">
        <v>9</v>
      </c>
      <c r="M16" s="63" t="s">
        <v>8</v>
      </c>
      <c r="N16" s="63" t="s">
        <v>8</v>
      </c>
      <c r="O16" s="10" t="str">
        <f t="shared" ref="O16:O39" si="0">L16 &amp; "-" &amp; M16</f>
        <v>High-Very High</v>
      </c>
      <c r="P16" s="14"/>
    </row>
    <row r="17" spans="1:16" ht="15.75" x14ac:dyDescent="0.25">
      <c r="A17" s="14"/>
      <c r="B17" s="62" t="s">
        <v>242</v>
      </c>
      <c r="C17" t="s">
        <v>189</v>
      </c>
      <c r="D17" s="63" t="s">
        <v>9</v>
      </c>
      <c r="E17" s="63" t="s">
        <v>9</v>
      </c>
      <c r="F17" s="63" t="s">
        <v>9</v>
      </c>
      <c r="G17" s="63" t="s">
        <v>9</v>
      </c>
      <c r="H17" s="63" t="s">
        <v>9</v>
      </c>
      <c r="I17" s="63" t="s">
        <v>9</v>
      </c>
      <c r="J17" s="63" t="s">
        <v>9</v>
      </c>
      <c r="K17" s="63" t="s">
        <v>9</v>
      </c>
      <c r="L17" s="63" t="s">
        <v>8</v>
      </c>
      <c r="M17" s="63" t="s">
        <v>8</v>
      </c>
      <c r="N17" s="63" t="str">
        <f>IFERROR(INDEX('Ref-Risk Rating Table'!$E$8:$I$12, MATCH(L17, 'Ref-Risk Rating Table'!$D$8:$D$12, 0), MATCH(M17, 'Ref-Risk Rating Table'!$E$13:$I$13, 0)), "")</f>
        <v>Very High</v>
      </c>
      <c r="O17" s="10" t="str">
        <f t="shared" si="0"/>
        <v>Very High-Very High</v>
      </c>
      <c r="P17" s="14"/>
    </row>
    <row r="18" spans="1:16" ht="15.75" x14ac:dyDescent="0.25">
      <c r="A18" s="14"/>
      <c r="B18" s="62" t="s">
        <v>243</v>
      </c>
      <c r="C18" t="s">
        <v>190</v>
      </c>
      <c r="D18" s="63" t="s">
        <v>9</v>
      </c>
      <c r="E18" s="63" t="s">
        <v>10</v>
      </c>
      <c r="F18" s="63" t="s">
        <v>10</v>
      </c>
      <c r="G18" s="63" t="s">
        <v>10</v>
      </c>
      <c r="H18" s="63" t="s">
        <v>10</v>
      </c>
      <c r="I18" s="63" t="s">
        <v>10</v>
      </c>
      <c r="J18" s="63" t="s">
        <v>10</v>
      </c>
      <c r="K18" s="63" t="s">
        <v>10</v>
      </c>
      <c r="L18" s="63" t="s">
        <v>10</v>
      </c>
      <c r="M18" s="63" t="s">
        <v>9</v>
      </c>
      <c r="N18" s="63" t="str">
        <f>IFERROR(INDEX('Ref-Risk Rating Table'!$E$8:$I$12, MATCH(L18, 'Ref-Risk Rating Table'!$D$8:$D$12, 0), MATCH(M18, 'Ref-Risk Rating Table'!$E$13:$I$13, 0)), "")</f>
        <v>Moderate</v>
      </c>
      <c r="O18" s="10" t="str">
        <f t="shared" si="0"/>
        <v>Moderate-High</v>
      </c>
      <c r="P18" s="14"/>
    </row>
    <row r="19" spans="1:16" ht="15.75" x14ac:dyDescent="0.25">
      <c r="A19" s="14"/>
      <c r="B19" s="62" t="s">
        <v>244</v>
      </c>
      <c r="C19" t="s">
        <v>192</v>
      </c>
      <c r="D19" s="63" t="s">
        <v>9</v>
      </c>
      <c r="E19" s="63" t="s">
        <v>9</v>
      </c>
      <c r="F19" s="63" t="s">
        <v>9</v>
      </c>
      <c r="G19" s="63" t="s">
        <v>9</v>
      </c>
      <c r="H19" s="63" t="s">
        <v>9</v>
      </c>
      <c r="I19" s="63" t="s">
        <v>9</v>
      </c>
      <c r="J19" s="63" t="s">
        <v>9</v>
      </c>
      <c r="K19" s="63" t="s">
        <v>9</v>
      </c>
      <c r="L19" s="63" t="s">
        <v>9</v>
      </c>
      <c r="M19" s="63" t="s">
        <v>9</v>
      </c>
      <c r="N19" s="63" t="str">
        <f>IFERROR(INDEX('Ref-Risk Rating Table'!$E$8:$I$12, MATCH(L19, 'Ref-Risk Rating Table'!$D$8:$D$12, 0), MATCH(M19, 'Ref-Risk Rating Table'!$E$13:$I$13, 0)), "")</f>
        <v>High</v>
      </c>
      <c r="O19" s="10" t="str">
        <f t="shared" si="0"/>
        <v>High-High</v>
      </c>
      <c r="P19" s="14"/>
    </row>
    <row r="20" spans="1:16" ht="15.75" x14ac:dyDescent="0.25">
      <c r="A20" s="14"/>
      <c r="B20" s="62" t="s">
        <v>245</v>
      </c>
      <c r="C20" t="s">
        <v>193</v>
      </c>
      <c r="D20" s="63" t="s">
        <v>10</v>
      </c>
      <c r="E20" s="63" t="s">
        <v>10</v>
      </c>
      <c r="F20" s="63" t="s">
        <v>10</v>
      </c>
      <c r="G20" s="63" t="s">
        <v>10</v>
      </c>
      <c r="H20" s="63" t="s">
        <v>10</v>
      </c>
      <c r="I20" s="63" t="s">
        <v>10</v>
      </c>
      <c r="J20" s="63" t="s">
        <v>10</v>
      </c>
      <c r="K20" s="63" t="s">
        <v>10</v>
      </c>
      <c r="L20" s="63" t="s">
        <v>10</v>
      </c>
      <c r="M20" s="63" t="s">
        <v>10</v>
      </c>
      <c r="N20" s="63" t="str">
        <f>IFERROR(INDEX('Ref-Risk Rating Table'!$E$8:$I$12, MATCH(L20, 'Ref-Risk Rating Table'!$D$8:$D$12, 0), MATCH(M20, 'Ref-Risk Rating Table'!$E$13:$I$13, 0)), "")</f>
        <v>Moderate</v>
      </c>
      <c r="O20" s="10" t="str">
        <f t="shared" si="0"/>
        <v>Moderate-Moderate</v>
      </c>
      <c r="P20" s="14"/>
    </row>
    <row r="21" spans="1:16" ht="15.75" x14ac:dyDescent="0.25">
      <c r="A21" s="14"/>
      <c r="B21" s="62" t="s">
        <v>246</v>
      </c>
      <c r="C21" t="s">
        <v>194</v>
      </c>
      <c r="D21" s="63" t="s">
        <v>10</v>
      </c>
      <c r="E21" s="63" t="s">
        <v>10</v>
      </c>
      <c r="F21" s="63" t="s">
        <v>10</v>
      </c>
      <c r="G21" s="63" t="s">
        <v>11</v>
      </c>
      <c r="H21" s="63" t="s">
        <v>10</v>
      </c>
      <c r="I21" s="63" t="s">
        <v>10</v>
      </c>
      <c r="J21" s="63" t="s">
        <v>10</v>
      </c>
      <c r="K21" s="63" t="s">
        <v>10</v>
      </c>
      <c r="L21" s="63" t="s">
        <v>11</v>
      </c>
      <c r="M21" s="63" t="s">
        <v>10</v>
      </c>
      <c r="N21" s="63" t="str">
        <f>IFERROR(INDEX('Ref-Risk Rating Table'!$E$8:$I$12, MATCH(L21, 'Ref-Risk Rating Table'!$D$8:$D$12, 0), MATCH(M21, 'Ref-Risk Rating Table'!$E$13:$I$13, 0)), "")</f>
        <v>Low</v>
      </c>
      <c r="O21" s="10" t="str">
        <f t="shared" si="0"/>
        <v>Low-Moderate</v>
      </c>
      <c r="P21" s="14"/>
    </row>
    <row r="22" spans="1:16" ht="15.75" x14ac:dyDescent="0.25">
      <c r="A22" s="14"/>
      <c r="B22" s="62" t="s">
        <v>247</v>
      </c>
      <c r="C22" t="s">
        <v>194</v>
      </c>
      <c r="D22" s="63" t="s">
        <v>10</v>
      </c>
      <c r="E22" s="63" t="s">
        <v>10</v>
      </c>
      <c r="F22" s="63" t="s">
        <v>10</v>
      </c>
      <c r="G22" s="63" t="s">
        <v>10</v>
      </c>
      <c r="H22" s="63" t="s">
        <v>10</v>
      </c>
      <c r="I22" s="63" t="s">
        <v>10</v>
      </c>
      <c r="J22" s="63" t="s">
        <v>10</v>
      </c>
      <c r="K22" s="63" t="s">
        <v>10</v>
      </c>
      <c r="L22" s="63" t="s">
        <v>10</v>
      </c>
      <c r="M22" s="63" t="s">
        <v>10</v>
      </c>
      <c r="N22" s="63" t="str">
        <f>IFERROR(INDEX('Ref-Risk Rating Table'!$E$8:$I$12, MATCH(L22, 'Ref-Risk Rating Table'!$D$8:$D$12, 0), MATCH(M22, 'Ref-Risk Rating Table'!$E$13:$I$13, 0)), "")</f>
        <v>Moderate</v>
      </c>
      <c r="O22" s="10" t="str">
        <f t="shared" si="0"/>
        <v>Moderate-Moderate</v>
      </c>
      <c r="P22" s="14"/>
    </row>
    <row r="23" spans="1:16" ht="15.75" x14ac:dyDescent="0.25">
      <c r="A23" s="14"/>
      <c r="B23" s="62"/>
      <c r="C23"/>
      <c r="D23" s="63"/>
      <c r="E23" s="63"/>
      <c r="F23" s="63"/>
      <c r="G23" s="63"/>
      <c r="H23" s="63"/>
      <c r="I23" s="63"/>
      <c r="J23" s="63"/>
      <c r="K23" s="63"/>
      <c r="L23" s="63"/>
      <c r="M23" s="63"/>
      <c r="N23" s="63"/>
      <c r="O23" s="10" t="str">
        <f t="shared" si="0"/>
        <v>-</v>
      </c>
      <c r="P23" s="14"/>
    </row>
    <row r="24" spans="1:16" ht="15.75" x14ac:dyDescent="0.25">
      <c r="A24" s="14"/>
      <c r="B24" s="62"/>
      <c r="C24"/>
      <c r="D24" s="63"/>
      <c r="E24" s="63"/>
      <c r="F24" s="63"/>
      <c r="G24" s="63"/>
      <c r="H24" s="63"/>
      <c r="I24" s="63"/>
      <c r="J24" s="63"/>
      <c r="K24" s="63"/>
      <c r="L24" s="63"/>
      <c r="M24" s="63"/>
      <c r="N24" s="63"/>
      <c r="O24" s="10" t="str">
        <f t="shared" si="0"/>
        <v>-</v>
      </c>
      <c r="P24" s="14"/>
    </row>
    <row r="25" spans="1:16" ht="15.75" x14ac:dyDescent="0.2">
      <c r="A25" s="14"/>
      <c r="B25" s="62"/>
      <c r="C25" s="9"/>
      <c r="D25" s="63"/>
      <c r="E25" s="63"/>
      <c r="F25" s="63"/>
      <c r="G25" s="63"/>
      <c r="H25" s="63"/>
      <c r="I25" s="63"/>
      <c r="J25" s="63"/>
      <c r="K25" s="63"/>
      <c r="L25" s="63"/>
      <c r="M25" s="63"/>
      <c r="N25" s="63" t="str">
        <f>IFERROR(INDEX('Ref-Risk Rating Table'!$E$8:$I$12, MATCH(L25, 'Ref-Risk Rating Table'!$D$8:$D$12, 0), MATCH(M25, 'Ref-Risk Rating Table'!$E$13:$I$13, 0)), "")</f>
        <v/>
      </c>
      <c r="O25" s="10" t="str">
        <f t="shared" si="0"/>
        <v>-</v>
      </c>
      <c r="P25" s="14"/>
    </row>
    <row r="26" spans="1:16" ht="15.75" x14ac:dyDescent="0.2">
      <c r="A26" s="14"/>
      <c r="B26" s="62"/>
      <c r="C26" s="9"/>
      <c r="D26" s="63"/>
      <c r="E26" s="63"/>
      <c r="F26" s="63"/>
      <c r="G26" s="63"/>
      <c r="H26" s="63"/>
      <c r="I26" s="63"/>
      <c r="J26" s="63"/>
      <c r="K26" s="63"/>
      <c r="L26" s="63"/>
      <c r="M26" s="63"/>
      <c r="N26" s="63" t="str">
        <f>IFERROR(INDEX('Ref-Risk Rating Table'!$E$8:$I$12, MATCH(L26, 'Ref-Risk Rating Table'!$D$8:$D$12, 0), MATCH(M26, 'Ref-Risk Rating Table'!$E$13:$I$13, 0)), "")</f>
        <v/>
      </c>
      <c r="O26" s="10" t="str">
        <f t="shared" si="0"/>
        <v>-</v>
      </c>
      <c r="P26" s="14"/>
    </row>
    <row r="27" spans="1:16" ht="15.75" x14ac:dyDescent="0.2">
      <c r="A27" s="14"/>
      <c r="B27" s="62"/>
      <c r="C27" s="9"/>
      <c r="D27" s="63"/>
      <c r="E27" s="63"/>
      <c r="F27" s="63"/>
      <c r="G27" s="63"/>
      <c r="H27" s="63"/>
      <c r="I27" s="63"/>
      <c r="J27" s="63"/>
      <c r="K27" s="63"/>
      <c r="L27" s="63"/>
      <c r="M27" s="63"/>
      <c r="N27" s="63" t="str">
        <f>IFERROR(INDEX('Ref-Risk Rating Table'!$E$8:$I$12, MATCH(L27, 'Ref-Risk Rating Table'!$D$8:$D$12, 0), MATCH(M27, 'Ref-Risk Rating Table'!$E$13:$I$13, 0)), "")</f>
        <v/>
      </c>
      <c r="O27" s="10" t="str">
        <f t="shared" si="0"/>
        <v>-</v>
      </c>
      <c r="P27" s="14"/>
    </row>
    <row r="28" spans="1:16" ht="15.75" x14ac:dyDescent="0.2">
      <c r="A28" s="14"/>
      <c r="B28" s="62"/>
      <c r="C28" s="9"/>
      <c r="D28" s="63"/>
      <c r="E28" s="63"/>
      <c r="F28" s="63"/>
      <c r="G28" s="63"/>
      <c r="H28" s="63"/>
      <c r="I28" s="63"/>
      <c r="J28" s="63"/>
      <c r="K28" s="63"/>
      <c r="L28" s="63"/>
      <c r="M28" s="63"/>
      <c r="N28" s="63" t="str">
        <f>IFERROR(INDEX('Ref-Risk Rating Table'!$E$8:$I$12, MATCH(L28, 'Ref-Risk Rating Table'!$D$8:$D$12, 0), MATCH(M28, 'Ref-Risk Rating Table'!$E$13:$I$13, 0)), "")</f>
        <v/>
      </c>
      <c r="O28" s="10" t="str">
        <f t="shared" si="0"/>
        <v>-</v>
      </c>
      <c r="P28" s="14"/>
    </row>
    <row r="29" spans="1:16" ht="15.75" x14ac:dyDescent="0.2">
      <c r="A29" s="14"/>
      <c r="B29" s="62"/>
      <c r="C29" s="9"/>
      <c r="D29" s="63"/>
      <c r="E29" s="63"/>
      <c r="F29" s="63"/>
      <c r="G29" s="63"/>
      <c r="H29" s="63"/>
      <c r="I29" s="63"/>
      <c r="J29" s="63"/>
      <c r="K29" s="63"/>
      <c r="L29" s="63"/>
      <c r="M29" s="63"/>
      <c r="N29" s="63" t="str">
        <f>IFERROR(INDEX('Ref-Risk Rating Table'!$E$8:$I$12, MATCH(L29, 'Ref-Risk Rating Table'!$D$8:$D$12, 0), MATCH(M29, 'Ref-Risk Rating Table'!$E$13:$I$13, 0)), "")</f>
        <v/>
      </c>
      <c r="O29" s="10" t="str">
        <f t="shared" si="0"/>
        <v>-</v>
      </c>
      <c r="P29" s="14"/>
    </row>
    <row r="30" spans="1:16" ht="15.75" x14ac:dyDescent="0.2">
      <c r="A30" s="14"/>
      <c r="B30" s="62"/>
      <c r="C30" s="9"/>
      <c r="D30" s="63"/>
      <c r="E30" s="63"/>
      <c r="F30" s="63"/>
      <c r="G30" s="63"/>
      <c r="H30" s="63"/>
      <c r="I30" s="63"/>
      <c r="J30" s="63"/>
      <c r="K30" s="63"/>
      <c r="L30" s="63"/>
      <c r="M30" s="63"/>
      <c r="N30" s="63" t="str">
        <f>IFERROR(INDEX('Ref-Risk Rating Table'!$E$8:$I$12, MATCH(L30, 'Ref-Risk Rating Table'!$D$8:$D$12, 0), MATCH(M30, 'Ref-Risk Rating Table'!$E$13:$I$13, 0)), "")</f>
        <v/>
      </c>
      <c r="O30" s="10" t="str">
        <f t="shared" si="0"/>
        <v>-</v>
      </c>
      <c r="P30" s="14"/>
    </row>
    <row r="31" spans="1:16" ht="15.75" x14ac:dyDescent="0.2">
      <c r="A31" s="14"/>
      <c r="B31" s="62"/>
      <c r="C31" s="9"/>
      <c r="D31" s="63"/>
      <c r="E31" s="63"/>
      <c r="F31" s="63"/>
      <c r="G31" s="63"/>
      <c r="H31" s="63"/>
      <c r="I31" s="63"/>
      <c r="J31" s="63"/>
      <c r="K31" s="63"/>
      <c r="L31" s="63"/>
      <c r="M31" s="63"/>
      <c r="N31" s="63" t="str">
        <f>IFERROR(INDEX('Ref-Risk Rating Table'!$E$8:$I$12, MATCH(L31, 'Ref-Risk Rating Table'!$D$8:$D$12, 0), MATCH(M31, 'Ref-Risk Rating Table'!$E$13:$I$13, 0)), "")</f>
        <v/>
      </c>
      <c r="O31" s="10" t="str">
        <f t="shared" si="0"/>
        <v>-</v>
      </c>
      <c r="P31" s="14"/>
    </row>
    <row r="32" spans="1:16" ht="15.75" x14ac:dyDescent="0.2">
      <c r="A32" s="14"/>
      <c r="B32" s="62"/>
      <c r="C32" s="9"/>
      <c r="D32" s="63"/>
      <c r="E32" s="63"/>
      <c r="F32" s="63"/>
      <c r="G32" s="63"/>
      <c r="H32" s="63"/>
      <c r="I32" s="63"/>
      <c r="J32" s="63"/>
      <c r="K32" s="63"/>
      <c r="L32" s="63"/>
      <c r="M32" s="63"/>
      <c r="N32" s="63" t="str">
        <f>IFERROR(INDEX('Ref-Risk Rating Table'!$E$8:$I$12, MATCH(L32, 'Ref-Risk Rating Table'!$D$8:$D$12, 0), MATCH(M32, 'Ref-Risk Rating Table'!$E$13:$I$13, 0)), "")</f>
        <v/>
      </c>
      <c r="O32" s="10" t="str">
        <f t="shared" si="0"/>
        <v>-</v>
      </c>
      <c r="P32" s="14"/>
    </row>
    <row r="33" spans="1:16" ht="15.75" x14ac:dyDescent="0.2">
      <c r="A33" s="14"/>
      <c r="B33" s="62"/>
      <c r="C33" s="9"/>
      <c r="D33" s="63"/>
      <c r="E33" s="63"/>
      <c r="F33" s="63"/>
      <c r="G33" s="63"/>
      <c r="H33" s="63"/>
      <c r="I33" s="63"/>
      <c r="J33" s="63"/>
      <c r="K33" s="63"/>
      <c r="L33" s="63"/>
      <c r="M33" s="63"/>
      <c r="N33" s="63" t="str">
        <f>IFERROR(INDEX('Ref-Risk Rating Table'!$E$8:$I$12, MATCH(L33, 'Ref-Risk Rating Table'!$D$8:$D$12, 0), MATCH(M33, 'Ref-Risk Rating Table'!$E$13:$I$13, 0)), "")</f>
        <v/>
      </c>
      <c r="O33" s="10" t="str">
        <f t="shared" si="0"/>
        <v>-</v>
      </c>
      <c r="P33" s="14"/>
    </row>
    <row r="34" spans="1:16" ht="15.75" x14ac:dyDescent="0.2">
      <c r="A34" s="14"/>
      <c r="B34" s="62"/>
      <c r="C34" s="9"/>
      <c r="D34" s="63"/>
      <c r="E34" s="63"/>
      <c r="F34" s="63"/>
      <c r="G34" s="63"/>
      <c r="H34" s="63"/>
      <c r="I34" s="63"/>
      <c r="J34" s="63"/>
      <c r="K34" s="63"/>
      <c r="L34" s="63"/>
      <c r="M34" s="63"/>
      <c r="N34" s="63" t="str">
        <f>IFERROR(INDEX('Ref-Risk Rating Table'!$E$8:$I$12, MATCH(L34, 'Ref-Risk Rating Table'!$D$8:$D$12, 0), MATCH(M34, 'Ref-Risk Rating Table'!$E$13:$I$13, 0)), "")</f>
        <v/>
      </c>
      <c r="O34" s="10" t="str">
        <f t="shared" si="0"/>
        <v>-</v>
      </c>
      <c r="P34" s="14"/>
    </row>
    <row r="35" spans="1:16" ht="15.75" x14ac:dyDescent="0.2">
      <c r="A35" s="14"/>
      <c r="B35" s="62"/>
      <c r="C35" s="11"/>
      <c r="D35" s="63"/>
      <c r="E35" s="63"/>
      <c r="F35" s="63"/>
      <c r="G35" s="63"/>
      <c r="H35" s="63"/>
      <c r="I35" s="63"/>
      <c r="J35" s="63"/>
      <c r="K35" s="63"/>
      <c r="L35" s="63"/>
      <c r="M35" s="63"/>
      <c r="N35" s="63" t="str">
        <f>IFERROR(INDEX('Ref-Risk Rating Table'!$E$8:$I$12, MATCH(L35, 'Ref-Risk Rating Table'!$D$8:$D$12, 0), MATCH(M35, 'Ref-Risk Rating Table'!$E$13:$I$13, 0)), "")</f>
        <v/>
      </c>
      <c r="O35" s="10" t="str">
        <f t="shared" si="0"/>
        <v>-</v>
      </c>
      <c r="P35" s="14"/>
    </row>
    <row r="36" spans="1:16" ht="15.75" x14ac:dyDescent="0.2">
      <c r="A36" s="14"/>
      <c r="B36" s="62"/>
      <c r="C36" s="11"/>
      <c r="D36" s="63"/>
      <c r="E36" s="63"/>
      <c r="F36" s="63"/>
      <c r="G36" s="63"/>
      <c r="H36" s="63"/>
      <c r="I36" s="63"/>
      <c r="J36" s="63"/>
      <c r="K36" s="63"/>
      <c r="L36" s="63"/>
      <c r="M36" s="63"/>
      <c r="N36" s="63" t="str">
        <f>IFERROR(INDEX('Ref-Risk Rating Table'!$E$8:$I$12, MATCH(L36, 'Ref-Risk Rating Table'!$D$8:$D$12, 0), MATCH(M36, 'Ref-Risk Rating Table'!$E$13:$I$13, 0)), "")</f>
        <v/>
      </c>
      <c r="O36" s="10" t="str">
        <f t="shared" si="0"/>
        <v>-</v>
      </c>
      <c r="P36" s="14"/>
    </row>
    <row r="37" spans="1:16" ht="15.75" x14ac:dyDescent="0.2">
      <c r="A37" s="14"/>
      <c r="B37" s="62"/>
      <c r="C37" s="11"/>
      <c r="D37" s="63"/>
      <c r="E37" s="63"/>
      <c r="F37" s="63"/>
      <c r="G37" s="63"/>
      <c r="H37" s="63"/>
      <c r="I37" s="63"/>
      <c r="J37" s="63"/>
      <c r="K37" s="63"/>
      <c r="L37" s="63"/>
      <c r="M37" s="63"/>
      <c r="N37" s="63" t="str">
        <f>IFERROR(INDEX('Ref-Risk Rating Table'!$E$8:$I$12, MATCH(L37, 'Ref-Risk Rating Table'!$D$8:$D$12, 0), MATCH(M37, 'Ref-Risk Rating Table'!$E$13:$I$13, 0)), "")</f>
        <v/>
      </c>
      <c r="O37" s="10" t="str">
        <f t="shared" si="0"/>
        <v>-</v>
      </c>
      <c r="P37" s="14"/>
    </row>
    <row r="38" spans="1:16" ht="15.75" x14ac:dyDescent="0.2">
      <c r="A38" s="14"/>
      <c r="B38" s="62"/>
      <c r="C38" s="11"/>
      <c r="D38" s="63"/>
      <c r="E38" s="63"/>
      <c r="F38" s="63"/>
      <c r="G38" s="63"/>
      <c r="H38" s="63"/>
      <c r="I38" s="63"/>
      <c r="J38" s="63"/>
      <c r="K38" s="63"/>
      <c r="L38" s="63"/>
      <c r="M38" s="63"/>
      <c r="N38" s="63" t="str">
        <f>IFERROR(INDEX('Ref-Risk Rating Table'!$E$8:$I$12, MATCH(L38, 'Ref-Risk Rating Table'!$D$8:$D$12, 0), MATCH(M38, 'Ref-Risk Rating Table'!$E$13:$I$13, 0)), "")</f>
        <v/>
      </c>
      <c r="O38" s="10" t="str">
        <f t="shared" si="0"/>
        <v>-</v>
      </c>
      <c r="P38" s="14"/>
    </row>
    <row r="39" spans="1:16" ht="15.75" x14ac:dyDescent="0.2">
      <c r="A39" s="14"/>
      <c r="B39" s="62"/>
      <c r="C39" s="11"/>
      <c r="D39" s="63"/>
      <c r="E39" s="63"/>
      <c r="F39" s="63"/>
      <c r="G39" s="63"/>
      <c r="H39" s="63"/>
      <c r="I39" s="63"/>
      <c r="J39" s="63"/>
      <c r="K39" s="63"/>
      <c r="L39" s="63"/>
      <c r="M39" s="63"/>
      <c r="N39" s="63" t="str">
        <f>IFERROR(INDEX('Ref-Risk Rating Table'!$E$8:$I$12, MATCH(L39, 'Ref-Risk Rating Table'!$D$8:$D$12, 0), MATCH(M39, 'Ref-Risk Rating Table'!$E$13:$I$13, 0)), "")</f>
        <v/>
      </c>
      <c r="O39" s="10" t="str">
        <f t="shared" si="0"/>
        <v>-</v>
      </c>
      <c r="P39" s="14"/>
    </row>
    <row r="40" spans="1:16" x14ac:dyDescent="0.2">
      <c r="A40" s="20"/>
      <c r="B40" s="29"/>
      <c r="C40" s="20"/>
      <c r="D40" s="29"/>
      <c r="E40" s="29"/>
      <c r="F40" s="29"/>
      <c r="G40" s="29"/>
      <c r="H40" s="29"/>
      <c r="I40" s="29"/>
      <c r="J40" s="29"/>
      <c r="K40" s="29"/>
      <c r="L40" s="29"/>
      <c r="M40" s="29"/>
      <c r="N40" s="29"/>
      <c r="O40" s="21"/>
      <c r="P40" s="20"/>
    </row>
    <row r="42" spans="1:16" ht="75" x14ac:dyDescent="0.2">
      <c r="B42" s="3" t="s">
        <v>180</v>
      </c>
    </row>
    <row r="44" spans="1:16" ht="45" x14ac:dyDescent="0.2">
      <c r="B44" s="3" t="s">
        <v>181</v>
      </c>
    </row>
    <row r="46" spans="1:16" ht="45" x14ac:dyDescent="0.2">
      <c r="B46" s="3" t="s">
        <v>182</v>
      </c>
    </row>
    <row r="48" spans="1:16" ht="45" x14ac:dyDescent="0.2">
      <c r="B48" s="3" t="s">
        <v>183</v>
      </c>
    </row>
    <row r="50" spans="2:2" ht="45" x14ac:dyDescent="0.2">
      <c r="B50" s="3" t="s">
        <v>184</v>
      </c>
    </row>
    <row r="52" spans="2:2" ht="45" x14ac:dyDescent="0.2">
      <c r="B52" s="3" t="s">
        <v>185</v>
      </c>
    </row>
    <row r="54" spans="2:2" ht="30" x14ac:dyDescent="0.2">
      <c r="B54" s="3" t="s">
        <v>186</v>
      </c>
    </row>
    <row r="56" spans="2:2" ht="30" x14ac:dyDescent="0.2">
      <c r="B56" s="3" t="s">
        <v>187</v>
      </c>
    </row>
  </sheetData>
  <mergeCells count="1">
    <mergeCell ref="D13:F13"/>
  </mergeCells>
  <phoneticPr fontId="1" type="noConversion"/>
  <conditionalFormatting sqref="D15:N39">
    <cfRule type="containsText" dxfId="5" priority="1" operator="containsText" text="High">
      <formula>NOT(ISERROR(SEARCH("High",D15)))</formula>
    </cfRule>
    <cfRule type="containsText" dxfId="4" priority="2" operator="containsText" text="Moderate">
      <formula>NOT(ISERROR(SEARCH("Moderate",D15)))</formula>
    </cfRule>
    <cfRule type="containsText" dxfId="3" priority="4" operator="containsText" text="Low">
      <formula>NOT(ISERROR(SEARCH("Low",D15)))</formula>
    </cfRule>
  </conditionalFormatting>
  <dataValidations count="1">
    <dataValidation type="list" allowBlank="1" showInputMessage="1" showErrorMessage="1" sqref="C7" xr:uid="{6DC39E11-C57D-E448-9CA4-38A298B109BE}">
      <formula1>"One (Organization),Two (Mission/Business process),Three (Information System)"</formula1>
    </dataValidation>
  </dataValidations>
  <hyperlinks>
    <hyperlink ref="B4" location="'1_Guidance'!A1" display="Refer to the guidance before completing this sheet." xr:uid="{FCA20AC7-D851-AA4D-A4AF-601C72FF40DA}"/>
  </hyperlinks>
  <pageMargins left="0.7" right="0.7" top="0.75" bottom="0.75" header="0.3" footer="0.3"/>
  <pageSetup scale="51" fitToHeight="0" orientation="landscape" horizontalDpi="0" verticalDpi="0"/>
  <headerFooter>
    <oddHeader>&amp;L&amp;"Aptos Narrow,Regular"&amp;K000000Completed on &amp;D at &amp;T</oddHeader>
    <oddFooter>&amp;L&amp;"Aptos Narrow,Regular"&amp;K000000(C) Security Scientist 2004&amp;R&amp;"Aptos Narrow,Regular"&amp;K000000&amp;G</oddFooter>
  </headerFooter>
  <drawing r:id="rId1"/>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F3191ED7-E731-C543-A9E5-767F5E867FED}">
          <x14:formula1>
            <xm:f>'Ref-Impact Rating Guide'!$B$9:$B$13</xm:f>
          </x14:formula1>
          <xm:sqref>D15:M39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904A3-F98B-314B-AF80-133CB55027D9}">
  <sheetPr>
    <pageSetUpPr fitToPage="1"/>
  </sheetPr>
  <dimension ref="A1:N39"/>
  <sheetViews>
    <sheetView tabSelected="1" zoomScale="86" zoomScaleNormal="86" zoomScaleSheetLayoutView="80" zoomScalePageLayoutView="51" workbookViewId="0">
      <selection activeCell="J16" sqref="J16"/>
    </sheetView>
  </sheetViews>
  <sheetFormatPr defaultColWidth="10.875" defaultRowHeight="15" x14ac:dyDescent="0.2"/>
  <cols>
    <col min="1" max="1" width="5.625" style="2" customWidth="1"/>
    <col min="2" max="2" width="43.375" style="3" customWidth="1"/>
    <col min="3" max="3" width="32" style="2" customWidth="1"/>
    <col min="4" max="12" width="14.625" style="3" customWidth="1"/>
    <col min="13" max="13" width="10.875" style="6" hidden="1" customWidth="1"/>
    <col min="14" max="16384" width="10.875" style="2"/>
  </cols>
  <sheetData>
    <row r="1" spans="1:14" x14ac:dyDescent="0.2">
      <c r="A1" s="20"/>
      <c r="B1" s="29"/>
      <c r="C1" s="20"/>
      <c r="D1" s="29"/>
      <c r="E1" s="29"/>
      <c r="F1" s="29"/>
      <c r="G1" s="29"/>
      <c r="H1" s="29"/>
      <c r="I1" s="29"/>
      <c r="J1" s="29"/>
      <c r="K1" s="29"/>
      <c r="L1" s="29"/>
      <c r="M1" s="21"/>
      <c r="N1" s="20"/>
    </row>
    <row r="2" spans="1:14" ht="27" x14ac:dyDescent="0.35">
      <c r="A2" s="20"/>
      <c r="B2" s="22" t="s">
        <v>164</v>
      </c>
      <c r="C2" s="20"/>
      <c r="D2" s="29"/>
      <c r="E2" s="29"/>
      <c r="F2" s="29"/>
      <c r="G2" s="29"/>
      <c r="H2" s="29"/>
      <c r="I2" s="29"/>
      <c r="J2" s="29"/>
      <c r="K2" s="29"/>
      <c r="L2" s="29"/>
      <c r="M2" s="21"/>
      <c r="N2" s="20"/>
    </row>
    <row r="3" spans="1:14" x14ac:dyDescent="0.2">
      <c r="A3" s="20"/>
      <c r="B3" s="29"/>
      <c r="C3" s="20"/>
      <c r="D3" s="29"/>
      <c r="E3" s="29"/>
      <c r="F3" s="29"/>
      <c r="G3" s="29"/>
      <c r="H3" s="29"/>
      <c r="I3" s="29"/>
      <c r="J3" s="29"/>
      <c r="K3" s="29"/>
      <c r="L3" s="29"/>
      <c r="M3" s="21"/>
      <c r="N3" s="20"/>
    </row>
    <row r="4" spans="1:14" ht="30" x14ac:dyDescent="0.2">
      <c r="A4" s="20"/>
      <c r="B4" s="57" t="s">
        <v>3</v>
      </c>
      <c r="C4" s="20"/>
      <c r="D4" s="29"/>
      <c r="E4" s="29"/>
      <c r="F4" s="29"/>
      <c r="G4" s="29"/>
      <c r="H4" s="29"/>
      <c r="I4" s="29"/>
      <c r="J4" s="29"/>
      <c r="K4" s="29"/>
      <c r="L4" s="29"/>
      <c r="M4" s="21"/>
      <c r="N4" s="20"/>
    </row>
    <row r="5" spans="1:14" x14ac:dyDescent="0.2">
      <c r="A5" s="20"/>
      <c r="B5" s="57"/>
      <c r="C5" s="20"/>
      <c r="D5" s="29"/>
      <c r="E5" s="29"/>
      <c r="F5" s="29"/>
      <c r="G5" s="29"/>
      <c r="H5" s="29"/>
      <c r="I5" s="29"/>
      <c r="J5" s="29"/>
      <c r="K5" s="29"/>
      <c r="L5" s="29"/>
      <c r="M5" s="21"/>
      <c r="N5" s="20"/>
    </row>
    <row r="6" spans="1:14" x14ac:dyDescent="0.2">
      <c r="A6" s="20"/>
      <c r="B6" s="58" t="s">
        <v>5</v>
      </c>
      <c r="C6" s="23" t="str">
        <f>'2a Assessment Adversarial'!C6</f>
        <v>All</v>
      </c>
      <c r="D6" s="29"/>
      <c r="E6" s="29"/>
      <c r="F6" s="29"/>
      <c r="G6" s="29"/>
      <c r="H6" s="29"/>
      <c r="I6" s="29"/>
      <c r="J6" s="29"/>
      <c r="K6" s="29"/>
      <c r="L6" s="29"/>
      <c r="M6" s="21"/>
      <c r="N6" s="20"/>
    </row>
    <row r="7" spans="1:14" x14ac:dyDescent="0.2">
      <c r="A7" s="20"/>
      <c r="B7" s="58" t="s">
        <v>4</v>
      </c>
      <c r="C7" s="23" t="str">
        <f>'2a Assessment Adversarial'!C7</f>
        <v>One (Organization)</v>
      </c>
      <c r="D7" s="29"/>
      <c r="E7" s="29"/>
      <c r="F7" s="29"/>
      <c r="G7" s="29"/>
      <c r="H7" s="29"/>
      <c r="I7" s="29"/>
      <c r="J7" s="29"/>
      <c r="K7" s="29"/>
      <c r="L7" s="29"/>
      <c r="M7" s="21"/>
      <c r="N7" s="20"/>
    </row>
    <row r="8" spans="1:14" x14ac:dyDescent="0.2">
      <c r="A8" s="20"/>
      <c r="B8" s="58" t="s">
        <v>6</v>
      </c>
      <c r="C8" s="27">
        <f>'2a Assessment Adversarial'!C8</f>
        <v>45828</v>
      </c>
      <c r="D8" s="29"/>
      <c r="E8" s="29"/>
      <c r="F8" s="29"/>
      <c r="G8" s="29"/>
      <c r="H8" s="29"/>
      <c r="I8" s="29"/>
      <c r="J8" s="29"/>
      <c r="K8" s="29"/>
      <c r="L8" s="29"/>
      <c r="M8" s="21"/>
      <c r="N8" s="20"/>
    </row>
    <row r="9" spans="1:14" x14ac:dyDescent="0.2">
      <c r="A9" s="20"/>
      <c r="B9" s="58" t="s">
        <v>7</v>
      </c>
      <c r="C9" s="23" t="str">
        <f>'2a Assessment Adversarial'!C9</f>
        <v>Me</v>
      </c>
      <c r="D9" s="29"/>
      <c r="E9" s="29"/>
      <c r="F9" s="29"/>
      <c r="G9" s="29"/>
      <c r="H9" s="29"/>
      <c r="I9" s="29"/>
      <c r="J9" s="29"/>
      <c r="K9" s="29"/>
      <c r="L9" s="29"/>
      <c r="M9" s="21"/>
      <c r="N9" s="20"/>
    </row>
    <row r="10" spans="1:14" x14ac:dyDescent="0.2">
      <c r="A10" s="20"/>
      <c r="B10" s="29"/>
      <c r="C10" s="20"/>
      <c r="D10" s="29"/>
      <c r="E10" s="29"/>
      <c r="F10" s="29"/>
      <c r="G10" s="29"/>
      <c r="H10" s="29"/>
      <c r="I10" s="29"/>
      <c r="J10" s="29"/>
      <c r="K10" s="29"/>
      <c r="L10" s="29"/>
      <c r="M10" s="21"/>
      <c r="N10" s="20"/>
    </row>
    <row r="11" spans="1:14" x14ac:dyDescent="0.2">
      <c r="A11" s="20"/>
      <c r="B11" s="29"/>
      <c r="C11" s="20"/>
      <c r="D11" s="29"/>
      <c r="E11" s="29"/>
      <c r="F11" s="29"/>
      <c r="G11" s="29"/>
      <c r="H11" s="29"/>
      <c r="I11" s="29"/>
      <c r="J11" s="29"/>
      <c r="K11" s="29"/>
      <c r="L11" s="29"/>
      <c r="M11" s="21"/>
      <c r="N11" s="20"/>
    </row>
    <row r="12" spans="1:14" ht="15.75" x14ac:dyDescent="0.25">
      <c r="A12" s="20"/>
      <c r="B12" s="59" t="s">
        <v>39</v>
      </c>
      <c r="C12" s="15">
        <v>2</v>
      </c>
      <c r="D12" s="79">
        <v>3</v>
      </c>
      <c r="E12" s="79">
        <v>4</v>
      </c>
      <c r="F12" s="79">
        <v>5</v>
      </c>
      <c r="G12" s="79">
        <v>6</v>
      </c>
      <c r="H12" s="79">
        <v>7</v>
      </c>
      <c r="I12" s="79">
        <v>8</v>
      </c>
      <c r="J12" s="79">
        <v>9</v>
      </c>
      <c r="K12" s="79">
        <v>10</v>
      </c>
      <c r="L12" s="79">
        <v>11</v>
      </c>
      <c r="M12" s="16"/>
      <c r="N12" s="20"/>
    </row>
    <row r="13" spans="1:14" ht="60.75" x14ac:dyDescent="0.25">
      <c r="A13" s="20"/>
      <c r="B13" s="61" t="s">
        <v>40</v>
      </c>
      <c r="C13" s="18" t="s">
        <v>166</v>
      </c>
      <c r="D13" s="19" t="s">
        <v>162</v>
      </c>
      <c r="E13" s="19" t="s">
        <v>38</v>
      </c>
      <c r="F13" s="77" t="s">
        <v>167</v>
      </c>
      <c r="G13" s="19" t="s">
        <v>163</v>
      </c>
      <c r="H13" s="78" t="s">
        <v>168</v>
      </c>
      <c r="I13" s="19" t="s">
        <v>175</v>
      </c>
      <c r="J13" s="19" t="s">
        <v>100</v>
      </c>
      <c r="K13" s="19" t="s">
        <v>47</v>
      </c>
      <c r="L13" s="19" t="s">
        <v>0</v>
      </c>
      <c r="M13" s="16" t="s">
        <v>52</v>
      </c>
      <c r="N13" s="20"/>
    </row>
    <row r="14" spans="1:14" ht="15.75" x14ac:dyDescent="0.25">
      <c r="A14" s="14"/>
      <c r="B14" s="62" t="s">
        <v>196</v>
      </c>
      <c r="C14" s="9" t="s">
        <v>202</v>
      </c>
      <c r="D14" t="s">
        <v>10</v>
      </c>
      <c r="E14" t="s">
        <v>9</v>
      </c>
      <c r="F14" t="s">
        <v>10</v>
      </c>
      <c r="G14" s="63" t="s">
        <v>10</v>
      </c>
      <c r="H14" t="s">
        <v>9</v>
      </c>
      <c r="I14" t="s">
        <v>10</v>
      </c>
      <c r="J14" t="s">
        <v>10</v>
      </c>
      <c r="K14" t="s">
        <v>9</v>
      </c>
      <c r="L14" s="63" t="str">
        <f>IFERROR(INDEX('Ref-Risk Rating Table'!$E$8:$I$12, MATCH(J14, 'Ref-Risk Rating Table'!$D$8:$D$12, 0), MATCH(K14, 'Ref-Risk Rating Table'!$E$13:$I$13, 0)), "")</f>
        <v>Moderate</v>
      </c>
      <c r="M14" s="10" t="str">
        <f>J14 &amp; "-" &amp; K14</f>
        <v>Moderate-High</v>
      </c>
      <c r="N14" s="14"/>
    </row>
    <row r="15" spans="1:14" ht="15.75" x14ac:dyDescent="0.25">
      <c r="A15" s="14"/>
      <c r="B15" s="62" t="s">
        <v>197</v>
      </c>
      <c r="C15" s="9" t="s">
        <v>203</v>
      </c>
      <c r="D15" t="s">
        <v>9</v>
      </c>
      <c r="E15" t="s">
        <v>9</v>
      </c>
      <c r="F15" t="s">
        <v>11</v>
      </c>
      <c r="G15" s="63" t="s">
        <v>11</v>
      </c>
      <c r="H15" t="s">
        <v>9</v>
      </c>
      <c r="I15" t="s">
        <v>10</v>
      </c>
      <c r="J15" t="s">
        <v>10</v>
      </c>
      <c r="K15" t="s">
        <v>9</v>
      </c>
      <c r="L15" s="63" t="str">
        <f>IFERROR(INDEX('Ref-Risk Rating Table'!$E$8:$I$12, MATCH(J15, 'Ref-Risk Rating Table'!$D$8:$D$12, 0), MATCH(K15, 'Ref-Risk Rating Table'!$E$13:$I$13, 0)), "")</f>
        <v>Moderate</v>
      </c>
      <c r="M15" s="10" t="str">
        <f t="shared" ref="M15:M38" si="0">J15 &amp; "-" &amp; K15</f>
        <v>Moderate-High</v>
      </c>
      <c r="N15" s="14"/>
    </row>
    <row r="16" spans="1:14" ht="15.75" x14ac:dyDescent="0.25">
      <c r="A16" s="14"/>
      <c r="B16" s="62" t="s">
        <v>198</v>
      </c>
      <c r="C16" s="9" t="s">
        <v>204</v>
      </c>
      <c r="D16" t="s">
        <v>9</v>
      </c>
      <c r="E16" t="s">
        <v>9</v>
      </c>
      <c r="F16" t="s">
        <v>10</v>
      </c>
      <c r="G16" s="63" t="s">
        <v>9</v>
      </c>
      <c r="H16" t="s">
        <v>10</v>
      </c>
      <c r="I16" t="s">
        <v>9</v>
      </c>
      <c r="J16" t="s">
        <v>9</v>
      </c>
      <c r="K16" t="s">
        <v>9</v>
      </c>
      <c r="L16" s="63" t="str">
        <f>IFERROR(INDEX('Ref-Risk Rating Table'!$E$8:$I$12, MATCH(J16, 'Ref-Risk Rating Table'!$D$8:$D$12, 0), MATCH(K16, 'Ref-Risk Rating Table'!$E$13:$I$13, 0)), "")</f>
        <v>High</v>
      </c>
      <c r="M16" s="10" t="str">
        <f t="shared" si="0"/>
        <v>High-High</v>
      </c>
      <c r="N16" s="14"/>
    </row>
    <row r="17" spans="1:14" ht="15.75" x14ac:dyDescent="0.25">
      <c r="A17" s="14"/>
      <c r="B17" s="62" t="s">
        <v>199</v>
      </c>
      <c r="C17" s="9" t="s">
        <v>205</v>
      </c>
      <c r="D17" t="s">
        <v>10</v>
      </c>
      <c r="E17" t="s">
        <v>10</v>
      </c>
      <c r="F17" t="s">
        <v>9</v>
      </c>
      <c r="G17" s="63" t="s">
        <v>10</v>
      </c>
      <c r="H17" t="s">
        <v>10</v>
      </c>
      <c r="I17" t="s">
        <v>10</v>
      </c>
      <c r="J17" t="s">
        <v>10</v>
      </c>
      <c r="K17" t="s">
        <v>10</v>
      </c>
      <c r="L17" s="63" t="str">
        <f>IFERROR(INDEX('Ref-Risk Rating Table'!$E$8:$I$12, MATCH(J17, 'Ref-Risk Rating Table'!$D$8:$D$12, 0), MATCH(K17, 'Ref-Risk Rating Table'!$E$13:$I$13, 0)), "")</f>
        <v>Moderate</v>
      </c>
      <c r="M17" s="10" t="str">
        <f t="shared" si="0"/>
        <v>Moderate-Moderate</v>
      </c>
      <c r="N17" s="14"/>
    </row>
    <row r="18" spans="1:14" ht="15.75" x14ac:dyDescent="0.25">
      <c r="A18" s="14"/>
      <c r="B18" s="62" t="s">
        <v>200</v>
      </c>
      <c r="C18" s="9" t="s">
        <v>206</v>
      </c>
      <c r="D18" t="s">
        <v>12</v>
      </c>
      <c r="E18" t="s">
        <v>10</v>
      </c>
      <c r="F18" t="s">
        <v>12</v>
      </c>
      <c r="G18" s="63" t="s">
        <v>11</v>
      </c>
      <c r="H18" t="s">
        <v>8</v>
      </c>
      <c r="I18" t="s">
        <v>11</v>
      </c>
      <c r="J18" t="s">
        <v>12</v>
      </c>
      <c r="K18" t="s">
        <v>8</v>
      </c>
      <c r="L18" s="63" t="str">
        <f>IFERROR(INDEX('Ref-Risk Rating Table'!$E$8:$I$12, MATCH(J18, 'Ref-Risk Rating Table'!$D$8:$D$12, 0), MATCH(K18, 'Ref-Risk Rating Table'!$E$13:$I$13, 0)), "")</f>
        <v>Low</v>
      </c>
      <c r="M18" s="10" t="str">
        <f t="shared" si="0"/>
        <v>Very Low-Very High</v>
      </c>
      <c r="N18" s="14"/>
    </row>
    <row r="19" spans="1:14" ht="15.75" x14ac:dyDescent="0.2">
      <c r="A19" s="14"/>
      <c r="B19" s="62" t="s">
        <v>215</v>
      </c>
      <c r="C19" s="9" t="s">
        <v>216</v>
      </c>
      <c r="D19" s="63" t="s">
        <v>9</v>
      </c>
      <c r="E19" s="63" t="s">
        <v>11</v>
      </c>
      <c r="F19" s="63" t="s">
        <v>9</v>
      </c>
      <c r="G19" s="63" t="s">
        <v>11</v>
      </c>
      <c r="H19" s="63" t="s">
        <v>12</v>
      </c>
      <c r="I19" s="63" t="s">
        <v>8</v>
      </c>
      <c r="J19" s="63" t="s">
        <v>9</v>
      </c>
      <c r="K19" s="63" t="s">
        <v>11</v>
      </c>
      <c r="L19" s="63" t="s">
        <v>11</v>
      </c>
      <c r="M19" s="10" t="str">
        <f t="shared" si="0"/>
        <v>High-Low</v>
      </c>
      <c r="N19" s="14"/>
    </row>
    <row r="20" spans="1:14" ht="15.75" x14ac:dyDescent="0.25">
      <c r="A20" s="14"/>
      <c r="B20" s="62" t="s">
        <v>201</v>
      </c>
      <c r="C20" s="9" t="s">
        <v>207</v>
      </c>
      <c r="D20" t="s">
        <v>9</v>
      </c>
      <c r="E20" t="s">
        <v>9</v>
      </c>
      <c r="F20" t="s">
        <v>9</v>
      </c>
      <c r="G20" s="63" t="s">
        <v>9</v>
      </c>
      <c r="H20" t="s">
        <v>10</v>
      </c>
      <c r="I20" t="s">
        <v>9</v>
      </c>
      <c r="J20" t="s">
        <v>9</v>
      </c>
      <c r="K20" t="s">
        <v>10</v>
      </c>
      <c r="L20" s="63" t="str">
        <f>IFERROR(INDEX('Ref-Risk Rating Table'!$E$8:$I$12, MATCH(J20, 'Ref-Risk Rating Table'!$D$8:$D$12, 0), MATCH(K20, 'Ref-Risk Rating Table'!$E$13:$I$13, 0)), "")</f>
        <v>Moderate</v>
      </c>
      <c r="M20" s="10" t="str">
        <f t="shared" si="0"/>
        <v>High-Moderate</v>
      </c>
      <c r="N20" s="14"/>
    </row>
    <row r="21" spans="1:14" ht="15.75" x14ac:dyDescent="0.25">
      <c r="A21" s="14"/>
      <c r="B21" s="62"/>
      <c r="C21" s="9"/>
      <c r="D21"/>
      <c r="E21"/>
      <c r="F21"/>
      <c r="G21" s="63"/>
      <c r="H21"/>
      <c r="I21"/>
      <c r="J21"/>
      <c r="K21"/>
      <c r="L21" s="63"/>
      <c r="M21" s="10" t="str">
        <f t="shared" si="0"/>
        <v>-</v>
      </c>
      <c r="N21" s="14"/>
    </row>
    <row r="22" spans="1:14" ht="15.75" x14ac:dyDescent="0.25">
      <c r="A22" s="14"/>
      <c r="B22" s="62"/>
      <c r="C22" s="9"/>
      <c r="D22"/>
      <c r="E22"/>
      <c r="F22"/>
      <c r="G22" s="63"/>
      <c r="H22"/>
      <c r="I22"/>
      <c r="J22"/>
      <c r="K22"/>
      <c r="L22" s="63"/>
      <c r="M22" s="10" t="str">
        <f t="shared" si="0"/>
        <v>-</v>
      </c>
      <c r="N22" s="14"/>
    </row>
    <row r="23" spans="1:14" ht="15.75" x14ac:dyDescent="0.25">
      <c r="A23" s="14"/>
      <c r="B23" s="62"/>
      <c r="C23" s="9"/>
      <c r="D23"/>
      <c r="E23"/>
      <c r="F23"/>
      <c r="G23" s="63"/>
      <c r="H23"/>
      <c r="I23"/>
      <c r="J23"/>
      <c r="K23"/>
      <c r="L23" s="63"/>
      <c r="M23" s="10" t="str">
        <f t="shared" si="0"/>
        <v>-</v>
      </c>
      <c r="N23" s="14"/>
    </row>
    <row r="24" spans="1:14" ht="15.75" x14ac:dyDescent="0.2">
      <c r="A24" s="14"/>
      <c r="B24" s="62"/>
      <c r="C24" s="9"/>
      <c r="D24" s="63"/>
      <c r="E24" s="63"/>
      <c r="F24" s="63"/>
      <c r="G24" s="63"/>
      <c r="H24" s="63"/>
      <c r="I24" s="63"/>
      <c r="J24" s="63"/>
      <c r="K24" s="63"/>
      <c r="L24" s="63" t="str">
        <f>IFERROR(INDEX('Ref-Risk Rating Table'!$E$8:$I$12, MATCH(J24, 'Ref-Risk Rating Table'!$D$8:$D$12, 0), MATCH(K24, 'Ref-Risk Rating Table'!$E$13:$I$13, 0)), "")</f>
        <v/>
      </c>
      <c r="M24" s="10" t="str">
        <f t="shared" si="0"/>
        <v>-</v>
      </c>
      <c r="N24" s="14"/>
    </row>
    <row r="25" spans="1:14" ht="15.75" x14ac:dyDescent="0.2">
      <c r="A25" s="14"/>
      <c r="B25" s="62"/>
      <c r="C25" s="9"/>
      <c r="D25" s="63"/>
      <c r="E25" s="63"/>
      <c r="F25" s="63"/>
      <c r="G25" s="63"/>
      <c r="H25" s="63"/>
      <c r="I25" s="63"/>
      <c r="J25" s="63"/>
      <c r="K25" s="63"/>
      <c r="L25" s="63" t="str">
        <f>IFERROR(INDEX('Ref-Risk Rating Table'!$E$8:$I$12, MATCH(J25, 'Ref-Risk Rating Table'!$D$8:$D$12, 0), MATCH(K25, 'Ref-Risk Rating Table'!$E$13:$I$13, 0)), "")</f>
        <v/>
      </c>
      <c r="M25" s="10" t="str">
        <f t="shared" si="0"/>
        <v>-</v>
      </c>
      <c r="N25" s="14"/>
    </row>
    <row r="26" spans="1:14" ht="15.75" x14ac:dyDescent="0.2">
      <c r="A26" s="14"/>
      <c r="B26" s="62"/>
      <c r="C26" s="9"/>
      <c r="D26" s="63"/>
      <c r="E26" s="63"/>
      <c r="F26" s="63"/>
      <c r="G26" s="63"/>
      <c r="H26" s="63"/>
      <c r="I26" s="63"/>
      <c r="J26" s="63"/>
      <c r="K26" s="63"/>
      <c r="L26" s="63" t="str">
        <f>IFERROR(INDEX('Ref-Risk Rating Table'!$E$8:$I$12, MATCH(J26, 'Ref-Risk Rating Table'!$D$8:$D$12, 0), MATCH(K26, 'Ref-Risk Rating Table'!$E$13:$I$13, 0)), "")</f>
        <v/>
      </c>
      <c r="M26" s="10" t="str">
        <f t="shared" si="0"/>
        <v>-</v>
      </c>
      <c r="N26" s="14"/>
    </row>
    <row r="27" spans="1:14" ht="15.75" x14ac:dyDescent="0.2">
      <c r="A27" s="14"/>
      <c r="B27" s="62"/>
      <c r="C27" s="9"/>
      <c r="D27" s="63"/>
      <c r="E27" s="63"/>
      <c r="F27" s="63"/>
      <c r="G27" s="63"/>
      <c r="H27" s="63"/>
      <c r="I27" s="63"/>
      <c r="J27" s="63"/>
      <c r="K27" s="63"/>
      <c r="L27" s="63" t="str">
        <f>IFERROR(INDEX('Ref-Risk Rating Table'!$E$8:$I$12, MATCH(J27, 'Ref-Risk Rating Table'!$D$8:$D$12, 0), MATCH(K27, 'Ref-Risk Rating Table'!$E$13:$I$13, 0)), "")</f>
        <v/>
      </c>
      <c r="M27" s="10" t="str">
        <f t="shared" si="0"/>
        <v>-</v>
      </c>
      <c r="N27" s="14"/>
    </row>
    <row r="28" spans="1:14" ht="15.75" x14ac:dyDescent="0.2">
      <c r="A28" s="14"/>
      <c r="B28" s="62"/>
      <c r="C28" s="9"/>
      <c r="D28" s="63"/>
      <c r="E28" s="63"/>
      <c r="F28" s="63"/>
      <c r="G28" s="63"/>
      <c r="H28" s="63"/>
      <c r="I28" s="63"/>
      <c r="J28" s="63"/>
      <c r="K28" s="63"/>
      <c r="L28" s="63" t="str">
        <f>IFERROR(INDEX('Ref-Risk Rating Table'!$E$8:$I$12, MATCH(J28, 'Ref-Risk Rating Table'!$D$8:$D$12, 0), MATCH(K28, 'Ref-Risk Rating Table'!$E$13:$I$13, 0)), "")</f>
        <v/>
      </c>
      <c r="M28" s="10" t="str">
        <f t="shared" si="0"/>
        <v>-</v>
      </c>
      <c r="N28" s="14"/>
    </row>
    <row r="29" spans="1:14" ht="15.75" x14ac:dyDescent="0.2">
      <c r="A29" s="14"/>
      <c r="B29" s="62"/>
      <c r="C29" s="9"/>
      <c r="D29" s="63"/>
      <c r="E29" s="63"/>
      <c r="F29" s="63"/>
      <c r="G29" s="63"/>
      <c r="H29" s="63"/>
      <c r="I29" s="63"/>
      <c r="J29" s="63"/>
      <c r="K29" s="63"/>
      <c r="L29" s="63" t="str">
        <f>IFERROR(INDEX('Ref-Risk Rating Table'!$E$8:$I$12, MATCH(J29, 'Ref-Risk Rating Table'!$D$8:$D$12, 0), MATCH(K29, 'Ref-Risk Rating Table'!$E$13:$I$13, 0)), "")</f>
        <v/>
      </c>
      <c r="M29" s="10" t="str">
        <f t="shared" si="0"/>
        <v>-</v>
      </c>
      <c r="N29" s="14"/>
    </row>
    <row r="30" spans="1:14" ht="15.75" x14ac:dyDescent="0.2">
      <c r="A30" s="14"/>
      <c r="B30" s="62"/>
      <c r="C30" s="9"/>
      <c r="D30" s="63"/>
      <c r="E30" s="63"/>
      <c r="F30" s="63"/>
      <c r="G30" s="63"/>
      <c r="H30" s="63"/>
      <c r="I30" s="63"/>
      <c r="J30" s="63"/>
      <c r="K30" s="63"/>
      <c r="L30" s="63" t="str">
        <f>IFERROR(INDEX('Ref-Risk Rating Table'!$E$8:$I$12, MATCH(J30, 'Ref-Risk Rating Table'!$D$8:$D$12, 0), MATCH(K30, 'Ref-Risk Rating Table'!$E$13:$I$13, 0)), "")</f>
        <v/>
      </c>
      <c r="M30" s="10" t="str">
        <f t="shared" si="0"/>
        <v>-</v>
      </c>
      <c r="N30" s="14"/>
    </row>
    <row r="31" spans="1:14" ht="15.75" x14ac:dyDescent="0.2">
      <c r="A31" s="14"/>
      <c r="B31" s="62"/>
      <c r="C31" s="9"/>
      <c r="D31" s="63"/>
      <c r="E31" s="63"/>
      <c r="F31" s="63"/>
      <c r="G31" s="63"/>
      <c r="H31" s="63"/>
      <c r="I31" s="63"/>
      <c r="J31" s="63"/>
      <c r="K31" s="63"/>
      <c r="L31" s="63" t="str">
        <f>IFERROR(INDEX('Ref-Risk Rating Table'!$E$8:$I$12, MATCH(J31, 'Ref-Risk Rating Table'!$D$8:$D$12, 0), MATCH(K31, 'Ref-Risk Rating Table'!$E$13:$I$13, 0)), "")</f>
        <v/>
      </c>
      <c r="M31" s="10" t="str">
        <f t="shared" si="0"/>
        <v>-</v>
      </c>
      <c r="N31" s="14"/>
    </row>
    <row r="32" spans="1:14" ht="15.75" x14ac:dyDescent="0.2">
      <c r="A32" s="14"/>
      <c r="B32" s="62"/>
      <c r="C32" s="9"/>
      <c r="D32" s="63"/>
      <c r="E32" s="63"/>
      <c r="F32" s="63"/>
      <c r="G32" s="63"/>
      <c r="H32" s="63"/>
      <c r="I32" s="63"/>
      <c r="J32" s="63"/>
      <c r="K32" s="63"/>
      <c r="L32" s="63" t="str">
        <f>IFERROR(INDEX('Ref-Risk Rating Table'!$E$8:$I$12, MATCH(J32, 'Ref-Risk Rating Table'!$D$8:$D$12, 0), MATCH(K32, 'Ref-Risk Rating Table'!$E$13:$I$13, 0)), "")</f>
        <v/>
      </c>
      <c r="M32" s="10" t="str">
        <f t="shared" si="0"/>
        <v>-</v>
      </c>
      <c r="N32" s="14"/>
    </row>
    <row r="33" spans="1:14" ht="15.75" x14ac:dyDescent="0.2">
      <c r="A33" s="14"/>
      <c r="B33" s="62"/>
      <c r="C33" s="9"/>
      <c r="D33" s="63"/>
      <c r="E33" s="63"/>
      <c r="F33" s="63"/>
      <c r="G33" s="63"/>
      <c r="H33" s="63"/>
      <c r="I33" s="63"/>
      <c r="J33" s="63"/>
      <c r="K33" s="63"/>
      <c r="L33" s="63" t="str">
        <f>IFERROR(INDEX('Ref-Risk Rating Table'!$E$8:$I$12, MATCH(J33, 'Ref-Risk Rating Table'!$D$8:$D$12, 0), MATCH(K33, 'Ref-Risk Rating Table'!$E$13:$I$13, 0)), "")</f>
        <v/>
      </c>
      <c r="M33" s="10" t="str">
        <f t="shared" si="0"/>
        <v>-</v>
      </c>
      <c r="N33" s="14"/>
    </row>
    <row r="34" spans="1:14" ht="15.75" x14ac:dyDescent="0.2">
      <c r="A34" s="14"/>
      <c r="B34" s="62"/>
      <c r="C34" s="11"/>
      <c r="D34" s="63"/>
      <c r="E34" s="63"/>
      <c r="F34" s="63"/>
      <c r="G34" s="63"/>
      <c r="H34" s="63"/>
      <c r="I34" s="63"/>
      <c r="J34" s="63"/>
      <c r="K34" s="63"/>
      <c r="L34" s="63" t="str">
        <f>IFERROR(INDEX('Ref-Risk Rating Table'!$E$8:$I$12, MATCH(J34, 'Ref-Risk Rating Table'!$D$8:$D$12, 0), MATCH(K34, 'Ref-Risk Rating Table'!$E$13:$I$13, 0)), "")</f>
        <v/>
      </c>
      <c r="M34" s="10" t="str">
        <f t="shared" si="0"/>
        <v>-</v>
      </c>
      <c r="N34" s="14"/>
    </row>
    <row r="35" spans="1:14" ht="15.75" x14ac:dyDescent="0.2">
      <c r="A35" s="14"/>
      <c r="B35" s="62"/>
      <c r="C35" s="11"/>
      <c r="D35" s="63"/>
      <c r="E35" s="63"/>
      <c r="F35" s="63"/>
      <c r="G35" s="63"/>
      <c r="H35" s="63"/>
      <c r="I35" s="63"/>
      <c r="J35" s="63"/>
      <c r="K35" s="63"/>
      <c r="L35" s="63" t="str">
        <f>IFERROR(INDEX('Ref-Risk Rating Table'!$E$8:$I$12, MATCH(J35, 'Ref-Risk Rating Table'!$D$8:$D$12, 0), MATCH(K35, 'Ref-Risk Rating Table'!$E$13:$I$13, 0)), "")</f>
        <v/>
      </c>
      <c r="M35" s="10" t="str">
        <f t="shared" si="0"/>
        <v>-</v>
      </c>
      <c r="N35" s="14"/>
    </row>
    <row r="36" spans="1:14" ht="15.75" x14ac:dyDescent="0.2">
      <c r="A36" s="14"/>
      <c r="B36" s="62"/>
      <c r="C36" s="11"/>
      <c r="D36" s="63"/>
      <c r="E36" s="63"/>
      <c r="F36" s="63"/>
      <c r="G36" s="63"/>
      <c r="H36" s="63"/>
      <c r="I36" s="63"/>
      <c r="J36" s="63"/>
      <c r="K36" s="63"/>
      <c r="L36" s="63" t="str">
        <f>IFERROR(INDEX('Ref-Risk Rating Table'!$E$8:$I$12, MATCH(J36, 'Ref-Risk Rating Table'!$D$8:$D$12, 0), MATCH(K36, 'Ref-Risk Rating Table'!$E$13:$I$13, 0)), "")</f>
        <v/>
      </c>
      <c r="M36" s="10" t="str">
        <f t="shared" si="0"/>
        <v>-</v>
      </c>
      <c r="N36" s="14"/>
    </row>
    <row r="37" spans="1:14" ht="15.75" x14ac:dyDescent="0.2">
      <c r="A37" s="14"/>
      <c r="B37" s="62"/>
      <c r="C37" s="11"/>
      <c r="D37" s="63"/>
      <c r="E37" s="63"/>
      <c r="F37" s="63"/>
      <c r="G37" s="63"/>
      <c r="H37" s="63"/>
      <c r="I37" s="63"/>
      <c r="J37" s="63"/>
      <c r="K37" s="63"/>
      <c r="L37" s="63" t="str">
        <f>IFERROR(INDEX('Ref-Risk Rating Table'!$E$8:$I$12, MATCH(J37, 'Ref-Risk Rating Table'!$D$8:$D$12, 0), MATCH(K37, 'Ref-Risk Rating Table'!$E$13:$I$13, 0)), "")</f>
        <v/>
      </c>
      <c r="M37" s="10" t="str">
        <f t="shared" si="0"/>
        <v>-</v>
      </c>
      <c r="N37" s="14"/>
    </row>
    <row r="38" spans="1:14" ht="15.75" x14ac:dyDescent="0.2">
      <c r="A38" s="14"/>
      <c r="B38" s="62"/>
      <c r="C38" s="11"/>
      <c r="D38" s="63"/>
      <c r="E38" s="63"/>
      <c r="F38" s="63"/>
      <c r="G38" s="63"/>
      <c r="H38" s="63"/>
      <c r="I38" s="63"/>
      <c r="J38" s="63"/>
      <c r="K38" s="63"/>
      <c r="L38" s="63" t="str">
        <f>IFERROR(INDEX('Ref-Risk Rating Table'!$E$8:$I$12, MATCH(J38, 'Ref-Risk Rating Table'!$D$8:$D$12, 0), MATCH(K38, 'Ref-Risk Rating Table'!$E$13:$I$13, 0)), "")</f>
        <v/>
      </c>
      <c r="M38" s="10" t="str">
        <f t="shared" si="0"/>
        <v>-</v>
      </c>
      <c r="N38" s="14"/>
    </row>
    <row r="39" spans="1:14" x14ac:dyDescent="0.2">
      <c r="A39" s="20"/>
      <c r="B39" s="29"/>
      <c r="C39" s="20"/>
      <c r="D39" s="29"/>
      <c r="E39" s="29"/>
      <c r="F39" s="29"/>
      <c r="G39" s="29"/>
      <c r="H39" s="29"/>
      <c r="I39" s="29"/>
      <c r="J39" s="29"/>
      <c r="K39" s="29"/>
      <c r="L39" s="29"/>
      <c r="M39" s="21"/>
      <c r="N39" s="20"/>
    </row>
  </sheetData>
  <phoneticPr fontId="1" type="noConversion"/>
  <conditionalFormatting sqref="D14:L38">
    <cfRule type="containsText" dxfId="2" priority="1" operator="containsText" text="High">
      <formula>NOT(ISERROR(SEARCH("High",D14)))</formula>
    </cfRule>
    <cfRule type="containsText" dxfId="1" priority="2" operator="containsText" text="Moderate">
      <formula>NOT(ISERROR(SEARCH("Moderate",D14)))</formula>
    </cfRule>
    <cfRule type="containsText" dxfId="0" priority="3" operator="containsText" text="Low">
      <formula>NOT(ISERROR(SEARCH("Low",D14)))</formula>
    </cfRule>
  </conditionalFormatting>
  <hyperlinks>
    <hyperlink ref="B4" location="'1_Guidance'!A1" display="Refer to the guidance before completing this sheet." xr:uid="{4F48A63A-3F03-6449-8277-F226D7968ED4}"/>
  </hyperlinks>
  <pageMargins left="0.7" right="0.7" top="0.75" bottom="0.75" header="0.3" footer="0.3"/>
  <pageSetup scale="57" fitToHeight="0" orientation="landscape" horizontalDpi="0" verticalDpi="0"/>
  <headerFooter>
    <oddHeader>&amp;L&amp;"Aptos Narrow,Regular"&amp;K000000Completed on &amp;D at &amp;T</oddHeader>
    <oddFooter>&amp;L&amp;"Aptos Narrow,Regular"&amp;K000000(C) Security Scientist 2004&amp;R&amp;"Aptos Narrow,Regular"&amp;K000000&amp;G</oddFooter>
  </headerFooter>
  <drawing r:id="rId1"/>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44E4D406-7CD2-EE47-A570-643289511196}">
          <x14:formula1>
            <xm:f>'Ref-Impact Rating Guide'!$B$9:$B$13</xm:f>
          </x14:formula1>
          <xm:sqref>D14:K38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A273-6989-1246-BAF0-3A45C4C692FB}">
  <sheetPr>
    <pageSetUpPr fitToPage="1"/>
  </sheetPr>
  <dimension ref="A1:I21"/>
  <sheetViews>
    <sheetView zoomScale="94" zoomScaleNormal="94" zoomScaleSheetLayoutView="78" zoomScalePageLayoutView="87" workbookViewId="0">
      <selection activeCell="G12" sqref="G12"/>
    </sheetView>
  </sheetViews>
  <sheetFormatPr defaultColWidth="10.875" defaultRowHeight="15" x14ac:dyDescent="0.2"/>
  <cols>
    <col min="1" max="1" width="5.875" style="2" customWidth="1"/>
    <col min="2" max="3" width="10.875" style="2"/>
    <col min="4" max="8" width="30.125" style="2" customWidth="1"/>
    <col min="9" max="16384" width="10.875" style="2"/>
  </cols>
  <sheetData>
    <row r="1" spans="1:9" x14ac:dyDescent="0.2">
      <c r="A1" s="14"/>
      <c r="B1" s="14"/>
      <c r="C1" s="14"/>
      <c r="D1" s="14"/>
      <c r="E1" s="14"/>
      <c r="F1" s="14"/>
      <c r="G1" s="14"/>
      <c r="H1" s="14"/>
      <c r="I1" s="14"/>
    </row>
    <row r="2" spans="1:9" ht="27" x14ac:dyDescent="0.35">
      <c r="A2" s="20"/>
      <c r="B2" s="22" t="s">
        <v>81</v>
      </c>
      <c r="C2" s="20"/>
      <c r="D2" s="20"/>
      <c r="E2" s="20"/>
      <c r="F2" s="20"/>
      <c r="G2" s="20"/>
      <c r="H2" s="20"/>
      <c r="I2" s="20"/>
    </row>
    <row r="3" spans="1:9" x14ac:dyDescent="0.2">
      <c r="A3" s="20"/>
      <c r="B3" s="20"/>
      <c r="C3" s="20"/>
      <c r="D3" s="20"/>
      <c r="E3" s="20"/>
      <c r="F3" s="20"/>
      <c r="G3" s="20"/>
      <c r="H3" s="20"/>
      <c r="I3" s="20"/>
    </row>
    <row r="4" spans="1:9" x14ac:dyDescent="0.2">
      <c r="A4" s="20"/>
      <c r="B4" s="20"/>
      <c r="C4" s="20"/>
      <c r="D4" s="20"/>
      <c r="E4" s="20"/>
      <c r="F4" s="20"/>
      <c r="G4" s="20"/>
      <c r="H4" s="20"/>
      <c r="I4" s="20"/>
    </row>
    <row r="5" spans="1:9" x14ac:dyDescent="0.2">
      <c r="A5" s="20"/>
      <c r="B5" s="20"/>
      <c r="C5" s="20"/>
      <c r="D5" s="20"/>
      <c r="E5" s="20"/>
      <c r="F5" s="20"/>
      <c r="G5" s="20"/>
      <c r="H5" s="20"/>
      <c r="I5" s="20"/>
    </row>
    <row r="6" spans="1:9" ht="15.75" x14ac:dyDescent="0.25">
      <c r="A6" s="20"/>
      <c r="B6" s="20"/>
      <c r="C6" s="26" t="s">
        <v>5</v>
      </c>
      <c r="D6" s="23" t="str">
        <f>'2a Assessment Adversarial'!C6</f>
        <v>All</v>
      </c>
      <c r="E6" s="20"/>
      <c r="F6" s="20"/>
      <c r="G6" s="20"/>
      <c r="H6" s="20"/>
      <c r="I6" s="20"/>
    </row>
    <row r="7" spans="1:9" ht="15.75" x14ac:dyDescent="0.25">
      <c r="A7" s="20"/>
      <c r="B7" s="20"/>
      <c r="C7" s="26" t="s">
        <v>4</v>
      </c>
      <c r="D7" s="23" t="str">
        <f>'2a Assessment Adversarial'!C7</f>
        <v>One (Organization)</v>
      </c>
      <c r="E7" s="20"/>
      <c r="F7" s="20"/>
      <c r="G7" s="20"/>
      <c r="H7" s="20"/>
      <c r="I7" s="20"/>
    </row>
    <row r="8" spans="1:9" ht="15.75" x14ac:dyDescent="0.25">
      <c r="A8" s="20"/>
      <c r="B8" s="20"/>
      <c r="C8" s="26" t="s">
        <v>6</v>
      </c>
      <c r="D8" s="27">
        <f>'2a Assessment Adversarial'!C8</f>
        <v>45828</v>
      </c>
      <c r="E8" s="20"/>
      <c r="F8" s="20"/>
      <c r="G8" s="20"/>
      <c r="H8" s="20"/>
      <c r="I8" s="20"/>
    </row>
    <row r="9" spans="1:9" ht="15.75" x14ac:dyDescent="0.25">
      <c r="A9" s="20"/>
      <c r="B9" s="20"/>
      <c r="C9" s="26" t="s">
        <v>7</v>
      </c>
      <c r="D9" s="23" t="str">
        <f>'2a Assessment Adversarial'!C9</f>
        <v>Me</v>
      </c>
      <c r="E9" s="20"/>
      <c r="F9" s="20"/>
      <c r="G9" s="20"/>
      <c r="H9" s="20"/>
      <c r="I9" s="20"/>
    </row>
    <row r="10" spans="1:9" x14ac:dyDescent="0.2">
      <c r="A10" s="20"/>
      <c r="B10" s="20"/>
      <c r="C10" s="20"/>
      <c r="D10" s="20"/>
      <c r="E10" s="20"/>
      <c r="F10" s="20"/>
      <c r="G10" s="20"/>
      <c r="H10" s="20"/>
      <c r="I10" s="20"/>
    </row>
    <row r="11" spans="1:9" ht="15.75" x14ac:dyDescent="0.2">
      <c r="A11" s="14"/>
      <c r="B11" s="91" t="s">
        <v>50</v>
      </c>
      <c r="C11" s="35" t="s">
        <v>8</v>
      </c>
      <c r="D11" s="43" t="str">
        <f>_xlfn.TEXTJOIN(CHAR(10), TRUE, 'Consolidated Lists LOCKED'!B22, 'Consolidated Lists LOCKED'!C22)</f>
        <v/>
      </c>
      <c r="E11" s="42" t="str">
        <f>_xlfn.TEXTJOIN(CHAR(10), TRUE, 'Consolidated Lists LOCKED'!B23, 'Consolidated Lists LOCKED'!C23)</f>
        <v/>
      </c>
      <c r="F11" s="41" t="str">
        <f>_xlfn.TEXTJOIN(CHAR(10), TRUE, 'Consolidated Lists LOCKED'!B24, 'Consolidated Lists LOCKED'!C24)</f>
        <v/>
      </c>
      <c r="G11" s="40" t="str">
        <f>_xlfn.TEXTJOIN(CHAR(10), TRUE, 'Consolidated Lists LOCKED'!B25, 'Consolidated Lists LOCKED'!C25)</f>
        <v/>
      </c>
      <c r="H11" s="39" t="str">
        <f>_xlfn.TEXTJOIN(CHAR(10), TRUE, 'Consolidated Lists LOCKED'!B26, 'Consolidated Lists LOCKED'!C26)</f>
        <v>SQL Injection</v>
      </c>
      <c r="I11" s="14"/>
    </row>
    <row r="12" spans="1:9" ht="30" x14ac:dyDescent="0.2">
      <c r="A12" s="14"/>
      <c r="B12" s="91"/>
      <c r="C12" s="35" t="s">
        <v>9</v>
      </c>
      <c r="D12" s="43" t="str">
        <f>_xlfn.TEXTJOIN(CHAR(10), TRUE, 'Consolidated Lists LOCKED'!B17, 'Consolidated Lists LOCKED'!C17)</f>
        <v/>
      </c>
      <c r="E12" s="42" t="str">
        <f>_xlfn.TEXTJOIN(CHAR(10), TRUE, 'Consolidated Lists LOCKED'!B18, 'Consolidated Lists LOCKED'!C18)</f>
        <v>False-Positive condition</v>
      </c>
      <c r="F12" s="41" t="str">
        <f>_xlfn.TEXTJOIN(CHAR(10), TRUE, 'Consolidated Lists LOCKED'!B19, 'Consolidated Lists LOCKED'!C19)</f>
        <v>Human error</v>
      </c>
      <c r="G12" s="40" t="str">
        <f>_xlfn.TEXTJOIN(CHAR(10), TRUE, 'Consolidated Lists LOCKED'!B20, 'Consolidated Lists LOCKED'!C20)</f>
        <v>Stored XSS
Software bug/defect</v>
      </c>
      <c r="H12" s="39" t="str">
        <f>_xlfn.TEXTJOIN(CHAR(10), TRUE, 'Consolidated Lists LOCKED'!B21, 'Consolidated Lists LOCKED'!C21)</f>
        <v>Remote Code Execution</v>
      </c>
      <c r="I12" s="14"/>
    </row>
    <row r="13" spans="1:9" ht="60" x14ac:dyDescent="0.2">
      <c r="A13" s="14"/>
      <c r="B13" s="91"/>
      <c r="C13" s="35" t="s">
        <v>10</v>
      </c>
      <c r="D13" s="43" t="str">
        <f>_xlfn.TEXTJOIN(CHAR(10), TRUE, 'Consolidated Lists LOCKED'!B12, 'Consolidated Lists LOCKED'!C12)</f>
        <v/>
      </c>
      <c r="E13" s="42" t="str">
        <f>_xlfn.TEXTJOIN(CHAR(10), TRUE, 'Consolidated Lists LOCKED'!B13, 'Consolidated Lists LOCKED'!C13)</f>
        <v/>
      </c>
      <c r="F13" s="41" t="str">
        <f>_xlfn.TEXTJOIN(CHAR(10), TRUE, 'Consolidated Lists LOCKED'!B14, 'Consolidated Lists LOCKED'!C14)</f>
        <v>Reflected XSS
XSS via HTTP Headers
Network congestion</v>
      </c>
      <c r="G13" s="41" t="str">
        <f>_xlfn.TEXTJOIN(CHAR(10), TRUE, 'Consolidated Lists LOCKED'!B15, 'Consolidated Lists LOCKED'!C15)</f>
        <v>Broken Acces Control
Blind SQL Injection
Hardware failure
Power outage</v>
      </c>
      <c r="H13" s="40" t="str">
        <f>_xlfn.TEXTJOIN(CHAR(10), TRUE, 'Consolidated Lists LOCKED'!B16, 'Consolidated Lists LOCKED'!C16)</f>
        <v/>
      </c>
      <c r="I13" s="14"/>
    </row>
    <row r="14" spans="1:9" ht="15.75" x14ac:dyDescent="0.2">
      <c r="A14" s="14"/>
      <c r="B14" s="91"/>
      <c r="C14" s="35" t="s">
        <v>11</v>
      </c>
      <c r="D14" s="43" t="str">
        <f>_xlfn.TEXTJOIN(CHAR(10), TRUE, 'Consolidated Lists LOCKED'!B7, 'Consolidated Lists LOCKED'!C7)</f>
        <v/>
      </c>
      <c r="E14" s="44" t="str">
        <f>_xlfn.TEXTJOIN(CHAR(10), TRUE, 'Consolidated Lists LOCKED'!B8, 'Consolidated Lists LOCKED'!C8)</f>
        <v/>
      </c>
      <c r="F14" s="42" t="str">
        <f>_xlfn.TEXTJOIN(CHAR(10), TRUE, 'Consolidated Lists LOCKED'!B9, 'Consolidated Lists LOCKED'!C9)</f>
        <v xml:space="preserve">XSS in Non‑Script Elements </v>
      </c>
      <c r="G14" s="42" t="str">
        <f>_xlfn.TEXTJOIN(CHAR(10), TRUE, 'Consolidated Lists LOCKED'!B10, 'Consolidated Lists LOCKED'!C10)</f>
        <v/>
      </c>
      <c r="H14" s="41" t="str">
        <f>_xlfn.TEXTJOIN(CHAR(10), TRUE, 'Consolidated Lists LOCKED'!B11, 'Consolidated Lists LOCKED'!C11)</f>
        <v/>
      </c>
      <c r="I14" s="14"/>
    </row>
    <row r="15" spans="1:9" ht="15.75" x14ac:dyDescent="0.2">
      <c r="A15" s="14"/>
      <c r="B15" s="91"/>
      <c r="C15" s="35" t="s">
        <v>12</v>
      </c>
      <c r="D15" s="43" t="str">
        <f>_xlfn.TEXTJOIN(CHAR(10), TRUE, 'Consolidated Lists LOCKED'!B2, 'Consolidated Lists LOCKED'!C2)</f>
        <v/>
      </c>
      <c r="E15" s="43" t="str">
        <f>_xlfn.TEXTJOIN(CHAR(10), TRUE, 'Consolidated Lists LOCKED'!B3, 'Consolidated Lists LOCKED'!C3)</f>
        <v/>
      </c>
      <c r="F15" s="43" t="str">
        <f>_xlfn.TEXTJOIN(CHAR(10), TRUE, 'Consolidated Lists LOCKED'!B4, 'Consolidated Lists LOCKED'!C4)</f>
        <v/>
      </c>
      <c r="G15" s="42" t="str">
        <f>_xlfn.TEXTJOIN(CHAR(10), TRUE, 'Consolidated Lists LOCKED'!B5, 'Consolidated Lists LOCKED'!C5)</f>
        <v/>
      </c>
      <c r="H15" s="42" t="str">
        <f>_xlfn.TEXTJOIN(CHAR(10), TRUE, 'Consolidated Lists LOCKED'!B6, 'Consolidated Lists LOCKED'!C6)</f>
        <v>Natural disaster (earthquake)</v>
      </c>
      <c r="I15" s="14"/>
    </row>
    <row r="16" spans="1:9" ht="45.95" customHeight="1" x14ac:dyDescent="0.2">
      <c r="A16" s="14"/>
      <c r="B16" s="14"/>
      <c r="C16" s="25"/>
      <c r="D16" s="35" t="s">
        <v>12</v>
      </c>
      <c r="E16" s="35" t="s">
        <v>11</v>
      </c>
      <c r="F16" s="35" t="s">
        <v>10</v>
      </c>
      <c r="G16" s="35" t="s">
        <v>9</v>
      </c>
      <c r="H16" s="35" t="s">
        <v>8</v>
      </c>
      <c r="I16" s="14"/>
    </row>
    <row r="17" spans="1:9" ht="23.25" x14ac:dyDescent="0.35">
      <c r="A17" s="20"/>
      <c r="B17" s="20"/>
      <c r="C17" s="20"/>
      <c r="D17" s="92" t="s">
        <v>51</v>
      </c>
      <c r="E17" s="92"/>
      <c r="F17" s="92"/>
      <c r="G17" s="92"/>
      <c r="H17" s="92"/>
      <c r="I17" s="14"/>
    </row>
    <row r="18" spans="1:9" x14ac:dyDescent="0.2">
      <c r="A18" s="20"/>
      <c r="B18" s="20"/>
      <c r="C18" s="20"/>
      <c r="D18" s="20"/>
      <c r="E18" s="20"/>
      <c r="F18" s="20"/>
      <c r="G18" s="20"/>
      <c r="H18" s="20"/>
      <c r="I18" s="14"/>
    </row>
    <row r="19" spans="1:9" ht="15.75" x14ac:dyDescent="0.25">
      <c r="A19" s="20"/>
      <c r="B19" s="20"/>
      <c r="C19" s="20"/>
      <c r="D19" s="38" t="s">
        <v>79</v>
      </c>
      <c r="E19" s="20"/>
      <c r="F19" s="20"/>
      <c r="G19" s="38" t="s">
        <v>80</v>
      </c>
      <c r="H19" s="20"/>
      <c r="I19" s="14"/>
    </row>
    <row r="20" spans="1:9" ht="408" customHeight="1" x14ac:dyDescent="0.2">
      <c r="A20" s="20"/>
      <c r="B20" s="20"/>
      <c r="C20" s="20"/>
      <c r="D20" s="86" t="str">
        <f>_xlfn.TEXTJOIN(CHAR(10), TRUE, '2a Assessment Adversarial'!B15:B39, "")</f>
        <v>Broken Acces Control
Remote Code Execution
SQL Injection
Blind SQL Injection
Stored XSS
Reflected XSS
XSS in Non‑Script Elements 
XSS via HTTP Headers</v>
      </c>
      <c r="E20" s="86"/>
      <c r="F20" s="20"/>
      <c r="G20" s="86" t="str">
        <f>_xlfn.TEXTJOIN(CHAR(10), TRUE, '2a Assessment Non-Adversarial'!B14:B38, "")</f>
        <v>Hardware failure
Power outage
Software bug/defect
Network congestion
Natural disaster (earthquake)
False-Positive condition
Human error</v>
      </c>
      <c r="H20" s="86"/>
      <c r="I20" s="14"/>
    </row>
    <row r="21" spans="1:9" x14ac:dyDescent="0.2">
      <c r="A21" s="14"/>
      <c r="B21" s="14"/>
      <c r="C21" s="14"/>
      <c r="D21" s="14"/>
      <c r="E21" s="14"/>
      <c r="F21" s="14"/>
      <c r="G21" s="14"/>
      <c r="H21" s="14"/>
      <c r="I21" s="14"/>
    </row>
  </sheetData>
  <mergeCells count="4">
    <mergeCell ref="B11:B15"/>
    <mergeCell ref="D17:H17"/>
    <mergeCell ref="D20:E20"/>
    <mergeCell ref="G20:H20"/>
  </mergeCells>
  <pageMargins left="0.7" right="0.7" top="0.75" bottom="0.75" header="0.3" footer="0.3"/>
  <pageSetup scale="57" fitToHeight="0" orientation="landscape" horizontalDpi="0" verticalDpi="0"/>
  <headerFooter>
    <oddHeader>&amp;L&amp;"Aptos Narrow,Regular"&amp;K000000Completed on &amp;D at &amp;T</oddHeader>
    <oddFooter>&amp;L&amp;"Aptos Narrow,Regular"&amp;K000000(C) Security Scientist 2004&amp;R&amp;"Aptos Narrow,Regular"&amp;K000000&amp;G</oddFooter>
  </headerFooter>
  <drawing r:id="rId1"/>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3C88C-9A1D-1345-94A5-148807B9B298}">
  <dimension ref="A1:D119"/>
  <sheetViews>
    <sheetView topLeftCell="A15" workbookViewId="0">
      <selection activeCell="C37" sqref="C37"/>
    </sheetView>
  </sheetViews>
  <sheetFormatPr defaultColWidth="10.875" defaultRowHeight="15" x14ac:dyDescent="0.25"/>
  <cols>
    <col min="1" max="1" width="10.875" style="5"/>
    <col min="2" max="2" width="68.625" style="5" customWidth="1"/>
    <col min="3" max="3" width="84.625" style="5" customWidth="1"/>
    <col min="4" max="16384" width="10.875" style="5"/>
  </cols>
  <sheetData>
    <row r="1" spans="1:4" x14ac:dyDescent="0.25">
      <c r="A1" s="50"/>
      <c r="B1" s="51"/>
      <c r="C1" s="51"/>
      <c r="D1" s="50"/>
    </row>
    <row r="2" spans="1:4" ht="54" x14ac:dyDescent="0.25">
      <c r="A2" s="50"/>
      <c r="B2" s="52" t="s">
        <v>105</v>
      </c>
      <c r="C2" s="51"/>
      <c r="D2" s="50"/>
    </row>
    <row r="3" spans="1:4" x14ac:dyDescent="0.25">
      <c r="A3" s="50"/>
      <c r="B3" s="51"/>
      <c r="C3" s="51"/>
      <c r="D3" s="50"/>
    </row>
    <row r="4" spans="1:4" x14ac:dyDescent="0.25">
      <c r="A4" s="50"/>
      <c r="B4" s="51" t="s">
        <v>107</v>
      </c>
      <c r="C4" s="51"/>
      <c r="D4" s="50"/>
    </row>
    <row r="5" spans="1:4" x14ac:dyDescent="0.25">
      <c r="A5" s="50"/>
      <c r="B5" s="51"/>
      <c r="C5" s="51"/>
      <c r="D5" s="50"/>
    </row>
    <row r="6" spans="1:4" ht="30" x14ac:dyDescent="0.25">
      <c r="A6" s="50"/>
      <c r="B6" s="51" t="s">
        <v>176</v>
      </c>
      <c r="C6" s="51"/>
      <c r="D6" s="50"/>
    </row>
    <row r="7" spans="1:4" x14ac:dyDescent="0.25">
      <c r="A7" s="50"/>
      <c r="B7" s="51"/>
      <c r="C7" s="51"/>
      <c r="D7" s="50"/>
    </row>
    <row r="8" spans="1:4" x14ac:dyDescent="0.25">
      <c r="A8" s="50"/>
      <c r="B8" s="51"/>
      <c r="C8" s="51"/>
      <c r="D8" s="50"/>
    </row>
    <row r="9" spans="1:4" ht="15.75" x14ac:dyDescent="0.25">
      <c r="A9" s="50"/>
      <c r="B9" s="53" t="s">
        <v>111</v>
      </c>
      <c r="C9" s="53" t="s">
        <v>109</v>
      </c>
      <c r="D9" s="50"/>
    </row>
    <row r="10" spans="1:4" ht="15.75" x14ac:dyDescent="0.25">
      <c r="A10" s="50"/>
      <c r="B10" s="54"/>
      <c r="C10" s="54"/>
      <c r="D10" s="50"/>
    </row>
    <row r="11" spans="1:4" ht="17.100000000000001" customHeight="1" x14ac:dyDescent="0.25">
      <c r="A11" s="50"/>
      <c r="B11" s="55" t="s">
        <v>110</v>
      </c>
      <c r="C11" s="56"/>
      <c r="D11" s="50"/>
    </row>
    <row r="12" spans="1:4" x14ac:dyDescent="0.25">
      <c r="A12" s="50"/>
      <c r="B12" s="49"/>
      <c r="C12" s="49"/>
      <c r="D12" s="50"/>
    </row>
    <row r="13" spans="1:4" ht="30" x14ac:dyDescent="0.25">
      <c r="A13" s="50"/>
      <c r="B13" s="49" t="s">
        <v>217</v>
      </c>
      <c r="C13" s="49" t="s">
        <v>218</v>
      </c>
      <c r="D13" s="50"/>
    </row>
    <row r="14" spans="1:4" x14ac:dyDescent="0.25">
      <c r="A14" s="50"/>
      <c r="B14" s="49" t="s">
        <v>219</v>
      </c>
      <c r="C14" s="49" t="s">
        <v>220</v>
      </c>
      <c r="D14" s="50"/>
    </row>
    <row r="15" spans="1:4" x14ac:dyDescent="0.25">
      <c r="A15" s="50"/>
      <c r="B15" s="49" t="s">
        <v>221</v>
      </c>
      <c r="C15" s="49" t="s">
        <v>222</v>
      </c>
      <c r="D15" s="50"/>
    </row>
    <row r="16" spans="1:4" x14ac:dyDescent="0.25">
      <c r="A16" s="50"/>
      <c r="B16" s="49"/>
      <c r="C16" s="49"/>
      <c r="D16" s="50"/>
    </row>
    <row r="17" spans="1:4" ht="15.75" x14ac:dyDescent="0.25">
      <c r="A17" s="50"/>
      <c r="B17" s="55" t="s">
        <v>112</v>
      </c>
      <c r="C17" s="56"/>
      <c r="D17" s="50"/>
    </row>
    <row r="18" spans="1:4" x14ac:dyDescent="0.25">
      <c r="A18" s="50"/>
      <c r="B18" s="49"/>
      <c r="C18" s="49"/>
      <c r="D18" s="50"/>
    </row>
    <row r="19" spans="1:4" ht="17.100000000000001" customHeight="1" x14ac:dyDescent="0.25">
      <c r="A19" s="50"/>
      <c r="B19" s="49" t="s">
        <v>224</v>
      </c>
      <c r="C19" t="s">
        <v>223</v>
      </c>
      <c r="D19" s="50"/>
    </row>
    <row r="20" spans="1:4" x14ac:dyDescent="0.25">
      <c r="A20" s="50"/>
      <c r="B20" s="49" t="s">
        <v>225</v>
      </c>
      <c r="C20" s="49" t="s">
        <v>227</v>
      </c>
      <c r="D20" s="50"/>
    </row>
    <row r="21" spans="1:4" x14ac:dyDescent="0.25">
      <c r="A21" s="50"/>
      <c r="B21" s="49" t="s">
        <v>226</v>
      </c>
      <c r="C21" s="49" t="s">
        <v>228</v>
      </c>
      <c r="D21" s="50"/>
    </row>
    <row r="22" spans="1:4" x14ac:dyDescent="0.25">
      <c r="A22" s="50"/>
      <c r="B22" s="49"/>
      <c r="C22" s="49"/>
      <c r="D22" s="50"/>
    </row>
    <row r="23" spans="1:4" ht="15.75" x14ac:dyDescent="0.25">
      <c r="A23" s="50"/>
      <c r="B23" s="53" t="s">
        <v>113</v>
      </c>
      <c r="C23" s="53"/>
      <c r="D23" s="50"/>
    </row>
    <row r="24" spans="1:4" x14ac:dyDescent="0.25">
      <c r="A24" s="50"/>
      <c r="B24" s="49"/>
      <c r="C24" s="49"/>
      <c r="D24" s="50"/>
    </row>
    <row r="25" spans="1:4" ht="30" x14ac:dyDescent="0.25">
      <c r="A25" s="50"/>
      <c r="B25" s="49" t="s">
        <v>114</v>
      </c>
      <c r="C25" s="49" t="s">
        <v>115</v>
      </c>
      <c r="D25" s="50"/>
    </row>
    <row r="26" spans="1:4" ht="15.75" x14ac:dyDescent="0.25">
      <c r="A26" s="50"/>
      <c r="B26" t="s">
        <v>229</v>
      </c>
      <c r="C26" t="s">
        <v>230</v>
      </c>
      <c r="D26" s="50"/>
    </row>
    <row r="27" spans="1:4" ht="15.75" x14ac:dyDescent="0.25">
      <c r="A27" s="50"/>
      <c r="B27" t="s">
        <v>231</v>
      </c>
      <c r="C27" t="s">
        <v>232</v>
      </c>
      <c r="D27" s="50"/>
    </row>
    <row r="28" spans="1:4" x14ac:dyDescent="0.25">
      <c r="A28" s="50"/>
      <c r="B28" s="49"/>
      <c r="C28" s="49"/>
      <c r="D28" s="50"/>
    </row>
    <row r="29" spans="1:4" ht="17.100000000000001" customHeight="1" x14ac:dyDescent="0.25">
      <c r="A29" s="50"/>
      <c r="B29" s="53" t="s">
        <v>116</v>
      </c>
      <c r="C29" s="53"/>
      <c r="D29" s="50"/>
    </row>
    <row r="30" spans="1:4" x14ac:dyDescent="0.25">
      <c r="A30" s="50"/>
      <c r="B30" s="49"/>
      <c r="C30" s="49"/>
      <c r="D30" s="50"/>
    </row>
    <row r="31" spans="1:4" ht="30" x14ac:dyDescent="0.25">
      <c r="A31" s="50"/>
      <c r="B31" s="49" t="s">
        <v>117</v>
      </c>
      <c r="C31" s="85" t="s">
        <v>233</v>
      </c>
      <c r="D31" s="50"/>
    </row>
    <row r="32" spans="1:4" ht="15.75" x14ac:dyDescent="0.25">
      <c r="A32" s="50"/>
      <c r="B32" t="s">
        <v>234</v>
      </c>
      <c r="C32" t="s">
        <v>235</v>
      </c>
      <c r="D32" s="50"/>
    </row>
    <row r="33" spans="1:4" ht="15.75" x14ac:dyDescent="0.25">
      <c r="A33" s="50"/>
      <c r="B33" t="s">
        <v>188</v>
      </c>
      <c r="C33" t="s">
        <v>236</v>
      </c>
      <c r="D33" s="50"/>
    </row>
    <row r="34" spans="1:4" x14ac:dyDescent="0.25">
      <c r="A34" s="50"/>
      <c r="B34" s="49"/>
      <c r="C34" s="49"/>
      <c r="D34" s="50"/>
    </row>
    <row r="35" spans="1:4" ht="15.75" x14ac:dyDescent="0.25">
      <c r="A35" s="50"/>
      <c r="B35" s="53" t="s">
        <v>118</v>
      </c>
      <c r="C35" s="53"/>
      <c r="D35" s="50"/>
    </row>
    <row r="36" spans="1:4" x14ac:dyDescent="0.25">
      <c r="A36" s="50"/>
      <c r="B36" s="49"/>
      <c r="C36" s="49"/>
      <c r="D36" s="50"/>
    </row>
    <row r="37" spans="1:4" ht="45" x14ac:dyDescent="0.25">
      <c r="A37" s="50"/>
      <c r="B37" s="49" t="s">
        <v>119</v>
      </c>
      <c r="C37" s="49" t="s">
        <v>177</v>
      </c>
      <c r="D37" s="50"/>
    </row>
    <row r="38" spans="1:4" ht="15.75" x14ac:dyDescent="0.25">
      <c r="A38" s="50"/>
      <c r="B38" t="s">
        <v>191</v>
      </c>
      <c r="C38" t="s">
        <v>237</v>
      </c>
      <c r="D38" s="50"/>
    </row>
    <row r="39" spans="1:4" ht="15.75" x14ac:dyDescent="0.25">
      <c r="A39" s="50"/>
      <c r="B39" t="s">
        <v>195</v>
      </c>
      <c r="C39" t="s">
        <v>238</v>
      </c>
      <c r="D39" s="50"/>
    </row>
    <row r="40" spans="1:4" x14ac:dyDescent="0.25">
      <c r="A40" s="50"/>
      <c r="B40" s="49"/>
      <c r="C40" s="49"/>
      <c r="D40" s="50"/>
    </row>
    <row r="41" spans="1:4" ht="15.75" x14ac:dyDescent="0.25">
      <c r="A41" s="50"/>
      <c r="B41" s="53" t="s">
        <v>120</v>
      </c>
      <c r="C41" s="53"/>
      <c r="D41" s="50"/>
    </row>
    <row r="42" spans="1:4" x14ac:dyDescent="0.25">
      <c r="A42" s="50"/>
      <c r="B42" s="49"/>
      <c r="C42" s="49"/>
      <c r="D42" s="50"/>
    </row>
    <row r="43" spans="1:4" ht="45" x14ac:dyDescent="0.25">
      <c r="A43" s="50"/>
      <c r="B43" s="49" t="s">
        <v>122</v>
      </c>
      <c r="C43" s="49" t="s">
        <v>123</v>
      </c>
      <c r="D43" s="50"/>
    </row>
    <row r="44" spans="1:4" x14ac:dyDescent="0.25">
      <c r="A44" s="50"/>
      <c r="B44" s="49"/>
      <c r="C44" s="49"/>
      <c r="D44" s="50"/>
    </row>
    <row r="45" spans="1:4" x14ac:dyDescent="0.25">
      <c r="A45" s="50"/>
      <c r="B45" s="49"/>
      <c r="C45" s="49"/>
      <c r="D45" s="50"/>
    </row>
    <row r="46" spans="1:4" x14ac:dyDescent="0.25">
      <c r="A46" s="50"/>
      <c r="B46" s="49"/>
      <c r="C46" s="49"/>
      <c r="D46" s="50"/>
    </row>
    <row r="47" spans="1:4" ht="17.100000000000001" customHeight="1" x14ac:dyDescent="0.25">
      <c r="A47" s="50"/>
      <c r="B47" s="53" t="s">
        <v>124</v>
      </c>
      <c r="C47" s="53"/>
      <c r="D47" s="50"/>
    </row>
    <row r="48" spans="1:4" x14ac:dyDescent="0.25">
      <c r="A48" s="50"/>
      <c r="B48" s="49"/>
      <c r="C48" s="49"/>
      <c r="D48" s="50"/>
    </row>
    <row r="49" spans="1:4" ht="30" x14ac:dyDescent="0.25">
      <c r="A49" s="50"/>
      <c r="B49" s="49" t="s">
        <v>125</v>
      </c>
      <c r="C49" s="49" t="s">
        <v>126</v>
      </c>
      <c r="D49" s="50"/>
    </row>
    <row r="50" spans="1:4" x14ac:dyDescent="0.25">
      <c r="A50" s="50"/>
      <c r="B50" s="49"/>
      <c r="C50" s="49"/>
      <c r="D50" s="50"/>
    </row>
    <row r="51" spans="1:4" x14ac:dyDescent="0.25">
      <c r="A51" s="50"/>
      <c r="B51" s="49"/>
      <c r="C51" s="49"/>
      <c r="D51" s="50"/>
    </row>
    <row r="52" spans="1:4" x14ac:dyDescent="0.25">
      <c r="A52" s="50"/>
      <c r="B52" s="49"/>
      <c r="C52" s="49"/>
      <c r="D52" s="50"/>
    </row>
    <row r="53" spans="1:4" ht="15.75" x14ac:dyDescent="0.25">
      <c r="A53" s="50"/>
      <c r="B53" s="53" t="s">
        <v>127</v>
      </c>
      <c r="C53" s="53"/>
      <c r="D53" s="50"/>
    </row>
    <row r="54" spans="1:4" x14ac:dyDescent="0.25">
      <c r="A54" s="50"/>
      <c r="B54" s="49"/>
      <c r="C54" s="49"/>
      <c r="D54" s="50"/>
    </row>
    <row r="55" spans="1:4" ht="30" x14ac:dyDescent="0.25">
      <c r="A55" s="50"/>
      <c r="B55" s="49" t="s">
        <v>121</v>
      </c>
      <c r="C55" s="49" t="s">
        <v>128</v>
      </c>
      <c r="D55" s="50"/>
    </row>
    <row r="56" spans="1:4" x14ac:dyDescent="0.25">
      <c r="A56" s="50"/>
      <c r="B56" s="49"/>
      <c r="C56" s="49"/>
      <c r="D56" s="50"/>
    </row>
    <row r="57" spans="1:4" x14ac:dyDescent="0.25">
      <c r="A57" s="50"/>
      <c r="B57" s="49"/>
      <c r="C57" s="49"/>
      <c r="D57" s="50"/>
    </row>
    <row r="58" spans="1:4" x14ac:dyDescent="0.25">
      <c r="A58" s="50"/>
      <c r="D58" s="50"/>
    </row>
    <row r="59" spans="1:4" x14ac:dyDescent="0.25">
      <c r="A59" s="50"/>
      <c r="B59" s="50"/>
      <c r="C59" s="50"/>
      <c r="D59" s="50"/>
    </row>
    <row r="60" spans="1:4" x14ac:dyDescent="0.25">
      <c r="A60" s="50"/>
      <c r="D60" s="50"/>
    </row>
    <row r="61" spans="1:4" x14ac:dyDescent="0.25">
      <c r="A61" s="50"/>
      <c r="D61" s="50"/>
    </row>
    <row r="62" spans="1:4" x14ac:dyDescent="0.25">
      <c r="A62" s="50"/>
      <c r="D62" s="50"/>
    </row>
    <row r="63" spans="1:4" x14ac:dyDescent="0.25">
      <c r="A63" s="50"/>
      <c r="D63" s="50"/>
    </row>
    <row r="64" spans="1:4" x14ac:dyDescent="0.25">
      <c r="A64" s="50"/>
      <c r="D64" s="50"/>
    </row>
    <row r="65" spans="1:4" x14ac:dyDescent="0.25">
      <c r="A65" s="50"/>
      <c r="D65" s="50"/>
    </row>
    <row r="66" spans="1:4" x14ac:dyDescent="0.25">
      <c r="A66" s="50"/>
      <c r="D66" s="50"/>
    </row>
    <row r="67" spans="1:4" ht="17.100000000000001" customHeight="1" x14ac:dyDescent="0.25">
      <c r="A67" s="50"/>
      <c r="D67" s="50"/>
    </row>
    <row r="68" spans="1:4" x14ac:dyDescent="0.25">
      <c r="A68" s="50"/>
      <c r="D68" s="50"/>
    </row>
    <row r="69" spans="1:4" x14ac:dyDescent="0.25">
      <c r="A69" s="50"/>
      <c r="D69" s="50"/>
    </row>
    <row r="70" spans="1:4" x14ac:dyDescent="0.25">
      <c r="A70" s="50"/>
      <c r="D70" s="50"/>
    </row>
    <row r="71" spans="1:4" x14ac:dyDescent="0.25">
      <c r="A71" s="50"/>
      <c r="D71" s="50"/>
    </row>
    <row r="72" spans="1:4" x14ac:dyDescent="0.25">
      <c r="A72" s="50"/>
      <c r="D72" s="50"/>
    </row>
    <row r="73" spans="1:4" x14ac:dyDescent="0.25">
      <c r="A73" s="50"/>
      <c r="D73" s="50"/>
    </row>
    <row r="74" spans="1:4" x14ac:dyDescent="0.25">
      <c r="A74" s="50"/>
      <c r="D74" s="50"/>
    </row>
    <row r="75" spans="1:4" x14ac:dyDescent="0.25">
      <c r="A75" s="50"/>
      <c r="D75" s="50"/>
    </row>
    <row r="76" spans="1:4" x14ac:dyDescent="0.25">
      <c r="A76" s="50"/>
      <c r="D76" s="50"/>
    </row>
    <row r="77" spans="1:4" x14ac:dyDescent="0.25">
      <c r="A77" s="50"/>
      <c r="D77" s="50"/>
    </row>
    <row r="78" spans="1:4" x14ac:dyDescent="0.25">
      <c r="A78" s="50"/>
      <c r="D78" s="50"/>
    </row>
    <row r="79" spans="1:4" x14ac:dyDescent="0.25">
      <c r="A79" s="50"/>
      <c r="D79" s="50"/>
    </row>
    <row r="80" spans="1:4" x14ac:dyDescent="0.25">
      <c r="A80" s="50"/>
      <c r="D80" s="50"/>
    </row>
    <row r="81" spans="1:4" x14ac:dyDescent="0.25">
      <c r="A81" s="50"/>
      <c r="D81" s="50"/>
    </row>
    <row r="82" spans="1:4" x14ac:dyDescent="0.25">
      <c r="A82" s="50"/>
      <c r="D82" s="50"/>
    </row>
    <row r="83" spans="1:4" x14ac:dyDescent="0.25">
      <c r="A83" s="50"/>
      <c r="D83" s="50"/>
    </row>
    <row r="84" spans="1:4" x14ac:dyDescent="0.25">
      <c r="A84" s="50"/>
      <c r="D84" s="50"/>
    </row>
    <row r="85" spans="1:4" x14ac:dyDescent="0.25">
      <c r="A85" s="50"/>
      <c r="D85" s="50"/>
    </row>
    <row r="86" spans="1:4" x14ac:dyDescent="0.25">
      <c r="A86" s="50"/>
      <c r="D86" s="50"/>
    </row>
    <row r="87" spans="1:4" x14ac:dyDescent="0.25">
      <c r="A87" s="50"/>
      <c r="D87" s="50"/>
    </row>
    <row r="88" spans="1:4" x14ac:dyDescent="0.25">
      <c r="A88" s="50"/>
      <c r="D88" s="50"/>
    </row>
    <row r="89" spans="1:4" x14ac:dyDescent="0.25">
      <c r="A89" s="50"/>
      <c r="D89" s="50"/>
    </row>
    <row r="90" spans="1:4" x14ac:dyDescent="0.25">
      <c r="A90" s="50"/>
      <c r="D90" s="50"/>
    </row>
    <row r="91" spans="1:4" ht="17.100000000000001" customHeight="1" x14ac:dyDescent="0.25">
      <c r="A91" s="50"/>
      <c r="D91" s="50"/>
    </row>
    <row r="92" spans="1:4" x14ac:dyDescent="0.25">
      <c r="A92" s="50"/>
      <c r="D92" s="50"/>
    </row>
    <row r="93" spans="1:4" x14ac:dyDescent="0.25">
      <c r="A93" s="50"/>
      <c r="D93" s="50"/>
    </row>
    <row r="94" spans="1:4" x14ac:dyDescent="0.25">
      <c r="A94" s="50"/>
      <c r="D94" s="50"/>
    </row>
    <row r="95" spans="1:4" x14ac:dyDescent="0.25">
      <c r="A95" s="50"/>
      <c r="D95" s="50"/>
    </row>
    <row r="96" spans="1:4" x14ac:dyDescent="0.25">
      <c r="A96" s="50"/>
      <c r="D96" s="50"/>
    </row>
    <row r="97" spans="1:4" x14ac:dyDescent="0.25">
      <c r="A97" s="50"/>
      <c r="D97" s="50"/>
    </row>
    <row r="98" spans="1:4" x14ac:dyDescent="0.25">
      <c r="A98" s="50"/>
      <c r="D98" s="50"/>
    </row>
    <row r="99" spans="1:4" x14ac:dyDescent="0.25">
      <c r="A99" s="50"/>
      <c r="D99" s="50"/>
    </row>
    <row r="100" spans="1:4" x14ac:dyDescent="0.25">
      <c r="A100" s="50"/>
      <c r="D100" s="50"/>
    </row>
    <row r="101" spans="1:4" x14ac:dyDescent="0.25">
      <c r="A101" s="50"/>
      <c r="D101" s="50"/>
    </row>
    <row r="102" spans="1:4" x14ac:dyDescent="0.25">
      <c r="A102" s="50"/>
      <c r="D102" s="50"/>
    </row>
    <row r="103" spans="1:4" x14ac:dyDescent="0.25">
      <c r="A103" s="50"/>
      <c r="D103" s="50"/>
    </row>
    <row r="104" spans="1:4" x14ac:dyDescent="0.25">
      <c r="A104" s="50"/>
      <c r="D104" s="50"/>
    </row>
    <row r="105" spans="1:4" x14ac:dyDescent="0.25">
      <c r="A105" s="50"/>
      <c r="D105" s="50"/>
    </row>
    <row r="106" spans="1:4" x14ac:dyDescent="0.25">
      <c r="A106" s="50"/>
      <c r="D106" s="50"/>
    </row>
    <row r="107" spans="1:4" ht="17.100000000000001" customHeight="1" x14ac:dyDescent="0.25">
      <c r="A107" s="50"/>
      <c r="D107" s="50"/>
    </row>
    <row r="108" spans="1:4" x14ac:dyDescent="0.25">
      <c r="A108" s="50"/>
      <c r="D108" s="50"/>
    </row>
    <row r="109" spans="1:4" x14ac:dyDescent="0.25">
      <c r="A109" s="50"/>
      <c r="D109" s="50"/>
    </row>
    <row r="110" spans="1:4" x14ac:dyDescent="0.25">
      <c r="A110" s="50"/>
      <c r="D110" s="50"/>
    </row>
    <row r="111" spans="1:4" ht="17.100000000000001" customHeight="1" x14ac:dyDescent="0.25">
      <c r="A111" s="50"/>
      <c r="D111" s="50"/>
    </row>
    <row r="112" spans="1:4" x14ac:dyDescent="0.25">
      <c r="A112" s="50"/>
      <c r="D112" s="50"/>
    </row>
    <row r="113" spans="1:4" x14ac:dyDescent="0.25">
      <c r="A113" s="50"/>
      <c r="D113" s="50"/>
    </row>
    <row r="114" spans="1:4" x14ac:dyDescent="0.25">
      <c r="A114" s="50"/>
      <c r="D114" s="50"/>
    </row>
    <row r="115" spans="1:4" x14ac:dyDescent="0.25">
      <c r="A115" s="50"/>
      <c r="D115" s="50"/>
    </row>
    <row r="116" spans="1:4" x14ac:dyDescent="0.25">
      <c r="A116" s="50"/>
      <c r="D116" s="50"/>
    </row>
    <row r="117" spans="1:4" x14ac:dyDescent="0.25">
      <c r="A117" s="50"/>
      <c r="D117" s="50"/>
    </row>
    <row r="118" spans="1:4" x14ac:dyDescent="0.25">
      <c r="A118" s="50"/>
      <c r="D118" s="50"/>
    </row>
    <row r="119" spans="1:4" x14ac:dyDescent="0.25">
      <c r="A119" s="50"/>
      <c r="D119" s="50"/>
    </row>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89EEF-AAE2-C146-9D87-C8406FA75A4C}">
  <dimension ref="A1:D28"/>
  <sheetViews>
    <sheetView zoomScale="55" workbookViewId="0">
      <selection activeCell="C32" sqref="C31:C32"/>
    </sheetView>
  </sheetViews>
  <sheetFormatPr defaultColWidth="10.875" defaultRowHeight="15" x14ac:dyDescent="0.25"/>
  <cols>
    <col min="1" max="1" width="10.875" style="5"/>
    <col min="2" max="2" width="68.625" style="5" customWidth="1"/>
    <col min="3" max="3" width="84.625" style="5" customWidth="1"/>
    <col min="4" max="16384" width="10.875" style="5"/>
  </cols>
  <sheetData>
    <row r="1" spans="1:4" x14ac:dyDescent="0.25">
      <c r="A1" s="50"/>
      <c r="B1" s="51"/>
      <c r="C1" s="51"/>
      <c r="D1" s="50"/>
    </row>
    <row r="2" spans="1:4" ht="54" x14ac:dyDescent="0.25">
      <c r="A2" s="50"/>
      <c r="B2" s="52" t="s">
        <v>170</v>
      </c>
      <c r="C2" s="51"/>
      <c r="D2" s="50"/>
    </row>
    <row r="3" spans="1:4" x14ac:dyDescent="0.25">
      <c r="A3" s="50"/>
      <c r="B3" s="51"/>
      <c r="C3" s="51"/>
      <c r="D3" s="50"/>
    </row>
    <row r="4" spans="1:4" x14ac:dyDescent="0.25">
      <c r="A4" s="50"/>
      <c r="B4" s="51" t="s">
        <v>107</v>
      </c>
      <c r="C4" s="51"/>
      <c r="D4" s="50"/>
    </row>
    <row r="5" spans="1:4" x14ac:dyDescent="0.25">
      <c r="A5" s="50"/>
      <c r="B5" s="51"/>
      <c r="C5" s="51"/>
      <c r="D5" s="50"/>
    </row>
    <row r="6" spans="1:4" ht="30" x14ac:dyDescent="0.25">
      <c r="A6" s="50"/>
      <c r="B6" s="51" t="s">
        <v>178</v>
      </c>
      <c r="C6" s="51"/>
      <c r="D6" s="50"/>
    </row>
    <row r="7" spans="1:4" x14ac:dyDescent="0.25">
      <c r="A7" s="50"/>
      <c r="B7" s="51"/>
      <c r="C7" s="51"/>
      <c r="D7" s="50"/>
    </row>
    <row r="8" spans="1:4" x14ac:dyDescent="0.25">
      <c r="A8" s="50"/>
      <c r="B8" s="51"/>
      <c r="C8" s="51"/>
      <c r="D8" s="50"/>
    </row>
    <row r="9" spans="1:4" ht="15.75" x14ac:dyDescent="0.25">
      <c r="A9" s="50"/>
      <c r="B9" s="53" t="s">
        <v>108</v>
      </c>
      <c r="C9" s="53" t="s">
        <v>109</v>
      </c>
      <c r="D9" s="50"/>
    </row>
    <row r="10" spans="1:4" ht="75" x14ac:dyDescent="0.25">
      <c r="A10" s="50"/>
      <c r="B10" s="49" t="s">
        <v>130</v>
      </c>
      <c r="C10" s="49" t="s">
        <v>131</v>
      </c>
      <c r="D10" s="50"/>
    </row>
    <row r="11" spans="1:4" ht="17.100000000000001" customHeight="1" x14ac:dyDescent="0.25">
      <c r="A11" s="50"/>
      <c r="B11" s="49" t="s">
        <v>132</v>
      </c>
      <c r="C11" s="49" t="s">
        <v>133</v>
      </c>
      <c r="D11" s="50"/>
    </row>
    <row r="12" spans="1:4" ht="30" x14ac:dyDescent="0.25">
      <c r="A12" s="50"/>
      <c r="B12" s="49" t="s">
        <v>134</v>
      </c>
      <c r="C12" s="49" t="s">
        <v>135</v>
      </c>
      <c r="D12" s="50"/>
    </row>
    <row r="13" spans="1:4" x14ac:dyDescent="0.25">
      <c r="A13" s="50"/>
      <c r="B13" s="49" t="s">
        <v>136</v>
      </c>
      <c r="C13" s="49" t="s">
        <v>137</v>
      </c>
      <c r="D13" s="50"/>
    </row>
    <row r="14" spans="1:4" x14ac:dyDescent="0.25">
      <c r="A14" s="50"/>
      <c r="B14" s="49" t="s">
        <v>138</v>
      </c>
      <c r="C14" s="49" t="s">
        <v>129</v>
      </c>
      <c r="D14" s="50"/>
    </row>
    <row r="15" spans="1:4" x14ac:dyDescent="0.25">
      <c r="A15" s="50"/>
      <c r="B15" s="49" t="s">
        <v>139</v>
      </c>
      <c r="C15" s="49"/>
      <c r="D15" s="50"/>
    </row>
    <row r="16" spans="1:4" x14ac:dyDescent="0.25">
      <c r="A16" s="50"/>
      <c r="B16" s="49" t="s">
        <v>140</v>
      </c>
      <c r="C16" s="49" t="s">
        <v>141</v>
      </c>
      <c r="D16" s="50"/>
    </row>
    <row r="17" spans="1:4" ht="30" x14ac:dyDescent="0.25">
      <c r="A17" s="50"/>
      <c r="B17" s="49" t="s">
        <v>142</v>
      </c>
      <c r="C17" s="49" t="s">
        <v>159</v>
      </c>
      <c r="D17" s="50"/>
    </row>
    <row r="18" spans="1:4" x14ac:dyDescent="0.25">
      <c r="A18" s="50"/>
      <c r="B18" s="49" t="s">
        <v>161</v>
      </c>
      <c r="C18" s="49" t="s">
        <v>160</v>
      </c>
      <c r="D18" s="50"/>
    </row>
    <row r="19" spans="1:4" ht="17.100000000000001" customHeight="1" x14ac:dyDescent="0.25">
      <c r="A19" s="50"/>
      <c r="B19" s="49" t="s">
        <v>143</v>
      </c>
      <c r="C19" s="49" t="s">
        <v>144</v>
      </c>
      <c r="D19" s="50"/>
    </row>
    <row r="20" spans="1:4" x14ac:dyDescent="0.25">
      <c r="A20" s="50"/>
      <c r="B20" s="49" t="s">
        <v>145</v>
      </c>
      <c r="C20" s="49" t="s">
        <v>146</v>
      </c>
      <c r="D20" s="50"/>
    </row>
    <row r="21" spans="1:4" ht="30" x14ac:dyDescent="0.25">
      <c r="A21" s="50"/>
      <c r="B21" s="49" t="s">
        <v>147</v>
      </c>
      <c r="C21" s="49" t="s">
        <v>148</v>
      </c>
      <c r="D21" s="50"/>
    </row>
    <row r="22" spans="1:4" x14ac:dyDescent="0.25">
      <c r="A22" s="50"/>
      <c r="B22" s="49" t="s">
        <v>149</v>
      </c>
      <c r="C22" s="49" t="s">
        <v>150</v>
      </c>
      <c r="D22" s="50"/>
    </row>
    <row r="23" spans="1:4" ht="45" x14ac:dyDescent="0.25">
      <c r="A23" s="50"/>
      <c r="B23" s="49" t="s">
        <v>151</v>
      </c>
      <c r="C23" s="49" t="s">
        <v>152</v>
      </c>
      <c r="D23" s="50"/>
    </row>
    <row r="24" spans="1:4" x14ac:dyDescent="0.25">
      <c r="A24" s="50"/>
      <c r="B24" s="49" t="s">
        <v>153</v>
      </c>
      <c r="C24" s="49" t="s">
        <v>154</v>
      </c>
      <c r="D24" s="50"/>
    </row>
    <row r="25" spans="1:4" ht="30" x14ac:dyDescent="0.25">
      <c r="A25" s="50"/>
      <c r="B25" s="49" t="s">
        <v>155</v>
      </c>
      <c r="C25" s="49" t="s">
        <v>156</v>
      </c>
      <c r="D25" s="50"/>
    </row>
    <row r="26" spans="1:4" ht="30" x14ac:dyDescent="0.25">
      <c r="A26" s="50"/>
      <c r="B26" s="49" t="s">
        <v>157</v>
      </c>
      <c r="C26" s="49" t="s">
        <v>158</v>
      </c>
      <c r="D26" s="50"/>
    </row>
    <row r="27" spans="1:4" ht="30" x14ac:dyDescent="0.25">
      <c r="A27" s="50"/>
      <c r="B27" s="49" t="s">
        <v>239</v>
      </c>
      <c r="C27" s="49" t="s">
        <v>240</v>
      </c>
      <c r="D27" s="50"/>
    </row>
    <row r="28" spans="1:4" x14ac:dyDescent="0.25">
      <c r="A28" s="50"/>
      <c r="B28" s="50"/>
      <c r="C28" s="50"/>
      <c r="D28" s="50"/>
    </row>
  </sheetData>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0DF7B-4276-FA4D-8782-32619856C668}">
  <sheetPr>
    <pageSetUpPr fitToPage="1"/>
  </sheetPr>
  <dimension ref="A1:F15"/>
  <sheetViews>
    <sheetView zoomScale="93" workbookViewId="0">
      <selection activeCell="D26" sqref="D26"/>
    </sheetView>
  </sheetViews>
  <sheetFormatPr defaultColWidth="10.875" defaultRowHeight="15" x14ac:dyDescent="0.2"/>
  <cols>
    <col min="1" max="1" width="10.875" style="2"/>
    <col min="2" max="2" width="34.875" style="2" customWidth="1"/>
    <col min="3" max="5" width="30.875" style="2" customWidth="1"/>
    <col min="6" max="16384" width="10.875" style="2"/>
  </cols>
  <sheetData>
    <row r="1" spans="1:6" x14ac:dyDescent="0.2">
      <c r="A1" s="14"/>
      <c r="B1" s="14"/>
      <c r="C1" s="14"/>
      <c r="D1" s="14"/>
      <c r="E1" s="14"/>
      <c r="F1" s="14"/>
    </row>
    <row r="2" spans="1:6" ht="27" x14ac:dyDescent="0.35">
      <c r="A2" s="14"/>
      <c r="B2" s="22" t="s">
        <v>13</v>
      </c>
      <c r="C2" s="14"/>
      <c r="D2" s="14"/>
      <c r="E2" s="14"/>
      <c r="F2" s="14"/>
    </row>
    <row r="3" spans="1:6" x14ac:dyDescent="0.2">
      <c r="A3" s="14"/>
      <c r="B3" s="20"/>
      <c r="C3" s="14"/>
      <c r="D3" s="14"/>
      <c r="E3" s="14"/>
      <c r="F3" s="14"/>
    </row>
    <row r="4" spans="1:6" x14ac:dyDescent="0.2">
      <c r="A4" s="14"/>
      <c r="B4" s="20" t="s">
        <v>106</v>
      </c>
      <c r="C4" s="14"/>
      <c r="D4" s="14"/>
      <c r="E4" s="14"/>
      <c r="F4" s="14"/>
    </row>
    <row r="5" spans="1:6" x14ac:dyDescent="0.2">
      <c r="A5" s="14"/>
      <c r="B5" s="20"/>
      <c r="C5" s="14"/>
      <c r="D5" s="14"/>
      <c r="E5" s="14"/>
      <c r="F5" s="14"/>
    </row>
    <row r="6" spans="1:6" x14ac:dyDescent="0.2">
      <c r="A6" s="14"/>
      <c r="B6" s="20" t="s">
        <v>104</v>
      </c>
      <c r="C6" s="14"/>
      <c r="D6" s="14"/>
      <c r="E6" s="14"/>
      <c r="F6" s="14"/>
    </row>
    <row r="7" spans="1:6" x14ac:dyDescent="0.2">
      <c r="A7" s="14"/>
      <c r="B7" s="14"/>
      <c r="C7" s="14"/>
      <c r="D7" s="14"/>
      <c r="E7" s="14"/>
      <c r="F7" s="14"/>
    </row>
    <row r="8" spans="1:6" ht="15.75" x14ac:dyDescent="0.25">
      <c r="A8" s="14"/>
      <c r="B8" s="28"/>
      <c r="C8" s="93" t="s">
        <v>15</v>
      </c>
      <c r="D8" s="93"/>
      <c r="E8" s="93"/>
      <c r="F8" s="14"/>
    </row>
    <row r="9" spans="1:6" ht="31.5" x14ac:dyDescent="0.25">
      <c r="A9" s="14"/>
      <c r="B9" s="31" t="s">
        <v>101</v>
      </c>
      <c r="C9" s="30" t="s">
        <v>16</v>
      </c>
      <c r="D9" s="30" t="s">
        <v>17</v>
      </c>
      <c r="E9" s="30" t="s">
        <v>26</v>
      </c>
      <c r="F9" s="14"/>
    </row>
    <row r="10" spans="1:6" ht="45" x14ac:dyDescent="0.2">
      <c r="A10" s="14"/>
      <c r="B10" s="37" t="s">
        <v>8</v>
      </c>
      <c r="C10" s="4" t="s">
        <v>18</v>
      </c>
      <c r="D10" s="4" t="s">
        <v>21</v>
      </c>
      <c r="E10" s="4" t="s">
        <v>27</v>
      </c>
      <c r="F10" s="14"/>
    </row>
    <row r="11" spans="1:6" ht="45" x14ac:dyDescent="0.2">
      <c r="A11" s="14"/>
      <c r="B11" s="48" t="s">
        <v>9</v>
      </c>
      <c r="C11" s="4" t="s">
        <v>18</v>
      </c>
      <c r="D11" s="4" t="s">
        <v>22</v>
      </c>
      <c r="E11" s="4" t="s">
        <v>28</v>
      </c>
      <c r="F11" s="14"/>
    </row>
    <row r="12" spans="1:6" ht="45" x14ac:dyDescent="0.2">
      <c r="A12" s="14"/>
      <c r="B12" s="47" t="s">
        <v>10</v>
      </c>
      <c r="C12" s="4" t="s">
        <v>18</v>
      </c>
      <c r="D12" s="4" t="s">
        <v>24</v>
      </c>
      <c r="E12" s="4" t="s">
        <v>29</v>
      </c>
      <c r="F12" s="14"/>
    </row>
    <row r="13" spans="1:6" ht="45" x14ac:dyDescent="0.2">
      <c r="A13" s="14"/>
      <c r="B13" s="46" t="s">
        <v>11</v>
      </c>
      <c r="C13" s="4" t="s">
        <v>19</v>
      </c>
      <c r="D13" s="4" t="s">
        <v>23</v>
      </c>
      <c r="E13" s="4" t="s">
        <v>30</v>
      </c>
      <c r="F13" s="14"/>
    </row>
    <row r="14" spans="1:6" ht="45" x14ac:dyDescent="0.2">
      <c r="A14" s="14"/>
      <c r="B14" s="45" t="s">
        <v>12</v>
      </c>
      <c r="C14" s="4" t="s">
        <v>20</v>
      </c>
      <c r="D14" s="4" t="s">
        <v>25</v>
      </c>
      <c r="E14" s="4" t="s">
        <v>31</v>
      </c>
      <c r="F14" s="14"/>
    </row>
    <row r="15" spans="1:6" x14ac:dyDescent="0.2">
      <c r="A15" s="14"/>
      <c r="B15" s="14"/>
      <c r="C15" s="14"/>
      <c r="D15" s="14"/>
      <c r="E15" s="14"/>
      <c r="F15" s="14"/>
    </row>
  </sheetData>
  <mergeCells count="1">
    <mergeCell ref="C8:E8"/>
  </mergeCells>
  <pageMargins left="0.7" right="0.7" top="0.75" bottom="0.75" header="0.3" footer="0.3"/>
  <pageSetup scale="90" fitToHeight="0" orientation="landscape" horizontalDpi="0" verticalDpi="0"/>
  <headerFooter>
    <oddHeader>&amp;L&amp;"Aptos Narrow,Regular"&amp;K000000Completed on &amp;D at &amp;T</oddHeader>
    <oddFooter>&amp;L&amp;"Aptos Narrow,Regular"&amp;K000000(C) Security Scientist 2004&amp;R&amp;"Aptos Narrow,Regular"&amp;K000000&amp;G</oddFooter>
  </headerFooter>
  <drawing r:id="rId1"/>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E9088-57AE-EB4A-A6EC-5912411A99BD}">
  <sheetPr>
    <pageSetUpPr fitToPage="1"/>
  </sheetPr>
  <dimension ref="A1:D20"/>
  <sheetViews>
    <sheetView zoomScale="94" workbookViewId="0">
      <selection activeCell="C9" sqref="C9"/>
    </sheetView>
  </sheetViews>
  <sheetFormatPr defaultColWidth="10.875" defaultRowHeight="15" x14ac:dyDescent="0.2"/>
  <cols>
    <col min="1" max="1" width="6.625" style="2" customWidth="1"/>
    <col min="2" max="2" width="34.875" style="2" customWidth="1"/>
    <col min="3" max="3" width="107.625" style="3" customWidth="1"/>
    <col min="4" max="16384" width="10.875" style="2"/>
  </cols>
  <sheetData>
    <row r="1" spans="1:4" x14ac:dyDescent="0.2">
      <c r="A1" s="14"/>
      <c r="B1" s="14"/>
      <c r="C1" s="24"/>
      <c r="D1" s="14"/>
    </row>
    <row r="2" spans="1:4" ht="27" x14ac:dyDescent="0.35">
      <c r="A2" s="14"/>
      <c r="B2" s="22" t="s">
        <v>32</v>
      </c>
      <c r="C2" s="24"/>
      <c r="D2" s="14"/>
    </row>
    <row r="3" spans="1:4" x14ac:dyDescent="0.2">
      <c r="A3" s="14"/>
      <c r="B3" s="20"/>
      <c r="C3" s="24"/>
      <c r="D3" s="14"/>
    </row>
    <row r="4" spans="1:4" x14ac:dyDescent="0.2">
      <c r="A4" s="14"/>
      <c r="B4" s="20" t="s">
        <v>179</v>
      </c>
      <c r="C4" s="24"/>
      <c r="D4" s="14"/>
    </row>
    <row r="5" spans="1:4" x14ac:dyDescent="0.2">
      <c r="A5" s="14"/>
      <c r="B5" s="20"/>
      <c r="C5" s="24"/>
      <c r="D5" s="14"/>
    </row>
    <row r="6" spans="1:4" x14ac:dyDescent="0.2">
      <c r="A6" s="14"/>
      <c r="B6" s="20" t="s">
        <v>104</v>
      </c>
      <c r="C6" s="24"/>
      <c r="D6" s="14"/>
    </row>
    <row r="7" spans="1:4" x14ac:dyDescent="0.2">
      <c r="A7" s="14"/>
      <c r="B7" s="14"/>
      <c r="C7" s="24"/>
      <c r="D7" s="14"/>
    </row>
    <row r="8" spans="1:4" ht="15.75" x14ac:dyDescent="0.25">
      <c r="A8" s="14"/>
      <c r="B8" s="31" t="s">
        <v>102</v>
      </c>
      <c r="C8" s="32" t="s">
        <v>36</v>
      </c>
      <c r="D8" s="14"/>
    </row>
    <row r="9" spans="1:4" ht="30" x14ac:dyDescent="0.2">
      <c r="A9" s="14"/>
      <c r="B9" s="37" t="s">
        <v>8</v>
      </c>
      <c r="C9" s="4" t="s">
        <v>241</v>
      </c>
      <c r="D9" s="14"/>
    </row>
    <row r="10" spans="1:4" ht="90" x14ac:dyDescent="0.2">
      <c r="A10" s="14"/>
      <c r="B10" s="48" t="s">
        <v>9</v>
      </c>
      <c r="C10" s="13" t="s">
        <v>33</v>
      </c>
      <c r="D10" s="14"/>
    </row>
    <row r="11" spans="1:4" ht="90" x14ac:dyDescent="0.2">
      <c r="A11" s="14"/>
      <c r="B11" s="47" t="s">
        <v>10</v>
      </c>
      <c r="C11" s="13" t="s">
        <v>34</v>
      </c>
      <c r="D11" s="14"/>
    </row>
    <row r="12" spans="1:4" ht="90" x14ac:dyDescent="0.2">
      <c r="A12" s="14"/>
      <c r="B12" s="46" t="s">
        <v>11</v>
      </c>
      <c r="C12" s="4" t="s">
        <v>34</v>
      </c>
      <c r="D12" s="14"/>
    </row>
    <row r="13" spans="1:4" ht="30" x14ac:dyDescent="0.2">
      <c r="A13" s="14"/>
      <c r="B13" s="45" t="s">
        <v>12</v>
      </c>
      <c r="C13" s="4" t="s">
        <v>35</v>
      </c>
      <c r="D13" s="14"/>
    </row>
    <row r="14" spans="1:4" x14ac:dyDescent="0.2">
      <c r="A14" s="14"/>
      <c r="B14" s="14"/>
      <c r="C14" s="24"/>
      <c r="D14" s="14"/>
    </row>
    <row r="20" spans="3:3" x14ac:dyDescent="0.2">
      <c r="C20" s="5"/>
    </row>
  </sheetData>
  <pageMargins left="0.7" right="0.7" top="0.75" bottom="0.75" header="0.3" footer="0.3"/>
  <pageSetup scale="72" fitToHeight="0" orientation="landscape" horizontalDpi="0" verticalDpi="0"/>
  <headerFooter>
    <oddHeader>&amp;L&amp;"Aptos Narrow,Regular"&amp;K000000Completed on &amp;D at &amp;T</oddHeader>
    <oddFooter>&amp;L&amp;"Aptos Narrow,Regular"&amp;K000000(C) Security Scientist 2004&amp;R&amp;"Aptos Narrow,Regular"&amp;K000000&amp;G</oddFooter>
  </headerFooter>
  <drawing r:id="rId1"/>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F85EC-9CD2-9E45-A884-46D1ABBD6BDE}">
  <sheetPr>
    <pageSetUpPr fitToPage="1"/>
  </sheetPr>
  <dimension ref="A1:J15"/>
  <sheetViews>
    <sheetView workbookViewId="0">
      <selection activeCell="M26" sqref="M26"/>
    </sheetView>
  </sheetViews>
  <sheetFormatPr defaultColWidth="11" defaultRowHeight="15.75" x14ac:dyDescent="0.25"/>
  <cols>
    <col min="1" max="1" width="6" customWidth="1"/>
    <col min="2" max="2" width="5.375" customWidth="1"/>
    <col min="5" max="9" width="18" customWidth="1"/>
  </cols>
  <sheetData>
    <row r="1" spans="1:10" x14ac:dyDescent="0.25">
      <c r="A1" s="33"/>
      <c r="B1" s="33"/>
      <c r="C1" s="33"/>
      <c r="D1" s="33"/>
      <c r="E1" s="33"/>
      <c r="F1" s="33"/>
      <c r="G1" s="33"/>
      <c r="H1" s="33"/>
      <c r="I1" s="33"/>
      <c r="J1" s="33"/>
    </row>
    <row r="2" spans="1:10" ht="27" x14ac:dyDescent="0.35">
      <c r="A2" s="33"/>
      <c r="B2" s="22" t="s">
        <v>32</v>
      </c>
      <c r="C2" s="34"/>
      <c r="D2" s="34"/>
      <c r="E2" s="34"/>
      <c r="F2" s="34"/>
      <c r="G2" s="34"/>
      <c r="H2" s="34"/>
      <c r="I2" s="34"/>
      <c r="J2" s="34"/>
    </row>
    <row r="3" spans="1:10" ht="27" x14ac:dyDescent="0.35">
      <c r="A3" s="33"/>
      <c r="B3" s="22"/>
      <c r="C3" s="34"/>
      <c r="D3" s="34"/>
      <c r="E3" s="34"/>
      <c r="F3" s="34"/>
      <c r="G3" s="34"/>
      <c r="H3" s="34"/>
      <c r="I3" s="34"/>
      <c r="J3" s="34"/>
    </row>
    <row r="4" spans="1:10" x14ac:dyDescent="0.25">
      <c r="A4" s="33"/>
      <c r="B4" s="20" t="s">
        <v>14</v>
      </c>
      <c r="C4" s="34"/>
      <c r="D4" s="34"/>
      <c r="E4" s="34"/>
      <c r="F4" s="34"/>
      <c r="G4" s="34"/>
      <c r="H4" s="34"/>
      <c r="I4" s="34"/>
      <c r="J4" s="34"/>
    </row>
    <row r="5" spans="1:10" x14ac:dyDescent="0.25">
      <c r="A5" s="33"/>
      <c r="B5" s="20" t="s">
        <v>103</v>
      </c>
      <c r="C5" s="34"/>
      <c r="D5" s="34"/>
      <c r="E5" s="34"/>
      <c r="F5" s="34"/>
      <c r="G5" s="34"/>
      <c r="H5" s="34"/>
      <c r="I5" s="34"/>
      <c r="J5" s="34"/>
    </row>
    <row r="6" spans="1:10" x14ac:dyDescent="0.25">
      <c r="A6" s="33"/>
      <c r="B6" s="20"/>
      <c r="C6" s="34"/>
      <c r="D6" s="34"/>
      <c r="E6" s="34"/>
      <c r="F6" s="34"/>
      <c r="G6" s="34"/>
      <c r="H6" s="34"/>
      <c r="I6" s="34"/>
      <c r="J6" s="34"/>
    </row>
    <row r="7" spans="1:10" x14ac:dyDescent="0.25">
      <c r="A7" s="33"/>
      <c r="B7" s="34"/>
      <c r="C7" s="34"/>
      <c r="D7" s="34"/>
      <c r="E7" s="34"/>
      <c r="F7" s="34"/>
      <c r="G7" s="34"/>
      <c r="H7" s="34"/>
      <c r="I7" s="34"/>
      <c r="J7" s="34"/>
    </row>
    <row r="8" spans="1:10" ht="33" customHeight="1" x14ac:dyDescent="0.25">
      <c r="A8" s="33"/>
      <c r="B8" s="34"/>
      <c r="C8" s="94" t="s">
        <v>50</v>
      </c>
      <c r="D8" s="35" t="s">
        <v>8</v>
      </c>
      <c r="E8" s="45" t="s">
        <v>12</v>
      </c>
      <c r="F8" s="44" t="s">
        <v>11</v>
      </c>
      <c r="G8" s="41" t="s">
        <v>10</v>
      </c>
      <c r="H8" s="40" t="s">
        <v>9</v>
      </c>
      <c r="I8" s="12" t="s">
        <v>8</v>
      </c>
      <c r="J8" s="34"/>
    </row>
    <row r="9" spans="1:10" ht="33" customHeight="1" x14ac:dyDescent="0.25">
      <c r="A9" s="33"/>
      <c r="B9" s="20"/>
      <c r="C9" s="94"/>
      <c r="D9" s="35" t="s">
        <v>9</v>
      </c>
      <c r="E9" s="45" t="s">
        <v>12</v>
      </c>
      <c r="F9" s="44" t="s">
        <v>11</v>
      </c>
      <c r="G9" s="41" t="s">
        <v>10</v>
      </c>
      <c r="H9" s="40" t="s">
        <v>9</v>
      </c>
      <c r="I9" s="12" t="s">
        <v>8</v>
      </c>
      <c r="J9" s="34"/>
    </row>
    <row r="10" spans="1:10" ht="33" customHeight="1" x14ac:dyDescent="0.25">
      <c r="A10" s="33"/>
      <c r="B10" s="34"/>
      <c r="C10" s="94"/>
      <c r="D10" s="35" t="s">
        <v>10</v>
      </c>
      <c r="E10" s="45" t="s">
        <v>12</v>
      </c>
      <c r="F10" s="44" t="s">
        <v>11</v>
      </c>
      <c r="G10" s="41" t="s">
        <v>10</v>
      </c>
      <c r="H10" s="41" t="s">
        <v>10</v>
      </c>
      <c r="I10" s="40" t="s">
        <v>9</v>
      </c>
      <c r="J10" s="34"/>
    </row>
    <row r="11" spans="1:10" ht="33" customHeight="1" x14ac:dyDescent="0.25">
      <c r="A11" s="33"/>
      <c r="B11" s="34"/>
      <c r="C11" s="94"/>
      <c r="D11" s="35" t="s">
        <v>11</v>
      </c>
      <c r="E11" s="45" t="s">
        <v>12</v>
      </c>
      <c r="F11" s="44" t="s">
        <v>11</v>
      </c>
      <c r="G11" s="44" t="s">
        <v>11</v>
      </c>
      <c r="H11" s="44" t="s">
        <v>11</v>
      </c>
      <c r="I11" s="41" t="s">
        <v>10</v>
      </c>
      <c r="J11" s="34"/>
    </row>
    <row r="12" spans="1:10" ht="33" customHeight="1" x14ac:dyDescent="0.25">
      <c r="A12" s="33"/>
      <c r="B12" s="34"/>
      <c r="C12" s="94"/>
      <c r="D12" s="35" t="s">
        <v>12</v>
      </c>
      <c r="E12" s="45" t="s">
        <v>12</v>
      </c>
      <c r="F12" s="45" t="s">
        <v>12</v>
      </c>
      <c r="G12" s="45" t="s">
        <v>12</v>
      </c>
      <c r="H12" s="44" t="s">
        <v>11</v>
      </c>
      <c r="I12" s="44" t="s">
        <v>11</v>
      </c>
      <c r="J12" s="34"/>
    </row>
    <row r="13" spans="1:10" x14ac:dyDescent="0.25">
      <c r="A13" s="33"/>
      <c r="B13" s="34"/>
      <c r="C13" s="20"/>
      <c r="D13" s="36"/>
      <c r="E13" s="35" t="s">
        <v>12</v>
      </c>
      <c r="F13" s="35" t="s">
        <v>11</v>
      </c>
      <c r="G13" s="35" t="s">
        <v>10</v>
      </c>
      <c r="H13" s="35" t="s">
        <v>9</v>
      </c>
      <c r="I13" s="35" t="s">
        <v>8</v>
      </c>
      <c r="J13" s="34"/>
    </row>
    <row r="14" spans="1:10" x14ac:dyDescent="0.25">
      <c r="A14" s="33"/>
      <c r="B14" s="34"/>
      <c r="C14" s="20"/>
      <c r="D14" s="20"/>
      <c r="E14" s="93" t="s">
        <v>51</v>
      </c>
      <c r="F14" s="93"/>
      <c r="G14" s="93"/>
      <c r="H14" s="93"/>
      <c r="I14" s="93"/>
      <c r="J14" s="34"/>
    </row>
    <row r="15" spans="1:10" x14ac:dyDescent="0.25">
      <c r="A15" s="33"/>
      <c r="B15" s="34"/>
      <c r="C15" s="34"/>
      <c r="D15" s="34"/>
      <c r="E15" s="34"/>
      <c r="F15" s="34"/>
      <c r="G15" s="34"/>
      <c r="H15" s="34"/>
      <c r="I15" s="34"/>
      <c r="J15" s="34"/>
    </row>
  </sheetData>
  <mergeCells count="2">
    <mergeCell ref="C8:C12"/>
    <mergeCell ref="E14:I14"/>
  </mergeCells>
  <pageMargins left="0.7" right="0.7" top="0.75" bottom="0.75" header="0.3" footer="0.3"/>
  <pageSetup scale="98" fitToHeight="0" orientation="landscape" horizontalDpi="0" verticalDpi="0"/>
  <headerFooter>
    <oddHeader>&amp;L&amp;"Aptos Narrow,Regular"&amp;K000000Completed on &amp;D at &amp;T</oddHeader>
    <oddFooter>&amp;L&amp;"Aptos Narrow,Regular"&amp;K000000(C) Security Scientist 2004&amp;R&amp;"Aptos Narrow,Regular"&amp;K000000&amp;G</oddFooter>
  </headerFooter>
  <drawing r:id="rId1"/>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A08B9-55C9-D045-B806-B9D48F6874FA}">
  <sheetPr>
    <pageSetUpPr fitToPage="1"/>
  </sheetPr>
  <dimension ref="A1:C29"/>
  <sheetViews>
    <sheetView workbookViewId="0">
      <selection activeCell="B6" sqref="B6"/>
    </sheetView>
  </sheetViews>
  <sheetFormatPr defaultColWidth="11" defaultRowHeight="15.75" x14ac:dyDescent="0.25"/>
  <cols>
    <col min="1" max="1" width="24" customWidth="1"/>
    <col min="2" max="2" width="60.125" style="65" customWidth="1"/>
    <col min="3" max="3" width="66.625" style="65" customWidth="1"/>
  </cols>
  <sheetData>
    <row r="1" spans="1:3" x14ac:dyDescent="0.25">
      <c r="A1" s="7" t="s">
        <v>78</v>
      </c>
      <c r="B1" s="64" t="s">
        <v>82</v>
      </c>
      <c r="C1" s="64" t="s">
        <v>169</v>
      </c>
    </row>
    <row r="2" spans="1:3" x14ac:dyDescent="0.25">
      <c r="A2" s="8" t="s">
        <v>54</v>
      </c>
      <c r="B2" s="65" t="str" cm="1">
        <f t="array" ref="B2">_xlfn.TEXTJOIN(CHAR(10), TRUE, IF('2a Assessment Adversarial'!$O$15:$O$39=A2, '2a Assessment Adversarial'!$B$15:$B$39, ""))</f>
        <v/>
      </c>
      <c r="C2" s="65" t="str" cm="1">
        <f t="array" ref="C2">_xlfn.TEXTJOIN(CHAR(10), TRUE, IF('2a Assessment Non-Adversarial'!$M$14:$M$38=A2, '2a Assessment Non-Adversarial'!$B$14:$B$38, ""))</f>
        <v/>
      </c>
    </row>
    <row r="3" spans="1:3" x14ac:dyDescent="0.25">
      <c r="A3" s="1" t="s">
        <v>55</v>
      </c>
      <c r="B3" s="65" t="str" cm="1">
        <f t="array" ref="B3">_xlfn.TEXTJOIN(CHAR(10), TRUE, IF('2a Assessment Adversarial'!$O$15:$O$39=A3, '2a Assessment Adversarial'!$B$15:$B$39, ""))</f>
        <v/>
      </c>
      <c r="C3" s="65" t="str" cm="1">
        <f t="array" ref="C3">_xlfn.TEXTJOIN(CHAR(10), TRUE, IF('2a Assessment Non-Adversarial'!$M$14:$M$38=A3, '2a Assessment Non-Adversarial'!$B$14:$B$38, ""))</f>
        <v/>
      </c>
    </row>
    <row r="4" spans="1:3" x14ac:dyDescent="0.25">
      <c r="A4" s="1" t="s">
        <v>58</v>
      </c>
      <c r="B4" s="65" t="str" cm="1">
        <f t="array" ref="B4">_xlfn.TEXTJOIN(CHAR(10), TRUE, IF('2a Assessment Adversarial'!$O$15:$O$39=A4, '2a Assessment Adversarial'!$B$15:$B$39, ""))</f>
        <v/>
      </c>
      <c r="C4" s="65" t="str" cm="1">
        <f t="array" ref="C4">_xlfn.TEXTJOIN(CHAR(10), TRUE, IF('2a Assessment Non-Adversarial'!$M$14:$M$38=A4, '2a Assessment Non-Adversarial'!$B$14:$B$38, ""))</f>
        <v/>
      </c>
    </row>
    <row r="5" spans="1:3" x14ac:dyDescent="0.25">
      <c r="A5" s="1" t="s">
        <v>63</v>
      </c>
      <c r="B5" s="65" t="str" cm="1">
        <f t="array" ref="B5">_xlfn.TEXTJOIN(CHAR(10), TRUE, IF('2a Assessment Adversarial'!$O$15:$O$39=A5, '2a Assessment Adversarial'!$B$15:$B$39, ""))</f>
        <v/>
      </c>
      <c r="C5" s="65" t="str" cm="1">
        <f t="array" ref="C5">_xlfn.TEXTJOIN(CHAR(10), TRUE, IF('2a Assessment Non-Adversarial'!$M$14:$M$38=A5, '2a Assessment Non-Adversarial'!$B$14:$B$38, ""))</f>
        <v/>
      </c>
    </row>
    <row r="6" spans="1:3" x14ac:dyDescent="0.25">
      <c r="A6" s="1" t="s">
        <v>69</v>
      </c>
      <c r="B6" s="65" t="str" cm="1">
        <f t="array" ref="B6">_xlfn.TEXTJOIN(CHAR(10), TRUE, IF('2a Assessment Adversarial'!$O$15:$O$39=A6, '2a Assessment Adversarial'!$B$15:$B$39, ""))</f>
        <v/>
      </c>
      <c r="C6" s="65" t="str" cm="1">
        <f t="array" ref="C6">_xlfn.TEXTJOIN(CHAR(10), TRUE, IF('2a Assessment Non-Adversarial'!$M$14:$M$38=A6, '2a Assessment Non-Adversarial'!$B$14:$B$38, ""))</f>
        <v>Natural disaster (earthquake)</v>
      </c>
    </row>
    <row r="7" spans="1:3" x14ac:dyDescent="0.25">
      <c r="A7" s="8" t="s">
        <v>56</v>
      </c>
      <c r="B7" s="65" t="str" cm="1">
        <f t="array" ref="B7">_xlfn.TEXTJOIN(CHAR(10), TRUE, IF('2a Assessment Adversarial'!$O$15:$O$39=A7, '2a Assessment Adversarial'!$B$15:$B$39, ""))</f>
        <v/>
      </c>
      <c r="C7" s="65" t="str" cm="1">
        <f t="array" ref="C7">_xlfn.TEXTJOIN(CHAR(10), TRUE, IF('2a Assessment Non-Adversarial'!$M$14:$M$38=A7, '2a Assessment Non-Adversarial'!$B$14:$B$38, ""))</f>
        <v/>
      </c>
    </row>
    <row r="8" spans="1:3" x14ac:dyDescent="0.25">
      <c r="A8" s="1" t="s">
        <v>57</v>
      </c>
      <c r="B8" s="65" t="str" cm="1">
        <f t="array" ref="B8">_xlfn.TEXTJOIN(CHAR(10), TRUE, IF('2a Assessment Adversarial'!$O$15:$O$39=A8, '2a Assessment Adversarial'!$B$15:$B$39, ""))</f>
        <v/>
      </c>
      <c r="C8" s="65" t="str" cm="1">
        <f t="array" ref="C8">_xlfn.TEXTJOIN(CHAR(10), TRUE, IF('2a Assessment Non-Adversarial'!$M$14:$M$38=A8, '2a Assessment Non-Adversarial'!$B$14:$B$38, ""))</f>
        <v/>
      </c>
    </row>
    <row r="9" spans="1:3" x14ac:dyDescent="0.25">
      <c r="A9" s="1" t="s">
        <v>59</v>
      </c>
      <c r="B9" s="65" t="str" cm="1">
        <f t="array" ref="B9">_xlfn.TEXTJOIN(CHAR(10), TRUE, IF('2a Assessment Adversarial'!$O$15:$O$39=A9, '2a Assessment Adversarial'!$B$15:$B$39, ""))</f>
        <v xml:space="preserve">XSS in Non‑Script Elements </v>
      </c>
      <c r="C9" s="65" t="str" cm="1">
        <f t="array" ref="C9">_xlfn.TEXTJOIN(CHAR(10), TRUE, IF('2a Assessment Non-Adversarial'!$M$14:$M$38=A9, '2a Assessment Non-Adversarial'!$B$14:$B$38, ""))</f>
        <v/>
      </c>
    </row>
    <row r="10" spans="1:3" x14ac:dyDescent="0.25">
      <c r="A10" s="1" t="s">
        <v>83</v>
      </c>
      <c r="B10" s="65" t="str" cm="1">
        <f t="array" ref="B10">_xlfn.TEXTJOIN(CHAR(10), TRUE, IF('2a Assessment Adversarial'!$O$15:$O$39=A10, '2a Assessment Adversarial'!$B$15:$B$39, ""))</f>
        <v/>
      </c>
      <c r="C10" s="65" t="str" cm="1">
        <f t="array" ref="C10">_xlfn.TEXTJOIN(CHAR(10), TRUE, IF('2a Assessment Non-Adversarial'!$M$14:$M$38=A10, '2a Assessment Non-Adversarial'!$B$14:$B$38, ""))</f>
        <v/>
      </c>
    </row>
    <row r="11" spans="1:3" x14ac:dyDescent="0.25">
      <c r="A11" s="1" t="s">
        <v>70</v>
      </c>
      <c r="B11" s="65" t="str" cm="1">
        <f t="array" ref="B11">_xlfn.TEXTJOIN(CHAR(10), TRUE, IF('2a Assessment Adversarial'!$O$15:$O$39=A11, '2a Assessment Adversarial'!$B$15:$B$39, ""))</f>
        <v/>
      </c>
      <c r="C11" s="65" t="str" cm="1">
        <f t="array" ref="C11">_xlfn.TEXTJOIN(CHAR(10), TRUE, IF('2a Assessment Non-Adversarial'!$M$14:$M$38=A11, '2a Assessment Non-Adversarial'!$B$14:$B$38, ""))</f>
        <v/>
      </c>
    </row>
    <row r="12" spans="1:3" x14ac:dyDescent="0.25">
      <c r="A12" s="8" t="s">
        <v>60</v>
      </c>
      <c r="B12" s="65" t="str" cm="1">
        <f t="array" ref="B12">_xlfn.TEXTJOIN(CHAR(10), TRUE, IF('2a Assessment Adversarial'!$O$15:$O$39=A12, '2a Assessment Adversarial'!$B$15:$B$39, ""))</f>
        <v/>
      </c>
      <c r="C12" s="65" t="str" cm="1">
        <f t="array" ref="C12">_xlfn.TEXTJOIN(CHAR(10), TRUE, IF('2a Assessment Non-Adversarial'!$M$14:$M$38=A12, '2a Assessment Non-Adversarial'!$B$14:$B$38, ""))</f>
        <v/>
      </c>
    </row>
    <row r="13" spans="1:3" x14ac:dyDescent="0.25">
      <c r="A13" s="1" t="s">
        <v>61</v>
      </c>
      <c r="B13" s="65" t="str" cm="1">
        <f t="array" ref="B13">_xlfn.TEXTJOIN(CHAR(10), TRUE, IF('2a Assessment Adversarial'!$O$15:$O$39=A13, '2a Assessment Adversarial'!$B$15:$B$39, ""))</f>
        <v/>
      </c>
      <c r="C13" s="65" t="str" cm="1">
        <f t="array" ref="C13">_xlfn.TEXTJOIN(CHAR(10), TRUE, IF('2a Assessment Non-Adversarial'!$M$14:$M$38=A13, '2a Assessment Non-Adversarial'!$B$14:$B$38, ""))</f>
        <v/>
      </c>
    </row>
    <row r="14" spans="1:3" ht="31.5" x14ac:dyDescent="0.25">
      <c r="A14" s="1" t="s">
        <v>62</v>
      </c>
      <c r="B14" s="65" t="str" cm="1">
        <f t="array" ref="B14">_xlfn.TEXTJOIN(CHAR(10), TRUE, IF('2a Assessment Adversarial'!$O$15:$O$39=A14, '2a Assessment Adversarial'!$B$15:$B$39, ""))</f>
        <v>Reflected XSS
XSS via HTTP Headers</v>
      </c>
      <c r="C14" s="65" t="str" cm="1">
        <f t="array" ref="C14">_xlfn.TEXTJOIN(CHAR(10), TRUE, IF('2a Assessment Non-Adversarial'!$M$14:$M$38=A14, '2a Assessment Non-Adversarial'!$B$14:$B$38, ""))</f>
        <v>Network congestion</v>
      </c>
    </row>
    <row r="15" spans="1:3" ht="31.5" x14ac:dyDescent="0.25">
      <c r="A15" s="1" t="s">
        <v>64</v>
      </c>
      <c r="B15" s="65" t="str" cm="1">
        <f t="array" ref="B15">_xlfn.TEXTJOIN(CHAR(10), TRUE, IF('2a Assessment Adversarial'!$O$15:$O$39=A15, '2a Assessment Adversarial'!$B$15:$B$39, ""))</f>
        <v>Broken Acces Control
Blind SQL Injection</v>
      </c>
      <c r="C15" s="65" t="str" cm="1">
        <f t="array" ref="C15">_xlfn.TEXTJOIN(CHAR(10), TRUE, IF('2a Assessment Non-Adversarial'!$M$14:$M$38=A15, '2a Assessment Non-Adversarial'!$B$14:$B$38, ""))</f>
        <v>Hardware failure
Power outage</v>
      </c>
    </row>
    <row r="16" spans="1:3" x14ac:dyDescent="0.25">
      <c r="A16" s="1" t="s">
        <v>71</v>
      </c>
      <c r="B16" s="65" t="str" cm="1">
        <f t="array" ref="B16">_xlfn.TEXTJOIN(CHAR(10), TRUE, IF('2a Assessment Adversarial'!$O$15:$O$39=A16, '2a Assessment Adversarial'!$B$15:$B$39, ""))</f>
        <v/>
      </c>
      <c r="C16" s="65" t="str" cm="1">
        <f t="array" ref="C16">_xlfn.TEXTJOIN(CHAR(10), TRUE, IF('2a Assessment Non-Adversarial'!$M$14:$M$38=A16, '2a Assessment Non-Adversarial'!$B$14:$B$38, ""))</f>
        <v/>
      </c>
    </row>
    <row r="17" spans="1:3" x14ac:dyDescent="0.25">
      <c r="A17" s="8" t="s">
        <v>65</v>
      </c>
      <c r="B17" s="65" t="str" cm="1">
        <f t="array" ref="B17">_xlfn.TEXTJOIN(CHAR(10), TRUE, IF('2a Assessment Adversarial'!$O$15:$O$39=A17, '2a Assessment Adversarial'!$B$15:$B$39, ""))</f>
        <v/>
      </c>
      <c r="C17" s="65" t="str" cm="1">
        <f t="array" ref="C17">_xlfn.TEXTJOIN(CHAR(10), TRUE, IF('2a Assessment Non-Adversarial'!$M$14:$M$38=A17, '2a Assessment Non-Adversarial'!$B$14:$B$38, ""))</f>
        <v/>
      </c>
    </row>
    <row r="18" spans="1:3" x14ac:dyDescent="0.25">
      <c r="A18" s="1" t="s">
        <v>66</v>
      </c>
      <c r="B18" s="65" t="str" cm="1">
        <f t="array" ref="B18">_xlfn.TEXTJOIN(CHAR(10), TRUE, IF('2a Assessment Adversarial'!$O$15:$O$39=A18, '2a Assessment Adversarial'!$B$15:$B$39, ""))</f>
        <v/>
      </c>
      <c r="C18" s="65" t="str" cm="1">
        <f t="array" ref="C18">_xlfn.TEXTJOIN(CHAR(10), TRUE, IF('2a Assessment Non-Adversarial'!$M$14:$M$38=A18, '2a Assessment Non-Adversarial'!$B$14:$B$38, ""))</f>
        <v>False-Positive condition</v>
      </c>
    </row>
    <row r="19" spans="1:3" x14ac:dyDescent="0.25">
      <c r="A19" s="1" t="s">
        <v>67</v>
      </c>
      <c r="B19" s="65" t="str" cm="1">
        <f t="array" ref="B19">_xlfn.TEXTJOIN(CHAR(10), TRUE, IF('2a Assessment Adversarial'!$O$15:$O$39=A19, '2a Assessment Adversarial'!$B$15:$B$39, ""))</f>
        <v/>
      </c>
      <c r="C19" s="65" t="str" cm="1">
        <f t="array" ref="C19">_xlfn.TEXTJOIN(CHAR(10), TRUE, IF('2a Assessment Non-Adversarial'!$M$14:$M$38=A19, '2a Assessment Non-Adversarial'!$B$14:$B$38, ""))</f>
        <v>Human error</v>
      </c>
    </row>
    <row r="20" spans="1:3" x14ac:dyDescent="0.25">
      <c r="A20" s="1" t="s">
        <v>68</v>
      </c>
      <c r="B20" s="65" t="str" cm="1">
        <f t="array" ref="B20">_xlfn.TEXTJOIN(CHAR(10), TRUE, IF('2a Assessment Adversarial'!$O$15:$O$39=A20, '2a Assessment Adversarial'!$B$15:$B$39, ""))</f>
        <v>Stored XSS</v>
      </c>
      <c r="C20" s="65" t="str" cm="1">
        <f t="array" ref="C20">_xlfn.TEXTJOIN(CHAR(10), TRUE, IF('2a Assessment Non-Adversarial'!$M$14:$M$38=A20, '2a Assessment Non-Adversarial'!$B$14:$B$38, ""))</f>
        <v>Software bug/defect</v>
      </c>
    </row>
    <row r="21" spans="1:3" x14ac:dyDescent="0.25">
      <c r="A21" s="1" t="s">
        <v>72</v>
      </c>
      <c r="B21" s="65" t="str" cm="1">
        <f t="array" ref="B21">_xlfn.TEXTJOIN(CHAR(10), TRUE, IF('2a Assessment Adversarial'!$O$15:$O$39=A21, '2a Assessment Adversarial'!$B$15:$B$39, ""))</f>
        <v>Remote Code Execution</v>
      </c>
      <c r="C21" s="65" t="str" cm="1">
        <f t="array" ref="C21">_xlfn.TEXTJOIN(CHAR(10), TRUE, IF('2a Assessment Non-Adversarial'!$M$14:$M$38=A21, '2a Assessment Non-Adversarial'!$B$14:$B$38, ""))</f>
        <v/>
      </c>
    </row>
    <row r="22" spans="1:3" x14ac:dyDescent="0.25">
      <c r="A22" s="8" t="s">
        <v>73</v>
      </c>
      <c r="B22" s="65" t="str" cm="1">
        <f t="array" ref="B22">_xlfn.TEXTJOIN(CHAR(10), TRUE, IF('2a Assessment Adversarial'!$O$15:$O$39=A22, '2a Assessment Adversarial'!$B$15:$B$39, ""))</f>
        <v/>
      </c>
      <c r="C22" s="65" t="str" cm="1">
        <f t="array" ref="C22">_xlfn.TEXTJOIN(CHAR(10), TRUE, IF('2a Assessment Non-Adversarial'!$M$14:$M$38=A22, '2a Assessment Non-Adversarial'!$B$14:$B$38, ""))</f>
        <v/>
      </c>
    </row>
    <row r="23" spans="1:3" x14ac:dyDescent="0.25">
      <c r="A23" s="1" t="s">
        <v>74</v>
      </c>
      <c r="B23" s="65" t="str" cm="1">
        <f t="array" ref="B23">_xlfn.TEXTJOIN(CHAR(10), TRUE, IF('2a Assessment Adversarial'!$O$15:$O$39=A23, '2a Assessment Adversarial'!$B$15:$B$39, ""))</f>
        <v/>
      </c>
      <c r="C23" s="65" t="str" cm="1">
        <f t="array" ref="C23">_xlfn.TEXTJOIN(CHAR(10), TRUE, IF('2a Assessment Non-Adversarial'!$M$14:$M$38=A23, '2a Assessment Non-Adversarial'!$B$14:$B$38, ""))</f>
        <v/>
      </c>
    </row>
    <row r="24" spans="1:3" x14ac:dyDescent="0.25">
      <c r="A24" s="1" t="s">
        <v>75</v>
      </c>
      <c r="B24" s="65" t="str" cm="1">
        <f t="array" ref="B24">_xlfn.TEXTJOIN(CHAR(10), TRUE, IF('2a Assessment Adversarial'!$O$15:$O$39=A24, '2a Assessment Adversarial'!$B$15:$B$39, ""))</f>
        <v/>
      </c>
      <c r="C24" s="65" t="str" cm="1">
        <f t="array" ref="C24">_xlfn.TEXTJOIN(CHAR(10), TRUE, IF('2a Assessment Non-Adversarial'!$M$14:$M$38=A24, '2a Assessment Non-Adversarial'!$B$14:$B$38, ""))</f>
        <v/>
      </c>
    </row>
    <row r="25" spans="1:3" x14ac:dyDescent="0.25">
      <c r="A25" s="1" t="s">
        <v>76</v>
      </c>
      <c r="B25" s="65" t="str" cm="1">
        <f t="array" ref="B25">_xlfn.TEXTJOIN(CHAR(10), TRUE, IF('2a Assessment Adversarial'!$O$15:$O$39=A25, '2a Assessment Adversarial'!$B$15:$B$39, ""))</f>
        <v/>
      </c>
      <c r="C25" s="65" t="str" cm="1">
        <f t="array" ref="C25">_xlfn.TEXTJOIN(CHAR(10), TRUE, IF('2a Assessment Non-Adversarial'!$M$14:$M$38=A25, '2a Assessment Non-Adversarial'!$B$14:$B$38, ""))</f>
        <v/>
      </c>
    </row>
    <row r="26" spans="1:3" x14ac:dyDescent="0.25">
      <c r="A26" s="1" t="s">
        <v>77</v>
      </c>
      <c r="B26" s="65" t="str" cm="1">
        <f t="array" ref="B26">_xlfn.TEXTJOIN(CHAR(10), TRUE, IF('2a Assessment Adversarial'!$O$15:$O$39=A26, '2a Assessment Adversarial'!$B$15:$B$39, ""))</f>
        <v>SQL Injection</v>
      </c>
      <c r="C26" s="65" t="str" cm="1">
        <f t="array" ref="C26">_xlfn.TEXTJOIN(CHAR(10), TRUE, IF('2a Assessment Non-Adversarial'!$M$14:$M$38=A26, '2a Assessment Non-Adversarial'!$B$14:$B$38, ""))</f>
        <v/>
      </c>
    </row>
    <row r="27" spans="1:3" x14ac:dyDescent="0.25">
      <c r="A27" s="1"/>
    </row>
    <row r="28" spans="1:3" x14ac:dyDescent="0.25">
      <c r="A28" s="1"/>
    </row>
    <row r="29" spans="1:3" x14ac:dyDescent="0.25">
      <c r="A29" s="1"/>
    </row>
  </sheetData>
  <sheetProtection selectLockedCells="1" selectUnlockedCells="1"/>
  <phoneticPr fontId="1" type="noConversion"/>
  <pageMargins left="0.7" right="0.7" top="0.75" bottom="0.75" header="0.3" footer="0.3"/>
  <pageSetup fitToHeight="0" orientation="landscape" horizontalDpi="0" verticalDpi="0"/>
  <headerFooter>
    <oddHeader>&amp;L&amp;"Aptos Narrow,Regular"&amp;K000000Completed on &amp;D at &amp;T</oddHeader>
    <oddFooter>&amp;L&amp;"Aptos Narrow,Regular"&amp;K000000(C) Security Scientist 2004&amp;R&amp;"Aptos Narrow,Regular"&amp;K000000&amp;G</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Guidance</vt:lpstr>
      <vt:lpstr>2a Assessment Adversarial</vt:lpstr>
      <vt:lpstr>2a Assessment Non-Adversarial</vt:lpstr>
      <vt:lpstr>3 Summary and Heatmap</vt:lpstr>
      <vt:lpstr>Ref-Adversarial Threats</vt:lpstr>
      <vt:lpstr>Ref-Non-Adversarial Threats</vt:lpstr>
      <vt:lpstr>Ref-Threat Rating Guide</vt:lpstr>
      <vt:lpstr>Ref-Impact Rating Guide</vt:lpstr>
      <vt:lpstr>Ref-Risk Rating Table</vt:lpstr>
      <vt:lpstr>Consolidated Lists LOCKED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Sheves</dc:creator>
  <cp:lastModifiedBy>Mochammad Latief</cp:lastModifiedBy>
  <cp:lastPrinted>2024-07-07T18:54:37Z</cp:lastPrinted>
  <dcterms:created xsi:type="dcterms:W3CDTF">2024-07-05T14:02:53Z</dcterms:created>
  <dcterms:modified xsi:type="dcterms:W3CDTF">2025-06-20T03:39:22Z</dcterms:modified>
</cp:coreProperties>
</file>