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V8" i="1"/>
  <c r="W19" i="1"/>
  <c r="V19" i="1"/>
  <c r="E45" i="1" l="1"/>
  <c r="E44" i="1"/>
  <c r="E41" i="1"/>
  <c r="E38" i="1"/>
  <c r="E39" i="1" s="1"/>
  <c r="E35" i="1"/>
  <c r="E42" i="1" s="1"/>
  <c r="U20" i="1"/>
  <c r="U15" i="1"/>
  <c r="U2" i="1"/>
  <c r="U3" i="1"/>
  <c r="D4" i="1"/>
  <c r="R6" i="1" s="1"/>
  <c r="L5" i="1"/>
  <c r="M5" i="1"/>
  <c r="N5" i="1"/>
  <c r="O5" i="1"/>
  <c r="P5" i="1"/>
  <c r="Q5" i="1"/>
  <c r="R5" i="1"/>
  <c r="S5" i="1"/>
  <c r="T5" i="1"/>
  <c r="F5" i="1"/>
  <c r="G5" i="1"/>
  <c r="H5" i="1"/>
  <c r="I5" i="1"/>
  <c r="J5" i="1"/>
  <c r="K5" i="1"/>
  <c r="E5" i="1"/>
  <c r="D5" i="1"/>
  <c r="C5" i="1"/>
  <c r="U21" i="1" l="1"/>
  <c r="I6" i="1"/>
  <c r="Q6" i="1"/>
  <c r="K6" i="1"/>
  <c r="S6" i="1"/>
  <c r="C6" i="1"/>
  <c r="L6" i="1"/>
  <c r="T6" i="1"/>
  <c r="E6" i="1"/>
  <c r="M6" i="1"/>
  <c r="F6" i="1"/>
  <c r="N6" i="1"/>
  <c r="W3" i="1"/>
  <c r="G6" i="1"/>
  <c r="O6" i="1"/>
  <c r="U16" i="1"/>
  <c r="H6" i="1"/>
  <c r="P6" i="1"/>
  <c r="D6" i="1"/>
  <c r="J6" i="1"/>
  <c r="U9" i="1"/>
  <c r="U11" i="1" s="1"/>
  <c r="U6" i="1" l="1"/>
</calcChain>
</file>

<file path=xl/sharedStrings.xml><?xml version="1.0" encoding="utf-8"?>
<sst xmlns="http://schemas.openxmlformats.org/spreadsheetml/2006/main" count="43" uniqueCount="30">
  <si>
    <t>y (dependent)</t>
  </si>
  <si>
    <t>x (independent)</t>
  </si>
  <si>
    <t>trash volume</t>
  </si>
  <si>
    <t>flood occurences</t>
  </si>
  <si>
    <t>tree loss</t>
  </si>
  <si>
    <t>0.0208333333333333</t>
  </si>
  <si>
    <t>0.0625</t>
  </si>
  <si>
    <t>0.1666666666666666</t>
  </si>
  <si>
    <t>flood</t>
  </si>
  <si>
    <t>x</t>
  </si>
  <si>
    <t>y</t>
  </si>
  <si>
    <t>turun 50%</t>
  </si>
  <si>
    <t>a</t>
  </si>
  <si>
    <t>b</t>
  </si>
  <si>
    <t>naik25%</t>
  </si>
  <si>
    <t>penurunan banjir sebesar 68 persem</t>
  </si>
  <si>
    <t>naik 50%</t>
  </si>
  <si>
    <t>naik 75%</t>
  </si>
  <si>
    <t>turun %</t>
  </si>
  <si>
    <t>turun%</t>
  </si>
  <si>
    <t>naik %%</t>
  </si>
  <si>
    <t>tanggal(bulan tahun)</t>
  </si>
  <si>
    <t>volum</t>
  </si>
  <si>
    <t>kejadian</t>
  </si>
  <si>
    <t>kenaikan</t>
  </si>
  <si>
    <t>(a*adj)+b</t>
  </si>
  <si>
    <t>tahun</t>
  </si>
  <si>
    <t>nurun</t>
  </si>
  <si>
    <t>persentase</t>
  </si>
  <si>
    <t>268miliar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</si>
</sst>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C4" workbookViewId="0">
      <selection activeCell="X9" sqref="X9"/>
    </sheetView>
  </sheetViews>
  <sheetFormatPr defaultRowHeight="14.5" x14ac:dyDescent="0.35"/>
  <cols>
    <col min="1" max="1" width="16.26953125" customWidth="1"/>
    <col min="2" max="2" width="15.453125" customWidth="1"/>
    <col min="4" max="4" width="13.54296875" bestFit="1" customWidth="1"/>
    <col min="23" max="23" width="18.81640625" customWidth="1"/>
  </cols>
  <sheetData>
    <row r="1" spans="1:24" x14ac:dyDescent="0.35">
      <c r="A1" s="2">
        <v>0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</row>
    <row r="2" spans="1:24" x14ac:dyDescent="0.35">
      <c r="A2" t="s">
        <v>1</v>
      </c>
      <c r="B2" t="s">
        <v>2</v>
      </c>
      <c r="C2">
        <v>55486.1</v>
      </c>
      <c r="D2">
        <v>72055.759999999995</v>
      </c>
      <c r="E2">
        <v>78819.66</v>
      </c>
      <c r="F2">
        <v>72595.75</v>
      </c>
      <c r="G2">
        <v>72820.009999999995</v>
      </c>
      <c r="H2">
        <v>78389.13</v>
      </c>
      <c r="I2">
        <v>81368.009999999995</v>
      </c>
      <c r="J2">
        <v>59777.08</v>
      </c>
      <c r="K2">
        <v>68263.56</v>
      </c>
      <c r="L2">
        <v>70634.78</v>
      </c>
      <c r="M2">
        <v>71139.460000000006</v>
      </c>
      <c r="N2">
        <v>78578.73</v>
      </c>
      <c r="O2">
        <v>150661.97</v>
      </c>
      <c r="P2">
        <v>87011.199999999997</v>
      </c>
      <c r="Q2">
        <v>85460.21</v>
      </c>
      <c r="R2">
        <v>84565.9</v>
      </c>
      <c r="S2">
        <v>80801.149999999994</v>
      </c>
      <c r="T2">
        <v>81274</v>
      </c>
      <c r="U2">
        <f>SUM(C2:T2)</f>
        <v>1429702.4599999997</v>
      </c>
    </row>
    <row r="3" spans="1:24" x14ac:dyDescent="0.35">
      <c r="A3" t="s">
        <v>0</v>
      </c>
      <c r="B3" t="s">
        <v>3</v>
      </c>
      <c r="C3">
        <v>11</v>
      </c>
      <c r="D3">
        <v>18</v>
      </c>
      <c r="E3">
        <v>0</v>
      </c>
      <c r="F3">
        <v>7</v>
      </c>
      <c r="G3">
        <v>4</v>
      </c>
      <c r="H3">
        <v>2</v>
      </c>
      <c r="I3">
        <v>0</v>
      </c>
      <c r="J3">
        <v>5</v>
      </c>
      <c r="K3">
        <v>5</v>
      </c>
      <c r="L3">
        <v>7</v>
      </c>
      <c r="M3">
        <v>0</v>
      </c>
      <c r="N3">
        <v>0</v>
      </c>
      <c r="O3">
        <v>2</v>
      </c>
      <c r="P3">
        <v>10</v>
      </c>
      <c r="Q3">
        <v>1</v>
      </c>
      <c r="R3">
        <v>1</v>
      </c>
      <c r="S3">
        <v>4</v>
      </c>
      <c r="T3">
        <v>1</v>
      </c>
      <c r="U3">
        <f>SUM(C3:T3)</f>
        <v>78</v>
      </c>
      <c r="W3">
        <f>(U2*D4)+F4</f>
        <v>-88.251655052570115</v>
      </c>
    </row>
    <row r="4" spans="1:24" x14ac:dyDescent="0.35">
      <c r="A4" t="s">
        <v>11</v>
      </c>
      <c r="C4" t="s">
        <v>12</v>
      </c>
      <c r="D4">
        <f>-6.85675285*10^-5</f>
        <v>-6.8567528500000012E-5</v>
      </c>
      <c r="E4" t="s">
        <v>13</v>
      </c>
      <c r="F4">
        <v>9.7795091200000002</v>
      </c>
    </row>
    <row r="5" spans="1:24" x14ac:dyDescent="0.35">
      <c r="A5" t="s">
        <v>9</v>
      </c>
      <c r="C5">
        <f>C2*0.5</f>
        <v>27743.05</v>
      </c>
      <c r="D5">
        <f>D2*0.5</f>
        <v>36027.879999999997</v>
      </c>
      <c r="E5">
        <f>E2*0.5</f>
        <v>39409.83</v>
      </c>
      <c r="F5">
        <f t="shared" ref="F5:K5" si="0">F2*0.5</f>
        <v>36297.875</v>
      </c>
      <c r="G5">
        <f t="shared" si="0"/>
        <v>36410.004999999997</v>
      </c>
      <c r="H5">
        <f t="shared" si="0"/>
        <v>39194.565000000002</v>
      </c>
      <c r="I5">
        <f t="shared" si="0"/>
        <v>40684.004999999997</v>
      </c>
      <c r="J5">
        <f t="shared" si="0"/>
        <v>29888.54</v>
      </c>
      <c r="K5">
        <f t="shared" si="0"/>
        <v>34131.78</v>
      </c>
      <c r="L5">
        <f>L2*0.5</f>
        <v>35317.39</v>
      </c>
      <c r="M5">
        <f>M2*0.5</f>
        <v>35569.730000000003</v>
      </c>
      <c r="N5">
        <f>N2*0.5</f>
        <v>39289.364999999998</v>
      </c>
      <c r="O5">
        <f t="shared" ref="O5:T5" si="1">O2*0.5</f>
        <v>75330.985000000001</v>
      </c>
      <c r="P5">
        <f t="shared" si="1"/>
        <v>43505.599999999999</v>
      </c>
      <c r="Q5">
        <f t="shared" si="1"/>
        <v>42730.105000000003</v>
      </c>
      <c r="R5">
        <f t="shared" si="1"/>
        <v>42282.95</v>
      </c>
      <c r="S5">
        <f t="shared" si="1"/>
        <v>40400.574999999997</v>
      </c>
      <c r="T5">
        <f t="shared" si="1"/>
        <v>40637</v>
      </c>
    </row>
    <row r="6" spans="1:24" x14ac:dyDescent="0.35">
      <c r="A6" t="s">
        <v>10</v>
      </c>
      <c r="C6">
        <f>(D4*C5)+F4</f>
        <v>7.877236748448075</v>
      </c>
      <c r="D6">
        <f>(D4*D5)+F4</f>
        <v>7.3091664313054201</v>
      </c>
      <c r="E6">
        <f>(D4*E5)+F4</f>
        <v>7.0772744782948447</v>
      </c>
      <c r="F6">
        <f>(D4*F5)+F4</f>
        <v>7.2906535414480622</v>
      </c>
      <c r="G6">
        <f>(D4*G5)+F4</f>
        <v>7.2829650644773576</v>
      </c>
      <c r="H6">
        <f>(D4*H5)+F4</f>
        <v>7.0920346673173968</v>
      </c>
      <c r="I6">
        <f>(D4*I5)+F4</f>
        <v>6.9899074476683571</v>
      </c>
      <c r="J6">
        <f>(D4*J5)+F4</f>
        <v>7.7301258017266097</v>
      </c>
      <c r="K6">
        <f>(D4*K5)+F4</f>
        <v>7.4391773220942703</v>
      </c>
      <c r="L6">
        <f>(D4*L5)+F4</f>
        <v>7.3578829746293852</v>
      </c>
      <c r="M6">
        <f>(D4*M5)+F4</f>
        <v>7.3405806444876944</v>
      </c>
      <c r="N6">
        <f>(D4*N5)+F4</f>
        <v>7.0855344656155967</v>
      </c>
      <c r="O6">
        <f>(D4*O5)+F4</f>
        <v>4.6142496590794266</v>
      </c>
      <c r="P6">
        <f>(D4*P5)+F4</f>
        <v>6.7964376520904004</v>
      </c>
      <c r="Q6">
        <f>(D4*Q5)+F4</f>
        <v>6.8496114276045068</v>
      </c>
      <c r="R6">
        <f>(D4*R5)+F4</f>
        <v>6.8802717408109251</v>
      </c>
      <c r="S6">
        <f>(D4*S5)+F4</f>
        <v>7.0093415422711125</v>
      </c>
      <c r="T6">
        <f>(D4*T5)+F4</f>
        <v>6.9931304643454997</v>
      </c>
      <c r="U6">
        <f>SUM(C6:T6)</f>
        <v>127.01558207371492</v>
      </c>
      <c r="V6" t="s">
        <v>20</v>
      </c>
    </row>
    <row r="7" spans="1:24" x14ac:dyDescent="0.35">
      <c r="A7" t="s">
        <v>14</v>
      </c>
      <c r="B7" s="2">
        <v>1.25</v>
      </c>
    </row>
    <row r="8" spans="1:24" x14ac:dyDescent="0.35">
      <c r="A8" t="s">
        <v>9</v>
      </c>
      <c r="C8">
        <v>69357.625</v>
      </c>
      <c r="D8">
        <v>90069.7</v>
      </c>
      <c r="E8">
        <v>98524.575000000012</v>
      </c>
      <c r="F8">
        <v>90744.6875</v>
      </c>
      <c r="G8">
        <v>91025.012499999997</v>
      </c>
      <c r="H8">
        <v>97986.412500000006</v>
      </c>
      <c r="I8">
        <v>101710.0125</v>
      </c>
      <c r="J8">
        <v>74721.350000000006</v>
      </c>
      <c r="K8">
        <v>85329.45</v>
      </c>
      <c r="L8">
        <v>88293.475000000006</v>
      </c>
      <c r="M8">
        <v>88924.325000000012</v>
      </c>
      <c r="N8">
        <v>98223.412499999991</v>
      </c>
      <c r="O8">
        <v>188327.46249999999</v>
      </c>
      <c r="P8">
        <v>108764</v>
      </c>
      <c r="Q8">
        <v>106825.26250000001</v>
      </c>
      <c r="R8">
        <v>105707.375</v>
      </c>
      <c r="S8">
        <v>101001.4375</v>
      </c>
      <c r="T8">
        <v>101592.5</v>
      </c>
      <c r="V8">
        <f>SUM(C8:T8)</f>
        <v>1787128.075</v>
      </c>
      <c r="W8">
        <f>V8*150000</f>
        <v>268069211250</v>
      </c>
    </row>
    <row r="9" spans="1:24" x14ac:dyDescent="0.35">
      <c r="A9" t="s">
        <v>10</v>
      </c>
      <c r="C9">
        <v>5.0238281911201872</v>
      </c>
      <c r="D9">
        <v>3.6036523982635495</v>
      </c>
      <c r="E9">
        <v>3.0239225157371106</v>
      </c>
      <c r="F9">
        <v>3.5573701736201553</v>
      </c>
      <c r="G9">
        <v>3.5381489811933928</v>
      </c>
      <c r="H9">
        <v>3.0608229882934923</v>
      </c>
      <c r="I9">
        <v>2.8055049391708931</v>
      </c>
      <c r="J9">
        <v>4.656050824316524</v>
      </c>
      <c r="K9">
        <v>3.9286796252356746</v>
      </c>
      <c r="L9">
        <v>3.7254437565734611</v>
      </c>
      <c r="M9">
        <v>3.6821879312192358</v>
      </c>
      <c r="N9">
        <v>3.0445724840389934</v>
      </c>
      <c r="O9">
        <v>-3.1336395323014337</v>
      </c>
      <c r="P9">
        <v>2.321830450225999</v>
      </c>
      <c r="Q9">
        <v>2.4547648890112672</v>
      </c>
      <c r="R9">
        <v>2.5314156720273111</v>
      </c>
      <c r="S9">
        <v>2.8540901756777801</v>
      </c>
      <c r="T9">
        <v>2.8135624808637489</v>
      </c>
      <c r="U9">
        <f>SUM(C9:T9)</f>
        <v>53.492208944287356</v>
      </c>
      <c r="W9">
        <v>268069000000</v>
      </c>
      <c r="X9" t="s">
        <v>29</v>
      </c>
    </row>
    <row r="11" spans="1:24" x14ac:dyDescent="0.35">
      <c r="C11" t="s">
        <v>25</v>
      </c>
      <c r="T11" t="s">
        <v>15</v>
      </c>
      <c r="U11">
        <f>((U3-U9)/U3)*100</f>
        <v>31.420244943221338</v>
      </c>
    </row>
    <row r="13" spans="1:24" x14ac:dyDescent="0.35">
      <c r="A13" t="s">
        <v>16</v>
      </c>
      <c r="B13" s="2">
        <v>1.5</v>
      </c>
    </row>
    <row r="14" spans="1:24" x14ac:dyDescent="0.35">
      <c r="A14" t="s">
        <v>9</v>
      </c>
      <c r="C14">
        <v>83229.149999999994</v>
      </c>
      <c r="D14">
        <v>108083.63999999998</v>
      </c>
      <c r="E14">
        <v>118229.49</v>
      </c>
      <c r="F14">
        <v>108893.625</v>
      </c>
      <c r="G14">
        <v>109230.01499999998</v>
      </c>
      <c r="H14">
        <v>117583.69500000001</v>
      </c>
      <c r="I14">
        <v>122052.01499999998</v>
      </c>
      <c r="J14">
        <v>89665.62</v>
      </c>
      <c r="K14">
        <v>102395.34</v>
      </c>
      <c r="L14">
        <v>105952.17</v>
      </c>
      <c r="M14">
        <v>106709.19</v>
      </c>
      <c r="N14">
        <v>117868.095</v>
      </c>
      <c r="O14">
        <v>225992.95500000002</v>
      </c>
      <c r="P14">
        <v>130516.79999999999</v>
      </c>
      <c r="Q14">
        <v>128190.315</v>
      </c>
      <c r="R14">
        <v>126848.84999999999</v>
      </c>
      <c r="S14">
        <v>121201.72499999999</v>
      </c>
      <c r="T14">
        <v>121911</v>
      </c>
    </row>
    <row r="15" spans="1:24" x14ac:dyDescent="0.35">
      <c r="A15" t="s">
        <v>10</v>
      </c>
      <c r="C15">
        <v>4.0726920053442246</v>
      </c>
      <c r="D15">
        <v>2.36848105391626</v>
      </c>
      <c r="E15">
        <v>1.6728051948845337</v>
      </c>
      <c r="F15">
        <v>2.3129423843441863</v>
      </c>
      <c r="G15">
        <v>2.2898769534320724</v>
      </c>
      <c r="H15">
        <v>1.7170857619521911</v>
      </c>
      <c r="I15">
        <v>1.410704103005072</v>
      </c>
      <c r="J15">
        <v>3.6313591651798296</v>
      </c>
      <c r="K15">
        <v>2.7585137262828088</v>
      </c>
      <c r="L15">
        <v>2.5146306838881545</v>
      </c>
      <c r="M15">
        <v>2.4627236934630838</v>
      </c>
      <c r="N15">
        <v>1.6975851568467899</v>
      </c>
      <c r="O15">
        <v>-5.7162692627617204</v>
      </c>
      <c r="P15">
        <v>0.83029471627119911</v>
      </c>
      <c r="Q15">
        <v>0.98981604281352098</v>
      </c>
      <c r="R15">
        <v>1.081796982432774</v>
      </c>
      <c r="S15">
        <v>1.4690063868133372</v>
      </c>
      <c r="T15">
        <v>1.4203731530364987</v>
      </c>
      <c r="U15">
        <f>SUM(C15:T15)</f>
        <v>28.984417901144816</v>
      </c>
    </row>
    <row r="16" spans="1:24" x14ac:dyDescent="0.35">
      <c r="T16" t="s">
        <v>18</v>
      </c>
      <c r="U16">
        <f>((U3-U15)/U3)*100</f>
        <v>62.840489870327154</v>
      </c>
    </row>
    <row r="18" spans="1:23" x14ac:dyDescent="0.35">
      <c r="A18" t="s">
        <v>17</v>
      </c>
      <c r="B18" s="2">
        <v>1.75</v>
      </c>
    </row>
    <row r="19" spans="1:23" x14ac:dyDescent="0.35">
      <c r="A19" t="s">
        <v>9</v>
      </c>
      <c r="C19">
        <v>97100.675000000003</v>
      </c>
      <c r="D19">
        <v>126097.57999999999</v>
      </c>
      <c r="E19">
        <v>137934.405</v>
      </c>
      <c r="F19">
        <v>127042.5625</v>
      </c>
      <c r="G19">
        <v>127435.01749999999</v>
      </c>
      <c r="H19">
        <v>137180.97750000001</v>
      </c>
      <c r="I19">
        <v>142394.01749999999</v>
      </c>
      <c r="J19">
        <v>104609.89</v>
      </c>
      <c r="K19">
        <v>119461.23</v>
      </c>
      <c r="L19">
        <v>123610.86499999999</v>
      </c>
      <c r="M19">
        <v>124494.05500000001</v>
      </c>
      <c r="N19">
        <v>137512.7775</v>
      </c>
      <c r="O19">
        <v>263658.44750000001</v>
      </c>
      <c r="P19">
        <v>152269.6</v>
      </c>
      <c r="Q19">
        <v>149555.36750000002</v>
      </c>
      <c r="R19">
        <v>147990.32499999998</v>
      </c>
      <c r="S19">
        <v>141402.01249999998</v>
      </c>
      <c r="T19">
        <v>142229.5</v>
      </c>
      <c r="V19">
        <f>SUM(C19:T19)</f>
        <v>2501979.3050000002</v>
      </c>
      <c r="W19">
        <f>V19*150000</f>
        <v>375296895750</v>
      </c>
    </row>
    <row r="20" spans="1:23" x14ac:dyDescent="0.35">
      <c r="A20" t="s">
        <v>10</v>
      </c>
      <c r="C20">
        <v>3.1215558195682611</v>
      </c>
      <c r="D20">
        <v>1.1333097095689695</v>
      </c>
      <c r="E20">
        <v>0.32168787403195687</v>
      </c>
      <c r="F20">
        <v>1.0685145950682173</v>
      </c>
      <c r="G20">
        <v>1.0416049256707502</v>
      </c>
      <c r="H20">
        <v>0.37334853561088899</v>
      </c>
      <c r="I20">
        <v>1.5903266839250918E-2</v>
      </c>
      <c r="J20">
        <v>2.6066675060431344</v>
      </c>
      <c r="K20">
        <v>1.5883478273299438</v>
      </c>
      <c r="L20">
        <v>1.303817611202847</v>
      </c>
      <c r="M20">
        <v>1.2432594557069301</v>
      </c>
      <c r="N20">
        <v>0.35059782965459085</v>
      </c>
      <c r="O20">
        <v>-8.2988989932220072</v>
      </c>
      <c r="P20">
        <v>-0.66124101768360255</v>
      </c>
      <c r="Q20">
        <v>-0.47513280338422703</v>
      </c>
      <c r="R20">
        <v>-0.3678217071617631</v>
      </c>
      <c r="S20">
        <v>8.392259794889334E-2</v>
      </c>
      <c r="T20">
        <v>2.7183825209249335E-2</v>
      </c>
      <c r="U20">
        <f>SUM(C20:T20)</f>
        <v>4.4766268580022839</v>
      </c>
    </row>
    <row r="21" spans="1:23" x14ac:dyDescent="0.35">
      <c r="T21" t="s">
        <v>19</v>
      </c>
      <c r="U21">
        <f>((U3-U20)/U3)*100</f>
        <v>94.260734797432974</v>
      </c>
    </row>
    <row r="23" spans="1:23" x14ac:dyDescent="0.35">
      <c r="W23">
        <v>375297000000</v>
      </c>
    </row>
    <row r="24" spans="1:23" x14ac:dyDescent="0.35">
      <c r="J24" t="s">
        <v>21</v>
      </c>
      <c r="K24" t="s">
        <v>22</v>
      </c>
      <c r="L24" t="s">
        <v>23</v>
      </c>
      <c r="M24" t="s">
        <v>24</v>
      </c>
    </row>
    <row r="25" spans="1:23" x14ac:dyDescent="0.35">
      <c r="M25">
        <v>100</v>
      </c>
    </row>
    <row r="27" spans="1:23" x14ac:dyDescent="0.35">
      <c r="C27">
        <v>2018</v>
      </c>
      <c r="D27">
        <v>2019</v>
      </c>
      <c r="E27">
        <v>2020</v>
      </c>
      <c r="F27">
        <v>2021</v>
      </c>
      <c r="G27">
        <v>2022</v>
      </c>
    </row>
    <row r="28" spans="1:23" x14ac:dyDescent="0.35">
      <c r="A28" t="s">
        <v>1</v>
      </c>
      <c r="B28" t="s">
        <v>4</v>
      </c>
      <c r="C28">
        <v>0</v>
      </c>
      <c r="D28" t="s">
        <v>5</v>
      </c>
      <c r="E28" t="s">
        <v>6</v>
      </c>
      <c r="F28" t="s">
        <v>7</v>
      </c>
      <c r="G28">
        <v>0</v>
      </c>
    </row>
    <row r="29" spans="1:23" x14ac:dyDescent="0.35">
      <c r="B29" t="s">
        <v>8</v>
      </c>
      <c r="C29">
        <v>16</v>
      </c>
      <c r="D29">
        <v>2</v>
      </c>
      <c r="E29">
        <v>59</v>
      </c>
      <c r="F29">
        <v>30</v>
      </c>
      <c r="G29">
        <v>20</v>
      </c>
    </row>
    <row r="31" spans="1:23" x14ac:dyDescent="0.35">
      <c r="D31" s="3"/>
    </row>
    <row r="32" spans="1:23" x14ac:dyDescent="0.35">
      <c r="C32" t="s">
        <v>12</v>
      </c>
      <c r="D32">
        <v>101.53846154</v>
      </c>
      <c r="E32" t="s">
        <v>13</v>
      </c>
      <c r="F32">
        <v>21.871794869999999</v>
      </c>
    </row>
    <row r="34" spans="1:6" x14ac:dyDescent="0.35">
      <c r="A34" t="s">
        <v>26</v>
      </c>
      <c r="B34" t="s">
        <v>28</v>
      </c>
      <c r="C34" t="s">
        <v>4</v>
      </c>
      <c r="D34" t="s">
        <v>23</v>
      </c>
    </row>
    <row r="35" spans="1:6" x14ac:dyDescent="0.35">
      <c r="A35">
        <v>2019</v>
      </c>
      <c r="B35">
        <v>100</v>
      </c>
      <c r="C35">
        <v>2.0833333333333301E-2</v>
      </c>
      <c r="D35">
        <v>2</v>
      </c>
      <c r="E35">
        <f>SUM(D35:D37)</f>
        <v>91</v>
      </c>
    </row>
    <row r="36" spans="1:6" x14ac:dyDescent="0.35">
      <c r="A36">
        <v>2020</v>
      </c>
      <c r="B36">
        <v>100</v>
      </c>
      <c r="C36">
        <v>6.25E-2</v>
      </c>
      <c r="D36">
        <v>59</v>
      </c>
    </row>
    <row r="37" spans="1:6" x14ac:dyDescent="0.35">
      <c r="A37">
        <v>2021</v>
      </c>
      <c r="B37">
        <v>100</v>
      </c>
      <c r="C37">
        <v>0.16666666666666599</v>
      </c>
      <c r="D37">
        <v>30</v>
      </c>
    </row>
    <row r="38" spans="1:6" x14ac:dyDescent="0.35">
      <c r="A38">
        <v>2019</v>
      </c>
      <c r="B38">
        <v>75</v>
      </c>
      <c r="C38">
        <v>1.5624999999999976E-2</v>
      </c>
      <c r="D38">
        <v>23.458333331562496</v>
      </c>
      <c r="E38">
        <f>SUM(D38:D40)</f>
        <v>84.653846148749949</v>
      </c>
    </row>
    <row r="39" spans="1:6" x14ac:dyDescent="0.35">
      <c r="A39">
        <v>2020</v>
      </c>
      <c r="B39">
        <v>75</v>
      </c>
      <c r="C39">
        <v>4.6875E-2</v>
      </c>
      <c r="D39">
        <v>26.631410254687498</v>
      </c>
      <c r="E39">
        <f>((E35-E38)/E35)*100</f>
        <v>6.9737954409341221</v>
      </c>
      <c r="F39" t="s">
        <v>27</v>
      </c>
    </row>
    <row r="40" spans="1:6" x14ac:dyDescent="0.35">
      <c r="A40">
        <v>2021</v>
      </c>
      <c r="B40">
        <v>75</v>
      </c>
      <c r="C40">
        <v>0.1249999999999995</v>
      </c>
      <c r="D40">
        <v>34.564102562499947</v>
      </c>
    </row>
    <row r="41" spans="1:6" x14ac:dyDescent="0.35">
      <c r="A41">
        <v>2019</v>
      </c>
      <c r="B41">
        <v>50</v>
      </c>
      <c r="C41">
        <v>1.041666666666665E-2</v>
      </c>
      <c r="D41">
        <v>22.929487177708332</v>
      </c>
      <c r="E41">
        <f>SUM(D41:D43)</f>
        <v>78.307692302499959</v>
      </c>
    </row>
    <row r="42" spans="1:6" x14ac:dyDescent="0.35">
      <c r="A42">
        <v>2020</v>
      </c>
      <c r="B42">
        <v>50</v>
      </c>
      <c r="C42">
        <v>3.125E-2</v>
      </c>
      <c r="D42">
        <v>25.044871793124997</v>
      </c>
      <c r="E42">
        <f>((E35-E41)/E35)*100</f>
        <v>13.947590876373672</v>
      </c>
      <c r="F42" t="s">
        <v>27</v>
      </c>
    </row>
    <row r="43" spans="1:6" x14ac:dyDescent="0.35">
      <c r="A43">
        <v>2021</v>
      </c>
      <c r="B43">
        <v>50</v>
      </c>
      <c r="C43">
        <v>8.3333333333332996E-2</v>
      </c>
      <c r="D43">
        <v>30.33333333166663</v>
      </c>
    </row>
    <row r="44" spans="1:6" x14ac:dyDescent="0.35">
      <c r="A44">
        <v>2019</v>
      </c>
      <c r="B44">
        <v>25</v>
      </c>
      <c r="C44">
        <v>5.2083333333333252E-3</v>
      </c>
      <c r="D44">
        <v>22.400641023854163</v>
      </c>
      <c r="E44">
        <f>SUM(D44:D46)</f>
        <v>71.961538456249983</v>
      </c>
    </row>
    <row r="45" spans="1:6" x14ac:dyDescent="0.35">
      <c r="A45">
        <v>2020</v>
      </c>
      <c r="B45">
        <v>25</v>
      </c>
      <c r="C45">
        <v>1.5625E-2</v>
      </c>
      <c r="D45">
        <v>23.4583333315625</v>
      </c>
      <c r="E45">
        <f>((E35-E44)/E35)*100</f>
        <v>20.921386311813205</v>
      </c>
      <c r="F45" t="s">
        <v>27</v>
      </c>
    </row>
    <row r="46" spans="1:6" x14ac:dyDescent="0.35">
      <c r="A46">
        <v>2021</v>
      </c>
      <c r="B46">
        <v>25</v>
      </c>
      <c r="C46">
        <v>4.1666666666666498E-2</v>
      </c>
      <c r="D46">
        <v>26.102564100833316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Harijadi</dc:creator>
  <cp:lastModifiedBy>Mohammad Harijadi</cp:lastModifiedBy>
  <dcterms:created xsi:type="dcterms:W3CDTF">2023-10-06T18:56:11Z</dcterms:created>
  <dcterms:modified xsi:type="dcterms:W3CDTF">2023-10-07T14:54:46Z</dcterms:modified>
</cp:coreProperties>
</file>