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 xml:space="preserve">   'JAN-DEC'!$A$1:$AG$30</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D1253" i="4"/>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G1211"/>
  <c r="D1211"/>
  <c r="G1210"/>
  <c r="D1210"/>
  <c r="G1209"/>
  <c r="G1214" s="1"/>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Y73" i="6"/>
  <c r="Y69"/>
  <c r="Y65"/>
  <c r="Y62"/>
  <c r="Y60"/>
  <c r="Y58"/>
  <c r="Y56"/>
  <c r="Y54"/>
  <c r="Y53"/>
  <c r="Y52"/>
  <c r="Y51"/>
  <c r="Y50"/>
  <c r="Y49"/>
  <c r="Y48"/>
  <c r="Y47"/>
  <c r="Y46"/>
  <c r="Y42"/>
  <c r="Y40"/>
  <c r="Y38"/>
  <c r="Y34"/>
  <c r="Y33"/>
  <c r="Y26"/>
  <c r="Y22"/>
  <c r="Y16"/>
  <c r="Y14"/>
  <c r="Y13"/>
  <c r="Y12"/>
  <c r="Y9"/>
  <c r="Y6"/>
  <c r="Y5"/>
  <c r="T66" i="5"/>
  <c r="F66"/>
  <c r="E66"/>
  <c r="T64"/>
  <c r="S64"/>
  <c r="R64"/>
  <c r="Q64"/>
  <c r="P64"/>
  <c r="O64"/>
  <c r="N64"/>
  <c r="M64"/>
  <c r="L64"/>
  <c r="K64"/>
  <c r="J64"/>
  <c r="I64"/>
  <c r="H64"/>
  <c r="G64"/>
  <c r="F64"/>
  <c r="E64"/>
  <c r="D64"/>
  <c r="C64"/>
  <c r="B58"/>
  <c r="S58" s="1"/>
  <c r="V25" i="6" s="1"/>
  <c r="B57" i="5"/>
  <c r="R57" s="1"/>
  <c r="U24" i="6" s="1"/>
  <c r="H56" i="5"/>
  <c r="K23" i="6" s="1"/>
  <c r="B56" i="5"/>
  <c r="U56" s="1"/>
  <c r="V55"/>
  <c r="V53"/>
  <c r="U52"/>
  <c r="X8" i="6" s="1"/>
  <c r="T52" i="5"/>
  <c r="W8" i="6" s="1"/>
  <c r="S52" i="5"/>
  <c r="V8" i="6" s="1"/>
  <c r="R52" i="5"/>
  <c r="U8" i="6" s="1"/>
  <c r="Q52" i="5"/>
  <c r="T8" i="6" s="1"/>
  <c r="P52" i="5"/>
  <c r="S8" i="6" s="1"/>
  <c r="O52" i="5"/>
  <c r="R8" i="6" s="1"/>
  <c r="N52" i="5"/>
  <c r="Q8" i="6" s="1"/>
  <c r="M52" i="5"/>
  <c r="P8" i="6" s="1"/>
  <c r="L52" i="5"/>
  <c r="O8" i="6" s="1"/>
  <c r="K52" i="5"/>
  <c r="N8" i="6" s="1"/>
  <c r="J52" i="5"/>
  <c r="M8" i="6" s="1"/>
  <c r="I52" i="5"/>
  <c r="L8" i="6" s="1"/>
  <c r="H52" i="5"/>
  <c r="K8" i="6" s="1"/>
  <c r="G52" i="5"/>
  <c r="J8" i="6" s="1"/>
  <c r="F52" i="5"/>
  <c r="I8" i="6" s="1"/>
  <c r="E52" i="5"/>
  <c r="H8" i="6" s="1"/>
  <c r="D52" i="5"/>
  <c r="G8" i="6" s="1"/>
  <c r="C52" i="5"/>
  <c r="F8" i="6" s="1"/>
  <c r="U51" i="5"/>
  <c r="X61" i="6" s="1"/>
  <c r="T51" i="5"/>
  <c r="S51"/>
  <c r="V61" i="6" s="1"/>
  <c r="R51" i="5"/>
  <c r="U61" i="6" s="1"/>
  <c r="Q51" i="5"/>
  <c r="T61" i="6" s="1"/>
  <c r="P51" i="5"/>
  <c r="S61" i="6" s="1"/>
  <c r="O51" i="5"/>
  <c r="R61" i="6" s="1"/>
  <c r="N51" i="5"/>
  <c r="Q61" i="6" s="1"/>
  <c r="M51" i="5"/>
  <c r="P61" i="6" s="1"/>
  <c r="L51" i="5"/>
  <c r="O61" i="6" s="1"/>
  <c r="K51" i="5"/>
  <c r="N61" i="6" s="1"/>
  <c r="J51" i="5"/>
  <c r="M61" i="6" s="1"/>
  <c r="I51" i="5"/>
  <c r="L61" i="6" s="1"/>
  <c r="H51" i="5"/>
  <c r="K61" i="6" s="1"/>
  <c r="G51" i="5"/>
  <c r="J61" i="6" s="1"/>
  <c r="F51" i="5"/>
  <c r="I61" i="6" s="1"/>
  <c r="E51" i="5"/>
  <c r="H61" i="6" s="1"/>
  <c r="D51" i="5"/>
  <c r="G61" i="6" s="1"/>
  <c r="C51" i="5"/>
  <c r="F61" i="6" s="1"/>
  <c r="U50" i="5"/>
  <c r="X59" i="6" s="1"/>
  <c r="T50" i="5"/>
  <c r="S50"/>
  <c r="V59" i="6" s="1"/>
  <c r="R50" i="5"/>
  <c r="U59" i="6" s="1"/>
  <c r="Q50" i="5"/>
  <c r="T59" i="6" s="1"/>
  <c r="P50" i="5"/>
  <c r="S59" i="6" s="1"/>
  <c r="O50" i="5"/>
  <c r="R59" i="6" s="1"/>
  <c r="N50" i="5"/>
  <c r="Q59" i="6" s="1"/>
  <c r="M50" i="5"/>
  <c r="P59" i="6" s="1"/>
  <c r="L50" i="5"/>
  <c r="O59" i="6" s="1"/>
  <c r="K50" i="5"/>
  <c r="N59" i="6" s="1"/>
  <c r="J50" i="5"/>
  <c r="M59" i="6" s="1"/>
  <c r="I50" i="5"/>
  <c r="L59" i="6" s="1"/>
  <c r="H50" i="5"/>
  <c r="K59" i="6" s="1"/>
  <c r="G50" i="5"/>
  <c r="J59" i="6" s="1"/>
  <c r="F50" i="5"/>
  <c r="I59" i="6" s="1"/>
  <c r="E50" i="5"/>
  <c r="H59" i="6" s="1"/>
  <c r="D50" i="5"/>
  <c r="G59" i="6" s="1"/>
  <c r="C50" i="5"/>
  <c r="F59" i="6" s="1"/>
  <c r="U49" i="5"/>
  <c r="X32" i="6" s="1"/>
  <c r="T49" i="5"/>
  <c r="W32" i="6" s="1"/>
  <c r="S49" i="5"/>
  <c r="V32" i="6" s="1"/>
  <c r="R49" i="5"/>
  <c r="U32" i="6" s="1"/>
  <c r="Q49" i="5"/>
  <c r="T32" i="6" s="1"/>
  <c r="P49" i="5"/>
  <c r="S32" i="6" s="1"/>
  <c r="O49" i="5"/>
  <c r="R32" i="6" s="1"/>
  <c r="N49" i="5"/>
  <c r="Q32" i="6" s="1"/>
  <c r="M49" i="5"/>
  <c r="P32" i="6" s="1"/>
  <c r="L49" i="5"/>
  <c r="O32" i="6" s="1"/>
  <c r="K49" i="5"/>
  <c r="N32" i="6" s="1"/>
  <c r="J49" i="5"/>
  <c r="M32" i="6" s="1"/>
  <c r="I49" i="5"/>
  <c r="L32" i="6" s="1"/>
  <c r="H49" i="5"/>
  <c r="K32" i="6" s="1"/>
  <c r="G49" i="5"/>
  <c r="J32" i="6" s="1"/>
  <c r="F49" i="5"/>
  <c r="I32" i="6" s="1"/>
  <c r="E49" i="5"/>
  <c r="H32" i="6" s="1"/>
  <c r="D49" i="5"/>
  <c r="G32" i="6" s="1"/>
  <c r="C49" i="5"/>
  <c r="F32" i="6" s="1"/>
  <c r="U48" i="5"/>
  <c r="X31" i="6" s="1"/>
  <c r="T48" i="5"/>
  <c r="W31" i="6" s="1"/>
  <c r="S48" i="5"/>
  <c r="V31" i="6" s="1"/>
  <c r="R48" i="5"/>
  <c r="U31" i="6" s="1"/>
  <c r="Q48" i="5"/>
  <c r="T31" i="6" s="1"/>
  <c r="P48" i="5"/>
  <c r="S31" i="6" s="1"/>
  <c r="O48" i="5"/>
  <c r="R31" i="6" s="1"/>
  <c r="N48" i="5"/>
  <c r="Q31" i="6" s="1"/>
  <c r="M48" i="5"/>
  <c r="P31" i="6" s="1"/>
  <c r="L48" i="5"/>
  <c r="O31" i="6" s="1"/>
  <c r="K48" i="5"/>
  <c r="N31" i="6" s="1"/>
  <c r="J48" i="5"/>
  <c r="M31" i="6" s="1"/>
  <c r="I48" i="5"/>
  <c r="L31" i="6" s="1"/>
  <c r="H48" i="5"/>
  <c r="K31" i="6" s="1"/>
  <c r="G48" i="5"/>
  <c r="J31" i="6" s="1"/>
  <c r="F48" i="5"/>
  <c r="I31" i="6" s="1"/>
  <c r="E48" i="5"/>
  <c r="H31" i="6" s="1"/>
  <c r="D48" i="5"/>
  <c r="G31" i="6" s="1"/>
  <c r="C48" i="5"/>
  <c r="F31" i="6" s="1"/>
  <c r="U47" i="5"/>
  <c r="X30" i="6" s="1"/>
  <c r="T47" i="5"/>
  <c r="W30" i="6" s="1"/>
  <c r="S47" i="5"/>
  <c r="V30" i="6" s="1"/>
  <c r="R47" i="5"/>
  <c r="U30" i="6" s="1"/>
  <c r="Q47" i="5"/>
  <c r="T30" i="6" s="1"/>
  <c r="P47" i="5"/>
  <c r="S30" i="6" s="1"/>
  <c r="O47" i="5"/>
  <c r="R30" i="6" s="1"/>
  <c r="N47" i="5"/>
  <c r="Q30" i="6" s="1"/>
  <c r="M47" i="5"/>
  <c r="P30" i="6" s="1"/>
  <c r="L47" i="5"/>
  <c r="O30" i="6" s="1"/>
  <c r="K47" i="5"/>
  <c r="N30" i="6" s="1"/>
  <c r="J47" i="5"/>
  <c r="M30" i="6" s="1"/>
  <c r="I47" i="5"/>
  <c r="L30" i="6" s="1"/>
  <c r="H47" i="5"/>
  <c r="K30" i="6" s="1"/>
  <c r="G47" i="5"/>
  <c r="J30" i="6" s="1"/>
  <c r="F47" i="5"/>
  <c r="I30" i="6" s="1"/>
  <c r="E47" i="5"/>
  <c r="H30" i="6" s="1"/>
  <c r="D47" i="5"/>
  <c r="G30" i="6" s="1"/>
  <c r="C47" i="5"/>
  <c r="F30" i="6" s="1"/>
  <c r="U46" i="5"/>
  <c r="X29" i="6" s="1"/>
  <c r="T46" i="5"/>
  <c r="W29" i="6" s="1"/>
  <c r="S46" i="5"/>
  <c r="V29" i="6" s="1"/>
  <c r="R46" i="5"/>
  <c r="U29" i="6" s="1"/>
  <c r="Q46" i="5"/>
  <c r="T29" i="6" s="1"/>
  <c r="P46" i="5"/>
  <c r="S29" i="6" s="1"/>
  <c r="O46" i="5"/>
  <c r="R29" i="6" s="1"/>
  <c r="N46" i="5"/>
  <c r="Q29" i="6" s="1"/>
  <c r="M46" i="5"/>
  <c r="P29" i="6" s="1"/>
  <c r="L46" i="5"/>
  <c r="O29" i="6" s="1"/>
  <c r="K46" i="5"/>
  <c r="N29" i="6" s="1"/>
  <c r="J46" i="5"/>
  <c r="M29" i="6" s="1"/>
  <c r="I46" i="5"/>
  <c r="L29" i="6" s="1"/>
  <c r="H46" i="5"/>
  <c r="K29" i="6" s="1"/>
  <c r="G46" i="5"/>
  <c r="J29" i="6" s="1"/>
  <c r="F46" i="5"/>
  <c r="I29" i="6" s="1"/>
  <c r="E46" i="5"/>
  <c r="H29" i="6" s="1"/>
  <c r="D46" i="5"/>
  <c r="G29" i="6" s="1"/>
  <c r="C46" i="5"/>
  <c r="F29" i="6" s="1"/>
  <c r="U45" i="5"/>
  <c r="X28" i="6" s="1"/>
  <c r="T45" i="5"/>
  <c r="W28" i="6" s="1"/>
  <c r="S45" i="5"/>
  <c r="V28" i="6" s="1"/>
  <c r="R45" i="5"/>
  <c r="U28" i="6" s="1"/>
  <c r="Q45" i="5"/>
  <c r="T28" i="6" s="1"/>
  <c r="P45" i="5"/>
  <c r="S28" i="6" s="1"/>
  <c r="O45" i="5"/>
  <c r="R28" i="6" s="1"/>
  <c r="N45" i="5"/>
  <c r="Q28" i="6" s="1"/>
  <c r="M45" i="5"/>
  <c r="P28" i="6" s="1"/>
  <c r="L45" i="5"/>
  <c r="O28" i="6" s="1"/>
  <c r="K45" i="5"/>
  <c r="N28" i="6" s="1"/>
  <c r="J45" i="5"/>
  <c r="M28" i="6" s="1"/>
  <c r="I45" i="5"/>
  <c r="L28" i="6" s="1"/>
  <c r="H45" i="5"/>
  <c r="K28" i="6" s="1"/>
  <c r="G45" i="5"/>
  <c r="J28" i="6" s="1"/>
  <c r="F45" i="5"/>
  <c r="I28" i="6" s="1"/>
  <c r="E45" i="5"/>
  <c r="H28" i="6" s="1"/>
  <c r="D45" i="5"/>
  <c r="G28" i="6" s="1"/>
  <c r="C45" i="5"/>
  <c r="F28" i="6" s="1"/>
  <c r="U44" i="5"/>
  <c r="X68" i="6" s="1"/>
  <c r="T44" i="5"/>
  <c r="W68" i="6" s="1"/>
  <c r="S44" i="5"/>
  <c r="V68" i="6" s="1"/>
  <c r="R44" i="5"/>
  <c r="U68" i="6" s="1"/>
  <c r="Q44" i="5"/>
  <c r="T68" i="6" s="1"/>
  <c r="P44" i="5"/>
  <c r="S68" i="6" s="1"/>
  <c r="O44" i="5"/>
  <c r="R68" i="6" s="1"/>
  <c r="N44" i="5"/>
  <c r="Q68" i="6" s="1"/>
  <c r="M44" i="5"/>
  <c r="P68" i="6" s="1"/>
  <c r="L44" i="5"/>
  <c r="O68" i="6" s="1"/>
  <c r="K44" i="5"/>
  <c r="N68" i="6" s="1"/>
  <c r="J44" i="5"/>
  <c r="M68" i="6" s="1"/>
  <c r="I44" i="5"/>
  <c r="L68" i="6" s="1"/>
  <c r="H44" i="5"/>
  <c r="K68" i="6" s="1"/>
  <c r="G44" i="5"/>
  <c r="J68" i="6" s="1"/>
  <c r="F44" i="5"/>
  <c r="I68" i="6" s="1"/>
  <c r="E44" i="5"/>
  <c r="H68" i="6" s="1"/>
  <c r="D44" i="5"/>
  <c r="G68" i="6" s="1"/>
  <c r="C44" i="5"/>
  <c r="F68" i="6" s="1"/>
  <c r="U43" i="5"/>
  <c r="X67" i="6" s="1"/>
  <c r="T43" i="5"/>
  <c r="S43"/>
  <c r="V67" i="6" s="1"/>
  <c r="R43" i="5"/>
  <c r="U67" i="6" s="1"/>
  <c r="Q43" i="5"/>
  <c r="T67" i="6" s="1"/>
  <c r="P43" i="5"/>
  <c r="S67" i="6" s="1"/>
  <c r="O43" i="5"/>
  <c r="R67" i="6" s="1"/>
  <c r="N43" i="5"/>
  <c r="Q67" i="6" s="1"/>
  <c r="M43" i="5"/>
  <c r="P67" i="6" s="1"/>
  <c r="L43" i="5"/>
  <c r="O67" i="6" s="1"/>
  <c r="K43" i="5"/>
  <c r="N67" i="6" s="1"/>
  <c r="J43" i="5"/>
  <c r="M67" i="6" s="1"/>
  <c r="I43" i="5"/>
  <c r="L67" i="6" s="1"/>
  <c r="H43" i="5"/>
  <c r="K67" i="6" s="1"/>
  <c r="G43" i="5"/>
  <c r="J67" i="6" s="1"/>
  <c r="F43" i="5"/>
  <c r="I67" i="6" s="1"/>
  <c r="E43" i="5"/>
  <c r="H67" i="6" s="1"/>
  <c r="D43" i="5"/>
  <c r="G67" i="6" s="1"/>
  <c r="C43" i="5"/>
  <c r="F67" i="6" s="1"/>
  <c r="U42" i="5"/>
  <c r="X21" i="6" s="1"/>
  <c r="T42" i="5"/>
  <c r="W21" i="6" s="1"/>
  <c r="S42" i="5"/>
  <c r="V21" i="6" s="1"/>
  <c r="R42" i="5"/>
  <c r="U21" i="6" s="1"/>
  <c r="Q42" i="5"/>
  <c r="T21" i="6" s="1"/>
  <c r="P42" i="5"/>
  <c r="S21" i="6" s="1"/>
  <c r="O42" i="5"/>
  <c r="R21" i="6" s="1"/>
  <c r="N42" i="5"/>
  <c r="Q21" i="6" s="1"/>
  <c r="M42" i="5"/>
  <c r="P21" i="6" s="1"/>
  <c r="L42" i="5"/>
  <c r="O21" i="6" s="1"/>
  <c r="K42" i="5"/>
  <c r="N21" i="6" s="1"/>
  <c r="J42" i="5"/>
  <c r="M21" i="6" s="1"/>
  <c r="I42" i="5"/>
  <c r="L21" i="6" s="1"/>
  <c r="H42" i="5"/>
  <c r="K21" i="6" s="1"/>
  <c r="G42" i="5"/>
  <c r="J21" i="6" s="1"/>
  <c r="F42" i="5"/>
  <c r="I21" i="6" s="1"/>
  <c r="E42" i="5"/>
  <c r="H21" i="6" s="1"/>
  <c r="D42" i="5"/>
  <c r="G21" i="6" s="1"/>
  <c r="C42" i="5"/>
  <c r="F21" i="6" s="1"/>
  <c r="U41" i="5"/>
  <c r="X20" i="6" s="1"/>
  <c r="T41" i="5"/>
  <c r="S41"/>
  <c r="V20" i="6" s="1"/>
  <c r="R41" i="5"/>
  <c r="U20" i="6" s="1"/>
  <c r="Q41" i="5"/>
  <c r="T20" i="6" s="1"/>
  <c r="P41" i="5"/>
  <c r="S20" i="6" s="1"/>
  <c r="O41" i="5"/>
  <c r="R20" i="6" s="1"/>
  <c r="N41" i="5"/>
  <c r="Q20" i="6" s="1"/>
  <c r="M41" i="5"/>
  <c r="P20" i="6" s="1"/>
  <c r="L41" i="5"/>
  <c r="O20" i="6" s="1"/>
  <c r="K41" i="5"/>
  <c r="N20" i="6" s="1"/>
  <c r="J41" i="5"/>
  <c r="M20" i="6" s="1"/>
  <c r="I41" i="5"/>
  <c r="L20" i="6" s="1"/>
  <c r="H41" i="5"/>
  <c r="K20" i="6" s="1"/>
  <c r="G41" i="5"/>
  <c r="J20" i="6" s="1"/>
  <c r="F41" i="5"/>
  <c r="I20" i="6" s="1"/>
  <c r="E41" i="5"/>
  <c r="H20" i="6" s="1"/>
  <c r="D41" i="5"/>
  <c r="G20" i="6" s="1"/>
  <c r="C41" i="5"/>
  <c r="F20" i="6" s="1"/>
  <c r="U40" i="5"/>
  <c r="X19" i="6" s="1"/>
  <c r="T40" i="5"/>
  <c r="W19" i="6" s="1"/>
  <c r="S40" i="5"/>
  <c r="V19" i="6" s="1"/>
  <c r="R40" i="5"/>
  <c r="U19" i="6" s="1"/>
  <c r="Q40" i="5"/>
  <c r="T19" i="6" s="1"/>
  <c r="P40" i="5"/>
  <c r="S19" i="6" s="1"/>
  <c r="O40" i="5"/>
  <c r="R19" i="6" s="1"/>
  <c r="N40" i="5"/>
  <c r="Q19" i="6" s="1"/>
  <c r="M40" i="5"/>
  <c r="P19" i="6" s="1"/>
  <c r="L40" i="5"/>
  <c r="O19" i="6" s="1"/>
  <c r="K40" i="5"/>
  <c r="N19" i="6" s="1"/>
  <c r="J40" i="5"/>
  <c r="M19" i="6" s="1"/>
  <c r="I40" i="5"/>
  <c r="L19" i="6" s="1"/>
  <c r="H40" i="5"/>
  <c r="K19" i="6" s="1"/>
  <c r="G40" i="5"/>
  <c r="J19" i="6" s="1"/>
  <c r="F40" i="5"/>
  <c r="I19" i="6" s="1"/>
  <c r="E40" i="5"/>
  <c r="H19" i="6" s="1"/>
  <c r="D40" i="5"/>
  <c r="G19" i="6" s="1"/>
  <c r="C40" i="5"/>
  <c r="F19" i="6" s="1"/>
  <c r="U39" i="5"/>
  <c r="X66" i="6" s="1"/>
  <c r="T39" i="5"/>
  <c r="W66" i="6" s="1"/>
  <c r="S39" i="5"/>
  <c r="V66" i="6" s="1"/>
  <c r="R39" i="5"/>
  <c r="U66" i="6" s="1"/>
  <c r="Q39" i="5"/>
  <c r="T66" i="6" s="1"/>
  <c r="P39" i="5"/>
  <c r="S66" i="6" s="1"/>
  <c r="O39" i="5"/>
  <c r="R66" i="6" s="1"/>
  <c r="N39" i="5"/>
  <c r="Q66" i="6" s="1"/>
  <c r="M39" i="5"/>
  <c r="P66" i="6" s="1"/>
  <c r="L39" i="5"/>
  <c r="O66" i="6" s="1"/>
  <c r="K39" i="5"/>
  <c r="N66" i="6" s="1"/>
  <c r="J39" i="5"/>
  <c r="M66" i="6" s="1"/>
  <c r="I39" i="5"/>
  <c r="L66" i="6" s="1"/>
  <c r="H39" i="5"/>
  <c r="K66" i="6" s="1"/>
  <c r="G39" i="5"/>
  <c r="J66" i="6" s="1"/>
  <c r="F39" i="5"/>
  <c r="I66" i="6" s="1"/>
  <c r="E39" i="5"/>
  <c r="H66" i="6" s="1"/>
  <c r="D39" i="5"/>
  <c r="G66" i="6" s="1"/>
  <c r="C39" i="5"/>
  <c r="F66" i="6" s="1"/>
  <c r="U38" i="5"/>
  <c r="X18" i="6" s="1"/>
  <c r="T38" i="5"/>
  <c r="W18" i="6" s="1"/>
  <c r="S38" i="5"/>
  <c r="V18" i="6" s="1"/>
  <c r="R38" i="5"/>
  <c r="U18" i="6" s="1"/>
  <c r="Q38" i="5"/>
  <c r="T18" i="6" s="1"/>
  <c r="P38" i="5"/>
  <c r="S18" i="6" s="1"/>
  <c r="O38" i="5"/>
  <c r="R18" i="6" s="1"/>
  <c r="N38" i="5"/>
  <c r="Q18" i="6" s="1"/>
  <c r="M38" i="5"/>
  <c r="P18" i="6" s="1"/>
  <c r="L38" i="5"/>
  <c r="O18" i="6" s="1"/>
  <c r="K38" i="5"/>
  <c r="N18" i="6" s="1"/>
  <c r="J38" i="5"/>
  <c r="M18" i="6" s="1"/>
  <c r="I38" i="5"/>
  <c r="L18" i="6" s="1"/>
  <c r="H38" i="5"/>
  <c r="K18" i="6" s="1"/>
  <c r="G38" i="5"/>
  <c r="J18" i="6" s="1"/>
  <c r="F38" i="5"/>
  <c r="I18" i="6" s="1"/>
  <c r="E38" i="5"/>
  <c r="H18" i="6" s="1"/>
  <c r="D38" i="5"/>
  <c r="G18" i="6" s="1"/>
  <c r="C38" i="5"/>
  <c r="F18" i="6" s="1"/>
  <c r="U37" i="5"/>
  <c r="X17" i="6" s="1"/>
  <c r="T37" i="5"/>
  <c r="W17" i="6" s="1"/>
  <c r="S37" i="5"/>
  <c r="V17" i="6" s="1"/>
  <c r="R37" i="5"/>
  <c r="U17" i="6" s="1"/>
  <c r="Q37" i="5"/>
  <c r="T17" i="6" s="1"/>
  <c r="P37" i="5"/>
  <c r="S17" i="6" s="1"/>
  <c r="O37" i="5"/>
  <c r="R17" i="6" s="1"/>
  <c r="N37" i="5"/>
  <c r="Q17" i="6" s="1"/>
  <c r="M37" i="5"/>
  <c r="P17" i="6" s="1"/>
  <c r="L37" i="5"/>
  <c r="O17" i="6" s="1"/>
  <c r="K37" i="5"/>
  <c r="N17" i="6" s="1"/>
  <c r="J37" i="5"/>
  <c r="M17" i="6" s="1"/>
  <c r="I37" i="5"/>
  <c r="L17" i="6" s="1"/>
  <c r="H37" i="5"/>
  <c r="K17" i="6" s="1"/>
  <c r="G37" i="5"/>
  <c r="J17" i="6" s="1"/>
  <c r="F37" i="5"/>
  <c r="I17" i="6" s="1"/>
  <c r="E37" i="5"/>
  <c r="H17" i="6" s="1"/>
  <c r="D37" i="5"/>
  <c r="G17" i="6" s="1"/>
  <c r="C37" i="5"/>
  <c r="F17" i="6" s="1"/>
  <c r="U36" i="5"/>
  <c r="X7" i="6" s="1"/>
  <c r="T36" i="5"/>
  <c r="W7" i="6" s="1"/>
  <c r="S36" i="5"/>
  <c r="V7" i="6" s="1"/>
  <c r="R36" i="5"/>
  <c r="U7" i="6" s="1"/>
  <c r="Q36" i="5"/>
  <c r="T7" i="6" s="1"/>
  <c r="P36" i="5"/>
  <c r="S7" i="6" s="1"/>
  <c r="O36" i="5"/>
  <c r="R7" i="6" s="1"/>
  <c r="N36" i="5"/>
  <c r="Q7" i="6" s="1"/>
  <c r="M36" i="5"/>
  <c r="P7" i="6" s="1"/>
  <c r="L36" i="5"/>
  <c r="O7" i="6" s="1"/>
  <c r="K36" i="5"/>
  <c r="N7" i="6" s="1"/>
  <c r="J36" i="5"/>
  <c r="M7" i="6" s="1"/>
  <c r="I36" i="5"/>
  <c r="L7" i="6" s="1"/>
  <c r="H36" i="5"/>
  <c r="K7" i="6" s="1"/>
  <c r="G36" i="5"/>
  <c r="J7" i="6" s="1"/>
  <c r="F36" i="5"/>
  <c r="I7" i="6" s="1"/>
  <c r="E36" i="5"/>
  <c r="H7" i="6" s="1"/>
  <c r="D36" i="5"/>
  <c r="G7" i="6" s="1"/>
  <c r="C36" i="5"/>
  <c r="F7" i="6" s="1"/>
  <c r="U35" i="5"/>
  <c r="X37" i="6" s="1"/>
  <c r="T35" i="5"/>
  <c r="S35"/>
  <c r="V37" i="6" s="1"/>
  <c r="R35" i="5"/>
  <c r="U37" i="6" s="1"/>
  <c r="Q35" i="5"/>
  <c r="T37" i="6" s="1"/>
  <c r="P35" i="5"/>
  <c r="S37" i="6" s="1"/>
  <c r="O35" i="5"/>
  <c r="R37" i="6" s="1"/>
  <c r="N35" i="5"/>
  <c r="Q37" i="6" s="1"/>
  <c r="M35" i="5"/>
  <c r="P37" i="6" s="1"/>
  <c r="L35" i="5"/>
  <c r="O37" i="6" s="1"/>
  <c r="K35" i="5"/>
  <c r="N37" i="6" s="1"/>
  <c r="J35" i="5"/>
  <c r="M37" i="6" s="1"/>
  <c r="I35" i="5"/>
  <c r="L37" i="6" s="1"/>
  <c r="H35" i="5"/>
  <c r="K37" i="6" s="1"/>
  <c r="G35" i="5"/>
  <c r="J37" i="6" s="1"/>
  <c r="F35" i="5"/>
  <c r="I37" i="6" s="1"/>
  <c r="E35" i="5"/>
  <c r="H37" i="6" s="1"/>
  <c r="D35" i="5"/>
  <c r="G37" i="6" s="1"/>
  <c r="C35" i="5"/>
  <c r="F37" i="6" s="1"/>
  <c r="U34" i="5"/>
  <c r="U54" s="1"/>
  <c r="T34"/>
  <c r="T54" s="1"/>
  <c r="S34"/>
  <c r="S54" s="1"/>
  <c r="R34"/>
  <c r="U45" i="6" s="1"/>
  <c r="Q34" i="5"/>
  <c r="Q54" s="1"/>
  <c r="P34"/>
  <c r="P54" s="1"/>
  <c r="O34"/>
  <c r="O54" s="1"/>
  <c r="N34"/>
  <c r="Q45" i="6" s="1"/>
  <c r="M34" i="5"/>
  <c r="M54" s="1"/>
  <c r="L34"/>
  <c r="L54" s="1"/>
  <c r="K34"/>
  <c r="K54" s="1"/>
  <c r="J34"/>
  <c r="M45" i="6" s="1"/>
  <c r="I34" i="5"/>
  <c r="I54" s="1"/>
  <c r="H34"/>
  <c r="H54" s="1"/>
  <c r="G34"/>
  <c r="G54" s="1"/>
  <c r="F34"/>
  <c r="I45" i="6" s="1"/>
  <c r="E34" i="5"/>
  <c r="E54" s="1"/>
  <c r="D34"/>
  <c r="D54" s="1"/>
  <c r="C34"/>
  <c r="C54" s="1"/>
  <c r="V33"/>
  <c r="M31"/>
  <c r="P57" i="6" s="1"/>
  <c r="F31" i="5"/>
  <c r="I57" i="6" s="1"/>
  <c r="B31" i="5"/>
  <c r="Q31" s="1"/>
  <c r="T57" i="6" s="1"/>
  <c r="B30" i="5"/>
  <c r="N30" s="1"/>
  <c r="Q55" i="6" s="1"/>
  <c r="B29" i="5"/>
  <c r="S29" s="1"/>
  <c r="V41" i="6" s="1"/>
  <c r="B28" i="5"/>
  <c r="R28" s="1"/>
  <c r="U35" i="6" s="1"/>
  <c r="B27" i="5"/>
  <c r="U27" s="1"/>
  <c r="X39" i="6" s="1"/>
  <c r="B26" i="5"/>
  <c r="R26" s="1"/>
  <c r="U27" i="6" s="1"/>
  <c r="B25" i="5"/>
  <c r="O25" s="1"/>
  <c r="R15" i="6" s="1"/>
  <c r="S24" i="5"/>
  <c r="V44" i="6" s="1"/>
  <c r="P24" i="5"/>
  <c r="S44" i="6" s="1"/>
  <c r="K24" i="5"/>
  <c r="N44" i="6" s="1"/>
  <c r="H24" i="5"/>
  <c r="K44" i="6" s="1"/>
  <c r="G24" i="5"/>
  <c r="J44" i="6" s="1"/>
  <c r="E24" i="5"/>
  <c r="H44" i="6" s="1"/>
  <c r="C24" i="5"/>
  <c r="F44" i="6" s="1"/>
  <c r="B24" i="5"/>
  <c r="N24" s="1"/>
  <c r="Q44" i="6" s="1"/>
  <c r="B23" i="5"/>
  <c r="Q23" s="1"/>
  <c r="T64" i="6" s="1"/>
  <c r="B22" i="5"/>
  <c r="N22" s="1"/>
  <c r="V21"/>
  <c r="U18"/>
  <c r="X4" i="6" s="1"/>
  <c r="X74" s="1"/>
  <c r="T18" i="5"/>
  <c r="S18"/>
  <c r="V4" i="6" s="1"/>
  <c r="V74" s="1"/>
  <c r="R18" i="5"/>
  <c r="U4" i="6" s="1"/>
  <c r="U74" s="1"/>
  <c r="Q18" i="5"/>
  <c r="T4" i="6" s="1"/>
  <c r="T74" s="1"/>
  <c r="P18" i="5"/>
  <c r="S4" i="6" s="1"/>
  <c r="S74" s="1"/>
  <c r="O18" i="5"/>
  <c r="R4" i="6" s="1"/>
  <c r="R74" s="1"/>
  <c r="N18" i="5"/>
  <c r="Q4" i="6" s="1"/>
  <c r="Q74" s="1"/>
  <c r="M18" i="5"/>
  <c r="P4" i="6" s="1"/>
  <c r="P74" s="1"/>
  <c r="L18" i="5"/>
  <c r="O4" i="6" s="1"/>
  <c r="O74" s="1"/>
  <c r="K18" i="5"/>
  <c r="N4" i="6" s="1"/>
  <c r="N74" s="1"/>
  <c r="J18" i="5"/>
  <c r="M4" i="6" s="1"/>
  <c r="M74" s="1"/>
  <c r="I18" i="5"/>
  <c r="L4" i="6" s="1"/>
  <c r="L74" s="1"/>
  <c r="H18" i="5"/>
  <c r="K4" i="6" s="1"/>
  <c r="K74" s="1"/>
  <c r="G18" i="5"/>
  <c r="J4" i="6" s="1"/>
  <c r="J74" s="1"/>
  <c r="F18" i="5"/>
  <c r="I4" i="6" s="1"/>
  <c r="I74" s="1"/>
  <c r="E18" i="5"/>
  <c r="H4" i="6" s="1"/>
  <c r="H74" s="1"/>
  <c r="D18" i="5"/>
  <c r="G4" i="6" s="1"/>
  <c r="G74" s="1"/>
  <c r="C18" i="5"/>
  <c r="F4" i="6" s="1"/>
  <c r="F74" s="1"/>
  <c r="U17" i="5"/>
  <c r="X36" i="6" s="1"/>
  <c r="T17" i="5"/>
  <c r="W36" i="6" s="1"/>
  <c r="S17" i="5"/>
  <c r="V36" i="6" s="1"/>
  <c r="R17" i="5"/>
  <c r="U36" i="6" s="1"/>
  <c r="Q17" i="5"/>
  <c r="T36" i="6" s="1"/>
  <c r="P17" i="5"/>
  <c r="P19" s="1"/>
  <c r="O17"/>
  <c r="R36" i="6" s="1"/>
  <c r="N17" i="5"/>
  <c r="Q36" i="6" s="1"/>
  <c r="M17" i="5"/>
  <c r="P36" i="6" s="1"/>
  <c r="L17" i="5"/>
  <c r="O36" i="6" s="1"/>
  <c r="K17" i="5"/>
  <c r="N36" i="6" s="1"/>
  <c r="J17" i="5"/>
  <c r="M36" i="6" s="1"/>
  <c r="I17" i="5"/>
  <c r="L36" i="6" s="1"/>
  <c r="H17" i="5"/>
  <c r="H19" s="1"/>
  <c r="G17"/>
  <c r="J36" i="6" s="1"/>
  <c r="F17" i="5"/>
  <c r="I36" i="6" s="1"/>
  <c r="E17" i="5"/>
  <c r="H36" i="6" s="1"/>
  <c r="D17" i="5"/>
  <c r="G36" i="6" s="1"/>
  <c r="C17" i="5"/>
  <c r="F36" i="6" s="1"/>
  <c r="V16" i="5"/>
  <c r="N14"/>
  <c r="Q72" i="6" s="1"/>
  <c r="D14" i="5"/>
  <c r="G72" i="6" s="1"/>
  <c r="B14" i="5"/>
  <c r="Q14" s="1"/>
  <c r="T72" i="6" s="1"/>
  <c r="Q13" i="5"/>
  <c r="T71" i="6" s="1"/>
  <c r="M13" i="5"/>
  <c r="P71" i="6" s="1"/>
  <c r="B13" i="5"/>
  <c r="N13" s="1"/>
  <c r="Q71" i="6" s="1"/>
  <c r="N12" i="5"/>
  <c r="N15" s="1"/>
  <c r="B12"/>
  <c r="S12" s="1"/>
  <c r="V11"/>
  <c r="B9"/>
  <c r="U9" s="1"/>
  <c r="X43" i="6" s="1"/>
  <c r="Q8" i="5"/>
  <c r="T63" i="6" s="1"/>
  <c r="C8" i="5"/>
  <c r="F63" i="6" s="1"/>
  <c r="B8" i="5"/>
  <c r="R8" s="1"/>
  <c r="U63" i="6" s="1"/>
  <c r="B7" i="5"/>
  <c r="O7" s="1"/>
  <c r="TO14" i="1"/>
  <c r="TN14"/>
  <c r="TM14"/>
  <c r="TL14"/>
  <c r="TK14"/>
  <c r="TJ14"/>
  <c r="TI14"/>
  <c r="TH14"/>
  <c r="TG14"/>
  <c r="TF14"/>
  <c r="TE14"/>
  <c r="TD14"/>
  <c r="TC14"/>
  <c r="TB14"/>
  <c r="TA14"/>
  <c r="SZ14"/>
  <c r="SY14"/>
  <c r="SX14"/>
  <c r="SW14"/>
  <c r="SV14"/>
  <c r="SU14"/>
  <c r="ST14"/>
  <c r="SS14"/>
  <c r="SR14"/>
  <c r="SQ14"/>
  <c r="SP14"/>
  <c r="SO14"/>
  <c r="SN14"/>
  <c r="SM14"/>
  <c r="SL14"/>
  <c r="SK14"/>
  <c r="SJ14"/>
  <c r="SI14"/>
  <c r="SH14"/>
  <c r="SG14"/>
  <c r="SF14"/>
  <c r="SE14"/>
  <c r="SD14"/>
  <c r="SC14"/>
  <c r="SB14"/>
  <c r="SA14"/>
  <c r="RZ14"/>
  <c r="RY14"/>
  <c r="RX14"/>
  <c r="RW14"/>
  <c r="RV14"/>
  <c r="RU14"/>
  <c r="RT14"/>
  <c r="RS14"/>
  <c r="RR14"/>
  <c r="RQ14"/>
  <c r="RQ13" s="1"/>
  <c r="RP14"/>
  <c r="RO14"/>
  <c r="RN14"/>
  <c r="RM14"/>
  <c r="RL14"/>
  <c r="RK14"/>
  <c r="RJ14"/>
  <c r="RI14"/>
  <c r="RH14"/>
  <c r="RG14"/>
  <c r="RF14"/>
  <c r="RE14"/>
  <c r="RD14"/>
  <c r="RC14"/>
  <c r="RB14"/>
  <c r="RA14"/>
  <c r="QZ14"/>
  <c r="QY14"/>
  <c r="QX14"/>
  <c r="QW14"/>
  <c r="QV14"/>
  <c r="QU14"/>
  <c r="QT14"/>
  <c r="QS14"/>
  <c r="QR14"/>
  <c r="QQ14"/>
  <c r="QP14"/>
  <c r="QO14"/>
  <c r="QN14"/>
  <c r="QM14"/>
  <c r="QL14"/>
  <c r="QK14"/>
  <c r="QJ14"/>
  <c r="QI14"/>
  <c r="QH14"/>
  <c r="QG14"/>
  <c r="QF14"/>
  <c r="QE14"/>
  <c r="QD14"/>
  <c r="QC14"/>
  <c r="QB14"/>
  <c r="QA14"/>
  <c r="PZ14"/>
  <c r="PY14"/>
  <c r="PX14"/>
  <c r="PW14"/>
  <c r="PV14"/>
  <c r="PU14"/>
  <c r="PT14"/>
  <c r="PS14"/>
  <c r="PR14"/>
  <c r="PQ14"/>
  <c r="PP14"/>
  <c r="PO14"/>
  <c r="PN14"/>
  <c r="PM14"/>
  <c r="PL14"/>
  <c r="PK14"/>
  <c r="PJ14"/>
  <c r="PI14"/>
  <c r="PH14"/>
  <c r="PG14"/>
  <c r="PF14"/>
  <c r="PE14"/>
  <c r="PD14"/>
  <c r="PC14"/>
  <c r="PB14"/>
  <c r="PA14"/>
  <c r="OZ14"/>
  <c r="OY14"/>
  <c r="OX14"/>
  <c r="OW14"/>
  <c r="OV14"/>
  <c r="OU14"/>
  <c r="OT14"/>
  <c r="OS14"/>
  <c r="OR14"/>
  <c r="OQ14"/>
  <c r="OP14"/>
  <c r="OO14"/>
  <c r="ON14"/>
  <c r="OM14"/>
  <c r="OL14"/>
  <c r="OK14"/>
  <c r="OJ14"/>
  <c r="OI14"/>
  <c r="OH14"/>
  <c r="OG14"/>
  <c r="OF14"/>
  <c r="OE14"/>
  <c r="OD14"/>
  <c r="OC14"/>
  <c r="OB14"/>
  <c r="OA14"/>
  <c r="NZ14"/>
  <c r="NY14"/>
  <c r="NX14"/>
  <c r="NW14"/>
  <c r="NV14"/>
  <c r="NU14"/>
  <c r="NT14"/>
  <c r="NS14"/>
  <c r="NR14"/>
  <c r="NQ14"/>
  <c r="NP14"/>
  <c r="NO14"/>
  <c r="NN14"/>
  <c r="NM14"/>
  <c r="NL14"/>
  <c r="NK14"/>
  <c r="NJ14"/>
  <c r="NI14"/>
  <c r="NH14"/>
  <c r="NG14"/>
  <c r="NF14"/>
  <c r="NE14"/>
  <c r="ND14"/>
  <c r="NC14"/>
  <c r="NB14"/>
  <c r="NA14"/>
  <c r="MZ14"/>
  <c r="MY14"/>
  <c r="MX14"/>
  <c r="MW14"/>
  <c r="MV14"/>
  <c r="MU14"/>
  <c r="MT14"/>
  <c r="MS14"/>
  <c r="MR14"/>
  <c r="MQ14"/>
  <c r="MP14"/>
  <c r="MO14"/>
  <c r="MN14"/>
  <c r="MM14"/>
  <c r="ML14"/>
  <c r="MK14"/>
  <c r="MJ14"/>
  <c r="MI14"/>
  <c r="MH14"/>
  <c r="MG14"/>
  <c r="MF14"/>
  <c r="ME14"/>
  <c r="MD14"/>
  <c r="MC14"/>
  <c r="MB14"/>
  <c r="MA14"/>
  <c r="LZ14"/>
  <c r="LY14"/>
  <c r="LX14"/>
  <c r="LW14"/>
  <c r="LV14"/>
  <c r="LU14"/>
  <c r="LT14"/>
  <c r="LS14"/>
  <c r="LR14"/>
  <c r="LQ14"/>
  <c r="LP14"/>
  <c r="LO14"/>
  <c r="LN14"/>
  <c r="LM14"/>
  <c r="LL14"/>
  <c r="LK14"/>
  <c r="LJ14"/>
  <c r="LI14"/>
  <c r="LH14"/>
  <c r="LG14"/>
  <c r="LF14"/>
  <c r="LE14"/>
  <c r="LD14"/>
  <c r="LC14"/>
  <c r="LB14"/>
  <c r="LA14"/>
  <c r="KZ14"/>
  <c r="KY14"/>
  <c r="KX14"/>
  <c r="KW14"/>
  <c r="KV14"/>
  <c r="KU14"/>
  <c r="KT14"/>
  <c r="KS14"/>
  <c r="KR14"/>
  <c r="KQ14"/>
  <c r="KP14"/>
  <c r="KO14"/>
  <c r="KN14"/>
  <c r="KM14"/>
  <c r="KL14"/>
  <c r="KK14"/>
  <c r="KJ14"/>
  <c r="KI14"/>
  <c r="KH14"/>
  <c r="KG14"/>
  <c r="KF14"/>
  <c r="KE14"/>
  <c r="KD14"/>
  <c r="KC14"/>
  <c r="KB14"/>
  <c r="KA14"/>
  <c r="JX14"/>
  <c r="JW14"/>
  <c r="JV14"/>
  <c r="JU14"/>
  <c r="JT14"/>
  <c r="JS14"/>
  <c r="JR14"/>
  <c r="JQ14"/>
  <c r="JP14"/>
  <c r="JO14"/>
  <c r="JN14"/>
  <c r="JM14"/>
  <c r="JL14"/>
  <c r="JK14"/>
  <c r="JJ14"/>
  <c r="JI14"/>
  <c r="JH14"/>
  <c r="JG14"/>
  <c r="JF14"/>
  <c r="JE14"/>
  <c r="JD14"/>
  <c r="JC14"/>
  <c r="JB14"/>
  <c r="JA14"/>
  <c r="IZ14"/>
  <c r="IY14"/>
  <c r="IX14"/>
  <c r="IW14"/>
  <c r="IV14"/>
  <c r="IU14"/>
  <c r="IT14"/>
  <c r="IS14"/>
  <c r="IR14"/>
  <c r="IQ14"/>
  <c r="IP14"/>
  <c r="IO14"/>
  <c r="IN14"/>
  <c r="IM14"/>
  <c r="IL14"/>
  <c r="IK14"/>
  <c r="IJ14"/>
  <c r="II14"/>
  <c r="IH14"/>
  <c r="IG14"/>
  <c r="IF14"/>
  <c r="IE14"/>
  <c r="ID14"/>
  <c r="IC14"/>
  <c r="IB14"/>
  <c r="IA14"/>
  <c r="HZ14"/>
  <c r="HZ13" s="1"/>
  <c r="HY14"/>
  <c r="HX14"/>
  <c r="HW14"/>
  <c r="HV14"/>
  <c r="HU14"/>
  <c r="HT14"/>
  <c r="HS14"/>
  <c r="HR14"/>
  <c r="HQ14"/>
  <c r="HP14"/>
  <c r="HO14"/>
  <c r="HN14"/>
  <c r="HM14"/>
  <c r="HL14"/>
  <c r="HK14"/>
  <c r="HJ14"/>
  <c r="HI14"/>
  <c r="HH14"/>
  <c r="HG14"/>
  <c r="HF14"/>
  <c r="HE14"/>
  <c r="HD14"/>
  <c r="HC14"/>
  <c r="HB14"/>
  <c r="HA14"/>
  <c r="GZ14"/>
  <c r="GY14"/>
  <c r="GX14"/>
  <c r="GW14"/>
  <c r="GV14"/>
  <c r="GU14"/>
  <c r="GT14"/>
  <c r="GS14"/>
  <c r="GR14"/>
  <c r="GQ14"/>
  <c r="GP14"/>
  <c r="GO14"/>
  <c r="GN14"/>
  <c r="GM14"/>
  <c r="GL14"/>
  <c r="GK14"/>
  <c r="GJ14"/>
  <c r="GI14"/>
  <c r="GH14"/>
  <c r="GG14"/>
  <c r="GF14"/>
  <c r="GE14"/>
  <c r="GD14"/>
  <c r="GC14"/>
  <c r="GB14"/>
  <c r="GA14"/>
  <c r="FZ14"/>
  <c r="FY14"/>
  <c r="FX14"/>
  <c r="FW14"/>
  <c r="FV14"/>
  <c r="FU14"/>
  <c r="FT14"/>
  <c r="FS14"/>
  <c r="FR14"/>
  <c r="FQ14"/>
  <c r="FP14"/>
  <c r="FO14"/>
  <c r="FN14"/>
  <c r="FM14"/>
  <c r="FL14"/>
  <c r="FK14"/>
  <c r="FJ14"/>
  <c r="FI14"/>
  <c r="FH14"/>
  <c r="FG14"/>
  <c r="FF14"/>
  <c r="FE14"/>
  <c r="FD14"/>
  <c r="FC14"/>
  <c r="FB14"/>
  <c r="FA14"/>
  <c r="EZ14"/>
  <c r="EY14"/>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Z13" s="1"/>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J13" s="1"/>
  <c r="AI13" s="1"/>
  <c r="AI14" s="1"/>
  <c r="LQ13"/>
  <c r="KA13"/>
  <c r="JZ13" s="1"/>
  <c r="JZ14" s="1"/>
  <c r="JY13"/>
  <c r="AH13"/>
  <c r="T14" i="5" l="1"/>
  <c r="W72" i="6" s="1"/>
  <c r="U31" i="5"/>
  <c r="X57" i="6" s="1"/>
  <c r="D57" i="5"/>
  <c r="G24" i="6" s="1"/>
  <c r="F14" i="5"/>
  <c r="I72" i="6" s="1"/>
  <c r="L31" i="5"/>
  <c r="O57" i="6" s="1"/>
  <c r="T9" i="5"/>
  <c r="E31"/>
  <c r="H57" i="6" s="1"/>
  <c r="P9" i="5"/>
  <c r="S43" i="6" s="1"/>
  <c r="U13" i="5"/>
  <c r="X71" i="6" s="1"/>
  <c r="U24" i="5"/>
  <c r="X44" i="6" s="1"/>
  <c r="D31" i="5"/>
  <c r="G57" i="6" s="1"/>
  <c r="D9" i="5"/>
  <c r="G43" i="6" s="1"/>
  <c r="O8" i="5"/>
  <c r="R63" i="6" s="1"/>
  <c r="M57" i="5"/>
  <c r="P24" i="6" s="1"/>
  <c r="M8" i="5"/>
  <c r="P63" i="6" s="1"/>
  <c r="K8" i="5"/>
  <c r="N63" i="6" s="1"/>
  <c r="I9" i="5"/>
  <c r="L43" i="6" s="1"/>
  <c r="I13" i="5"/>
  <c r="L71" i="6" s="1"/>
  <c r="T31" i="5"/>
  <c r="W57" i="6" s="1"/>
  <c r="I8" i="5"/>
  <c r="L63" i="6" s="1"/>
  <c r="H9" i="5"/>
  <c r="K43" i="6" s="1"/>
  <c r="E13" i="5"/>
  <c r="H71" i="6" s="1"/>
  <c r="L14" i="5"/>
  <c r="O72" i="6" s="1"/>
  <c r="D24" i="5"/>
  <c r="G44" i="6" s="1"/>
  <c r="Q24" i="5"/>
  <c r="T44" i="6" s="1"/>
  <c r="Q26" i="5"/>
  <c r="T27" i="6" s="1"/>
  <c r="U30" i="5"/>
  <c r="X55" i="6" s="1"/>
  <c r="N31" i="5"/>
  <c r="Q57" i="6" s="1"/>
  <c r="G8" i="5"/>
  <c r="J63" i="6" s="1"/>
  <c r="K26" i="5"/>
  <c r="N27" i="6" s="1"/>
  <c r="M30" i="5"/>
  <c r="P55" i="6" s="1"/>
  <c r="F8" i="5"/>
  <c r="I63" i="6" s="1"/>
  <c r="O24" i="5"/>
  <c r="R44" i="6" s="1"/>
  <c r="G26" i="5"/>
  <c r="J27" i="6" s="1"/>
  <c r="I30" i="5"/>
  <c r="L55" i="6" s="1"/>
  <c r="E8" i="5"/>
  <c r="H63" i="6" s="1"/>
  <c r="U8" i="5"/>
  <c r="X63" i="6" s="1"/>
  <c r="M24" i="5"/>
  <c r="P44" i="6" s="1"/>
  <c r="E26" i="5"/>
  <c r="H27" i="6" s="1"/>
  <c r="E30" i="5"/>
  <c r="H55" i="6" s="1"/>
  <c r="H31" i="5"/>
  <c r="K57" i="6" s="1"/>
  <c r="V50" i="5"/>
  <c r="Q22"/>
  <c r="T11" i="6" s="1"/>
  <c r="N8" i="5"/>
  <c r="Q63" i="6" s="1"/>
  <c r="L9" i="5"/>
  <c r="O43" i="6" s="1"/>
  <c r="E14" i="5"/>
  <c r="H72" i="6" s="1"/>
  <c r="U14" i="5"/>
  <c r="X72" i="6" s="1"/>
  <c r="D23" i="5"/>
  <c r="G64" i="6" s="1"/>
  <c r="T23" i="5"/>
  <c r="W64" i="6" s="1"/>
  <c r="I24" i="5"/>
  <c r="L44" i="6" s="1"/>
  <c r="T24" i="5"/>
  <c r="I26"/>
  <c r="L27" i="6" s="1"/>
  <c r="D27" i="5"/>
  <c r="G39" i="6" s="1"/>
  <c r="C28" i="5"/>
  <c r="F35" i="6" s="1"/>
  <c r="L28" i="5"/>
  <c r="O35" i="6" s="1"/>
  <c r="U28" i="5"/>
  <c r="X35" i="6" s="1"/>
  <c r="Q30" i="5"/>
  <c r="T55" i="6" s="1"/>
  <c r="F54" i="5"/>
  <c r="I56"/>
  <c r="L23" i="6" s="1"/>
  <c r="E57" i="5"/>
  <c r="H24" i="6" s="1"/>
  <c r="N57" i="5"/>
  <c r="Q24" i="6" s="1"/>
  <c r="F58" i="5"/>
  <c r="I25" i="6" s="1"/>
  <c r="P23" i="5"/>
  <c r="S64" i="6" s="1"/>
  <c r="K28" i="5"/>
  <c r="N35" i="6" s="1"/>
  <c r="T28" i="5"/>
  <c r="W35" i="6" s="1"/>
  <c r="F12" i="5"/>
  <c r="F15" s="1"/>
  <c r="P14"/>
  <c r="S72" i="6" s="1"/>
  <c r="V18" i="5"/>
  <c r="U22"/>
  <c r="U32" s="1"/>
  <c r="N23"/>
  <c r="Q64" i="6" s="1"/>
  <c r="F26" i="5"/>
  <c r="I27" i="6" s="1"/>
  <c r="U26" i="5"/>
  <c r="X27" i="6" s="1"/>
  <c r="T27" i="5"/>
  <c r="I28"/>
  <c r="L35" i="6" s="1"/>
  <c r="S28" i="5"/>
  <c r="V35" i="6" s="1"/>
  <c r="Y66"/>
  <c r="Y30"/>
  <c r="D56" i="5"/>
  <c r="G23" i="6" s="1"/>
  <c r="C57" i="5"/>
  <c r="F24" i="6" s="1"/>
  <c r="L57" i="5"/>
  <c r="O24" i="6" s="1"/>
  <c r="U57" i="5"/>
  <c r="X24" i="6" s="1"/>
  <c r="M23" i="5"/>
  <c r="P64" i="6" s="1"/>
  <c r="Q27" i="5"/>
  <c r="T39" i="6" s="1"/>
  <c r="H28" i="5"/>
  <c r="K35" i="6" s="1"/>
  <c r="Q28" i="5"/>
  <c r="T35" i="6" s="1"/>
  <c r="K57" i="5"/>
  <c r="N24" i="6" s="1"/>
  <c r="T57" i="5"/>
  <c r="W24" i="6" s="1"/>
  <c r="M14" i="5"/>
  <c r="P72" i="6" s="1"/>
  <c r="M22" i="5"/>
  <c r="M32" s="1"/>
  <c r="L23"/>
  <c r="O64" i="6" s="1"/>
  <c r="C26" i="5"/>
  <c r="F27" i="6" s="1"/>
  <c r="O26" i="5"/>
  <c r="R27" i="6" s="1"/>
  <c r="P27" i="5"/>
  <c r="S39" i="6" s="1"/>
  <c r="G28" i="5"/>
  <c r="J35" i="6" s="1"/>
  <c r="P28" i="5"/>
  <c r="S35" i="6" s="1"/>
  <c r="V41" i="5"/>
  <c r="T56"/>
  <c r="I57"/>
  <c r="L24" i="6" s="1"/>
  <c r="S57" i="5"/>
  <c r="V24" i="6" s="1"/>
  <c r="I22" i="5"/>
  <c r="L11" i="6" s="1"/>
  <c r="H23" i="5"/>
  <c r="K64" i="6" s="1"/>
  <c r="N26" i="5"/>
  <c r="Q27" i="6" s="1"/>
  <c r="L27" i="5"/>
  <c r="O39" i="6" s="1"/>
  <c r="F28" i="5"/>
  <c r="I35" i="6" s="1"/>
  <c r="O28" i="5"/>
  <c r="R35" i="6" s="1"/>
  <c r="N29" i="5"/>
  <c r="Q41" i="6" s="1"/>
  <c r="R54" i="5"/>
  <c r="Q56"/>
  <c r="T23" i="6" s="1"/>
  <c r="H57" i="5"/>
  <c r="K24" i="6" s="1"/>
  <c r="Q57" i="5"/>
  <c r="T24" i="6" s="1"/>
  <c r="Q9" i="5"/>
  <c r="T43" i="6" s="1"/>
  <c r="H14" i="5"/>
  <c r="K72" i="6" s="1"/>
  <c r="E22" i="5"/>
  <c r="E32" s="1"/>
  <c r="F23"/>
  <c r="I64" i="6" s="1"/>
  <c r="L24" i="5"/>
  <c r="O44" i="6" s="1"/>
  <c r="M26" i="5"/>
  <c r="P27" i="6" s="1"/>
  <c r="I27" i="5"/>
  <c r="L39" i="6" s="1"/>
  <c r="E28" i="5"/>
  <c r="H35" i="6" s="1"/>
  <c r="N28" i="5"/>
  <c r="Q35" i="6" s="1"/>
  <c r="F29" i="5"/>
  <c r="I41" i="6" s="1"/>
  <c r="P31" i="5"/>
  <c r="S57" i="6" s="1"/>
  <c r="V35" i="5"/>
  <c r="V43"/>
  <c r="V51"/>
  <c r="N54"/>
  <c r="P56"/>
  <c r="S23" i="6" s="1"/>
  <c r="G57" i="5"/>
  <c r="J24" i="6" s="1"/>
  <c r="P57" i="5"/>
  <c r="S24" i="6" s="1"/>
  <c r="E23" i="5"/>
  <c r="H64" i="6" s="1"/>
  <c r="U23" i="5"/>
  <c r="X64" i="6" s="1"/>
  <c r="H27" i="5"/>
  <c r="K39" i="6" s="1"/>
  <c r="D28" i="5"/>
  <c r="G35" i="6" s="1"/>
  <c r="M28" i="5"/>
  <c r="P35" i="6" s="1"/>
  <c r="Y19"/>
  <c r="Y31"/>
  <c r="J54" i="5"/>
  <c r="L56"/>
  <c r="O23" i="6" s="1"/>
  <c r="F57" i="5"/>
  <c r="I24" i="6" s="1"/>
  <c r="O57" i="5"/>
  <c r="R24" i="6" s="1"/>
  <c r="N58" i="5"/>
  <c r="Q25" i="6" s="1"/>
  <c r="Y17"/>
  <c r="Y28"/>
  <c r="R10"/>
  <c r="O10" i="5"/>
  <c r="V54"/>
  <c r="Y21" i="6"/>
  <c r="V70"/>
  <c r="S15" i="5"/>
  <c r="X23" i="6"/>
  <c r="U59" i="5"/>
  <c r="U60" s="1"/>
  <c r="Y7" i="6"/>
  <c r="Y68"/>
  <c r="Y8"/>
  <c r="Y32"/>
  <c r="Y36"/>
  <c r="Y18"/>
  <c r="Y29"/>
  <c r="Q11"/>
  <c r="N32" i="5"/>
  <c r="F7"/>
  <c r="N7"/>
  <c r="J12"/>
  <c r="R12"/>
  <c r="G19"/>
  <c r="O19"/>
  <c r="F25"/>
  <c r="I15" i="6" s="1"/>
  <c r="N25" i="5"/>
  <c r="Q15" i="6" s="1"/>
  <c r="J29" i="5"/>
  <c r="M41" i="6" s="1"/>
  <c r="R29" i="5"/>
  <c r="U41" i="6" s="1"/>
  <c r="J58" i="5"/>
  <c r="M25" i="6" s="1"/>
  <c r="R58" i="5"/>
  <c r="U25" i="6" s="1"/>
  <c r="H11"/>
  <c r="P11"/>
  <c r="X11"/>
  <c r="K36"/>
  <c r="S36"/>
  <c r="W37"/>
  <c r="Y37" s="1"/>
  <c r="W44"/>
  <c r="L45"/>
  <c r="T45"/>
  <c r="W59"/>
  <c r="Y59" s="1"/>
  <c r="I70"/>
  <c r="Q70"/>
  <c r="E7" i="5"/>
  <c r="M7"/>
  <c r="U7"/>
  <c r="H8"/>
  <c r="K63" i="6" s="1"/>
  <c r="P8" i="5"/>
  <c r="S63" i="6" s="1"/>
  <c r="C9" i="5"/>
  <c r="F43" i="6" s="1"/>
  <c r="K9" i="5"/>
  <c r="N43" i="6" s="1"/>
  <c r="S9" i="5"/>
  <c r="V43" i="6" s="1"/>
  <c r="I12" i="5"/>
  <c r="Q12"/>
  <c r="D13"/>
  <c r="G71" i="6" s="1"/>
  <c r="L13" i="5"/>
  <c r="O71" i="6" s="1"/>
  <c r="T13" i="5"/>
  <c r="G14"/>
  <c r="J72" i="6" s="1"/>
  <c r="O14" i="5"/>
  <c r="R72" i="6" s="1"/>
  <c r="V17" i="5"/>
  <c r="F19"/>
  <c r="N19"/>
  <c r="D22"/>
  <c r="L22"/>
  <c r="T22"/>
  <c r="G23"/>
  <c r="J64" i="6" s="1"/>
  <c r="O23" i="5"/>
  <c r="R64" i="6" s="1"/>
  <c r="J24" i="5"/>
  <c r="M44" i="6" s="1"/>
  <c r="R24" i="5"/>
  <c r="U44" i="6" s="1"/>
  <c r="E25" i="5"/>
  <c r="H15" i="6" s="1"/>
  <c r="M25" i="5"/>
  <c r="P15" i="6" s="1"/>
  <c r="U25" i="5"/>
  <c r="X15" i="6" s="1"/>
  <c r="H26" i="5"/>
  <c r="K27" i="6" s="1"/>
  <c r="P26" i="5"/>
  <c r="S27" i="6" s="1"/>
  <c r="C27" i="5"/>
  <c r="F39" i="6" s="1"/>
  <c r="K27" i="5"/>
  <c r="N39" i="6" s="1"/>
  <c r="S27" i="5"/>
  <c r="V39" i="6" s="1"/>
  <c r="V28" i="5"/>
  <c r="I29"/>
  <c r="L41" i="6" s="1"/>
  <c r="Q29" i="5"/>
  <c r="T41" i="6" s="1"/>
  <c r="D30" i="5"/>
  <c r="G55" i="6" s="1"/>
  <c r="L30" i="5"/>
  <c r="O55" i="6" s="1"/>
  <c r="T30" i="5"/>
  <c r="G31"/>
  <c r="J57" i="6" s="1"/>
  <c r="O31" i="5"/>
  <c r="R57" i="6" s="1"/>
  <c r="V34" i="5"/>
  <c r="V36"/>
  <c r="V38"/>
  <c r="V40"/>
  <c r="V42"/>
  <c r="V44"/>
  <c r="V46"/>
  <c r="V48"/>
  <c r="V52"/>
  <c r="C56"/>
  <c r="K56"/>
  <c r="S56"/>
  <c r="V57"/>
  <c r="I58"/>
  <c r="L25" i="6" s="1"/>
  <c r="Q58" i="5"/>
  <c r="T25" i="6" s="1"/>
  <c r="K45"/>
  <c r="S45"/>
  <c r="D7" i="5"/>
  <c r="L7"/>
  <c r="T7"/>
  <c r="J9"/>
  <c r="M43" i="6" s="1"/>
  <c r="R9" i="5"/>
  <c r="U43" i="6" s="1"/>
  <c r="H12" i="5"/>
  <c r="P12"/>
  <c r="C13"/>
  <c r="F71" i="6" s="1"/>
  <c r="K13" i="5"/>
  <c r="N71" i="6" s="1"/>
  <c r="S13" i="5"/>
  <c r="V71" i="6" s="1"/>
  <c r="V14" i="5"/>
  <c r="E19"/>
  <c r="M19"/>
  <c r="U19"/>
  <c r="C22"/>
  <c r="K22"/>
  <c r="S22"/>
  <c r="V23"/>
  <c r="D25"/>
  <c r="G15" i="6" s="1"/>
  <c r="L25" i="5"/>
  <c r="O15" i="6" s="1"/>
  <c r="T25" i="5"/>
  <c r="J27"/>
  <c r="M39" i="6" s="1"/>
  <c r="R27" i="5"/>
  <c r="U39" i="6" s="1"/>
  <c r="H29" i="5"/>
  <c r="K41" i="6" s="1"/>
  <c r="P29" i="5"/>
  <c r="S41" i="6" s="1"/>
  <c r="C30" i="5"/>
  <c r="F55" i="6" s="1"/>
  <c r="K30" i="5"/>
  <c r="N55" i="6" s="1"/>
  <c r="S30" i="5"/>
  <c r="V55" i="6" s="1"/>
  <c r="V31" i="5"/>
  <c r="J56"/>
  <c r="R56"/>
  <c r="H58"/>
  <c r="K25" i="6" s="1"/>
  <c r="P58" i="5"/>
  <c r="S25" i="6" s="1"/>
  <c r="D59" i="5"/>
  <c r="D60" s="1"/>
  <c r="D65" s="1"/>
  <c r="L59"/>
  <c r="L60" s="1"/>
  <c r="L65" s="1"/>
  <c r="T59"/>
  <c r="W23" i="6"/>
  <c r="J45"/>
  <c r="R45"/>
  <c r="C7" i="5"/>
  <c r="K7"/>
  <c r="S7"/>
  <c r="G12"/>
  <c r="O12"/>
  <c r="J13"/>
  <c r="M71" i="6" s="1"/>
  <c r="R13" i="5"/>
  <c r="U71" i="6" s="1"/>
  <c r="D19" i="5"/>
  <c r="L19"/>
  <c r="T19"/>
  <c r="J22"/>
  <c r="R22"/>
  <c r="C25"/>
  <c r="F15" i="6" s="1"/>
  <c r="K25" i="5"/>
  <c r="N15" i="6" s="1"/>
  <c r="S25" i="5"/>
  <c r="V15" i="6" s="1"/>
  <c r="G29" i="5"/>
  <c r="J41" i="6" s="1"/>
  <c r="O29" i="5"/>
  <c r="R41" i="6" s="1"/>
  <c r="J30" i="5"/>
  <c r="M55" i="6" s="1"/>
  <c r="R30" i="5"/>
  <c r="U55" i="6" s="1"/>
  <c r="I32" i="5"/>
  <c r="Q32"/>
  <c r="G58"/>
  <c r="J25" i="6" s="1"/>
  <c r="O58" i="5"/>
  <c r="R25" i="6" s="1"/>
  <c r="W4"/>
  <c r="W20"/>
  <c r="Y20" s="1"/>
  <c r="W39"/>
  <c r="W43"/>
  <c r="W61"/>
  <c r="Y61" s="1"/>
  <c r="W67"/>
  <c r="Y67" s="1"/>
  <c r="J7" i="5"/>
  <c r="R7"/>
  <c r="C19"/>
  <c r="K19"/>
  <c r="S19"/>
  <c r="J25"/>
  <c r="M15" i="6" s="1"/>
  <c r="R25" i="5"/>
  <c r="U15" i="6" s="1"/>
  <c r="H45"/>
  <c r="P45"/>
  <c r="X45"/>
  <c r="I7" i="5"/>
  <c r="Q7"/>
  <c r="D8"/>
  <c r="G63" i="6" s="1"/>
  <c r="L8" i="5"/>
  <c r="O63" i="6" s="1"/>
  <c r="T8" i="5"/>
  <c r="G9"/>
  <c r="J43" i="6" s="1"/>
  <c r="O9" i="5"/>
  <c r="R43" i="6" s="1"/>
  <c r="E12" i="5"/>
  <c r="M12"/>
  <c r="U12"/>
  <c r="H13"/>
  <c r="K71" i="6" s="1"/>
  <c r="P13" i="5"/>
  <c r="S71" i="6" s="1"/>
  <c r="C14" i="5"/>
  <c r="F72" i="6" s="1"/>
  <c r="K14" i="5"/>
  <c r="N72" i="6" s="1"/>
  <c r="S14" i="5"/>
  <c r="V72" i="6" s="1"/>
  <c r="J19" i="5"/>
  <c r="R19"/>
  <c r="H22"/>
  <c r="P22"/>
  <c r="C23"/>
  <c r="F64" i="6" s="1"/>
  <c r="K23" i="5"/>
  <c r="N64" i="6" s="1"/>
  <c r="S23" i="5"/>
  <c r="V64" i="6" s="1"/>
  <c r="F24" i="5"/>
  <c r="I44" i="6" s="1"/>
  <c r="I25" i="5"/>
  <c r="L15" i="6" s="1"/>
  <c r="Q25" i="5"/>
  <c r="T15" i="6" s="1"/>
  <c r="D26" i="5"/>
  <c r="G27" i="6" s="1"/>
  <c r="L26" i="5"/>
  <c r="O27" i="6" s="1"/>
  <c r="T26" i="5"/>
  <c r="G27"/>
  <c r="J39" i="6" s="1"/>
  <c r="O27" i="5"/>
  <c r="R39" i="6" s="1"/>
  <c r="J28" i="5"/>
  <c r="M35" i="6" s="1"/>
  <c r="E29" i="5"/>
  <c r="H41" i="6" s="1"/>
  <c r="M29" i="5"/>
  <c r="P41" i="6" s="1"/>
  <c r="U29" i="5"/>
  <c r="X41" i="6" s="1"/>
  <c r="H30" i="5"/>
  <c r="K55" i="6" s="1"/>
  <c r="P30" i="5"/>
  <c r="S55" i="6" s="1"/>
  <c r="C31" i="5"/>
  <c r="F57" i="6" s="1"/>
  <c r="K31" i="5"/>
  <c r="N57" i="6" s="1"/>
  <c r="S31" i="5"/>
  <c r="V57" i="6" s="1"/>
  <c r="V37" i="5"/>
  <c r="V39"/>
  <c r="V45"/>
  <c r="V47"/>
  <c r="V49"/>
  <c r="G56"/>
  <c r="O56"/>
  <c r="J57"/>
  <c r="M24" i="6" s="1"/>
  <c r="E58" i="5"/>
  <c r="H25" i="6" s="1"/>
  <c r="M58" i="5"/>
  <c r="P25" i="6" s="1"/>
  <c r="U58" i="5"/>
  <c r="X25" i="6" s="1"/>
  <c r="I59" i="5"/>
  <c r="I60" s="1"/>
  <c r="I65" s="1"/>
  <c r="Q59"/>
  <c r="Q60" s="1"/>
  <c r="Q65" s="1"/>
  <c r="G45" i="6"/>
  <c r="O45"/>
  <c r="W45"/>
  <c r="Y45" s="1"/>
  <c r="H7" i="5"/>
  <c r="P7"/>
  <c r="S8"/>
  <c r="V63" i="6" s="1"/>
  <c r="F9" i="5"/>
  <c r="I43" i="6" s="1"/>
  <c r="N9" i="5"/>
  <c r="Q43" i="6" s="1"/>
  <c r="D12" i="5"/>
  <c r="L12"/>
  <c r="T12"/>
  <c r="G13"/>
  <c r="J71" i="6" s="1"/>
  <c r="O13" i="5"/>
  <c r="R71" i="6" s="1"/>
  <c r="J14" i="5"/>
  <c r="M72" i="6" s="1"/>
  <c r="R14" i="5"/>
  <c r="U72" i="6" s="1"/>
  <c r="I19" i="5"/>
  <c r="Q19"/>
  <c r="G22"/>
  <c r="O22"/>
  <c r="J23"/>
  <c r="M64" i="6" s="1"/>
  <c r="R23" i="5"/>
  <c r="U64" i="6" s="1"/>
  <c r="H25" i="5"/>
  <c r="K15" i="6" s="1"/>
  <c r="P25" i="5"/>
  <c r="S15" i="6" s="1"/>
  <c r="S26" i="5"/>
  <c r="V27" i="6" s="1"/>
  <c r="F27" i="5"/>
  <c r="I39" i="6" s="1"/>
  <c r="N27" i="5"/>
  <c r="Q39" i="6" s="1"/>
  <c r="D29" i="5"/>
  <c r="G41" i="6" s="1"/>
  <c r="L29" i="5"/>
  <c r="O41" i="6" s="1"/>
  <c r="T29" i="5"/>
  <c r="G30"/>
  <c r="J55" i="6" s="1"/>
  <c r="O30" i="5"/>
  <c r="R55" i="6" s="1"/>
  <c r="J31" i="5"/>
  <c r="M57" i="6" s="1"/>
  <c r="R31" i="5"/>
  <c r="U57" i="6" s="1"/>
  <c r="F56" i="5"/>
  <c r="V56" s="1"/>
  <c r="N56"/>
  <c r="D58"/>
  <c r="G25" i="6" s="1"/>
  <c r="L58" i="5"/>
  <c r="O25" i="6" s="1"/>
  <c r="T58" i="5"/>
  <c r="H59"/>
  <c r="H60" s="1"/>
  <c r="H65" s="1"/>
  <c r="P59"/>
  <c r="P60" s="1"/>
  <c r="P65" s="1"/>
  <c r="F45" i="6"/>
  <c r="N45"/>
  <c r="V45"/>
  <c r="G7" i="5"/>
  <c r="J8"/>
  <c r="M63" i="6" s="1"/>
  <c r="E9" i="5"/>
  <c r="H43" i="6" s="1"/>
  <c r="M9" i="5"/>
  <c r="P43" i="6" s="1"/>
  <c r="C12" i="5"/>
  <c r="K12"/>
  <c r="F13"/>
  <c r="I71" i="6" s="1"/>
  <c r="I14" i="5"/>
  <c r="L72" i="6" s="1"/>
  <c r="F22" i="5"/>
  <c r="I23"/>
  <c r="L64" i="6" s="1"/>
  <c r="G25" i="5"/>
  <c r="J15" i="6" s="1"/>
  <c r="J26" i="5"/>
  <c r="M27" i="6" s="1"/>
  <c r="E27" i="5"/>
  <c r="H39" i="6" s="1"/>
  <c r="M27" i="5"/>
  <c r="P39" i="6" s="1"/>
  <c r="C29" i="5"/>
  <c r="F41" i="6" s="1"/>
  <c r="K29" i="5"/>
  <c r="N41" i="6" s="1"/>
  <c r="F30" i="5"/>
  <c r="I55" i="6" s="1"/>
  <c r="I31" i="5"/>
  <c r="L57" i="6" s="1"/>
  <c r="E56" i="5"/>
  <c r="M56"/>
  <c r="C58"/>
  <c r="F25" i="6" s="1"/>
  <c r="K58" i="5"/>
  <c r="N25" i="6" s="1"/>
  <c r="Q23" l="1"/>
  <c r="N59" i="5"/>
  <c r="N60" s="1"/>
  <c r="N65" s="1"/>
  <c r="R11" i="6"/>
  <c r="O32" i="5"/>
  <c r="V12"/>
  <c r="W70" i="6"/>
  <c r="T15" i="5"/>
  <c r="M10" i="6"/>
  <c r="J10" i="5"/>
  <c r="W15" i="6"/>
  <c r="V25" i="5"/>
  <c r="V30"/>
  <c r="W55" i="6"/>
  <c r="V24" i="5"/>
  <c r="K10" i="6"/>
  <c r="H10" i="5"/>
  <c r="E15"/>
  <c r="H70" i="6"/>
  <c r="U10"/>
  <c r="R10" i="5"/>
  <c r="M23" i="6"/>
  <c r="J59" i="5"/>
  <c r="J60" s="1"/>
  <c r="J65" s="1"/>
  <c r="K70" i="6"/>
  <c r="H15" i="5"/>
  <c r="H20" s="1"/>
  <c r="V27"/>
  <c r="W41" i="6"/>
  <c r="V29" i="5"/>
  <c r="S10" i="6"/>
  <c r="P10" i="5"/>
  <c r="M15"/>
  <c r="P70" i="6"/>
  <c r="L10"/>
  <c r="I10" i="5"/>
  <c r="Y4" i="6"/>
  <c r="W74"/>
  <c r="U23"/>
  <c r="R59" i="5"/>
  <c r="R60" s="1"/>
  <c r="R65" s="1"/>
  <c r="F11" i="6"/>
  <c r="C32" i="5"/>
  <c r="S70" i="6"/>
  <c r="P15" i="5"/>
  <c r="L70" i="6"/>
  <c r="I15" i="5"/>
  <c r="H10" i="6"/>
  <c r="E10" i="5"/>
  <c r="I10" i="6"/>
  <c r="F10" i="5"/>
  <c r="F20" s="1"/>
  <c r="H23" i="6"/>
  <c r="E59" i="5"/>
  <c r="E60" s="1"/>
  <c r="E65" s="1"/>
  <c r="W25" i="6"/>
  <c r="V58" i="5"/>
  <c r="K11" i="6"/>
  <c r="H32" i="5"/>
  <c r="U15"/>
  <c r="X70" i="6"/>
  <c r="T10"/>
  <c r="Q10" i="5"/>
  <c r="F10" i="6"/>
  <c r="C10" i="5"/>
  <c r="N11" i="6"/>
  <c r="K32" i="5"/>
  <c r="T70" i="6"/>
  <c r="Q15" i="5"/>
  <c r="P10" i="6"/>
  <c r="M10" i="5"/>
  <c r="Q10" i="6"/>
  <c r="N10" i="5"/>
  <c r="N20"/>
  <c r="J10" i="6"/>
  <c r="G10" i="5"/>
  <c r="P23" i="6"/>
  <c r="M59" i="5"/>
  <c r="M60" s="1"/>
  <c r="M65" s="1"/>
  <c r="S11" i="6"/>
  <c r="P32" i="5"/>
  <c r="V19"/>
  <c r="N10" i="6"/>
  <c r="K10" i="5"/>
  <c r="V11" i="6"/>
  <c r="S32" i="5"/>
  <c r="G10" i="6"/>
  <c r="D10" i="5"/>
  <c r="F23" i="6"/>
  <c r="C59" i="5"/>
  <c r="C60" s="1"/>
  <c r="C65" s="1"/>
  <c r="G11" i="6"/>
  <c r="D32" i="5"/>
  <c r="X10" i="6"/>
  <c r="U10" i="5"/>
  <c r="M70" i="6"/>
  <c r="J15" i="5"/>
  <c r="J20" s="1"/>
  <c r="I11" i="6"/>
  <c r="F32" i="5"/>
  <c r="F70" i="6"/>
  <c r="C15" i="5"/>
  <c r="V26"/>
  <c r="W27" i="6"/>
  <c r="M11"/>
  <c r="J32" i="5"/>
  <c r="V10" i="6"/>
  <c r="S10" i="5"/>
  <c r="S20" s="1"/>
  <c r="O10" i="6"/>
  <c r="L10" i="5"/>
  <c r="N23" i="6"/>
  <c r="K59" i="5"/>
  <c r="K60" s="1"/>
  <c r="K65" s="1"/>
  <c r="O11" i="6"/>
  <c r="L32" i="5"/>
  <c r="U70" i="6"/>
  <c r="R15" i="5"/>
  <c r="R20" s="1"/>
  <c r="I20"/>
  <c r="N70" i="6"/>
  <c r="K15" i="5"/>
  <c r="K20" s="1"/>
  <c r="G70" i="6"/>
  <c r="D15" i="5"/>
  <c r="D20" s="1"/>
  <c r="J23" i="6"/>
  <c r="G59" i="5"/>
  <c r="G60" s="1"/>
  <c r="G65" s="1"/>
  <c r="W63" i="6"/>
  <c r="V8" i="5"/>
  <c r="U11" i="6"/>
  <c r="R32" i="5"/>
  <c r="J70" i="6"/>
  <c r="G15" i="5"/>
  <c r="W10" i="6"/>
  <c r="T10" i="5"/>
  <c r="V10" s="1"/>
  <c r="V7"/>
  <c r="V23" i="6"/>
  <c r="S59" i="5"/>
  <c r="S60" s="1"/>
  <c r="S65" s="1"/>
  <c r="V22"/>
  <c r="W11" i="6"/>
  <c r="T32" i="5"/>
  <c r="W71" i="6"/>
  <c r="V13" i="5"/>
  <c r="Q20"/>
  <c r="I23" i="6"/>
  <c r="F59" i="5"/>
  <c r="F60" s="1"/>
  <c r="F65" s="1"/>
  <c r="J11" i="6"/>
  <c r="G32" i="5"/>
  <c r="O70" i="6"/>
  <c r="L15" i="5"/>
  <c r="L20" s="1"/>
  <c r="R23" i="6"/>
  <c r="O59" i="5"/>
  <c r="O60" s="1"/>
  <c r="O65" s="1"/>
  <c r="R70" i="6"/>
  <c r="O15" i="5"/>
  <c r="O20" s="1"/>
  <c r="T60"/>
  <c r="E20"/>
  <c r="V9"/>
  <c r="G20" l="1"/>
  <c r="C20"/>
  <c r="V32"/>
  <c r="M20"/>
  <c r="U20"/>
  <c r="V59"/>
  <c r="V60"/>
  <c r="T65"/>
  <c r="T20"/>
  <c r="P20"/>
  <c r="Y74" i="6"/>
  <c r="W77"/>
  <c r="V15" i="5"/>
  <c r="V20" l="1"/>
</calcChain>
</file>

<file path=xl/sharedStrings.xml><?xml version="1.0" encoding="utf-8"?>
<sst xmlns="http://schemas.openxmlformats.org/spreadsheetml/2006/main" count="390" uniqueCount="186">
  <si>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</si>
  <si>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</si>
  <si>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</si>
  <si>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</si>
  <si>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</si>
  <si>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</si>
  <si>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</si>
  <si>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</si>
  <si>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</si>
  <si>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</si>
  <si>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</si>
  <si>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</si>
  <si>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</si>
  <si>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</si>
  <si>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</si>
  <si>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</si>
  <si>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</si>
  <si>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</si>
  <si>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</si>
  <si>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</si>
  <si>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</si>
  <si>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</si>
  <si>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</si>
  <si>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</si>
  <si>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</si>
  <si>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</si>
  <si>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</si>
  <si>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</si>
  <si>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</si>
  <si>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</si>
  <si>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</si>
  <si>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</si>
  <si>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</si>
  <si>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</si>
  <si>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</si>
  <si>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</si>
  <si>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</si>
  <si>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</si>
  <si>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</si>
  <si>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</si>
  <si>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</si>
  <si>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</si>
  <si>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</si>
  <si>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</si>
  <si>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</si>
  <si>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</si>
  <si>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</si>
  <si>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</si>
  <si>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</si>
  <si>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</si>
  <si>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</si>
  <si>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</si>
  <si>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</si>
  <si>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</si>
  <si>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</si>
  <si>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</si>
  <si>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</si>
  <si>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</si>
  <si>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</si>
  <si>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</si>
  <si>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</si>
  <si>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</si>
  <si>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</si>
  <si>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</si>
  <si>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</si>
  <si>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</si>
  <si>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</si>
  <si>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</si>
  <si>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</si>
  <si>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</si>
  <si>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</si>
  <si>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</si>
  <si>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</si>
  <si>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</si>
  <si>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</si>
  <si>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</si>
  <si>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</si>
  <si>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</si>
  <si>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</si>
  <si>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</si>
  <si>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</si>
  <si>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</si>
  <si>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</si>
  <si>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</si>
  <si>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</si>
  <si>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</si>
  <si>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</si>
  <si>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</si>
  <si>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</si>
  <si>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</si>
  <si>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</si>
  <si>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</si>
  <si>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</si>
  <si>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</si>
  <si>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</si>
  <si>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</si>
  <si>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</si>
  <si>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</si>
  <si>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</si>
  <si>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</si>
  <si>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</si>
  <si>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</si>
  <si>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</si>
  <si>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</si>
  <si>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</si>
  <si>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</si>
  <si>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</si>
  <si>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</si>
  <si>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</si>
  <si>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</si>
  <si>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</si>
  <si>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</si>
  <si>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</si>
  <si>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</si>
  <si>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</si>
  <si>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</si>
  <si>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</si>
  <si>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</si>
  <si>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</si>
  <si>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</si>
  <si>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</si>
  <si>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</si>
  <si>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</si>
  <si>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</si>
  <si>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</si>
  <si>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</si>
  <si>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</si>
  <si>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</si>
  <si>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</si>
  <si>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</si>
  <si>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</si>
  <si>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</si>
  <si>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</si>
  <si>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</si>
  <si>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</si>
  <si>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</si>
  <si>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</si>
  <si>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</si>
  <si>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</si>
  <si>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</si>
  <si>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</si>
  <si>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</si>
  <si>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</si>
  <si>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</si>
  <si>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</si>
  <si>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</si>
  <si>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</si>
  <si>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</si>
  <si>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</si>
  <si>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</si>
  <si>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</si>
  <si>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</si>
  <si>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</si>
  <si>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SAOB-OBLIGATION
GRANDTOTAL</t>
  </si>
  <si>
    <t>OBLIGATION
GRANDTOTAL</t>
  </si>
  <si>
    <t>CO</t>
  </si>
  <si>
    <t>SAOB-ALLOTMENT
GRANDTOTAL</t>
  </si>
  <si>
    <t>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</si>
  <si>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</si>
  <si>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</si>
  <si>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</si>
  <si>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</si>
  <si>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</si>
  <si>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</si>
  <si>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</si>
  <si>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</si>
  <si>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</si>
  <si>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</si>
  <si>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</si>
  <si>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</si>
  <si>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</si>
  <si>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</si>
  <si>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</si>
  <si>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</si>
  <si>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</si>
  <si>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</si>
  <si>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</si>
  <si>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</si>
  <si>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</si>
  <si>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</si>
  <si>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</si>
  <si>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</si>
  <si>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</si>
  <si>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</si>
  <si>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</si>
  <si>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REMARKS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</si>
</sst>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4">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28">
    <xf numFmtId="0" fontId="0" fillId="0" borderId="0" xfId="0" applyNumberFormat="1" applyFont="1" applyFill="1" applyBorder="1"/>
    <xf numFmtId="43" fontId="4" fillId="0" borderId="0" xfId="1" applyNumberFormat="1" applyFont="1" applyFill="1" applyBorder="1" applyAlignment="1">
      <alignment horizontal="left" vertical="center"/>
    </xf>
    <xf numFmtId="43" fontId="2" fillId="0" borderId="0" xfId="1" applyNumberFormat="1" applyFont="1" applyFill="1" applyBorder="1" applyAlignment="1">
      <alignment vertical="center"/>
    </xf>
    <xf numFmtId="43" fontId="2" fillId="0" borderId="0" xfId="1" applyNumberFormat="1" applyFont="1" applyFill="1" applyBorder="1" applyAlignment="1">
      <alignment horizontal="left" vertical="center"/>
    </xf>
    <xf numFmtId="0" fontId="2" fillId="0" borderId="0" xfId="0" applyNumberFormat="1" applyFont="1" applyFill="1" applyBorder="1"/>
    <xf numFmtId="0" fontId="2" fillId="0" borderId="0" xfId="0" applyNumberFormat="1" applyFont="1" applyFill="1" applyBorder="1" applyAlignment="1">
      <alignment vertical="center"/>
    </xf>
    <xf numFmtId="43" fontId="2" fillId="0" borderId="0" xfId="1" applyNumberFormat="1" applyFont="1" applyFill="1" applyBorder="1" applyAlignment="1">
      <alignment vertical="center"/>
    </xf>
    <xf numFmtId="10" fontId="2" fillId="0" borderId="0" xfId="1" applyNumberFormat="1" applyFont="1" applyFill="1" applyBorder="1" applyAlignment="1">
      <alignment vertical="center"/>
    </xf>
    <xf numFmtId="9" fontId="2" fillId="0" borderId="0" xfId="0" applyNumberFormat="1" applyFont="1" applyFill="1" applyBorder="1" applyAlignment="1">
      <alignment horizontal="right"/>
    </xf>
    <xf numFmtId="43" fontId="2" fillId="0" borderId="0" xfId="1" applyNumberFormat="1" applyFont="1" applyFill="1" applyBorder="1"/>
    <xf numFmtId="0" fontId="2" fillId="0" borderId="0" xfId="7" applyNumberFormat="1" applyFont="1" applyFill="1" applyBorder="1" applyAlignment="1">
      <alignment vertical="center"/>
    </xf>
    <xf numFmtId="10" fontId="2" fillId="0" borderId="0" xfId="7" applyNumberFormat="1" applyFont="1" applyFill="1" applyBorder="1" applyAlignment="1">
      <alignment horizontal="right" vertical="center"/>
    </xf>
    <xf numFmtId="0" fontId="2" fillId="0" borderId="0" xfId="7" applyNumberFormat="1" applyFont="1" applyFill="1" applyBorder="1"/>
    <xf numFmtId="0" fontId="2" fillId="0" borderId="0" xfId="7" applyNumberFormat="1" applyFont="1" applyFill="1" applyBorder="1" applyAlignment="1">
      <alignment horizontal="right"/>
    </xf>
    <xf numFmtId="0" fontId="4" fillId="0" borderId="0" xfId="7" applyNumberFormat="1" applyFont="1" applyFill="1" applyBorder="1"/>
    <xf numFmtId="15" fontId="4" fillId="0" borderId="0" xfId="7" applyNumberFormat="1" applyFont="1" applyFill="1" applyBorder="1" applyAlignment="1">
      <alignment horizontal="center"/>
    </xf>
    <xf numFmtId="0" fontId="2" fillId="0" borderId="0" xfId="7" applyNumberFormat="1" applyFont="1" applyFill="1" applyBorder="1"/>
    <xf numFmtId="43" fontId="4" fillId="0" borderId="0" xfId="1" applyNumberFormat="1" applyFont="1" applyFill="1" applyBorder="1" applyAlignment="1">
      <alignment vertical="center"/>
    </xf>
    <xf numFmtId="43" fontId="4" fillId="0" borderId="0" xfId="1" applyNumberFormat="1" applyFont="1" applyFill="1" applyBorder="1" applyAlignment="1">
      <alignment vertical="center"/>
    </xf>
    <xf numFmtId="9" fontId="2" fillId="0" borderId="0" xfId="7" applyNumberFormat="1" applyFont="1" applyFill="1" applyBorder="1" applyAlignment="1">
      <alignment horizontal="right"/>
    </xf>
    <xf numFmtId="49" fontId="4" fillId="0" borderId="0" xfId="1"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10" fontId="2" fillId="0" borderId="0" xfId="1" applyNumberFormat="1" applyFont="1" applyFill="1" applyBorder="1" applyAlignment="1">
      <alignment horizontal="center" vertical="center"/>
    </xf>
    <xf numFmtId="0" fontId="2" fillId="0" borderId="0" xfId="7" applyNumberFormat="1" applyFont="1" applyFill="1" applyBorder="1" applyAlignment="1">
      <alignment horizontal="center"/>
    </xf>
    <xf numFmtId="43" fontId="4" fillId="0" borderId="1" xfId="1" applyNumberFormat="1" applyFont="1" applyFill="1" applyBorder="1" applyAlignment="1">
      <alignment horizontal="center" vertical="center"/>
    </xf>
    <xf numFmtId="43" fontId="4" fillId="0" borderId="8" xfId="1" applyNumberFormat="1" applyFont="1" applyFill="1" applyBorder="1" applyAlignment="1">
      <alignment horizontal="center" vertical="center"/>
    </xf>
    <xf numFmtId="0" fontId="4" fillId="0" borderId="0" xfId="7" applyNumberFormat="1" applyFont="1" applyFill="1" applyBorder="1" applyAlignment="1">
      <alignment horizontal="center"/>
    </xf>
    <xf numFmtId="0" fontId="4" fillId="0" borderId="0" xfId="0" applyNumberFormat="1" applyFont="1" applyFill="1" applyBorder="1"/>
    <xf numFmtId="43" fontId="4" fillId="0" borderId="3" xfId="1" applyNumberFormat="1" applyFont="1" applyFill="1" applyBorder="1" applyAlignment="1">
      <alignment horizontal="center" vertical="center"/>
    </xf>
    <xf numFmtId="43" fontId="4" fillId="0" borderId="9"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7" applyNumberFormat="1" applyFont="1" applyFill="1" applyBorder="1" applyAlignment="1">
      <alignment horizontal="center" vertical="center"/>
    </xf>
    <xf numFmtId="43" fontId="4" fillId="0" borderId="3" xfId="1" applyNumberFormat="1" applyFont="1" applyFill="1" applyBorder="1" applyAlignment="1">
      <alignment horizontal="left" vertical="center"/>
    </xf>
    <xf numFmtId="43" fontId="4" fillId="0" borderId="9" xfId="1" applyNumberFormat="1" applyFont="1" applyFill="1" applyBorder="1" applyAlignment="1">
      <alignment horizontal="left" vertical="center"/>
    </xf>
    <xf numFmtId="43" fontId="4" fillId="0" borderId="4"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7" applyNumberFormat="1" applyFont="1" applyFill="1" applyBorder="1"/>
    <xf numFmtId="43" fontId="4" fillId="0" borderId="0" xfId="1" applyNumberFormat="1" applyFont="1" applyFill="1" applyBorder="1"/>
    <xf numFmtId="43" fontId="4" fillId="0" borderId="0" xfId="0" applyNumberFormat="1" applyFont="1" applyFill="1" applyBorder="1"/>
    <xf numFmtId="43" fontId="2" fillId="0" borderId="5" xfId="1" applyNumberFormat="1" applyFont="1" applyFill="1" applyBorder="1" applyAlignment="1">
      <alignment horizontal="center" vertical="center"/>
    </xf>
    <xf numFmtId="43" fontId="2" fillId="0" borderId="7" xfId="1" applyNumberFormat="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7" applyNumberFormat="1" applyFont="1" applyFill="1" applyBorder="1" applyAlignment="1">
      <alignment horizontal="center" vertical="center"/>
    </xf>
    <xf numFmtId="43" fontId="2" fillId="0" borderId="0" xfId="7" applyNumberFormat="1" applyFont="1" applyFill="1" applyBorder="1"/>
    <xf numFmtId="43" fontId="5" fillId="0" borderId="0" xfId="1"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3" fontId="4" fillId="0" borderId="0" xfId="1" applyNumberFormat="1" applyFont="1" applyFill="1" applyBorder="1" applyAlignment="1">
      <alignment horizontal="center" vertical="center"/>
    </xf>
    <xf numFmtId="10" fontId="4" fillId="0" borderId="0" xfId="1" applyNumberFormat="1" applyFont="1" applyFill="1" applyBorder="1" applyAlignment="1">
      <alignment vertical="center"/>
    </xf>
    <xf numFmtId="43" fontId="2"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xf>
    <xf numFmtId="43" fontId="2" fillId="2" borderId="0" xfId="1" applyNumberFormat="1" applyFont="1" applyFill="1" applyBorder="1" applyAlignment="1">
      <alignment vertical="center"/>
    </xf>
    <xf numFmtId="43" fontId="4" fillId="2" borderId="0" xfId="1" applyNumberFormat="1" applyFont="1" applyFill="1" applyBorder="1" applyAlignment="1">
      <alignment vertical="center"/>
    </xf>
    <xf numFmtId="43" fontId="4" fillId="2" borderId="0" xfId="1" applyNumberFormat="1" applyFont="1" applyFill="1" applyBorder="1" applyAlignment="1">
      <alignment horizontal="left" vertical="center"/>
    </xf>
    <xf numFmtId="43" fontId="4" fillId="2" borderId="2" xfId="1" applyNumberFormat="1" applyFont="1" applyFill="1" applyBorder="1" applyAlignment="1">
      <alignment horizontal="center" vertical="center"/>
    </xf>
    <xf numFmtId="43" fontId="0" fillId="0" borderId="0" xfId="1" applyNumberFormat="1" applyFont="1" applyFill="1" applyBorder="1"/>
    <xf numFmtId="43" fontId="2" fillId="0" borderId="7" xfId="1" quotePrefix="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NumberFormat="1" applyFont="1" applyFill="1" applyBorder="1" applyAlignment="1">
      <alignment horizontal="center" vertical="center"/>
    </xf>
    <xf numFmtId="43" fontId="4" fillId="2" borderId="6" xfId="1" applyNumberFormat="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7" applyNumberFormat="1" applyFont="1" applyFill="1" applyBorder="1" applyAlignment="1">
      <alignment horizontal="center" vertical="center"/>
    </xf>
    <xf numFmtId="1" fontId="2" fillId="0" borderId="0" xfId="1" applyNumberFormat="1" applyFont="1" applyFill="1" applyBorder="1" applyAlignment="1">
      <alignment horizontal="left" vertical="center"/>
    </xf>
    <xf numFmtId="1" fontId="4" fillId="0" borderId="8" xfId="7" applyNumberFormat="1" applyFont="1" applyFill="1" applyBorder="1" applyAlignment="1">
      <alignment horizontal="center" vertical="center"/>
    </xf>
    <xf numFmtId="1" fontId="4" fillId="0" borderId="9" xfId="7" applyNumberFormat="1" applyFont="1" applyFill="1" applyBorder="1" applyAlignment="1">
      <alignment horizontal="center" vertical="center"/>
    </xf>
    <xf numFmtId="1" fontId="2" fillId="0" borderId="7" xfId="7" applyNumberFormat="1" applyFont="1" applyFill="1" applyBorder="1" applyAlignment="1">
      <alignment horizontal="center" vertical="center"/>
    </xf>
    <xf numFmtId="43" fontId="4" fillId="3" borderId="1" xfId="1" applyNumberFormat="1" applyFont="1" applyFill="1" applyBorder="1" applyAlignment="1">
      <alignment horizontal="center" vertical="center"/>
    </xf>
    <xf numFmtId="43" fontId="4" fillId="3" borderId="3" xfId="1" applyNumberFormat="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65" fontId="2" fillId="0" borderId="0" xfId="0" applyNumberFormat="1" applyFont="1" applyFill="1" applyBorder="1" applyAlignment="1">
      <alignment vertical="center"/>
    </xf>
    <xf numFmtId="0" fontId="10" fillId="0" borderId="0" xfId="6" applyNumberFormat="1" applyFont="1" applyFill="1" applyBorder="1" applyAlignment="1">
      <alignment horizontal="left"/>
    </xf>
    <xf numFmtId="15" fontId="10" fillId="0" borderId="0" xfId="6" quotePrefix="1" applyNumberFormat="1" applyFont="1" applyFill="1" applyBorder="1" applyAlignment="1">
      <alignment horizontal="left"/>
    </xf>
    <xf numFmtId="0" fontId="10" fillId="0" borderId="16" xfId="6" applyNumberFormat="1" applyFont="1" applyFill="1" applyBorder="1" applyAlignment="1">
      <alignment horizontal="center" vertical="center"/>
    </xf>
    <xf numFmtId="0" fontId="10" fillId="0" borderId="0" xfId="6" applyNumberFormat="1" applyFont="1" applyFill="1" applyBorder="1" applyAlignment="1">
      <alignment horizontal="center" vertical="center"/>
    </xf>
    <xf numFmtId="0" fontId="10" fillId="0" borderId="0" xfId="6" applyNumberFormat="1" applyFont="1" applyFill="1" applyBorder="1" applyAlignment="1">
      <alignment horizontal="left" vertical="center"/>
    </xf>
    <xf numFmtId="43" fontId="10" fillId="0" borderId="16" xfId="1" applyNumberFormat="1" applyFont="1" applyFill="1" applyBorder="1" applyAlignment="1">
      <alignment horizontal="center" vertical="center"/>
    </xf>
    <xf numFmtId="43" fontId="10" fillId="0" borderId="0" xfId="1" applyNumberFormat="1" applyFont="1" applyFill="1" applyBorder="1" applyAlignment="1">
      <alignment horizontal="center" vertical="center"/>
    </xf>
    <xf numFmtId="43" fontId="9" fillId="0" borderId="0" xfId="1" applyNumberFormat="1" applyFont="1" applyFill="1" applyBorder="1"/>
    <xf numFmtId="0" fontId="11" fillId="0" borderId="0" xfId="0" applyNumberFormat="1" applyFont="1" applyFill="1" applyBorder="1"/>
    <xf numFmtId="43" fontId="11" fillId="0" borderId="0" xfId="1" applyNumberFormat="1" applyFont="1" applyFill="1" applyBorder="1"/>
    <xf numFmtId="0" fontId="12" fillId="0" borderId="0" xfId="0" applyNumberFormat="1" applyFont="1" applyFill="1" applyBorder="1"/>
    <xf numFmtId="0" fontId="2" fillId="0" borderId="0" xfId="7" applyNumberFormat="1" applyFont="1" applyFill="1" applyBorder="1" applyAlignment="1">
      <alignment horizontal="left" vertical="center"/>
    </xf>
    <xf numFmtId="43" fontId="10" fillId="0" borderId="16" xfId="1" applyNumberFormat="1" applyFont="1" applyFill="1" applyBorder="1" applyAlignment="1">
      <alignment horizontal="center" vertical="center" wrapText="1"/>
    </xf>
    <xf numFmtId="0" fontId="12" fillId="0" borderId="17" xfId="0" applyNumberFormat="1" applyFont="1" applyFill="1" applyBorder="1" applyAlignment="1">
      <alignment horizontal="right"/>
    </xf>
    <xf numFmtId="43" fontId="12" fillId="0" borderId="17" xfId="1" applyNumberFormat="1" applyFont="1" applyFill="1" applyBorder="1"/>
    <xf numFmtId="43" fontId="9" fillId="0" borderId="17" xfId="1" applyNumberFormat="1" applyFont="1" applyFill="1" applyBorder="1"/>
    <xf numFmtId="0" fontId="9" fillId="0" borderId="0" xfId="0" applyNumberFormat="1" applyFont="1" applyFill="1" applyBorder="1" applyAlignment="1">
      <alignment horizontal="right"/>
    </xf>
    <xf numFmtId="0" fontId="12" fillId="0" borderId="14" xfId="0" applyNumberFormat="1" applyFont="1" applyFill="1" applyBorder="1" applyAlignment="1">
      <alignment horizontal="right"/>
    </xf>
    <xf numFmtId="43" fontId="12" fillId="0" borderId="14" xfId="1" applyNumberFormat="1" applyFont="1" applyFill="1" applyBorder="1"/>
    <xf numFmtId="0" fontId="12" fillId="0" borderId="11" xfId="0" applyNumberFormat="1" applyFont="1" applyFill="1" applyBorder="1" applyAlignment="1">
      <alignment horizontal="right"/>
    </xf>
    <xf numFmtId="43" fontId="12" fillId="0" borderId="11" xfId="1" applyNumberFormat="1" applyFont="1" applyFill="1" applyBorder="1"/>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Border="1"/>
    <xf numFmtId="0" fontId="0" fillId="2" borderId="0" xfId="0" applyNumberFormat="1" applyFont="1" applyFill="1" applyBorder="1" applyAlignment="1">
      <alignment horizontal="left"/>
    </xf>
    <xf numFmtId="0" fontId="13" fillId="0" borderId="0" xfId="0" applyNumberFormat="1" applyFont="1" applyFill="1" applyBorder="1"/>
    <xf numFmtId="164" fontId="0" fillId="0" borderId="0" xfId="0" applyNumberFormat="1" applyFont="1" applyFill="1" applyBorder="1"/>
    <xf numFmtId="43" fontId="0" fillId="0" borderId="0" xfId="1" applyNumberFormat="1" applyFont="1" applyFill="1" applyBorder="1"/>
    <xf numFmtId="43" fontId="0" fillId="0" borderId="0" xfId="1" applyNumberFormat="1" applyFont="1" applyFill="1" applyBorder="1" applyAlignment="1">
      <alignment vertical="center"/>
    </xf>
    <xf numFmtId="0" fontId="4" fillId="0" borderId="0"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43" fontId="4" fillId="0" borderId="10" xfId="1" applyNumberFormat="1" applyFont="1" applyFill="1" applyBorder="1" applyAlignment="1">
      <alignment horizontal="center" vertical="center"/>
    </xf>
    <xf numFmtId="43" fontId="4" fillId="0" borderId="11" xfId="1" applyNumberFormat="1" applyFont="1" applyFill="1" applyBorder="1" applyAlignment="1">
      <alignment horizontal="center" vertical="center"/>
    </xf>
    <xf numFmtId="43" fontId="4" fillId="0" borderId="12" xfId="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4" fillId="0" borderId="14" xfId="7" applyNumberFormat="1" applyFont="1" applyFill="1" applyBorder="1" applyAlignment="1">
      <alignment horizontal="center" vertical="center"/>
    </xf>
    <xf numFmtId="0" fontId="4" fillId="0" borderId="2" xfId="7" applyNumberFormat="1" applyFont="1" applyFill="1" applyBorder="1" applyAlignment="1">
      <alignment horizontal="center" vertical="center"/>
    </xf>
    <xf numFmtId="0" fontId="4" fillId="0" borderId="3"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0" fontId="4" fillId="0" borderId="4" xfId="7" applyNumberFormat="1" applyFont="1" applyFill="1" applyBorder="1" applyAlignment="1">
      <alignment horizontal="center" vertical="center"/>
    </xf>
    <xf numFmtId="49" fontId="2" fillId="0" borderId="5" xfId="7" applyNumberFormat="1" applyFont="1" applyFill="1" applyBorder="1" applyAlignment="1">
      <alignment horizontal="center" vertical="center"/>
    </xf>
    <xf numFmtId="49" fontId="2" fillId="0" borderId="15" xfId="7" applyNumberFormat="1" applyFont="1" applyFill="1" applyBorder="1" applyAlignment="1">
      <alignment horizontal="center" vertical="center"/>
    </xf>
    <xf numFmtId="49" fontId="2" fillId="0" borderId="6" xfId="7" applyNumberFormat="1" applyFont="1" applyFill="1" applyBorder="1" applyAlignment="1">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O14"/>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28515625" style="2" customWidth="1"/>
    <col min="20" max="21" width="15.42578125" style="2" hidden="1" customWidth="1"/>
    <col min="22" max="22" width="15.42578125" style="6" hidden="1" customWidth="1"/>
    <col min="23" max="27" width="15.42578125" style="2" hidden="1" customWidth="1"/>
    <col min="28" max="28" width="12" style="2" hidden="1" customWidth="1"/>
    <col min="29" max="29" width="0.140625" style="52" hidden="1" customWidth="1"/>
    <col min="30" max="30" width="18.7109375" style="2" customWidth="1"/>
    <col min="31" max="31" width="18.85546875" style="2" customWidth="1"/>
    <col min="32" max="32" width="17.14062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ustomWidth="1"/>
    <col min="509" max="509" width="14" style="4" bestFit="1" customWidth="1"/>
    <col min="510" max="511" width="9.140625" style="4" customWidth="1"/>
    <col min="512"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139</v>
      </c>
      <c r="AG3" s="11"/>
      <c r="AH3" s="12"/>
      <c r="AI3" s="13"/>
      <c r="KC3" s="4"/>
      <c r="SK3" s="4"/>
    </row>
    <row r="4" spans="1:535" hidden="1">
      <c r="J4" s="116" t="s">
        <v>140</v>
      </c>
      <c r="K4" s="116"/>
      <c r="L4" s="116"/>
      <c r="M4" s="116"/>
      <c r="N4" s="116"/>
      <c r="O4" s="116"/>
      <c r="P4" s="116"/>
      <c r="Q4" s="116"/>
      <c r="R4" s="116"/>
      <c r="S4" s="116"/>
      <c r="T4" s="116"/>
      <c r="U4" s="116"/>
      <c r="V4" s="116"/>
      <c r="W4" s="116"/>
      <c r="X4" s="116"/>
      <c r="Y4" s="116"/>
      <c r="Z4" s="116"/>
      <c r="AA4" s="116"/>
      <c r="AB4" s="116"/>
      <c r="AC4" s="116"/>
      <c r="AD4" s="116"/>
      <c r="AE4" s="116"/>
      <c r="AF4" s="116"/>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17" t="s">
        <v>8</v>
      </c>
      <c r="K5" s="117"/>
      <c r="L5" s="117"/>
      <c r="M5" s="117"/>
      <c r="N5" s="117"/>
      <c r="O5" s="117"/>
      <c r="P5" s="117"/>
      <c r="Q5" s="117"/>
      <c r="R5" s="117"/>
      <c r="S5" s="117"/>
      <c r="T5" s="117"/>
      <c r="U5" s="117"/>
      <c r="V5" s="117"/>
      <c r="W5" s="117"/>
      <c r="X5" s="117"/>
      <c r="Y5" s="117"/>
      <c r="Z5" s="117"/>
      <c r="AA5" s="117"/>
      <c r="AB5" s="117"/>
      <c r="AC5" s="117"/>
      <c r="AD5" s="117"/>
      <c r="AE5" s="117"/>
      <c r="AF5" s="117"/>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18" t="s">
        <v>141</v>
      </c>
      <c r="K6" s="118"/>
      <c r="L6" s="118"/>
      <c r="M6" s="118"/>
      <c r="N6" s="118"/>
      <c r="O6" s="118"/>
      <c r="P6" s="118"/>
      <c r="Q6" s="118"/>
      <c r="R6" s="118"/>
      <c r="S6" s="118"/>
      <c r="T6" s="118"/>
      <c r="U6" s="118"/>
      <c r="V6" s="118"/>
      <c r="W6" s="118"/>
      <c r="X6" s="118"/>
      <c r="Y6" s="118"/>
      <c r="Z6" s="118"/>
      <c r="AA6" s="118"/>
      <c r="AB6" s="118"/>
      <c r="AC6" s="118"/>
      <c r="AD6" s="118"/>
      <c r="AE6" s="118"/>
      <c r="AF6" s="118"/>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142</v>
      </c>
      <c r="B7" s="10"/>
      <c r="C7" s="3"/>
      <c r="D7" s="3"/>
      <c r="E7" s="3"/>
      <c r="F7" s="3"/>
      <c r="G7" s="3"/>
      <c r="H7" s="3"/>
      <c r="I7" s="3"/>
      <c r="J7" s="3" t="s">
        <v>143</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144</v>
      </c>
      <c r="B8" s="10"/>
      <c r="C8" s="3"/>
      <c r="D8" s="3"/>
      <c r="E8" s="3"/>
      <c r="F8" s="3"/>
      <c r="G8" s="3"/>
      <c r="H8" s="3"/>
      <c r="I8" s="3"/>
      <c r="J8" s="3" t="s">
        <v>145</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146</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c r="A11" s="119" t="s">
        <v>147</v>
      </c>
      <c r="B11" s="120"/>
      <c r="C11" s="120"/>
      <c r="D11" s="120"/>
      <c r="E11" s="120"/>
      <c r="F11" s="120"/>
      <c r="G11" s="120"/>
      <c r="H11" s="120"/>
      <c r="I11" s="120"/>
      <c r="J11" s="121"/>
      <c r="K11" s="71" t="s">
        <v>148</v>
      </c>
      <c r="L11" s="24"/>
      <c r="M11" s="24" t="s">
        <v>149</v>
      </c>
      <c r="N11" s="25"/>
      <c r="O11" s="25"/>
      <c r="P11" s="25"/>
      <c r="Q11" s="113" t="s">
        <v>150</v>
      </c>
      <c r="R11" s="114"/>
      <c r="S11" s="114"/>
      <c r="T11" s="114"/>
      <c r="U11" s="114"/>
      <c r="V11" s="114"/>
      <c r="W11" s="114"/>
      <c r="X11" s="114"/>
      <c r="Y11" s="114"/>
      <c r="Z11" s="114"/>
      <c r="AA11" s="114"/>
      <c r="AB11" s="114"/>
      <c r="AC11" s="114"/>
      <c r="AD11" s="115"/>
      <c r="AE11" s="25" t="s">
        <v>151</v>
      </c>
      <c r="AF11" s="67" t="s">
        <v>152</v>
      </c>
      <c r="AG11" s="61" t="s">
        <v>185</v>
      </c>
      <c r="AH11" s="112" t="s">
        <v>153</v>
      </c>
      <c r="AI11" s="111" t="s">
        <v>154</v>
      </c>
      <c r="AJ11" s="26" t="s">
        <v>105</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109</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155</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12" t="s">
        <v>156</v>
      </c>
      <c r="JZ11" s="111" t="s">
        <v>157</v>
      </c>
      <c r="KA11" s="26" t="s">
        <v>105</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109</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155</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c r="A12" s="122" t="s">
        <v>158</v>
      </c>
      <c r="B12" s="123"/>
      <c r="C12" s="123"/>
      <c r="D12" s="123"/>
      <c r="E12" s="123"/>
      <c r="F12" s="123"/>
      <c r="G12" s="123"/>
      <c r="H12" s="123"/>
      <c r="I12" s="123"/>
      <c r="J12" s="124"/>
      <c r="K12" s="72" t="s">
        <v>159</v>
      </c>
      <c r="L12" s="28" t="s">
        <v>160</v>
      </c>
      <c r="M12" s="28" t="s">
        <v>161</v>
      </c>
      <c r="N12" s="29" t="s">
        <v>12</v>
      </c>
      <c r="O12" s="29" t="s">
        <v>13</v>
      </c>
      <c r="P12" s="29" t="s">
        <v>162</v>
      </c>
      <c r="Q12" s="30" t="s">
        <v>163</v>
      </c>
      <c r="R12" s="30" t="s">
        <v>164</v>
      </c>
      <c r="S12" s="30" t="s">
        <v>165</v>
      </c>
      <c r="T12" s="30" t="s">
        <v>166</v>
      </c>
      <c r="U12" s="30" t="s">
        <v>167</v>
      </c>
      <c r="V12" s="31" t="s">
        <v>168</v>
      </c>
      <c r="W12" s="30" t="s">
        <v>169</v>
      </c>
      <c r="X12" s="30" t="s">
        <v>170</v>
      </c>
      <c r="Y12" s="30" t="s">
        <v>171</v>
      </c>
      <c r="Z12" s="30" t="s">
        <v>172</v>
      </c>
      <c r="AA12" s="30" t="s">
        <v>173</v>
      </c>
      <c r="AB12" s="30" t="s">
        <v>174</v>
      </c>
      <c r="AC12" s="55"/>
      <c r="AD12" s="74" t="s">
        <v>175</v>
      </c>
      <c r="AE12" s="29" t="s">
        <v>176</v>
      </c>
      <c r="AF12" s="63"/>
      <c r="AG12" s="61"/>
      <c r="AH12" s="112"/>
      <c r="AI12" s="11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12"/>
      <c r="JZ12" s="11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22"/>
      <c r="B13" s="123"/>
      <c r="C13" s="123"/>
      <c r="D13" s="123"/>
      <c r="E13" s="123"/>
      <c r="F13" s="123"/>
      <c r="G13" s="123"/>
      <c r="H13" s="123"/>
      <c r="I13" s="123"/>
      <c r="J13" s="124"/>
      <c r="K13" s="72"/>
      <c r="L13" s="28" t="s">
        <v>12</v>
      </c>
      <c r="M13" s="33"/>
      <c r="N13" s="34"/>
      <c r="O13" s="34"/>
      <c r="P13" s="29" t="s">
        <v>12</v>
      </c>
      <c r="Q13" s="35"/>
      <c r="R13" s="35"/>
      <c r="S13" s="35"/>
      <c r="T13" s="35"/>
      <c r="U13" s="35"/>
      <c r="V13" s="36"/>
      <c r="W13" s="35"/>
      <c r="X13" s="35"/>
      <c r="Y13" s="35"/>
      <c r="Z13" s="35"/>
      <c r="AA13" s="35"/>
      <c r="AB13" s="35"/>
      <c r="AC13" s="65"/>
      <c r="AD13" s="75"/>
      <c r="AE13" s="29" t="s">
        <v>149</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25" t="s">
        <v>177</v>
      </c>
      <c r="B14" s="126"/>
      <c r="C14" s="126"/>
      <c r="D14" s="126"/>
      <c r="E14" s="126"/>
      <c r="F14" s="126"/>
      <c r="G14" s="126"/>
      <c r="H14" s="126"/>
      <c r="I14" s="126"/>
      <c r="J14" s="127"/>
      <c r="K14" s="73"/>
      <c r="L14" s="40"/>
      <c r="M14" s="40" t="s">
        <v>178</v>
      </c>
      <c r="N14" s="57" t="s">
        <v>179</v>
      </c>
      <c r="O14" s="41" t="s">
        <v>180</v>
      </c>
      <c r="P14" s="57" t="s">
        <v>181</v>
      </c>
      <c r="Q14" s="57" t="s">
        <v>4</v>
      </c>
      <c r="R14" s="57" t="s">
        <v>4</v>
      </c>
      <c r="S14" s="57" t="s">
        <v>4</v>
      </c>
      <c r="T14" s="57" t="s">
        <v>4</v>
      </c>
      <c r="U14" s="57" t="s">
        <v>4</v>
      </c>
      <c r="V14" s="57" t="s">
        <v>4</v>
      </c>
      <c r="W14" s="57" t="s">
        <v>4</v>
      </c>
      <c r="X14" s="57" t="s">
        <v>4</v>
      </c>
      <c r="Y14" s="57" t="s">
        <v>4</v>
      </c>
      <c r="Z14" s="57" t="s">
        <v>4</v>
      </c>
      <c r="AA14" s="57" t="s">
        <v>4</v>
      </c>
      <c r="AB14" s="57" t="s">
        <v>4</v>
      </c>
      <c r="AC14" s="66"/>
      <c r="AD14" s="76" t="s">
        <v>182</v>
      </c>
      <c r="AE14" s="42" t="s">
        <v>183</v>
      </c>
      <c r="AF14" s="43" t="s">
        <v>184</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1"/>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count="4">
    <mergeCell ref="A11:J11"/>
    <mergeCell ref="A12:J12"/>
    <mergeCell ref="A13:J13"/>
    <mergeCell ref="A14:J14"/>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79" t="s">
        <v>6</v>
      </c>
    </row>
    <row r="2" spans="1:22">
      <c r="A2" s="79" t="s">
        <v>7</v>
      </c>
    </row>
    <row r="3" spans="1:22">
      <c r="A3" s="80" t="s">
        <v>8</v>
      </c>
    </row>
    <row r="5" spans="1:22" ht="25.5">
      <c r="A5" s="81" t="s">
        <v>9</v>
      </c>
      <c r="B5" s="81" t="s">
        <v>10</v>
      </c>
      <c r="C5" s="84" t="s">
        <v>11</v>
      </c>
      <c r="D5" s="84" t="s">
        <v>12</v>
      </c>
      <c r="E5" s="84" t="s">
        <v>13</v>
      </c>
      <c r="F5" s="91" t="s">
        <v>14</v>
      </c>
      <c r="G5" s="84" t="s">
        <v>15</v>
      </c>
      <c r="H5" s="84" t="s">
        <v>16</v>
      </c>
      <c r="I5" s="84" t="s">
        <v>17</v>
      </c>
      <c r="J5" s="84" t="s">
        <v>18</v>
      </c>
      <c r="K5" s="84" t="s">
        <v>19</v>
      </c>
      <c r="L5" s="84" t="s">
        <v>20</v>
      </c>
      <c r="M5" s="84" t="s">
        <v>21</v>
      </c>
      <c r="N5" s="84" t="s">
        <v>22</v>
      </c>
      <c r="O5" s="84" t="s">
        <v>23</v>
      </c>
      <c r="P5" s="84" t="s">
        <v>24</v>
      </c>
      <c r="Q5" s="84" t="s">
        <v>25</v>
      </c>
      <c r="R5" s="84" t="s">
        <v>26</v>
      </c>
      <c r="S5" s="91" t="s">
        <v>27</v>
      </c>
      <c r="T5" s="91" t="s">
        <v>28</v>
      </c>
      <c r="U5" s="84" t="s">
        <v>29</v>
      </c>
    </row>
    <row r="6" spans="1:22">
      <c r="A6" s="83" t="s">
        <v>30</v>
      </c>
      <c r="B6" s="82"/>
      <c r="C6" s="85"/>
    </row>
    <row r="7" spans="1:22">
      <c r="A7" s="107" t="s">
        <v>31</v>
      </c>
      <c r="B7" s="87" t="e">
        <f>+'JAN-DEC'!#REF!</f>
        <v>#REF!</v>
      </c>
      <c r="C7" s="88" t="e">
        <f>VLOOKUP($B7,'JAN-DEC'!#REF!,12,FALSE)</f>
        <v>#REF!</v>
      </c>
      <c r="D7" s="88" t="e">
        <f>VLOOKUP($B7,'JAN-DEC'!#REF!,13,FALSE)</f>
        <v>#REF!</v>
      </c>
      <c r="E7" s="88" t="e">
        <f>VLOOKUP($B7,'JAN-DEC'!#REF!,14,FALSE)</f>
        <v>#REF!</v>
      </c>
      <c r="F7" s="88" t="e">
        <f>VLOOKUP($B7,'JAN-DEC'!#REF!,15,FALSE)</f>
        <v>#REF!</v>
      </c>
      <c r="G7" s="88" t="e">
        <f>VLOOKUP($B7,'JAN-DEC'!#REF!,16,FALSE)</f>
        <v>#REF!</v>
      </c>
      <c r="H7" s="88" t="e">
        <f>VLOOKUP($B7,'JAN-DEC'!#REF!,17,FALSE)</f>
        <v>#REF!</v>
      </c>
      <c r="I7" s="88" t="e">
        <f>VLOOKUP($B7,'JAN-DEC'!#REF!,18,FALSE)</f>
        <v>#REF!</v>
      </c>
      <c r="J7" s="88" t="e">
        <f>VLOOKUP($B7,'JAN-DEC'!#REF!,19,FALSE)</f>
        <v>#REF!</v>
      </c>
      <c r="K7" s="88" t="e">
        <f>VLOOKUP($B7,'JAN-DEC'!#REF!,20,FALSE)</f>
        <v>#REF!</v>
      </c>
      <c r="L7" s="88" t="e">
        <f>VLOOKUP($B7,'JAN-DEC'!#REF!,21,FALSE)</f>
        <v>#REF!</v>
      </c>
      <c r="M7" s="88" t="e">
        <f>VLOOKUP($B7,'JAN-DEC'!#REF!,22,FALSE)</f>
        <v>#REF!</v>
      </c>
      <c r="N7" s="88" t="e">
        <f>VLOOKUP($B7,'JAN-DEC'!#REF!,23,FALSE)</f>
        <v>#REF!</v>
      </c>
      <c r="O7" s="88" t="e">
        <f>VLOOKUP($B7,'JAN-DEC'!#REF!,24,FALSE)</f>
        <v>#REF!</v>
      </c>
      <c r="P7" s="88" t="e">
        <f>VLOOKUP($B7,'JAN-DEC'!#REF!,25,FALSE)</f>
        <v>#REF!</v>
      </c>
      <c r="Q7" s="88" t="e">
        <f>VLOOKUP($B7,'JAN-DEC'!#REF!,26,FALSE)</f>
        <v>#REF!</v>
      </c>
      <c r="R7" s="88" t="e">
        <f>VLOOKUP($B7,'JAN-DEC'!#REF!,27,FALSE)</f>
        <v>#REF!</v>
      </c>
      <c r="S7" s="88" t="e">
        <f>VLOOKUP($B7,'JAN-DEC'!#REF!,28,FALSE)</f>
        <v>#REF!</v>
      </c>
      <c r="T7" s="88" t="e">
        <f>VLOOKUP($B7,'JAN-DEC'!#REF!,29,FALSE)</f>
        <v>#REF!</v>
      </c>
      <c r="U7" s="88" t="e">
        <f>VLOOKUP($B7,'JAN-DEC'!#REF!,30,FALSE)</f>
        <v>#REF!</v>
      </c>
      <c r="V7" s="108" t="e">
        <f t="shared" ref="V7:V9" si="0">+T7+U7-F7</f>
        <v>#REF!</v>
      </c>
    </row>
    <row r="8" spans="1:22">
      <c r="A8" s="107" t="s">
        <v>32</v>
      </c>
      <c r="B8" s="87" t="e">
        <f>+'JAN-DEC'!#REF!</f>
        <v>#REF!</v>
      </c>
      <c r="C8" s="88" t="e">
        <f>VLOOKUP($B8,'JAN-DEC'!#REF!,12,FALSE)</f>
        <v>#REF!</v>
      </c>
      <c r="D8" s="88" t="e">
        <f>VLOOKUP($B8,'JAN-DEC'!#REF!,13,FALSE)</f>
        <v>#REF!</v>
      </c>
      <c r="E8" s="88" t="e">
        <f>VLOOKUP($B8,'JAN-DEC'!#REF!,14,FALSE)</f>
        <v>#REF!</v>
      </c>
      <c r="F8" s="88" t="e">
        <f>VLOOKUP($B8,'JAN-DEC'!#REF!,15,FALSE)</f>
        <v>#REF!</v>
      </c>
      <c r="G8" s="88" t="e">
        <f>VLOOKUP($B8,'JAN-DEC'!#REF!,16,FALSE)</f>
        <v>#REF!</v>
      </c>
      <c r="H8" s="88" t="e">
        <f>VLOOKUP($B8,'JAN-DEC'!#REF!,17,FALSE)</f>
        <v>#REF!</v>
      </c>
      <c r="I8" s="88" t="e">
        <f>VLOOKUP($B8,'JAN-DEC'!#REF!,18,FALSE)</f>
        <v>#REF!</v>
      </c>
      <c r="J8" s="88" t="e">
        <f>VLOOKUP($B8,'JAN-DEC'!#REF!,19,FALSE)</f>
        <v>#REF!</v>
      </c>
      <c r="K8" s="88" t="e">
        <f>VLOOKUP($B8,'JAN-DEC'!#REF!,20,FALSE)</f>
        <v>#REF!</v>
      </c>
      <c r="L8" s="88" t="e">
        <f>VLOOKUP($B8,'JAN-DEC'!#REF!,21,FALSE)</f>
        <v>#REF!</v>
      </c>
      <c r="M8" s="88" t="e">
        <f>VLOOKUP($B8,'JAN-DEC'!#REF!,22,FALSE)</f>
        <v>#REF!</v>
      </c>
      <c r="N8" s="88" t="e">
        <f>VLOOKUP($B8,'JAN-DEC'!#REF!,23,FALSE)</f>
        <v>#REF!</v>
      </c>
      <c r="O8" s="88" t="e">
        <f>VLOOKUP($B8,'JAN-DEC'!#REF!,24,FALSE)</f>
        <v>#REF!</v>
      </c>
      <c r="P8" s="88" t="e">
        <f>VLOOKUP($B8,'JAN-DEC'!#REF!,25,FALSE)</f>
        <v>#REF!</v>
      </c>
      <c r="Q8" s="88" t="e">
        <f>VLOOKUP($B8,'JAN-DEC'!#REF!,26,FALSE)</f>
        <v>#REF!</v>
      </c>
      <c r="R8" s="88" t="e">
        <f>VLOOKUP($B8,'JAN-DEC'!#REF!,27,FALSE)</f>
        <v>#REF!</v>
      </c>
      <c r="S8" s="88" t="e">
        <f>VLOOKUP($B8,'JAN-DEC'!#REF!,28,FALSE)</f>
        <v>#REF!</v>
      </c>
      <c r="T8" s="88" t="e">
        <f>VLOOKUP($B8,'JAN-DEC'!#REF!,29,FALSE)</f>
        <v>#REF!</v>
      </c>
      <c r="U8" s="88" t="e">
        <f>VLOOKUP($B8,'JAN-DEC'!#REF!,30,FALSE)</f>
        <v>#REF!</v>
      </c>
      <c r="V8" s="108" t="e">
        <f t="shared" si="0"/>
        <v>#REF!</v>
      </c>
    </row>
    <row r="9" spans="1:22">
      <c r="A9" s="107" t="s">
        <v>33</v>
      </c>
      <c r="B9" s="87" t="e">
        <f>+'JAN-DEC'!#REF!</f>
        <v>#REF!</v>
      </c>
      <c r="C9" s="88" t="e">
        <f>VLOOKUP($B9,'JAN-DEC'!#REF!,12,FALSE)</f>
        <v>#REF!</v>
      </c>
      <c r="D9" s="88" t="e">
        <f>VLOOKUP($B9,'JAN-DEC'!#REF!,13,FALSE)</f>
        <v>#REF!</v>
      </c>
      <c r="E9" s="88" t="e">
        <f>VLOOKUP($B9,'JAN-DEC'!#REF!,14,FALSE)</f>
        <v>#REF!</v>
      </c>
      <c r="F9" s="88" t="e">
        <f>VLOOKUP($B9,'JAN-DEC'!#REF!,15,FALSE)</f>
        <v>#REF!</v>
      </c>
      <c r="G9" s="88" t="e">
        <f>VLOOKUP($B9,'JAN-DEC'!#REF!,16,FALSE)</f>
        <v>#REF!</v>
      </c>
      <c r="H9" s="88" t="e">
        <f>VLOOKUP($B9,'JAN-DEC'!#REF!,17,FALSE)</f>
        <v>#REF!</v>
      </c>
      <c r="I9" s="88" t="e">
        <f>VLOOKUP($B9,'JAN-DEC'!#REF!,18,FALSE)</f>
        <v>#REF!</v>
      </c>
      <c r="J9" s="88" t="e">
        <f>VLOOKUP($B9,'JAN-DEC'!#REF!,19,FALSE)</f>
        <v>#REF!</v>
      </c>
      <c r="K9" s="88" t="e">
        <f>VLOOKUP($B9,'JAN-DEC'!#REF!,20,FALSE)</f>
        <v>#REF!</v>
      </c>
      <c r="L9" s="88" t="e">
        <f>VLOOKUP($B9,'JAN-DEC'!#REF!,21,FALSE)</f>
        <v>#REF!</v>
      </c>
      <c r="M9" s="88" t="e">
        <f>VLOOKUP($B9,'JAN-DEC'!#REF!,22,FALSE)</f>
        <v>#REF!</v>
      </c>
      <c r="N9" s="88" t="e">
        <f>VLOOKUP($B9,'JAN-DEC'!#REF!,23,FALSE)</f>
        <v>#REF!</v>
      </c>
      <c r="O9" s="88" t="e">
        <f>VLOOKUP($B9,'JAN-DEC'!#REF!,24,FALSE)</f>
        <v>#REF!</v>
      </c>
      <c r="P9" s="88" t="e">
        <f>VLOOKUP($B9,'JAN-DEC'!#REF!,25,FALSE)</f>
        <v>#REF!</v>
      </c>
      <c r="Q9" s="88" t="e">
        <f>VLOOKUP($B9,'JAN-DEC'!#REF!,26,FALSE)</f>
        <v>#REF!</v>
      </c>
      <c r="R9" s="88" t="e">
        <f>VLOOKUP($B9,'JAN-DEC'!#REF!,27,FALSE)</f>
        <v>#REF!</v>
      </c>
      <c r="S9" s="88" t="e">
        <f>VLOOKUP($B9,'JAN-DEC'!#REF!,28,FALSE)</f>
        <v>#REF!</v>
      </c>
      <c r="T9" s="88" t="e">
        <f>VLOOKUP($B9,'JAN-DEC'!#REF!,29,FALSE)</f>
        <v>#REF!</v>
      </c>
      <c r="U9" s="88" t="e">
        <f>VLOOKUP($B9,'JAN-DEC'!#REF!,30,FALSE)</f>
        <v>#REF!</v>
      </c>
      <c r="V9" s="108" t="e">
        <f t="shared" si="0"/>
        <v>#REF!</v>
      </c>
    </row>
    <row r="10" spans="1:22">
      <c r="A10" s="87"/>
      <c r="B10" s="96" t="s">
        <v>34</v>
      </c>
      <c r="C10" s="97" t="e">
        <f>SUM(C7:C9)</f>
        <v>#REF!</v>
      </c>
      <c r="D10" s="97" t="e">
        <f>SUM(D7:D9)</f>
        <v>#REF!</v>
      </c>
      <c r="E10" s="97" t="e">
        <f t="shared" ref="E10:F10" si="1">SUM(E7:E9)</f>
        <v>#REF!</v>
      </c>
      <c r="F10" s="97" t="e">
        <f t="shared" si="1"/>
        <v>#REF!</v>
      </c>
      <c r="G10" s="97" t="e">
        <f>SUM(G7:G9)</f>
        <v>#REF!</v>
      </c>
      <c r="H10" s="97" t="e">
        <f>SUM(H7:H9)</f>
        <v>#REF!</v>
      </c>
      <c r="I10" s="97" t="e">
        <f>SUM(I7:I9)</f>
        <v>#REF!</v>
      </c>
      <c r="J10" s="97" t="e">
        <f t="shared" ref="J10:T10" si="2">SUM(J7:J9)</f>
        <v>#REF!</v>
      </c>
      <c r="K10" s="97" t="e">
        <f t="shared" si="2"/>
        <v>#REF!</v>
      </c>
      <c r="L10" s="97" t="e">
        <f t="shared" si="2"/>
        <v>#REF!</v>
      </c>
      <c r="M10" s="97" t="e">
        <f t="shared" si="2"/>
        <v>#REF!</v>
      </c>
      <c r="N10" s="97" t="e">
        <f t="shared" si="2"/>
        <v>#REF!</v>
      </c>
      <c r="O10" s="97" t="e">
        <f t="shared" si="2"/>
        <v>#REF!</v>
      </c>
      <c r="P10" s="97" t="e">
        <f t="shared" si="2"/>
        <v>#REF!</v>
      </c>
      <c r="Q10" s="97" t="e">
        <f t="shared" si="2"/>
        <v>#REF!</v>
      </c>
      <c r="R10" s="97" t="e">
        <f t="shared" si="2"/>
        <v>#REF!</v>
      </c>
      <c r="S10" s="97" t="e">
        <f t="shared" si="2"/>
        <v>#REF!</v>
      </c>
      <c r="T10" s="97" t="e">
        <f t="shared" si="2"/>
        <v>#REF!</v>
      </c>
      <c r="U10" s="97" t="e">
        <f>SUM(U7:U9)</f>
        <v>#REF!</v>
      </c>
      <c r="V10" s="108" t="e">
        <f>+T10+U10-F10</f>
        <v>#REF!</v>
      </c>
    </row>
    <row r="11" spans="1:22">
      <c r="A11" s="83" t="s">
        <v>35</v>
      </c>
      <c r="B11" s="87"/>
      <c r="C11" s="88"/>
      <c r="D11" s="88"/>
      <c r="E11" s="88"/>
      <c r="F11" s="88"/>
      <c r="G11" s="88"/>
      <c r="H11" s="88"/>
      <c r="I11" s="88"/>
      <c r="J11" s="88"/>
      <c r="K11" s="88"/>
      <c r="L11" s="88"/>
      <c r="M11" s="88"/>
      <c r="N11" s="88"/>
      <c r="O11" s="88"/>
      <c r="P11" s="88"/>
      <c r="Q11" s="88"/>
      <c r="R11" s="88"/>
      <c r="S11" s="88"/>
      <c r="T11" s="88"/>
      <c r="U11" s="88"/>
      <c r="V11" s="108">
        <f t="shared" ref="V11:V60" si="3">+T11+U11-F11</f>
        <v>0</v>
      </c>
    </row>
    <row r="12" spans="1:22">
      <c r="A12" s="107" t="s">
        <v>36</v>
      </c>
      <c r="B12" s="87" t="e">
        <f>+'JAN-DEC'!#REF!</f>
        <v>#REF!</v>
      </c>
      <c r="C12" s="88" t="e">
        <f>VLOOKUP($B12,'JAN-DEC'!#REF!,12,FALSE)</f>
        <v>#REF!</v>
      </c>
      <c r="D12" s="88" t="e">
        <f>VLOOKUP($B12,'JAN-DEC'!#REF!,13,FALSE)</f>
        <v>#REF!</v>
      </c>
      <c r="E12" s="88" t="e">
        <f>VLOOKUP($B12,'JAN-DEC'!#REF!,14,FALSE)</f>
        <v>#REF!</v>
      </c>
      <c r="F12" s="88" t="e">
        <f>VLOOKUP($B12,'JAN-DEC'!#REF!,15,FALSE)</f>
        <v>#REF!</v>
      </c>
      <c r="G12" s="88" t="e">
        <f>VLOOKUP($B12,'JAN-DEC'!#REF!,16,FALSE)</f>
        <v>#REF!</v>
      </c>
      <c r="H12" s="88" t="e">
        <f>VLOOKUP($B12,'JAN-DEC'!#REF!,17,FALSE)</f>
        <v>#REF!</v>
      </c>
      <c r="I12" s="88" t="e">
        <f>VLOOKUP($B12,'JAN-DEC'!#REF!,18,FALSE)</f>
        <v>#REF!</v>
      </c>
      <c r="J12" s="88" t="e">
        <f>VLOOKUP($B12,'JAN-DEC'!#REF!,19,FALSE)</f>
        <v>#REF!</v>
      </c>
      <c r="K12" s="88" t="e">
        <f>VLOOKUP($B12,'JAN-DEC'!#REF!,20,FALSE)</f>
        <v>#REF!</v>
      </c>
      <c r="L12" s="88" t="e">
        <f>VLOOKUP($B12,'JAN-DEC'!#REF!,21,FALSE)</f>
        <v>#REF!</v>
      </c>
      <c r="M12" s="88" t="e">
        <f>VLOOKUP($B12,'JAN-DEC'!#REF!,22,FALSE)</f>
        <v>#REF!</v>
      </c>
      <c r="N12" s="88" t="e">
        <f>VLOOKUP($B12,'JAN-DEC'!#REF!,23,FALSE)</f>
        <v>#REF!</v>
      </c>
      <c r="O12" s="88" t="e">
        <f>VLOOKUP($B12,'JAN-DEC'!#REF!,24,FALSE)</f>
        <v>#REF!</v>
      </c>
      <c r="P12" s="88" t="e">
        <f>VLOOKUP($B12,'JAN-DEC'!#REF!,25,FALSE)</f>
        <v>#REF!</v>
      </c>
      <c r="Q12" s="88" t="e">
        <f>VLOOKUP($B12,'JAN-DEC'!#REF!,26,FALSE)</f>
        <v>#REF!</v>
      </c>
      <c r="R12" s="88" t="e">
        <f>VLOOKUP($B12,'JAN-DEC'!#REF!,27,FALSE)</f>
        <v>#REF!</v>
      </c>
      <c r="S12" s="88" t="e">
        <f>VLOOKUP($B12,'JAN-DEC'!#REF!,28,FALSE)</f>
        <v>#REF!</v>
      </c>
      <c r="T12" s="88" t="e">
        <f>VLOOKUP($B12,'JAN-DEC'!#REF!,29,FALSE)</f>
        <v>#REF!</v>
      </c>
      <c r="U12" s="88" t="e">
        <f>VLOOKUP($B12,'JAN-DEC'!#REF!,30,FALSE)</f>
        <v>#REF!</v>
      </c>
      <c r="V12" s="108" t="e">
        <f t="shared" si="3"/>
        <v>#REF!</v>
      </c>
    </row>
    <row r="13" spans="1:22">
      <c r="A13" s="107" t="s">
        <v>37</v>
      </c>
      <c r="B13" s="87" t="e">
        <f>+'JAN-DEC'!#REF!</f>
        <v>#REF!</v>
      </c>
      <c r="C13" s="88" t="e">
        <f>VLOOKUP($B13,'JAN-DEC'!#REF!,12,FALSE)</f>
        <v>#REF!</v>
      </c>
      <c r="D13" s="88" t="e">
        <f>VLOOKUP($B13,'JAN-DEC'!#REF!,13,FALSE)</f>
        <v>#REF!</v>
      </c>
      <c r="E13" s="88" t="e">
        <f>VLOOKUP($B13,'JAN-DEC'!#REF!,14,FALSE)</f>
        <v>#REF!</v>
      </c>
      <c r="F13" s="88" t="e">
        <f>VLOOKUP($B13,'JAN-DEC'!#REF!,15,FALSE)</f>
        <v>#REF!</v>
      </c>
      <c r="G13" s="88" t="e">
        <f>VLOOKUP($B13,'JAN-DEC'!#REF!,16,FALSE)</f>
        <v>#REF!</v>
      </c>
      <c r="H13" s="88" t="e">
        <f>VLOOKUP($B13,'JAN-DEC'!#REF!,17,FALSE)</f>
        <v>#REF!</v>
      </c>
      <c r="I13" s="88" t="e">
        <f>VLOOKUP($B13,'JAN-DEC'!#REF!,18,FALSE)</f>
        <v>#REF!</v>
      </c>
      <c r="J13" s="88" t="e">
        <f>VLOOKUP($B13,'JAN-DEC'!#REF!,19,FALSE)</f>
        <v>#REF!</v>
      </c>
      <c r="K13" s="88" t="e">
        <f>VLOOKUP($B13,'JAN-DEC'!#REF!,20,FALSE)</f>
        <v>#REF!</v>
      </c>
      <c r="L13" s="88" t="e">
        <f>VLOOKUP($B13,'JAN-DEC'!#REF!,21,FALSE)</f>
        <v>#REF!</v>
      </c>
      <c r="M13" s="88" t="e">
        <f>VLOOKUP($B13,'JAN-DEC'!#REF!,22,FALSE)</f>
        <v>#REF!</v>
      </c>
      <c r="N13" s="88" t="e">
        <f>VLOOKUP($B13,'JAN-DEC'!#REF!,23,FALSE)</f>
        <v>#REF!</v>
      </c>
      <c r="O13" s="88" t="e">
        <f>VLOOKUP($B13,'JAN-DEC'!#REF!,24,FALSE)</f>
        <v>#REF!</v>
      </c>
      <c r="P13" s="88" t="e">
        <f>VLOOKUP($B13,'JAN-DEC'!#REF!,25,FALSE)</f>
        <v>#REF!</v>
      </c>
      <c r="Q13" s="88" t="e">
        <f>VLOOKUP($B13,'JAN-DEC'!#REF!,26,FALSE)</f>
        <v>#REF!</v>
      </c>
      <c r="R13" s="88" t="e">
        <f>VLOOKUP($B13,'JAN-DEC'!#REF!,27,FALSE)</f>
        <v>#REF!</v>
      </c>
      <c r="S13" s="88" t="e">
        <f>VLOOKUP($B13,'JAN-DEC'!#REF!,28,FALSE)</f>
        <v>#REF!</v>
      </c>
      <c r="T13" s="88" t="e">
        <f>VLOOKUP($B13,'JAN-DEC'!#REF!,29,FALSE)</f>
        <v>#REF!</v>
      </c>
      <c r="U13" s="88" t="e">
        <f>VLOOKUP($B13,'JAN-DEC'!#REF!,30,FALSE)</f>
        <v>#REF!</v>
      </c>
      <c r="V13" s="108" t="e">
        <f t="shared" si="3"/>
        <v>#REF!</v>
      </c>
    </row>
    <row r="14" spans="1:22">
      <c r="A14" s="107" t="s">
        <v>38</v>
      </c>
      <c r="B14" s="87" t="e">
        <f>+'JAN-DEC'!#REF!</f>
        <v>#REF!</v>
      </c>
      <c r="C14" s="88" t="e">
        <f>VLOOKUP($B14,'JAN-DEC'!#REF!,12,FALSE)</f>
        <v>#REF!</v>
      </c>
      <c r="D14" s="88" t="e">
        <f>VLOOKUP($B14,'JAN-DEC'!#REF!,13,FALSE)</f>
        <v>#REF!</v>
      </c>
      <c r="E14" s="88" t="e">
        <f>VLOOKUP($B14,'JAN-DEC'!#REF!,14,FALSE)</f>
        <v>#REF!</v>
      </c>
      <c r="F14" s="88" t="e">
        <f>VLOOKUP($B14,'JAN-DEC'!#REF!,15,FALSE)</f>
        <v>#REF!</v>
      </c>
      <c r="G14" s="88" t="e">
        <f>VLOOKUP($B14,'JAN-DEC'!#REF!,16,FALSE)</f>
        <v>#REF!</v>
      </c>
      <c r="H14" s="88" t="e">
        <f>VLOOKUP($B14,'JAN-DEC'!#REF!,17,FALSE)</f>
        <v>#REF!</v>
      </c>
      <c r="I14" s="88" t="e">
        <f>VLOOKUP($B14,'JAN-DEC'!#REF!,18,FALSE)</f>
        <v>#REF!</v>
      </c>
      <c r="J14" s="88" t="e">
        <f>VLOOKUP($B14,'JAN-DEC'!#REF!,19,FALSE)</f>
        <v>#REF!</v>
      </c>
      <c r="K14" s="88" t="e">
        <f>VLOOKUP($B14,'JAN-DEC'!#REF!,20,FALSE)</f>
        <v>#REF!</v>
      </c>
      <c r="L14" s="88" t="e">
        <f>VLOOKUP($B14,'JAN-DEC'!#REF!,21,FALSE)</f>
        <v>#REF!</v>
      </c>
      <c r="M14" s="88" t="e">
        <f>VLOOKUP($B14,'JAN-DEC'!#REF!,22,FALSE)</f>
        <v>#REF!</v>
      </c>
      <c r="N14" s="88" t="e">
        <f>VLOOKUP($B14,'JAN-DEC'!#REF!,23,FALSE)</f>
        <v>#REF!</v>
      </c>
      <c r="O14" s="88" t="e">
        <f>VLOOKUP($B14,'JAN-DEC'!#REF!,24,FALSE)</f>
        <v>#REF!</v>
      </c>
      <c r="P14" s="88" t="e">
        <f>VLOOKUP($B14,'JAN-DEC'!#REF!,25,FALSE)</f>
        <v>#REF!</v>
      </c>
      <c r="Q14" s="88" t="e">
        <f>VLOOKUP($B14,'JAN-DEC'!#REF!,26,FALSE)</f>
        <v>#REF!</v>
      </c>
      <c r="R14" s="88" t="e">
        <f>VLOOKUP($B14,'JAN-DEC'!#REF!,27,FALSE)</f>
        <v>#REF!</v>
      </c>
      <c r="S14" s="88" t="e">
        <f>VLOOKUP($B14,'JAN-DEC'!#REF!,28,FALSE)</f>
        <v>#REF!</v>
      </c>
      <c r="T14" s="88" t="e">
        <f>VLOOKUP($B14,'JAN-DEC'!#REF!,29,FALSE)</f>
        <v>#REF!</v>
      </c>
      <c r="U14" s="88" t="e">
        <f>VLOOKUP($B14,'JAN-DEC'!#REF!,30,FALSE)</f>
        <v>#REF!</v>
      </c>
      <c r="V14" s="108" t="e">
        <f t="shared" si="3"/>
        <v>#REF!</v>
      </c>
    </row>
    <row r="15" spans="1:22">
      <c r="A15" s="87"/>
      <c r="B15" s="96" t="s">
        <v>34</v>
      </c>
      <c r="C15" s="97" t="e">
        <f>SUM(C12:C14)</f>
        <v>#REF!</v>
      </c>
      <c r="D15" s="97" t="e">
        <f>SUM(D12:D14)</f>
        <v>#REF!</v>
      </c>
      <c r="E15" s="97" t="e">
        <f t="shared" ref="E15:F15" si="4">SUM(E12:E14)</f>
        <v>#REF!</v>
      </c>
      <c r="F15" s="97" t="e">
        <f t="shared" si="4"/>
        <v>#REF!</v>
      </c>
      <c r="G15" s="97" t="e">
        <f>SUM(G12:G14)</f>
        <v>#REF!</v>
      </c>
      <c r="H15" s="97" t="e">
        <f>SUM(H12:H14)</f>
        <v>#REF!</v>
      </c>
      <c r="I15" s="97" t="e">
        <f>SUM(I12:I14)</f>
        <v>#REF!</v>
      </c>
      <c r="J15" s="97" t="e">
        <f t="shared" ref="J15:T15" si="5">SUM(J12:J14)</f>
        <v>#REF!</v>
      </c>
      <c r="K15" s="97" t="e">
        <f t="shared" si="5"/>
        <v>#REF!</v>
      </c>
      <c r="L15" s="97" t="e">
        <f t="shared" si="5"/>
        <v>#REF!</v>
      </c>
      <c r="M15" s="97" t="e">
        <f t="shared" si="5"/>
        <v>#REF!</v>
      </c>
      <c r="N15" s="97" t="e">
        <f t="shared" si="5"/>
        <v>#REF!</v>
      </c>
      <c r="O15" s="97" t="e">
        <f t="shared" si="5"/>
        <v>#REF!</v>
      </c>
      <c r="P15" s="97" t="e">
        <f t="shared" si="5"/>
        <v>#REF!</v>
      </c>
      <c r="Q15" s="97" t="e">
        <f t="shared" si="5"/>
        <v>#REF!</v>
      </c>
      <c r="R15" s="97" t="e">
        <f t="shared" si="5"/>
        <v>#REF!</v>
      </c>
      <c r="S15" s="97" t="e">
        <f t="shared" si="5"/>
        <v>#REF!</v>
      </c>
      <c r="T15" s="97" t="e">
        <f t="shared" si="5"/>
        <v>#REF!</v>
      </c>
      <c r="U15" s="97" t="e">
        <f>SUM(U12:U14)</f>
        <v>#REF!</v>
      </c>
      <c r="V15" s="108" t="e">
        <f t="shared" si="3"/>
        <v>#REF!</v>
      </c>
    </row>
    <row r="16" spans="1:22">
      <c r="A16" s="83" t="s">
        <v>39</v>
      </c>
      <c r="B16" s="87"/>
      <c r="C16" s="88"/>
      <c r="D16" s="88"/>
      <c r="E16" s="88"/>
      <c r="F16" s="88"/>
      <c r="G16" s="88"/>
      <c r="H16" s="88"/>
      <c r="I16" s="88"/>
      <c r="J16" s="88"/>
      <c r="K16" s="88"/>
      <c r="L16" s="88"/>
      <c r="M16" s="88"/>
      <c r="N16" s="88"/>
      <c r="O16" s="88"/>
      <c r="P16" s="88"/>
      <c r="Q16" s="88"/>
      <c r="R16" s="88"/>
      <c r="S16" s="88"/>
      <c r="T16" s="88"/>
      <c r="U16" s="88"/>
      <c r="V16" s="108">
        <f t="shared" si="3"/>
        <v>0</v>
      </c>
    </row>
    <row r="17" spans="1:22">
      <c r="A17" s="87" t="s">
        <v>40</v>
      </c>
      <c r="B17" s="90" t="s">
        <v>41</v>
      </c>
      <c r="C17" s="88" t="e">
        <f>VLOOKUP($A17,'JAN-DEC'!#REF!,12,FALSE)</f>
        <v>#REF!</v>
      </c>
      <c r="D17" s="88" t="e">
        <f>VLOOKUP($A17,'JAN-DEC'!#REF!,13,FALSE)</f>
        <v>#REF!</v>
      </c>
      <c r="E17" s="88" t="e">
        <f>VLOOKUP($A17,'JAN-DEC'!#REF!,14,FALSE)</f>
        <v>#REF!</v>
      </c>
      <c r="F17" s="88" t="e">
        <f>VLOOKUP($A17,'JAN-DEC'!#REF!,15,FALSE)</f>
        <v>#REF!</v>
      </c>
      <c r="G17" s="88" t="e">
        <f>VLOOKUP($A17,'JAN-DEC'!#REF!,16,FALSE)</f>
        <v>#REF!</v>
      </c>
      <c r="H17" s="88" t="e">
        <f>VLOOKUP($A17,'JAN-DEC'!#REF!,17,FALSE)</f>
        <v>#REF!</v>
      </c>
      <c r="I17" s="88" t="e">
        <f>VLOOKUP($A17,'JAN-DEC'!#REF!,18,FALSE)</f>
        <v>#REF!</v>
      </c>
      <c r="J17" s="88" t="e">
        <f>VLOOKUP($A17,'JAN-DEC'!#REF!,19,FALSE)</f>
        <v>#REF!</v>
      </c>
      <c r="K17" s="88" t="e">
        <f>VLOOKUP($A17,'JAN-DEC'!#REF!,20,FALSE)</f>
        <v>#REF!</v>
      </c>
      <c r="L17" s="88" t="e">
        <f>VLOOKUP($A17,'JAN-DEC'!#REF!,21,FALSE)</f>
        <v>#REF!</v>
      </c>
      <c r="M17" s="88" t="e">
        <f>VLOOKUP($A17,'JAN-DEC'!#REF!,22,FALSE)</f>
        <v>#REF!</v>
      </c>
      <c r="N17" s="88" t="e">
        <f>VLOOKUP($A17,'JAN-DEC'!#REF!,23,FALSE)</f>
        <v>#REF!</v>
      </c>
      <c r="O17" s="88" t="e">
        <f>VLOOKUP($A17,'JAN-DEC'!#REF!,24,FALSE)</f>
        <v>#REF!</v>
      </c>
      <c r="P17" s="88" t="e">
        <f>VLOOKUP($A17,'JAN-DEC'!#REF!,25,FALSE)</f>
        <v>#REF!</v>
      </c>
      <c r="Q17" s="88" t="e">
        <f>VLOOKUP($A17,'JAN-DEC'!#REF!,26,FALSE)</f>
        <v>#REF!</v>
      </c>
      <c r="R17" s="88" t="e">
        <f>VLOOKUP($A17,'JAN-DEC'!#REF!,27,FALSE)</f>
        <v>#REF!</v>
      </c>
      <c r="S17" s="88" t="e">
        <f>VLOOKUP($A17,'JAN-DEC'!#REF!,28,FALSE)</f>
        <v>#REF!</v>
      </c>
      <c r="T17" s="88" t="e">
        <f>VLOOKUP($A17,'JAN-DEC'!#REF!,29,FALSE)</f>
        <v>#REF!</v>
      </c>
      <c r="U17" s="88" t="e">
        <f>VLOOKUP($A17,'JAN-DEC'!#REF!,30,FALSE)</f>
        <v>#REF!</v>
      </c>
      <c r="V17" s="108" t="e">
        <f t="shared" si="3"/>
        <v>#REF!</v>
      </c>
    </row>
    <row r="18" spans="1:22">
      <c r="A18" s="87" t="s">
        <v>42</v>
      </c>
      <c r="B18" s="87" t="s">
        <v>43</v>
      </c>
      <c r="C18" s="88" t="e">
        <f>VLOOKUP($A18,'JAN-DEC'!#REF!,12,FALSE)</f>
        <v>#REF!</v>
      </c>
      <c r="D18" s="88" t="e">
        <f>VLOOKUP($A18,'JAN-DEC'!#REF!,13,FALSE)</f>
        <v>#REF!</v>
      </c>
      <c r="E18" s="88" t="e">
        <f>VLOOKUP($A18,'JAN-DEC'!#REF!,14,FALSE)</f>
        <v>#REF!</v>
      </c>
      <c r="F18" s="88" t="e">
        <f>VLOOKUP($A18,'JAN-DEC'!#REF!,15,FALSE)</f>
        <v>#REF!</v>
      </c>
      <c r="G18" s="88" t="e">
        <f>VLOOKUP($A18,'JAN-DEC'!#REF!,16,FALSE)</f>
        <v>#REF!</v>
      </c>
      <c r="H18" s="88" t="e">
        <f>VLOOKUP($A18,'JAN-DEC'!#REF!,17,FALSE)</f>
        <v>#REF!</v>
      </c>
      <c r="I18" s="88" t="e">
        <f>VLOOKUP($A18,'JAN-DEC'!#REF!,18,FALSE)</f>
        <v>#REF!</v>
      </c>
      <c r="J18" s="88" t="e">
        <f>VLOOKUP($A18,'JAN-DEC'!#REF!,19,FALSE)</f>
        <v>#REF!</v>
      </c>
      <c r="K18" s="88" t="e">
        <f>VLOOKUP($A18,'JAN-DEC'!#REF!,20,FALSE)</f>
        <v>#REF!</v>
      </c>
      <c r="L18" s="88" t="e">
        <f>VLOOKUP($A18,'JAN-DEC'!#REF!,21,FALSE)</f>
        <v>#REF!</v>
      </c>
      <c r="M18" s="88" t="e">
        <f>VLOOKUP($A18,'JAN-DEC'!#REF!,22,FALSE)</f>
        <v>#REF!</v>
      </c>
      <c r="N18" s="88" t="e">
        <f>VLOOKUP($A18,'JAN-DEC'!#REF!,23,FALSE)</f>
        <v>#REF!</v>
      </c>
      <c r="O18" s="88" t="e">
        <f>VLOOKUP($A18,'JAN-DEC'!#REF!,24,FALSE)</f>
        <v>#REF!</v>
      </c>
      <c r="P18" s="88" t="e">
        <f>VLOOKUP($A18,'JAN-DEC'!#REF!,25,FALSE)</f>
        <v>#REF!</v>
      </c>
      <c r="Q18" s="88" t="e">
        <f>VLOOKUP($A18,'JAN-DEC'!#REF!,26,FALSE)</f>
        <v>#REF!</v>
      </c>
      <c r="R18" s="88" t="e">
        <f>VLOOKUP($A18,'JAN-DEC'!#REF!,27,FALSE)</f>
        <v>#REF!</v>
      </c>
      <c r="S18" s="88" t="e">
        <f>VLOOKUP($A18,'JAN-DEC'!#REF!,28,FALSE)</f>
        <v>#REF!</v>
      </c>
      <c r="T18" s="88" t="e">
        <f>VLOOKUP($A18,'JAN-DEC'!#REF!,29,FALSE)</f>
        <v>#REF!</v>
      </c>
      <c r="U18" s="88" t="e">
        <f>VLOOKUP($A18,'JAN-DEC'!#REF!,30,FALSE)</f>
        <v>#REF!</v>
      </c>
      <c r="V18" s="108" t="e">
        <f t="shared" si="3"/>
        <v>#REF!</v>
      </c>
    </row>
    <row r="19" spans="1:22">
      <c r="A19" s="87"/>
      <c r="B19" s="98" t="s">
        <v>34</v>
      </c>
      <c r="C19" s="99" t="e">
        <f>SUM(C17:C18)</f>
        <v>#REF!</v>
      </c>
      <c r="D19" s="99" t="e">
        <f>SUM(D17:D18)</f>
        <v>#REF!</v>
      </c>
      <c r="E19" s="99" t="e">
        <f t="shared" ref="E19:F19" si="6">SUM(E17:E18)</f>
        <v>#REF!</v>
      </c>
      <c r="F19" s="99" t="e">
        <f t="shared" si="6"/>
        <v>#REF!</v>
      </c>
      <c r="G19" s="99" t="e">
        <f>SUM(G17:G18)</f>
        <v>#REF!</v>
      </c>
      <c r="H19" s="99" t="e">
        <f>SUM(H17:H18)</f>
        <v>#REF!</v>
      </c>
      <c r="I19" s="99" t="e">
        <f>SUM(I17:I18)</f>
        <v>#REF!</v>
      </c>
      <c r="J19" s="99" t="e">
        <f t="shared" ref="J19:T19" si="7">SUM(J17:J18)</f>
        <v>#REF!</v>
      </c>
      <c r="K19" s="99" t="e">
        <f t="shared" si="7"/>
        <v>#REF!</v>
      </c>
      <c r="L19" s="99" t="e">
        <f t="shared" si="7"/>
        <v>#REF!</v>
      </c>
      <c r="M19" s="99" t="e">
        <f t="shared" si="7"/>
        <v>#REF!</v>
      </c>
      <c r="N19" s="99" t="e">
        <f t="shared" si="7"/>
        <v>#REF!</v>
      </c>
      <c r="O19" s="99" t="e">
        <f t="shared" si="7"/>
        <v>#REF!</v>
      </c>
      <c r="P19" s="99" t="e">
        <f t="shared" si="7"/>
        <v>#REF!</v>
      </c>
      <c r="Q19" s="99" t="e">
        <f t="shared" si="7"/>
        <v>#REF!</v>
      </c>
      <c r="R19" s="99" t="e">
        <f t="shared" si="7"/>
        <v>#REF!</v>
      </c>
      <c r="S19" s="99" t="e">
        <f t="shared" si="7"/>
        <v>#REF!</v>
      </c>
      <c r="T19" s="99" t="e">
        <f t="shared" si="7"/>
        <v>#REF!</v>
      </c>
      <c r="U19" s="99" t="e">
        <f>SUM(U17:U18)</f>
        <v>#REF!</v>
      </c>
      <c r="V19" s="108" t="e">
        <f t="shared" si="3"/>
        <v>#REF!</v>
      </c>
    </row>
    <row r="20" spans="1:22">
      <c r="A20" s="87"/>
      <c r="B20" s="96" t="s">
        <v>44</v>
      </c>
      <c r="C20" s="97" t="e">
        <f>+C19+C15+C10</f>
        <v>#REF!</v>
      </c>
      <c r="D20" s="97" t="e">
        <f>+D19+D15+D10</f>
        <v>#REF!</v>
      </c>
      <c r="E20" s="97" t="e">
        <f t="shared" ref="E20:F20" si="8">+E19+E15+E10</f>
        <v>#REF!</v>
      </c>
      <c r="F20" s="97" t="e">
        <f t="shared" si="8"/>
        <v>#REF!</v>
      </c>
      <c r="G20" s="97" t="e">
        <f>+G19+G15+G10</f>
        <v>#REF!</v>
      </c>
      <c r="H20" s="97" t="e">
        <f>+H19+H15+H10</f>
        <v>#REF!</v>
      </c>
      <c r="I20" s="97" t="e">
        <f>+I19+I15+I10</f>
        <v>#REF!</v>
      </c>
      <c r="J20" s="97" t="e">
        <f t="shared" ref="J20:T20" si="9">+J19+J15+J10</f>
        <v>#REF!</v>
      </c>
      <c r="K20" s="97" t="e">
        <f t="shared" si="9"/>
        <v>#REF!</v>
      </c>
      <c r="L20" s="97" t="e">
        <f t="shared" si="9"/>
        <v>#REF!</v>
      </c>
      <c r="M20" s="97" t="e">
        <f t="shared" si="9"/>
        <v>#REF!</v>
      </c>
      <c r="N20" s="97" t="e">
        <f t="shared" si="9"/>
        <v>#REF!</v>
      </c>
      <c r="O20" s="97" t="e">
        <f t="shared" si="9"/>
        <v>#REF!</v>
      </c>
      <c r="P20" s="97" t="e">
        <f t="shared" si="9"/>
        <v>#REF!</v>
      </c>
      <c r="Q20" s="97" t="e">
        <f t="shared" si="9"/>
        <v>#REF!</v>
      </c>
      <c r="R20" s="97" t="e">
        <f t="shared" si="9"/>
        <v>#REF!</v>
      </c>
      <c r="S20" s="97" t="e">
        <f t="shared" si="9"/>
        <v>#REF!</v>
      </c>
      <c r="T20" s="97" t="e">
        <f t="shared" si="9"/>
        <v>#REF!</v>
      </c>
      <c r="U20" s="97" t="e">
        <f>+U19+U15+U10</f>
        <v>#REF!</v>
      </c>
      <c r="V20" s="108" t="e">
        <f t="shared" si="3"/>
        <v>#REF!</v>
      </c>
    </row>
    <row r="21" spans="1:22">
      <c r="A21" s="89" t="s">
        <v>45</v>
      </c>
      <c r="B21" s="87"/>
      <c r="C21" s="88"/>
      <c r="D21" s="88"/>
      <c r="E21" s="88"/>
      <c r="F21" s="88"/>
      <c r="G21" s="88"/>
      <c r="H21" s="88"/>
      <c r="I21" s="88"/>
      <c r="J21" s="88"/>
      <c r="K21" s="88"/>
      <c r="L21" s="88"/>
      <c r="M21" s="88"/>
      <c r="N21" s="88"/>
      <c r="O21" s="88"/>
      <c r="P21" s="88"/>
      <c r="Q21" s="88"/>
      <c r="R21" s="88"/>
      <c r="S21" s="88"/>
      <c r="T21" s="88"/>
      <c r="U21" s="88"/>
      <c r="V21" s="108">
        <f t="shared" si="3"/>
        <v>0</v>
      </c>
    </row>
    <row r="22" spans="1:22">
      <c r="A22" s="107" t="s">
        <v>46</v>
      </c>
      <c r="B22" s="87" t="e">
        <f>+'JAN-DEC'!#REF!</f>
        <v>#REF!</v>
      </c>
      <c r="C22" s="88" t="e">
        <f>VLOOKUP($B22,'JAN-DEC'!#REF!,12,FALSE)</f>
        <v>#REF!</v>
      </c>
      <c r="D22" s="88" t="e">
        <f>VLOOKUP($B22,'JAN-DEC'!#REF!,13,FALSE)</f>
        <v>#REF!</v>
      </c>
      <c r="E22" s="88" t="e">
        <f>VLOOKUP($B22,'JAN-DEC'!#REF!,14,FALSE)</f>
        <v>#REF!</v>
      </c>
      <c r="F22" s="88" t="e">
        <f>VLOOKUP($B22,'JAN-DEC'!#REF!,15,FALSE)</f>
        <v>#REF!</v>
      </c>
      <c r="G22" s="88" t="e">
        <f>VLOOKUP($B22,'JAN-DEC'!#REF!,16,FALSE)</f>
        <v>#REF!</v>
      </c>
      <c r="H22" s="88" t="e">
        <f>VLOOKUP($B22,'JAN-DEC'!#REF!,17,FALSE)</f>
        <v>#REF!</v>
      </c>
      <c r="I22" s="88" t="e">
        <f>VLOOKUP($B22,'JAN-DEC'!#REF!,18,FALSE)</f>
        <v>#REF!</v>
      </c>
      <c r="J22" s="88" t="e">
        <f>VLOOKUP($B22,'JAN-DEC'!#REF!,19,FALSE)</f>
        <v>#REF!</v>
      </c>
      <c r="K22" s="88" t="e">
        <f>VLOOKUP($B22,'JAN-DEC'!#REF!,20,FALSE)</f>
        <v>#REF!</v>
      </c>
      <c r="L22" s="88" t="e">
        <f>VLOOKUP($B22,'JAN-DEC'!#REF!,21,FALSE)</f>
        <v>#REF!</v>
      </c>
      <c r="M22" s="88" t="e">
        <f>VLOOKUP($B22,'JAN-DEC'!#REF!,22,FALSE)</f>
        <v>#REF!</v>
      </c>
      <c r="N22" s="88" t="e">
        <f>VLOOKUP($B22,'JAN-DEC'!#REF!,23,FALSE)</f>
        <v>#REF!</v>
      </c>
      <c r="O22" s="88" t="e">
        <f>VLOOKUP($B22,'JAN-DEC'!#REF!,24,FALSE)</f>
        <v>#REF!</v>
      </c>
      <c r="P22" s="88" t="e">
        <f>VLOOKUP($B22,'JAN-DEC'!#REF!,25,FALSE)</f>
        <v>#REF!</v>
      </c>
      <c r="Q22" s="88" t="e">
        <f>VLOOKUP($B22,'JAN-DEC'!#REF!,26,FALSE)</f>
        <v>#REF!</v>
      </c>
      <c r="R22" s="88" t="e">
        <f>VLOOKUP($B22,'JAN-DEC'!#REF!,27,FALSE)</f>
        <v>#REF!</v>
      </c>
      <c r="S22" s="88" t="e">
        <f>VLOOKUP($B22,'JAN-DEC'!#REF!,28,FALSE)</f>
        <v>#REF!</v>
      </c>
      <c r="T22" s="88" t="e">
        <f>VLOOKUP($B22,'JAN-DEC'!#REF!,29,FALSE)</f>
        <v>#REF!</v>
      </c>
      <c r="U22" s="88" t="e">
        <f>VLOOKUP($B22,'JAN-DEC'!#REF!,30,FALSE)</f>
        <v>#REF!</v>
      </c>
      <c r="V22" s="108" t="e">
        <f t="shared" si="3"/>
        <v>#REF!</v>
      </c>
    </row>
    <row r="23" spans="1:22">
      <c r="A23" s="107" t="s">
        <v>47</v>
      </c>
      <c r="B23" s="87" t="e">
        <f>+'JAN-DEC'!#REF!</f>
        <v>#REF!</v>
      </c>
      <c r="C23" s="88" t="e">
        <f>VLOOKUP($B23,'JAN-DEC'!#REF!,12,FALSE)</f>
        <v>#REF!</v>
      </c>
      <c r="D23" s="88" t="e">
        <f>VLOOKUP($B23,'JAN-DEC'!#REF!,13,FALSE)</f>
        <v>#REF!</v>
      </c>
      <c r="E23" s="88" t="e">
        <f>VLOOKUP($B23,'JAN-DEC'!#REF!,14,FALSE)</f>
        <v>#REF!</v>
      </c>
      <c r="F23" s="88" t="e">
        <f>VLOOKUP($B23,'JAN-DEC'!#REF!,15,FALSE)</f>
        <v>#REF!</v>
      </c>
      <c r="G23" s="88" t="e">
        <f>VLOOKUP($B23,'JAN-DEC'!#REF!,16,FALSE)</f>
        <v>#REF!</v>
      </c>
      <c r="H23" s="88" t="e">
        <f>VLOOKUP($B23,'JAN-DEC'!#REF!,17,FALSE)</f>
        <v>#REF!</v>
      </c>
      <c r="I23" s="88" t="e">
        <f>VLOOKUP($B23,'JAN-DEC'!#REF!,18,FALSE)</f>
        <v>#REF!</v>
      </c>
      <c r="J23" s="88" t="e">
        <f>VLOOKUP($B23,'JAN-DEC'!#REF!,19,FALSE)</f>
        <v>#REF!</v>
      </c>
      <c r="K23" s="88" t="e">
        <f>VLOOKUP($B23,'JAN-DEC'!#REF!,20,FALSE)</f>
        <v>#REF!</v>
      </c>
      <c r="L23" s="88" t="e">
        <f>VLOOKUP($B23,'JAN-DEC'!#REF!,21,FALSE)</f>
        <v>#REF!</v>
      </c>
      <c r="M23" s="88" t="e">
        <f>VLOOKUP($B23,'JAN-DEC'!#REF!,22,FALSE)</f>
        <v>#REF!</v>
      </c>
      <c r="N23" s="88" t="e">
        <f>VLOOKUP($B23,'JAN-DEC'!#REF!,23,FALSE)</f>
        <v>#REF!</v>
      </c>
      <c r="O23" s="88" t="e">
        <f>VLOOKUP($B23,'JAN-DEC'!#REF!,24,FALSE)</f>
        <v>#REF!</v>
      </c>
      <c r="P23" s="88" t="e">
        <f>VLOOKUP($B23,'JAN-DEC'!#REF!,25,FALSE)</f>
        <v>#REF!</v>
      </c>
      <c r="Q23" s="88" t="e">
        <f>VLOOKUP($B23,'JAN-DEC'!#REF!,26,FALSE)</f>
        <v>#REF!</v>
      </c>
      <c r="R23" s="88" t="e">
        <f>VLOOKUP($B23,'JAN-DEC'!#REF!,27,FALSE)</f>
        <v>#REF!</v>
      </c>
      <c r="S23" s="88" t="e">
        <f>VLOOKUP($B23,'JAN-DEC'!#REF!,28,FALSE)</f>
        <v>#REF!</v>
      </c>
      <c r="T23" s="88" t="e">
        <f>VLOOKUP($B23,'JAN-DEC'!#REF!,29,FALSE)</f>
        <v>#REF!</v>
      </c>
      <c r="U23" s="88" t="e">
        <f>VLOOKUP($B23,'JAN-DEC'!#REF!,30,FALSE)</f>
        <v>#REF!</v>
      </c>
      <c r="V23" s="108" t="e">
        <f t="shared" si="3"/>
        <v>#REF!</v>
      </c>
    </row>
    <row r="24" spans="1:22">
      <c r="A24" s="107" t="s">
        <v>48</v>
      </c>
      <c r="B24" s="87" t="e">
        <f>+'JAN-DEC'!#REF!</f>
        <v>#REF!</v>
      </c>
      <c r="C24" s="88" t="e">
        <f>VLOOKUP($B24,'JAN-DEC'!#REF!,12,FALSE)</f>
        <v>#REF!</v>
      </c>
      <c r="D24" s="88" t="e">
        <f>VLOOKUP($B24,'JAN-DEC'!#REF!,13,FALSE)</f>
        <v>#REF!</v>
      </c>
      <c r="E24" s="88" t="e">
        <f>VLOOKUP($B24,'JAN-DEC'!#REF!,14,FALSE)</f>
        <v>#REF!</v>
      </c>
      <c r="F24" s="88" t="e">
        <f>VLOOKUP($B24,'JAN-DEC'!#REF!,15,FALSE)</f>
        <v>#REF!</v>
      </c>
      <c r="G24" s="88" t="e">
        <f>VLOOKUP($B24,'JAN-DEC'!#REF!,16,FALSE)</f>
        <v>#REF!</v>
      </c>
      <c r="H24" s="88" t="e">
        <f>VLOOKUP($B24,'JAN-DEC'!#REF!,17,FALSE)</f>
        <v>#REF!</v>
      </c>
      <c r="I24" s="88" t="e">
        <f>VLOOKUP($B24,'JAN-DEC'!#REF!,18,FALSE)</f>
        <v>#REF!</v>
      </c>
      <c r="J24" s="88" t="e">
        <f>VLOOKUP($B24,'JAN-DEC'!#REF!,19,FALSE)</f>
        <v>#REF!</v>
      </c>
      <c r="K24" s="88" t="e">
        <f>VLOOKUP($B24,'JAN-DEC'!#REF!,20,FALSE)</f>
        <v>#REF!</v>
      </c>
      <c r="L24" s="88" t="e">
        <f>VLOOKUP($B24,'JAN-DEC'!#REF!,21,FALSE)</f>
        <v>#REF!</v>
      </c>
      <c r="M24" s="88" t="e">
        <f>VLOOKUP($B24,'JAN-DEC'!#REF!,22,FALSE)</f>
        <v>#REF!</v>
      </c>
      <c r="N24" s="88" t="e">
        <f>VLOOKUP($B24,'JAN-DEC'!#REF!,23,FALSE)</f>
        <v>#REF!</v>
      </c>
      <c r="O24" s="88" t="e">
        <f>VLOOKUP($B24,'JAN-DEC'!#REF!,24,FALSE)</f>
        <v>#REF!</v>
      </c>
      <c r="P24" s="88" t="e">
        <f>VLOOKUP($B24,'JAN-DEC'!#REF!,25,FALSE)</f>
        <v>#REF!</v>
      </c>
      <c r="Q24" s="88" t="e">
        <f>VLOOKUP($B24,'JAN-DEC'!#REF!,26,FALSE)</f>
        <v>#REF!</v>
      </c>
      <c r="R24" s="88" t="e">
        <f>VLOOKUP($B24,'JAN-DEC'!#REF!,27,FALSE)</f>
        <v>#REF!</v>
      </c>
      <c r="S24" s="88" t="e">
        <f>VLOOKUP($B24,'JAN-DEC'!#REF!,28,FALSE)</f>
        <v>#REF!</v>
      </c>
      <c r="T24" s="88" t="e">
        <f>VLOOKUP($B24,'JAN-DEC'!#REF!,29,FALSE)</f>
        <v>#REF!</v>
      </c>
      <c r="U24" s="88" t="e">
        <f>VLOOKUP($B24,'JAN-DEC'!#REF!,30,FALSE)</f>
        <v>#REF!</v>
      </c>
      <c r="V24" s="108" t="e">
        <f t="shared" si="3"/>
        <v>#REF!</v>
      </c>
    </row>
    <row r="25" spans="1:22">
      <c r="A25" s="107" t="s">
        <v>49</v>
      </c>
      <c r="B25" s="87" t="e">
        <f>+'JAN-DEC'!#REF!</f>
        <v>#REF!</v>
      </c>
      <c r="C25" s="88" t="e">
        <f>VLOOKUP($B25,'JAN-DEC'!#REF!,12,FALSE)</f>
        <v>#REF!</v>
      </c>
      <c r="D25" s="88" t="e">
        <f>VLOOKUP($B25,'JAN-DEC'!#REF!,13,FALSE)</f>
        <v>#REF!</v>
      </c>
      <c r="E25" s="88" t="e">
        <f>VLOOKUP($B25,'JAN-DEC'!#REF!,14,FALSE)</f>
        <v>#REF!</v>
      </c>
      <c r="F25" s="88" t="e">
        <f>VLOOKUP($B25,'JAN-DEC'!#REF!,15,FALSE)</f>
        <v>#REF!</v>
      </c>
      <c r="G25" s="88" t="e">
        <f>VLOOKUP($B25,'JAN-DEC'!#REF!,16,FALSE)</f>
        <v>#REF!</v>
      </c>
      <c r="H25" s="88" t="e">
        <f>VLOOKUP($B25,'JAN-DEC'!#REF!,17,FALSE)</f>
        <v>#REF!</v>
      </c>
      <c r="I25" s="88" t="e">
        <f>VLOOKUP($B25,'JAN-DEC'!#REF!,18,FALSE)</f>
        <v>#REF!</v>
      </c>
      <c r="J25" s="88" t="e">
        <f>VLOOKUP($B25,'JAN-DEC'!#REF!,19,FALSE)</f>
        <v>#REF!</v>
      </c>
      <c r="K25" s="88" t="e">
        <f>VLOOKUP($B25,'JAN-DEC'!#REF!,20,FALSE)</f>
        <v>#REF!</v>
      </c>
      <c r="L25" s="88" t="e">
        <f>VLOOKUP($B25,'JAN-DEC'!#REF!,21,FALSE)</f>
        <v>#REF!</v>
      </c>
      <c r="M25" s="88" t="e">
        <f>VLOOKUP($B25,'JAN-DEC'!#REF!,22,FALSE)</f>
        <v>#REF!</v>
      </c>
      <c r="N25" s="88" t="e">
        <f>VLOOKUP($B25,'JAN-DEC'!#REF!,23,FALSE)</f>
        <v>#REF!</v>
      </c>
      <c r="O25" s="88" t="e">
        <f>VLOOKUP($B25,'JAN-DEC'!#REF!,24,FALSE)</f>
        <v>#REF!</v>
      </c>
      <c r="P25" s="88" t="e">
        <f>VLOOKUP($B25,'JAN-DEC'!#REF!,25,FALSE)</f>
        <v>#REF!</v>
      </c>
      <c r="Q25" s="88" t="e">
        <f>VLOOKUP($B25,'JAN-DEC'!#REF!,26,FALSE)</f>
        <v>#REF!</v>
      </c>
      <c r="R25" s="88" t="e">
        <f>VLOOKUP($B25,'JAN-DEC'!#REF!,27,FALSE)</f>
        <v>#REF!</v>
      </c>
      <c r="S25" s="88" t="e">
        <f>VLOOKUP($B25,'JAN-DEC'!#REF!,28,FALSE)</f>
        <v>#REF!</v>
      </c>
      <c r="T25" s="88" t="e">
        <f>VLOOKUP($B25,'JAN-DEC'!#REF!,29,FALSE)</f>
        <v>#REF!</v>
      </c>
      <c r="U25" s="88" t="e">
        <f>VLOOKUP($B25,'JAN-DEC'!#REF!,30,FALSE)</f>
        <v>#REF!</v>
      </c>
      <c r="V25" s="108" t="e">
        <f t="shared" si="3"/>
        <v>#REF!</v>
      </c>
    </row>
    <row r="26" spans="1:22">
      <c r="A26" s="107" t="s">
        <v>50</v>
      </c>
      <c r="B26" s="87" t="e">
        <f>+'JAN-DEC'!#REF!</f>
        <v>#REF!</v>
      </c>
      <c r="C26" s="88" t="e">
        <f>VLOOKUP($B26,'JAN-DEC'!#REF!,12,FALSE)</f>
        <v>#REF!</v>
      </c>
      <c r="D26" s="88" t="e">
        <f>VLOOKUP($B26,'JAN-DEC'!#REF!,13,FALSE)</f>
        <v>#REF!</v>
      </c>
      <c r="E26" s="88" t="e">
        <f>VLOOKUP($B26,'JAN-DEC'!#REF!,14,FALSE)</f>
        <v>#REF!</v>
      </c>
      <c r="F26" s="88" t="e">
        <f>VLOOKUP($B26,'JAN-DEC'!#REF!,15,FALSE)</f>
        <v>#REF!</v>
      </c>
      <c r="G26" s="88" t="e">
        <f>VLOOKUP($B26,'JAN-DEC'!#REF!,16,FALSE)</f>
        <v>#REF!</v>
      </c>
      <c r="H26" s="88" t="e">
        <f>VLOOKUP($B26,'JAN-DEC'!#REF!,17,FALSE)</f>
        <v>#REF!</v>
      </c>
      <c r="I26" s="88" t="e">
        <f>VLOOKUP($B26,'JAN-DEC'!#REF!,18,FALSE)</f>
        <v>#REF!</v>
      </c>
      <c r="J26" s="88" t="e">
        <f>VLOOKUP($B26,'JAN-DEC'!#REF!,19,FALSE)</f>
        <v>#REF!</v>
      </c>
      <c r="K26" s="88" t="e">
        <f>VLOOKUP($B26,'JAN-DEC'!#REF!,20,FALSE)</f>
        <v>#REF!</v>
      </c>
      <c r="L26" s="88" t="e">
        <f>VLOOKUP($B26,'JAN-DEC'!#REF!,21,FALSE)</f>
        <v>#REF!</v>
      </c>
      <c r="M26" s="88" t="e">
        <f>VLOOKUP($B26,'JAN-DEC'!#REF!,22,FALSE)</f>
        <v>#REF!</v>
      </c>
      <c r="N26" s="88" t="e">
        <f>VLOOKUP($B26,'JAN-DEC'!#REF!,23,FALSE)</f>
        <v>#REF!</v>
      </c>
      <c r="O26" s="88" t="e">
        <f>VLOOKUP($B26,'JAN-DEC'!#REF!,24,FALSE)</f>
        <v>#REF!</v>
      </c>
      <c r="P26" s="88" t="e">
        <f>VLOOKUP($B26,'JAN-DEC'!#REF!,25,FALSE)</f>
        <v>#REF!</v>
      </c>
      <c r="Q26" s="88" t="e">
        <f>VLOOKUP($B26,'JAN-DEC'!#REF!,26,FALSE)</f>
        <v>#REF!</v>
      </c>
      <c r="R26" s="88" t="e">
        <f>VLOOKUP($B26,'JAN-DEC'!#REF!,27,FALSE)</f>
        <v>#REF!</v>
      </c>
      <c r="S26" s="88" t="e">
        <f>VLOOKUP($B26,'JAN-DEC'!#REF!,28,FALSE)</f>
        <v>#REF!</v>
      </c>
      <c r="T26" s="88" t="e">
        <f>VLOOKUP($B26,'JAN-DEC'!#REF!,29,FALSE)</f>
        <v>#REF!</v>
      </c>
      <c r="U26" s="88" t="e">
        <f>VLOOKUP($B26,'JAN-DEC'!#REF!,30,FALSE)</f>
        <v>#REF!</v>
      </c>
      <c r="V26" s="108" t="e">
        <f t="shared" si="3"/>
        <v>#REF!</v>
      </c>
    </row>
    <row r="27" spans="1:22">
      <c r="A27" s="107" t="s">
        <v>51</v>
      </c>
      <c r="B27" s="87" t="e">
        <f>+'JAN-DEC'!#REF!</f>
        <v>#REF!</v>
      </c>
      <c r="C27" s="88" t="e">
        <f>VLOOKUP($B27,'JAN-DEC'!#REF!,12,FALSE)</f>
        <v>#REF!</v>
      </c>
      <c r="D27" s="88" t="e">
        <f>VLOOKUP($B27,'JAN-DEC'!#REF!,13,FALSE)</f>
        <v>#REF!</v>
      </c>
      <c r="E27" s="88" t="e">
        <f>VLOOKUP($B27,'JAN-DEC'!#REF!,14,FALSE)</f>
        <v>#REF!</v>
      </c>
      <c r="F27" s="88" t="e">
        <f>VLOOKUP($B27,'JAN-DEC'!#REF!,15,FALSE)</f>
        <v>#REF!</v>
      </c>
      <c r="G27" s="88" t="e">
        <f>VLOOKUP($B27,'JAN-DEC'!#REF!,16,FALSE)</f>
        <v>#REF!</v>
      </c>
      <c r="H27" s="88" t="e">
        <f>VLOOKUP($B27,'JAN-DEC'!#REF!,17,FALSE)</f>
        <v>#REF!</v>
      </c>
      <c r="I27" s="88" t="e">
        <f>VLOOKUP($B27,'JAN-DEC'!#REF!,18,FALSE)</f>
        <v>#REF!</v>
      </c>
      <c r="J27" s="88" t="e">
        <f>VLOOKUP($B27,'JAN-DEC'!#REF!,19,FALSE)</f>
        <v>#REF!</v>
      </c>
      <c r="K27" s="88" t="e">
        <f>VLOOKUP($B27,'JAN-DEC'!#REF!,20,FALSE)</f>
        <v>#REF!</v>
      </c>
      <c r="L27" s="88" t="e">
        <f>VLOOKUP($B27,'JAN-DEC'!#REF!,21,FALSE)</f>
        <v>#REF!</v>
      </c>
      <c r="M27" s="88" t="e">
        <f>VLOOKUP($B27,'JAN-DEC'!#REF!,22,FALSE)</f>
        <v>#REF!</v>
      </c>
      <c r="N27" s="88" t="e">
        <f>VLOOKUP($B27,'JAN-DEC'!#REF!,23,FALSE)</f>
        <v>#REF!</v>
      </c>
      <c r="O27" s="88" t="e">
        <f>VLOOKUP($B27,'JAN-DEC'!#REF!,24,FALSE)</f>
        <v>#REF!</v>
      </c>
      <c r="P27" s="88" t="e">
        <f>VLOOKUP($B27,'JAN-DEC'!#REF!,25,FALSE)</f>
        <v>#REF!</v>
      </c>
      <c r="Q27" s="88" t="e">
        <f>VLOOKUP($B27,'JAN-DEC'!#REF!,26,FALSE)</f>
        <v>#REF!</v>
      </c>
      <c r="R27" s="88" t="e">
        <f>VLOOKUP($B27,'JAN-DEC'!#REF!,27,FALSE)</f>
        <v>#REF!</v>
      </c>
      <c r="S27" s="88" t="e">
        <f>VLOOKUP($B27,'JAN-DEC'!#REF!,28,FALSE)</f>
        <v>#REF!</v>
      </c>
      <c r="T27" s="88" t="e">
        <f>VLOOKUP($B27,'JAN-DEC'!#REF!,29,FALSE)</f>
        <v>#REF!</v>
      </c>
      <c r="U27" s="88" t="e">
        <f>VLOOKUP($B27,'JAN-DEC'!#REF!,30,FALSE)</f>
        <v>#REF!</v>
      </c>
      <c r="V27" s="108" t="e">
        <f t="shared" si="3"/>
        <v>#REF!</v>
      </c>
    </row>
    <row r="28" spans="1:22">
      <c r="A28" s="107" t="s">
        <v>52</v>
      </c>
      <c r="B28" s="87" t="e">
        <f>+'JAN-DEC'!#REF!</f>
        <v>#REF!</v>
      </c>
      <c r="C28" s="88" t="e">
        <f>VLOOKUP($B28,'JAN-DEC'!#REF!,12,FALSE)</f>
        <v>#REF!</v>
      </c>
      <c r="D28" s="88" t="e">
        <f>VLOOKUP($B28,'JAN-DEC'!#REF!,13,FALSE)</f>
        <v>#REF!</v>
      </c>
      <c r="E28" s="88" t="e">
        <f>VLOOKUP($B28,'JAN-DEC'!#REF!,14,FALSE)</f>
        <v>#REF!</v>
      </c>
      <c r="F28" s="88" t="e">
        <f>VLOOKUP($B28,'JAN-DEC'!#REF!,15,FALSE)</f>
        <v>#REF!</v>
      </c>
      <c r="G28" s="88" t="e">
        <f>VLOOKUP($B28,'JAN-DEC'!#REF!,16,FALSE)</f>
        <v>#REF!</v>
      </c>
      <c r="H28" s="88" t="e">
        <f>VLOOKUP($B28,'JAN-DEC'!#REF!,17,FALSE)</f>
        <v>#REF!</v>
      </c>
      <c r="I28" s="88" t="e">
        <f>VLOOKUP($B28,'JAN-DEC'!#REF!,18,FALSE)</f>
        <v>#REF!</v>
      </c>
      <c r="J28" s="88" t="e">
        <f>VLOOKUP($B28,'JAN-DEC'!#REF!,19,FALSE)</f>
        <v>#REF!</v>
      </c>
      <c r="K28" s="88" t="e">
        <f>VLOOKUP($B28,'JAN-DEC'!#REF!,20,FALSE)</f>
        <v>#REF!</v>
      </c>
      <c r="L28" s="88" t="e">
        <f>VLOOKUP($B28,'JAN-DEC'!#REF!,21,FALSE)</f>
        <v>#REF!</v>
      </c>
      <c r="M28" s="88" t="e">
        <f>VLOOKUP($B28,'JAN-DEC'!#REF!,22,FALSE)</f>
        <v>#REF!</v>
      </c>
      <c r="N28" s="88" t="e">
        <f>VLOOKUP($B28,'JAN-DEC'!#REF!,23,FALSE)</f>
        <v>#REF!</v>
      </c>
      <c r="O28" s="88" t="e">
        <f>VLOOKUP($B28,'JAN-DEC'!#REF!,24,FALSE)</f>
        <v>#REF!</v>
      </c>
      <c r="P28" s="88" t="e">
        <f>VLOOKUP($B28,'JAN-DEC'!#REF!,25,FALSE)</f>
        <v>#REF!</v>
      </c>
      <c r="Q28" s="88" t="e">
        <f>VLOOKUP($B28,'JAN-DEC'!#REF!,26,FALSE)</f>
        <v>#REF!</v>
      </c>
      <c r="R28" s="88" t="e">
        <f>VLOOKUP($B28,'JAN-DEC'!#REF!,27,FALSE)</f>
        <v>#REF!</v>
      </c>
      <c r="S28" s="88" t="e">
        <f>VLOOKUP($B28,'JAN-DEC'!#REF!,28,FALSE)</f>
        <v>#REF!</v>
      </c>
      <c r="T28" s="88" t="e">
        <f>VLOOKUP($B28,'JAN-DEC'!#REF!,29,FALSE)</f>
        <v>#REF!</v>
      </c>
      <c r="U28" s="88" t="e">
        <f>VLOOKUP($B28,'JAN-DEC'!#REF!,30,FALSE)</f>
        <v>#REF!</v>
      </c>
      <c r="V28" s="108" t="e">
        <f t="shared" si="3"/>
        <v>#REF!</v>
      </c>
    </row>
    <row r="29" spans="1:22">
      <c r="A29" s="107" t="s">
        <v>53</v>
      </c>
      <c r="B29" s="87" t="e">
        <f>+'JAN-DEC'!#REF!</f>
        <v>#REF!</v>
      </c>
      <c r="C29" s="88" t="e">
        <f>VLOOKUP($B29,'JAN-DEC'!#REF!,12,FALSE)</f>
        <v>#REF!</v>
      </c>
      <c r="D29" s="88" t="e">
        <f>VLOOKUP($B29,'JAN-DEC'!#REF!,13,FALSE)</f>
        <v>#REF!</v>
      </c>
      <c r="E29" s="88" t="e">
        <f>VLOOKUP($B29,'JAN-DEC'!#REF!,14,FALSE)</f>
        <v>#REF!</v>
      </c>
      <c r="F29" s="88" t="e">
        <f>VLOOKUP($B29,'JAN-DEC'!#REF!,15,FALSE)</f>
        <v>#REF!</v>
      </c>
      <c r="G29" s="88" t="e">
        <f>VLOOKUP($B29,'JAN-DEC'!#REF!,16,FALSE)</f>
        <v>#REF!</v>
      </c>
      <c r="H29" s="88" t="e">
        <f>VLOOKUP($B29,'JAN-DEC'!#REF!,17,FALSE)</f>
        <v>#REF!</v>
      </c>
      <c r="I29" s="88" t="e">
        <f>VLOOKUP($B29,'JAN-DEC'!#REF!,18,FALSE)</f>
        <v>#REF!</v>
      </c>
      <c r="J29" s="88" t="e">
        <f>VLOOKUP($B29,'JAN-DEC'!#REF!,19,FALSE)</f>
        <v>#REF!</v>
      </c>
      <c r="K29" s="88" t="e">
        <f>VLOOKUP($B29,'JAN-DEC'!#REF!,20,FALSE)</f>
        <v>#REF!</v>
      </c>
      <c r="L29" s="88" t="e">
        <f>VLOOKUP($B29,'JAN-DEC'!#REF!,21,FALSE)</f>
        <v>#REF!</v>
      </c>
      <c r="M29" s="88" t="e">
        <f>VLOOKUP($B29,'JAN-DEC'!#REF!,22,FALSE)</f>
        <v>#REF!</v>
      </c>
      <c r="N29" s="88" t="e">
        <f>VLOOKUP($B29,'JAN-DEC'!#REF!,23,FALSE)</f>
        <v>#REF!</v>
      </c>
      <c r="O29" s="88" t="e">
        <f>VLOOKUP($B29,'JAN-DEC'!#REF!,24,FALSE)</f>
        <v>#REF!</v>
      </c>
      <c r="P29" s="88" t="e">
        <f>VLOOKUP($B29,'JAN-DEC'!#REF!,25,FALSE)</f>
        <v>#REF!</v>
      </c>
      <c r="Q29" s="88" t="e">
        <f>VLOOKUP($B29,'JAN-DEC'!#REF!,26,FALSE)</f>
        <v>#REF!</v>
      </c>
      <c r="R29" s="88" t="e">
        <f>VLOOKUP($B29,'JAN-DEC'!#REF!,27,FALSE)</f>
        <v>#REF!</v>
      </c>
      <c r="S29" s="88" t="e">
        <f>VLOOKUP($B29,'JAN-DEC'!#REF!,28,FALSE)</f>
        <v>#REF!</v>
      </c>
      <c r="T29" s="88" t="e">
        <f>VLOOKUP($B29,'JAN-DEC'!#REF!,29,FALSE)</f>
        <v>#REF!</v>
      </c>
      <c r="U29" s="88" t="e">
        <f>VLOOKUP($B29,'JAN-DEC'!#REF!,30,FALSE)</f>
        <v>#REF!</v>
      </c>
      <c r="V29" s="108" t="e">
        <f t="shared" si="3"/>
        <v>#REF!</v>
      </c>
    </row>
    <row r="30" spans="1:22">
      <c r="A30" s="107" t="s">
        <v>54</v>
      </c>
      <c r="B30" s="87" t="e">
        <f>+'JAN-DEC'!#REF!</f>
        <v>#REF!</v>
      </c>
      <c r="C30" s="88" t="e">
        <f>VLOOKUP($B30,'JAN-DEC'!#REF!,12,FALSE)</f>
        <v>#REF!</v>
      </c>
      <c r="D30" s="88" t="e">
        <f>VLOOKUP($B30,'JAN-DEC'!#REF!,13,FALSE)</f>
        <v>#REF!</v>
      </c>
      <c r="E30" s="88" t="e">
        <f>VLOOKUP($B30,'JAN-DEC'!#REF!,14,FALSE)</f>
        <v>#REF!</v>
      </c>
      <c r="F30" s="88" t="e">
        <f>VLOOKUP($B30,'JAN-DEC'!#REF!,15,FALSE)</f>
        <v>#REF!</v>
      </c>
      <c r="G30" s="88" t="e">
        <f>VLOOKUP($B30,'JAN-DEC'!#REF!,16,FALSE)</f>
        <v>#REF!</v>
      </c>
      <c r="H30" s="88" t="e">
        <f>VLOOKUP($B30,'JAN-DEC'!#REF!,17,FALSE)</f>
        <v>#REF!</v>
      </c>
      <c r="I30" s="88" t="e">
        <f>VLOOKUP($B30,'JAN-DEC'!#REF!,18,FALSE)</f>
        <v>#REF!</v>
      </c>
      <c r="J30" s="88" t="e">
        <f>VLOOKUP($B30,'JAN-DEC'!#REF!,19,FALSE)</f>
        <v>#REF!</v>
      </c>
      <c r="K30" s="88" t="e">
        <f>VLOOKUP($B30,'JAN-DEC'!#REF!,20,FALSE)</f>
        <v>#REF!</v>
      </c>
      <c r="L30" s="88" t="e">
        <f>VLOOKUP($B30,'JAN-DEC'!#REF!,21,FALSE)</f>
        <v>#REF!</v>
      </c>
      <c r="M30" s="88" t="e">
        <f>VLOOKUP($B30,'JAN-DEC'!#REF!,22,FALSE)</f>
        <v>#REF!</v>
      </c>
      <c r="N30" s="88" t="e">
        <f>VLOOKUP($B30,'JAN-DEC'!#REF!,23,FALSE)</f>
        <v>#REF!</v>
      </c>
      <c r="O30" s="88" t="e">
        <f>VLOOKUP($B30,'JAN-DEC'!#REF!,24,FALSE)</f>
        <v>#REF!</v>
      </c>
      <c r="P30" s="88" t="e">
        <f>VLOOKUP($B30,'JAN-DEC'!#REF!,25,FALSE)</f>
        <v>#REF!</v>
      </c>
      <c r="Q30" s="88" t="e">
        <f>VLOOKUP($B30,'JAN-DEC'!#REF!,26,FALSE)</f>
        <v>#REF!</v>
      </c>
      <c r="R30" s="88" t="e">
        <f>VLOOKUP($B30,'JAN-DEC'!#REF!,27,FALSE)</f>
        <v>#REF!</v>
      </c>
      <c r="S30" s="88" t="e">
        <f>VLOOKUP($B30,'JAN-DEC'!#REF!,28,FALSE)</f>
        <v>#REF!</v>
      </c>
      <c r="T30" s="88" t="e">
        <f>VLOOKUP($B30,'JAN-DEC'!#REF!,29,FALSE)</f>
        <v>#REF!</v>
      </c>
      <c r="U30" s="88" t="e">
        <f>VLOOKUP($B30,'JAN-DEC'!#REF!,30,FALSE)</f>
        <v>#REF!</v>
      </c>
      <c r="V30" s="108" t="e">
        <f t="shared" si="3"/>
        <v>#REF!</v>
      </c>
    </row>
    <row r="31" spans="1:22">
      <c r="A31" s="107" t="s">
        <v>55</v>
      </c>
      <c r="B31" s="87" t="e">
        <f>+'JAN-DEC'!#REF!</f>
        <v>#REF!</v>
      </c>
      <c r="C31" s="88" t="e">
        <f>VLOOKUP($B31,'JAN-DEC'!#REF!,12,FALSE)</f>
        <v>#REF!</v>
      </c>
      <c r="D31" s="88" t="e">
        <f>VLOOKUP($B31,'JAN-DEC'!#REF!,13,FALSE)</f>
        <v>#REF!</v>
      </c>
      <c r="E31" s="88" t="e">
        <f>VLOOKUP($B31,'JAN-DEC'!#REF!,14,FALSE)</f>
        <v>#REF!</v>
      </c>
      <c r="F31" s="88" t="e">
        <f>VLOOKUP($B31,'JAN-DEC'!#REF!,15,FALSE)</f>
        <v>#REF!</v>
      </c>
      <c r="G31" s="88" t="e">
        <f>VLOOKUP($B31,'JAN-DEC'!#REF!,16,FALSE)</f>
        <v>#REF!</v>
      </c>
      <c r="H31" s="88" t="e">
        <f>VLOOKUP($B31,'JAN-DEC'!#REF!,17,FALSE)</f>
        <v>#REF!</v>
      </c>
      <c r="I31" s="88" t="e">
        <f>VLOOKUP($B31,'JAN-DEC'!#REF!,18,FALSE)</f>
        <v>#REF!</v>
      </c>
      <c r="J31" s="88" t="e">
        <f>VLOOKUP($B31,'JAN-DEC'!#REF!,19,FALSE)</f>
        <v>#REF!</v>
      </c>
      <c r="K31" s="88" t="e">
        <f>VLOOKUP($B31,'JAN-DEC'!#REF!,20,FALSE)</f>
        <v>#REF!</v>
      </c>
      <c r="L31" s="88" t="e">
        <f>VLOOKUP($B31,'JAN-DEC'!#REF!,21,FALSE)</f>
        <v>#REF!</v>
      </c>
      <c r="M31" s="88" t="e">
        <f>VLOOKUP($B31,'JAN-DEC'!#REF!,22,FALSE)</f>
        <v>#REF!</v>
      </c>
      <c r="N31" s="88" t="e">
        <f>VLOOKUP($B31,'JAN-DEC'!#REF!,23,FALSE)</f>
        <v>#REF!</v>
      </c>
      <c r="O31" s="88" t="e">
        <f>VLOOKUP($B31,'JAN-DEC'!#REF!,24,FALSE)</f>
        <v>#REF!</v>
      </c>
      <c r="P31" s="88" t="e">
        <f>VLOOKUP($B31,'JAN-DEC'!#REF!,25,FALSE)</f>
        <v>#REF!</v>
      </c>
      <c r="Q31" s="88" t="e">
        <f>VLOOKUP($B31,'JAN-DEC'!#REF!,26,FALSE)</f>
        <v>#REF!</v>
      </c>
      <c r="R31" s="88" t="e">
        <f>VLOOKUP($B31,'JAN-DEC'!#REF!,27,FALSE)</f>
        <v>#REF!</v>
      </c>
      <c r="S31" s="88" t="e">
        <f>VLOOKUP($B31,'JAN-DEC'!#REF!,28,FALSE)</f>
        <v>#REF!</v>
      </c>
      <c r="T31" s="88" t="e">
        <f>VLOOKUP($B31,'JAN-DEC'!#REF!,29,FALSE)</f>
        <v>#REF!</v>
      </c>
      <c r="U31" s="88" t="e">
        <f>VLOOKUP($B31,'JAN-DEC'!#REF!,30,FALSE)</f>
        <v>#REF!</v>
      </c>
      <c r="V31" s="108" t="e">
        <f t="shared" si="3"/>
        <v>#REF!</v>
      </c>
    </row>
    <row r="32" spans="1:22">
      <c r="A32" s="87"/>
      <c r="B32" s="96" t="s">
        <v>34</v>
      </c>
      <c r="C32" s="97" t="e">
        <f>SUM(C22:C31)</f>
        <v>#REF!</v>
      </c>
      <c r="D32" s="97" t="e">
        <f>SUM(D22:D31)</f>
        <v>#REF!</v>
      </c>
      <c r="E32" s="97" t="e">
        <f t="shared" ref="E32:F32" si="10">SUM(E22:E31)</f>
        <v>#REF!</v>
      </c>
      <c r="F32" s="97" t="e">
        <f t="shared" si="10"/>
        <v>#REF!</v>
      </c>
      <c r="G32" s="97" t="e">
        <f>SUM(G22:G31)</f>
        <v>#REF!</v>
      </c>
      <c r="H32" s="97" t="e">
        <f>SUM(H22:H31)</f>
        <v>#REF!</v>
      </c>
      <c r="I32" s="97" t="e">
        <f>SUM(I22:I31)</f>
        <v>#REF!</v>
      </c>
      <c r="J32" s="97" t="e">
        <f t="shared" ref="J32:T32" si="11">SUM(J22:J31)</f>
        <v>#REF!</v>
      </c>
      <c r="K32" s="97" t="e">
        <f t="shared" si="11"/>
        <v>#REF!</v>
      </c>
      <c r="L32" s="97" t="e">
        <f t="shared" si="11"/>
        <v>#REF!</v>
      </c>
      <c r="M32" s="97" t="e">
        <f t="shared" si="11"/>
        <v>#REF!</v>
      </c>
      <c r="N32" s="97" t="e">
        <f t="shared" si="11"/>
        <v>#REF!</v>
      </c>
      <c r="O32" s="97" t="e">
        <f t="shared" si="11"/>
        <v>#REF!</v>
      </c>
      <c r="P32" s="97" t="e">
        <f t="shared" si="11"/>
        <v>#REF!</v>
      </c>
      <c r="Q32" s="97" t="e">
        <f t="shared" si="11"/>
        <v>#REF!</v>
      </c>
      <c r="R32" s="97" t="e">
        <f t="shared" si="11"/>
        <v>#REF!</v>
      </c>
      <c r="S32" s="97" t="e">
        <f t="shared" si="11"/>
        <v>#REF!</v>
      </c>
      <c r="T32" s="97" t="e">
        <f t="shared" si="11"/>
        <v>#REF!</v>
      </c>
      <c r="U32" s="97" t="e">
        <f>SUM(U22:U31)</f>
        <v>#REF!</v>
      </c>
      <c r="V32" s="108" t="e">
        <f t="shared" si="3"/>
        <v>#REF!</v>
      </c>
    </row>
    <row r="33" spans="1:22">
      <c r="A33" s="89" t="s">
        <v>56</v>
      </c>
      <c r="B33" s="87"/>
      <c r="C33" s="88"/>
      <c r="D33" s="88"/>
      <c r="E33" s="88"/>
      <c r="F33" s="88"/>
      <c r="G33" s="88"/>
      <c r="H33" s="88"/>
      <c r="I33" s="88"/>
      <c r="J33" s="88"/>
      <c r="K33" s="88"/>
      <c r="L33" s="88"/>
      <c r="M33" s="88"/>
      <c r="N33" s="88"/>
      <c r="O33" s="88"/>
      <c r="P33" s="88"/>
      <c r="Q33" s="88"/>
      <c r="R33" s="88"/>
      <c r="S33" s="88"/>
      <c r="T33" s="88"/>
      <c r="U33" s="88"/>
      <c r="V33" s="108">
        <f t="shared" si="3"/>
        <v>0</v>
      </c>
    </row>
    <row r="34" spans="1:22">
      <c r="A34" s="87" t="s">
        <v>57</v>
      </c>
      <c r="B34" s="87" t="s">
        <v>58</v>
      </c>
      <c r="C34" s="88" t="e">
        <f>VLOOKUP($A34,'JAN-DEC'!#REF!,12,FALSE)</f>
        <v>#REF!</v>
      </c>
      <c r="D34" s="88" t="e">
        <f>VLOOKUP($A34,'JAN-DEC'!#REF!,13,FALSE)</f>
        <v>#REF!</v>
      </c>
      <c r="E34" s="88" t="e">
        <f>VLOOKUP($A34,'JAN-DEC'!#REF!,14,FALSE)</f>
        <v>#REF!</v>
      </c>
      <c r="F34" s="88" t="e">
        <f>VLOOKUP($A34,'JAN-DEC'!#REF!,15,FALSE)</f>
        <v>#REF!</v>
      </c>
      <c r="G34" s="88" t="e">
        <f>VLOOKUP($A34,'JAN-DEC'!#REF!,16,FALSE)</f>
        <v>#REF!</v>
      </c>
      <c r="H34" s="88" t="e">
        <f>VLOOKUP($A34,'JAN-DEC'!#REF!,17,FALSE)</f>
        <v>#REF!</v>
      </c>
      <c r="I34" s="88" t="e">
        <f>VLOOKUP($A34,'JAN-DEC'!#REF!,18,FALSE)</f>
        <v>#REF!</v>
      </c>
      <c r="J34" s="88" t="e">
        <f>VLOOKUP($A34,'JAN-DEC'!#REF!,19,FALSE)</f>
        <v>#REF!</v>
      </c>
      <c r="K34" s="88" t="e">
        <f>VLOOKUP($A34,'JAN-DEC'!#REF!,20,FALSE)</f>
        <v>#REF!</v>
      </c>
      <c r="L34" s="88" t="e">
        <f>VLOOKUP($A34,'JAN-DEC'!#REF!,21,FALSE)</f>
        <v>#REF!</v>
      </c>
      <c r="M34" s="88" t="e">
        <f>VLOOKUP($A34,'JAN-DEC'!#REF!,22,FALSE)</f>
        <v>#REF!</v>
      </c>
      <c r="N34" s="88" t="e">
        <f>VLOOKUP($A34,'JAN-DEC'!#REF!,23,FALSE)</f>
        <v>#REF!</v>
      </c>
      <c r="O34" s="88" t="e">
        <f>VLOOKUP($A34,'JAN-DEC'!#REF!,24,FALSE)</f>
        <v>#REF!</v>
      </c>
      <c r="P34" s="88" t="e">
        <f>VLOOKUP($A34,'JAN-DEC'!#REF!,25,FALSE)</f>
        <v>#REF!</v>
      </c>
      <c r="Q34" s="88" t="e">
        <f>VLOOKUP($A34,'JAN-DEC'!#REF!,26,FALSE)</f>
        <v>#REF!</v>
      </c>
      <c r="R34" s="88" t="e">
        <f>VLOOKUP($A34,'JAN-DEC'!#REF!,27,FALSE)</f>
        <v>#REF!</v>
      </c>
      <c r="S34" s="88" t="e">
        <f>VLOOKUP($A34,'JAN-DEC'!#REF!,28,FALSE)</f>
        <v>#REF!</v>
      </c>
      <c r="T34" s="88" t="e">
        <f>VLOOKUP($A34,'JAN-DEC'!#REF!,29,FALSE)</f>
        <v>#REF!</v>
      </c>
      <c r="U34" s="88" t="e">
        <f>VLOOKUP($A34,'JAN-DEC'!#REF!,30,FALSE)</f>
        <v>#REF!</v>
      </c>
      <c r="V34" s="108" t="e">
        <f t="shared" si="3"/>
        <v>#REF!</v>
      </c>
    </row>
    <row r="35" spans="1:22">
      <c r="A35" s="87" t="s">
        <v>59</v>
      </c>
      <c r="B35" s="87" t="s">
        <v>60</v>
      </c>
      <c r="C35" s="88" t="e">
        <f>VLOOKUP($A35,'JAN-DEC'!#REF!,12,FALSE)</f>
        <v>#REF!</v>
      </c>
      <c r="D35" s="88" t="e">
        <f>VLOOKUP($A35,'JAN-DEC'!#REF!,13,FALSE)</f>
        <v>#REF!</v>
      </c>
      <c r="E35" s="88" t="e">
        <f>VLOOKUP($A35,'JAN-DEC'!#REF!,14,FALSE)</f>
        <v>#REF!</v>
      </c>
      <c r="F35" s="88" t="e">
        <f>VLOOKUP($A35,'JAN-DEC'!#REF!,15,FALSE)</f>
        <v>#REF!</v>
      </c>
      <c r="G35" s="88" t="e">
        <f>VLOOKUP($A35,'JAN-DEC'!#REF!,16,FALSE)</f>
        <v>#REF!</v>
      </c>
      <c r="H35" s="88" t="e">
        <f>VLOOKUP($A35,'JAN-DEC'!#REF!,17,FALSE)</f>
        <v>#REF!</v>
      </c>
      <c r="I35" s="88" t="e">
        <f>VLOOKUP($A35,'JAN-DEC'!#REF!,18,FALSE)</f>
        <v>#REF!</v>
      </c>
      <c r="J35" s="88" t="e">
        <f>VLOOKUP($A35,'JAN-DEC'!#REF!,19,FALSE)</f>
        <v>#REF!</v>
      </c>
      <c r="K35" s="88" t="e">
        <f>VLOOKUP($A35,'JAN-DEC'!#REF!,20,FALSE)</f>
        <v>#REF!</v>
      </c>
      <c r="L35" s="88" t="e">
        <f>VLOOKUP($A35,'JAN-DEC'!#REF!,21,FALSE)</f>
        <v>#REF!</v>
      </c>
      <c r="M35" s="88" t="e">
        <f>VLOOKUP($A35,'JAN-DEC'!#REF!,22,FALSE)</f>
        <v>#REF!</v>
      </c>
      <c r="N35" s="88" t="e">
        <f>VLOOKUP($A35,'JAN-DEC'!#REF!,23,FALSE)</f>
        <v>#REF!</v>
      </c>
      <c r="O35" s="88" t="e">
        <f>VLOOKUP($A35,'JAN-DEC'!#REF!,24,FALSE)</f>
        <v>#REF!</v>
      </c>
      <c r="P35" s="88" t="e">
        <f>VLOOKUP($A35,'JAN-DEC'!#REF!,25,FALSE)</f>
        <v>#REF!</v>
      </c>
      <c r="Q35" s="88" t="e">
        <f>VLOOKUP($A35,'JAN-DEC'!#REF!,26,FALSE)</f>
        <v>#REF!</v>
      </c>
      <c r="R35" s="88" t="e">
        <f>VLOOKUP($A35,'JAN-DEC'!#REF!,27,FALSE)</f>
        <v>#REF!</v>
      </c>
      <c r="S35" s="88" t="e">
        <f>VLOOKUP($A35,'JAN-DEC'!#REF!,28,FALSE)</f>
        <v>#REF!</v>
      </c>
      <c r="T35" s="88" t="e">
        <f>VLOOKUP($A35,'JAN-DEC'!#REF!,29,FALSE)</f>
        <v>#REF!</v>
      </c>
      <c r="U35" s="88" t="e">
        <f>VLOOKUP($A35,'JAN-DEC'!#REF!,30,FALSE)</f>
        <v>#REF!</v>
      </c>
      <c r="V35" s="108" t="e">
        <f t="shared" si="3"/>
        <v>#REF!</v>
      </c>
    </row>
    <row r="36" spans="1:22">
      <c r="A36" s="87" t="s">
        <v>61</v>
      </c>
      <c r="B36" s="87" t="s">
        <v>62</v>
      </c>
      <c r="C36" s="88" t="e">
        <f>VLOOKUP($A36,'JAN-DEC'!#REF!,12,FALSE)</f>
        <v>#REF!</v>
      </c>
      <c r="D36" s="88" t="e">
        <f>VLOOKUP($A36,'JAN-DEC'!#REF!,13,FALSE)</f>
        <v>#REF!</v>
      </c>
      <c r="E36" s="88" t="e">
        <f>VLOOKUP($A36,'JAN-DEC'!#REF!,14,FALSE)</f>
        <v>#REF!</v>
      </c>
      <c r="F36" s="88" t="e">
        <f>VLOOKUP($A36,'JAN-DEC'!#REF!,15,FALSE)</f>
        <v>#REF!</v>
      </c>
      <c r="G36" s="88" t="e">
        <f>VLOOKUP($A36,'JAN-DEC'!#REF!,16,FALSE)</f>
        <v>#REF!</v>
      </c>
      <c r="H36" s="88" t="e">
        <f>VLOOKUP($A36,'JAN-DEC'!#REF!,17,FALSE)</f>
        <v>#REF!</v>
      </c>
      <c r="I36" s="88" t="e">
        <f>VLOOKUP($A36,'JAN-DEC'!#REF!,18,FALSE)</f>
        <v>#REF!</v>
      </c>
      <c r="J36" s="88" t="e">
        <f>VLOOKUP($A36,'JAN-DEC'!#REF!,19,FALSE)</f>
        <v>#REF!</v>
      </c>
      <c r="K36" s="88" t="e">
        <f>VLOOKUP($A36,'JAN-DEC'!#REF!,20,FALSE)</f>
        <v>#REF!</v>
      </c>
      <c r="L36" s="88" t="e">
        <f>VLOOKUP($A36,'JAN-DEC'!#REF!,21,FALSE)</f>
        <v>#REF!</v>
      </c>
      <c r="M36" s="88" t="e">
        <f>VLOOKUP($A36,'JAN-DEC'!#REF!,22,FALSE)</f>
        <v>#REF!</v>
      </c>
      <c r="N36" s="88" t="e">
        <f>VLOOKUP($A36,'JAN-DEC'!#REF!,23,FALSE)</f>
        <v>#REF!</v>
      </c>
      <c r="O36" s="88" t="e">
        <f>VLOOKUP($A36,'JAN-DEC'!#REF!,24,FALSE)</f>
        <v>#REF!</v>
      </c>
      <c r="P36" s="88" t="e">
        <f>VLOOKUP($A36,'JAN-DEC'!#REF!,25,FALSE)</f>
        <v>#REF!</v>
      </c>
      <c r="Q36" s="88" t="e">
        <f>VLOOKUP($A36,'JAN-DEC'!#REF!,26,FALSE)</f>
        <v>#REF!</v>
      </c>
      <c r="R36" s="88" t="e">
        <f>VLOOKUP($A36,'JAN-DEC'!#REF!,27,FALSE)</f>
        <v>#REF!</v>
      </c>
      <c r="S36" s="88" t="e">
        <f>VLOOKUP($A36,'JAN-DEC'!#REF!,28,FALSE)</f>
        <v>#REF!</v>
      </c>
      <c r="T36" s="88" t="e">
        <f>VLOOKUP($A36,'JAN-DEC'!#REF!,29,FALSE)</f>
        <v>#REF!</v>
      </c>
      <c r="U36" s="88" t="e">
        <f>VLOOKUP($A36,'JAN-DEC'!#REF!,30,FALSE)</f>
        <v>#REF!</v>
      </c>
      <c r="V36" s="108" t="e">
        <f t="shared" si="3"/>
        <v>#REF!</v>
      </c>
    </row>
    <row r="37" spans="1:22">
      <c r="A37" s="87" t="s">
        <v>63</v>
      </c>
      <c r="B37" s="87" t="s">
        <v>64</v>
      </c>
      <c r="C37" s="88" t="e">
        <f>VLOOKUP($A37,'JAN-DEC'!#REF!,12,FALSE)</f>
        <v>#REF!</v>
      </c>
      <c r="D37" s="88" t="e">
        <f>VLOOKUP($A37,'JAN-DEC'!#REF!,13,FALSE)</f>
        <v>#REF!</v>
      </c>
      <c r="E37" s="88" t="e">
        <f>VLOOKUP($A37,'JAN-DEC'!#REF!,14,FALSE)</f>
        <v>#REF!</v>
      </c>
      <c r="F37" s="88" t="e">
        <f>VLOOKUP($A37,'JAN-DEC'!#REF!,15,FALSE)</f>
        <v>#REF!</v>
      </c>
      <c r="G37" s="88" t="e">
        <f>VLOOKUP($A37,'JAN-DEC'!#REF!,16,FALSE)</f>
        <v>#REF!</v>
      </c>
      <c r="H37" s="88" t="e">
        <f>VLOOKUP($A37,'JAN-DEC'!#REF!,17,FALSE)</f>
        <v>#REF!</v>
      </c>
      <c r="I37" s="88" t="e">
        <f>VLOOKUP($A37,'JAN-DEC'!#REF!,18,FALSE)</f>
        <v>#REF!</v>
      </c>
      <c r="J37" s="88" t="e">
        <f>VLOOKUP($A37,'JAN-DEC'!#REF!,19,FALSE)</f>
        <v>#REF!</v>
      </c>
      <c r="K37" s="88" t="e">
        <f>VLOOKUP($A37,'JAN-DEC'!#REF!,20,FALSE)</f>
        <v>#REF!</v>
      </c>
      <c r="L37" s="88" t="e">
        <f>VLOOKUP($A37,'JAN-DEC'!#REF!,21,FALSE)</f>
        <v>#REF!</v>
      </c>
      <c r="M37" s="88" t="e">
        <f>VLOOKUP($A37,'JAN-DEC'!#REF!,22,FALSE)</f>
        <v>#REF!</v>
      </c>
      <c r="N37" s="88" t="e">
        <f>VLOOKUP($A37,'JAN-DEC'!#REF!,23,FALSE)</f>
        <v>#REF!</v>
      </c>
      <c r="O37" s="88" t="e">
        <f>VLOOKUP($A37,'JAN-DEC'!#REF!,24,FALSE)</f>
        <v>#REF!</v>
      </c>
      <c r="P37" s="88" t="e">
        <f>VLOOKUP($A37,'JAN-DEC'!#REF!,25,FALSE)</f>
        <v>#REF!</v>
      </c>
      <c r="Q37" s="88" t="e">
        <f>VLOOKUP($A37,'JAN-DEC'!#REF!,26,FALSE)</f>
        <v>#REF!</v>
      </c>
      <c r="R37" s="88" t="e">
        <f>VLOOKUP($A37,'JAN-DEC'!#REF!,27,FALSE)</f>
        <v>#REF!</v>
      </c>
      <c r="S37" s="88" t="e">
        <f>VLOOKUP($A37,'JAN-DEC'!#REF!,28,FALSE)</f>
        <v>#REF!</v>
      </c>
      <c r="T37" s="88" t="e">
        <f>VLOOKUP($A37,'JAN-DEC'!#REF!,29,FALSE)</f>
        <v>#REF!</v>
      </c>
      <c r="U37" s="88" t="e">
        <f>VLOOKUP($A37,'JAN-DEC'!#REF!,30,FALSE)</f>
        <v>#REF!</v>
      </c>
      <c r="V37" s="108" t="e">
        <f t="shared" si="3"/>
        <v>#REF!</v>
      </c>
    </row>
    <row r="38" spans="1:22">
      <c r="A38" s="87" t="s">
        <v>65</v>
      </c>
      <c r="B38" s="87" t="s">
        <v>66</v>
      </c>
      <c r="C38" s="88" t="e">
        <f>VLOOKUP($A38,'JAN-DEC'!#REF!,12,FALSE)</f>
        <v>#REF!</v>
      </c>
      <c r="D38" s="88" t="e">
        <f>VLOOKUP($A38,'JAN-DEC'!#REF!,13,FALSE)</f>
        <v>#REF!</v>
      </c>
      <c r="E38" s="88" t="e">
        <f>VLOOKUP($A38,'JAN-DEC'!#REF!,14,FALSE)</f>
        <v>#REF!</v>
      </c>
      <c r="F38" s="88" t="e">
        <f>VLOOKUP($A38,'JAN-DEC'!#REF!,15,FALSE)</f>
        <v>#REF!</v>
      </c>
      <c r="G38" s="88" t="e">
        <f>VLOOKUP($A38,'JAN-DEC'!#REF!,16,FALSE)</f>
        <v>#REF!</v>
      </c>
      <c r="H38" s="88" t="e">
        <f>VLOOKUP($A38,'JAN-DEC'!#REF!,17,FALSE)</f>
        <v>#REF!</v>
      </c>
      <c r="I38" s="88" t="e">
        <f>VLOOKUP($A38,'JAN-DEC'!#REF!,18,FALSE)</f>
        <v>#REF!</v>
      </c>
      <c r="J38" s="88" t="e">
        <f>VLOOKUP($A38,'JAN-DEC'!#REF!,19,FALSE)</f>
        <v>#REF!</v>
      </c>
      <c r="K38" s="88" t="e">
        <f>VLOOKUP($A38,'JAN-DEC'!#REF!,20,FALSE)</f>
        <v>#REF!</v>
      </c>
      <c r="L38" s="88" t="e">
        <f>VLOOKUP($A38,'JAN-DEC'!#REF!,21,FALSE)</f>
        <v>#REF!</v>
      </c>
      <c r="M38" s="88" t="e">
        <f>VLOOKUP($A38,'JAN-DEC'!#REF!,22,FALSE)</f>
        <v>#REF!</v>
      </c>
      <c r="N38" s="88" t="e">
        <f>VLOOKUP($A38,'JAN-DEC'!#REF!,23,FALSE)</f>
        <v>#REF!</v>
      </c>
      <c r="O38" s="88" t="e">
        <f>VLOOKUP($A38,'JAN-DEC'!#REF!,24,FALSE)</f>
        <v>#REF!</v>
      </c>
      <c r="P38" s="88" t="e">
        <f>VLOOKUP($A38,'JAN-DEC'!#REF!,25,FALSE)</f>
        <v>#REF!</v>
      </c>
      <c r="Q38" s="88" t="e">
        <f>VLOOKUP($A38,'JAN-DEC'!#REF!,26,FALSE)</f>
        <v>#REF!</v>
      </c>
      <c r="R38" s="88" t="e">
        <f>VLOOKUP($A38,'JAN-DEC'!#REF!,27,FALSE)</f>
        <v>#REF!</v>
      </c>
      <c r="S38" s="88" t="e">
        <f>VLOOKUP($A38,'JAN-DEC'!#REF!,28,FALSE)</f>
        <v>#REF!</v>
      </c>
      <c r="T38" s="88" t="e">
        <f>VLOOKUP($A38,'JAN-DEC'!#REF!,29,FALSE)</f>
        <v>#REF!</v>
      </c>
      <c r="U38" s="88" t="e">
        <f>VLOOKUP($A38,'JAN-DEC'!#REF!,30,FALSE)</f>
        <v>#REF!</v>
      </c>
      <c r="V38" s="108" t="e">
        <f t="shared" si="3"/>
        <v>#REF!</v>
      </c>
    </row>
    <row r="39" spans="1:22">
      <c r="A39" s="87" t="s">
        <v>67</v>
      </c>
      <c r="B39" s="87" t="s">
        <v>68</v>
      </c>
      <c r="C39" s="88" t="e">
        <f>VLOOKUP($A39,'JAN-DEC'!#REF!,12,FALSE)</f>
        <v>#REF!</v>
      </c>
      <c r="D39" s="88" t="e">
        <f>VLOOKUP($A39,'JAN-DEC'!#REF!,13,FALSE)</f>
        <v>#REF!</v>
      </c>
      <c r="E39" s="88" t="e">
        <f>VLOOKUP($A39,'JAN-DEC'!#REF!,14,FALSE)</f>
        <v>#REF!</v>
      </c>
      <c r="F39" s="88" t="e">
        <f>VLOOKUP($A39,'JAN-DEC'!#REF!,15,FALSE)</f>
        <v>#REF!</v>
      </c>
      <c r="G39" s="88" t="e">
        <f>VLOOKUP($A39,'JAN-DEC'!#REF!,16,FALSE)</f>
        <v>#REF!</v>
      </c>
      <c r="H39" s="88" t="e">
        <f>VLOOKUP($A39,'JAN-DEC'!#REF!,17,FALSE)</f>
        <v>#REF!</v>
      </c>
      <c r="I39" s="88" t="e">
        <f>VLOOKUP($A39,'JAN-DEC'!#REF!,18,FALSE)</f>
        <v>#REF!</v>
      </c>
      <c r="J39" s="88" t="e">
        <f>VLOOKUP($A39,'JAN-DEC'!#REF!,19,FALSE)</f>
        <v>#REF!</v>
      </c>
      <c r="K39" s="88" t="e">
        <f>VLOOKUP($A39,'JAN-DEC'!#REF!,20,FALSE)</f>
        <v>#REF!</v>
      </c>
      <c r="L39" s="88" t="e">
        <f>VLOOKUP($A39,'JAN-DEC'!#REF!,21,FALSE)</f>
        <v>#REF!</v>
      </c>
      <c r="M39" s="88" t="e">
        <f>VLOOKUP($A39,'JAN-DEC'!#REF!,22,FALSE)</f>
        <v>#REF!</v>
      </c>
      <c r="N39" s="88" t="e">
        <f>VLOOKUP($A39,'JAN-DEC'!#REF!,23,FALSE)</f>
        <v>#REF!</v>
      </c>
      <c r="O39" s="88" t="e">
        <f>VLOOKUP($A39,'JAN-DEC'!#REF!,24,FALSE)</f>
        <v>#REF!</v>
      </c>
      <c r="P39" s="88" t="e">
        <f>VLOOKUP($A39,'JAN-DEC'!#REF!,25,FALSE)</f>
        <v>#REF!</v>
      </c>
      <c r="Q39" s="88" t="e">
        <f>VLOOKUP($A39,'JAN-DEC'!#REF!,26,FALSE)</f>
        <v>#REF!</v>
      </c>
      <c r="R39" s="88" t="e">
        <f>VLOOKUP($A39,'JAN-DEC'!#REF!,27,FALSE)</f>
        <v>#REF!</v>
      </c>
      <c r="S39" s="88" t="e">
        <f>VLOOKUP($A39,'JAN-DEC'!#REF!,28,FALSE)</f>
        <v>#REF!</v>
      </c>
      <c r="T39" s="88" t="e">
        <f>VLOOKUP($A39,'JAN-DEC'!#REF!,29,FALSE)</f>
        <v>#REF!</v>
      </c>
      <c r="U39" s="88" t="e">
        <f>VLOOKUP($A39,'JAN-DEC'!#REF!,30,FALSE)</f>
        <v>#REF!</v>
      </c>
      <c r="V39" s="108" t="e">
        <f t="shared" si="3"/>
        <v>#REF!</v>
      </c>
    </row>
    <row r="40" spans="1:22">
      <c r="A40" s="87" t="s">
        <v>69</v>
      </c>
      <c r="B40" s="87" t="s">
        <v>70</v>
      </c>
      <c r="C40" s="88" t="e">
        <f>VLOOKUP($A40,'JAN-DEC'!#REF!,12,FALSE)</f>
        <v>#REF!</v>
      </c>
      <c r="D40" s="88" t="e">
        <f>VLOOKUP($A40,'JAN-DEC'!#REF!,13,FALSE)</f>
        <v>#REF!</v>
      </c>
      <c r="E40" s="88" t="e">
        <f>VLOOKUP($A40,'JAN-DEC'!#REF!,14,FALSE)</f>
        <v>#REF!</v>
      </c>
      <c r="F40" s="88" t="e">
        <f>VLOOKUP($A40,'JAN-DEC'!#REF!,15,FALSE)</f>
        <v>#REF!</v>
      </c>
      <c r="G40" s="88" t="e">
        <f>VLOOKUP($A40,'JAN-DEC'!#REF!,16,FALSE)</f>
        <v>#REF!</v>
      </c>
      <c r="H40" s="88" t="e">
        <f>VLOOKUP($A40,'JAN-DEC'!#REF!,17,FALSE)</f>
        <v>#REF!</v>
      </c>
      <c r="I40" s="88" t="e">
        <f>VLOOKUP($A40,'JAN-DEC'!#REF!,18,FALSE)</f>
        <v>#REF!</v>
      </c>
      <c r="J40" s="88" t="e">
        <f>VLOOKUP($A40,'JAN-DEC'!#REF!,19,FALSE)</f>
        <v>#REF!</v>
      </c>
      <c r="K40" s="88" t="e">
        <f>VLOOKUP($A40,'JAN-DEC'!#REF!,20,FALSE)</f>
        <v>#REF!</v>
      </c>
      <c r="L40" s="88" t="e">
        <f>VLOOKUP($A40,'JAN-DEC'!#REF!,21,FALSE)</f>
        <v>#REF!</v>
      </c>
      <c r="M40" s="88" t="e">
        <f>VLOOKUP($A40,'JAN-DEC'!#REF!,22,FALSE)</f>
        <v>#REF!</v>
      </c>
      <c r="N40" s="88" t="e">
        <f>VLOOKUP($A40,'JAN-DEC'!#REF!,23,FALSE)</f>
        <v>#REF!</v>
      </c>
      <c r="O40" s="88" t="e">
        <f>VLOOKUP($A40,'JAN-DEC'!#REF!,24,FALSE)</f>
        <v>#REF!</v>
      </c>
      <c r="P40" s="88" t="e">
        <f>VLOOKUP($A40,'JAN-DEC'!#REF!,25,FALSE)</f>
        <v>#REF!</v>
      </c>
      <c r="Q40" s="88" t="e">
        <f>VLOOKUP($A40,'JAN-DEC'!#REF!,26,FALSE)</f>
        <v>#REF!</v>
      </c>
      <c r="R40" s="88" t="e">
        <f>VLOOKUP($A40,'JAN-DEC'!#REF!,27,FALSE)</f>
        <v>#REF!</v>
      </c>
      <c r="S40" s="88" t="e">
        <f>VLOOKUP($A40,'JAN-DEC'!#REF!,28,FALSE)</f>
        <v>#REF!</v>
      </c>
      <c r="T40" s="88" t="e">
        <f>VLOOKUP($A40,'JAN-DEC'!#REF!,29,FALSE)</f>
        <v>#REF!</v>
      </c>
      <c r="U40" s="88" t="e">
        <f>VLOOKUP($A40,'JAN-DEC'!#REF!,30,FALSE)</f>
        <v>#REF!</v>
      </c>
      <c r="V40" s="108" t="e">
        <f t="shared" si="3"/>
        <v>#REF!</v>
      </c>
    </row>
    <row r="41" spans="1:22">
      <c r="A41" s="87" t="s">
        <v>71</v>
      </c>
      <c r="B41" s="87" t="s">
        <v>72</v>
      </c>
      <c r="C41" s="88" t="e">
        <f>VLOOKUP($A41,'JAN-DEC'!#REF!,12,FALSE)</f>
        <v>#REF!</v>
      </c>
      <c r="D41" s="88" t="e">
        <f>VLOOKUP($A41,'JAN-DEC'!#REF!,13,FALSE)</f>
        <v>#REF!</v>
      </c>
      <c r="E41" s="88" t="e">
        <f>VLOOKUP($A41,'JAN-DEC'!#REF!,14,FALSE)</f>
        <v>#REF!</v>
      </c>
      <c r="F41" s="88" t="e">
        <f>VLOOKUP($A41,'JAN-DEC'!#REF!,15,FALSE)</f>
        <v>#REF!</v>
      </c>
      <c r="G41" s="88" t="e">
        <f>VLOOKUP($A41,'JAN-DEC'!#REF!,16,FALSE)</f>
        <v>#REF!</v>
      </c>
      <c r="H41" s="88" t="e">
        <f>VLOOKUP($A41,'JAN-DEC'!#REF!,17,FALSE)</f>
        <v>#REF!</v>
      </c>
      <c r="I41" s="88" t="e">
        <f>VLOOKUP($A41,'JAN-DEC'!#REF!,18,FALSE)</f>
        <v>#REF!</v>
      </c>
      <c r="J41" s="88" t="e">
        <f>VLOOKUP($A41,'JAN-DEC'!#REF!,19,FALSE)</f>
        <v>#REF!</v>
      </c>
      <c r="K41" s="88" t="e">
        <f>VLOOKUP($A41,'JAN-DEC'!#REF!,20,FALSE)</f>
        <v>#REF!</v>
      </c>
      <c r="L41" s="88" t="e">
        <f>VLOOKUP($A41,'JAN-DEC'!#REF!,21,FALSE)</f>
        <v>#REF!</v>
      </c>
      <c r="M41" s="88" t="e">
        <f>VLOOKUP($A41,'JAN-DEC'!#REF!,22,FALSE)</f>
        <v>#REF!</v>
      </c>
      <c r="N41" s="88" t="e">
        <f>VLOOKUP($A41,'JAN-DEC'!#REF!,23,FALSE)</f>
        <v>#REF!</v>
      </c>
      <c r="O41" s="88" t="e">
        <f>VLOOKUP($A41,'JAN-DEC'!#REF!,24,FALSE)</f>
        <v>#REF!</v>
      </c>
      <c r="P41" s="88" t="e">
        <f>VLOOKUP($A41,'JAN-DEC'!#REF!,25,FALSE)</f>
        <v>#REF!</v>
      </c>
      <c r="Q41" s="88" t="e">
        <f>VLOOKUP($A41,'JAN-DEC'!#REF!,26,FALSE)</f>
        <v>#REF!</v>
      </c>
      <c r="R41" s="88" t="e">
        <f>VLOOKUP($A41,'JAN-DEC'!#REF!,27,FALSE)</f>
        <v>#REF!</v>
      </c>
      <c r="S41" s="88" t="e">
        <f>VLOOKUP($A41,'JAN-DEC'!#REF!,28,FALSE)</f>
        <v>#REF!</v>
      </c>
      <c r="T41" s="88" t="e">
        <f>VLOOKUP($A41,'JAN-DEC'!#REF!,29,FALSE)</f>
        <v>#REF!</v>
      </c>
      <c r="U41" s="88" t="e">
        <f>VLOOKUP($A41,'JAN-DEC'!#REF!,30,FALSE)</f>
        <v>#REF!</v>
      </c>
      <c r="V41" s="108" t="e">
        <f t="shared" si="3"/>
        <v>#REF!</v>
      </c>
    </row>
    <row r="42" spans="1:22">
      <c r="A42" s="87" t="s">
        <v>73</v>
      </c>
      <c r="B42" s="87" t="s">
        <v>74</v>
      </c>
      <c r="C42" s="88" t="e">
        <f>VLOOKUP($A42,'JAN-DEC'!#REF!,12,FALSE)</f>
        <v>#REF!</v>
      </c>
      <c r="D42" s="88" t="e">
        <f>VLOOKUP($A42,'JAN-DEC'!#REF!,13,FALSE)</f>
        <v>#REF!</v>
      </c>
      <c r="E42" s="88" t="e">
        <f>VLOOKUP($A42,'JAN-DEC'!#REF!,14,FALSE)</f>
        <v>#REF!</v>
      </c>
      <c r="F42" s="88" t="e">
        <f>VLOOKUP($A42,'JAN-DEC'!#REF!,15,FALSE)</f>
        <v>#REF!</v>
      </c>
      <c r="G42" s="88" t="e">
        <f>VLOOKUP($A42,'JAN-DEC'!#REF!,16,FALSE)</f>
        <v>#REF!</v>
      </c>
      <c r="H42" s="88" t="e">
        <f>VLOOKUP($A42,'JAN-DEC'!#REF!,17,FALSE)</f>
        <v>#REF!</v>
      </c>
      <c r="I42" s="88" t="e">
        <f>VLOOKUP($A42,'JAN-DEC'!#REF!,18,FALSE)</f>
        <v>#REF!</v>
      </c>
      <c r="J42" s="88" t="e">
        <f>VLOOKUP($A42,'JAN-DEC'!#REF!,19,FALSE)</f>
        <v>#REF!</v>
      </c>
      <c r="K42" s="88" t="e">
        <f>VLOOKUP($A42,'JAN-DEC'!#REF!,20,FALSE)</f>
        <v>#REF!</v>
      </c>
      <c r="L42" s="88" t="e">
        <f>VLOOKUP($A42,'JAN-DEC'!#REF!,21,FALSE)</f>
        <v>#REF!</v>
      </c>
      <c r="M42" s="88" t="e">
        <f>VLOOKUP($A42,'JAN-DEC'!#REF!,22,FALSE)</f>
        <v>#REF!</v>
      </c>
      <c r="N42" s="88" t="e">
        <f>VLOOKUP($A42,'JAN-DEC'!#REF!,23,FALSE)</f>
        <v>#REF!</v>
      </c>
      <c r="O42" s="88" t="e">
        <f>VLOOKUP($A42,'JAN-DEC'!#REF!,24,FALSE)</f>
        <v>#REF!</v>
      </c>
      <c r="P42" s="88" t="e">
        <f>VLOOKUP($A42,'JAN-DEC'!#REF!,25,FALSE)</f>
        <v>#REF!</v>
      </c>
      <c r="Q42" s="88" t="e">
        <f>VLOOKUP($A42,'JAN-DEC'!#REF!,26,FALSE)</f>
        <v>#REF!</v>
      </c>
      <c r="R42" s="88" t="e">
        <f>VLOOKUP($A42,'JAN-DEC'!#REF!,27,FALSE)</f>
        <v>#REF!</v>
      </c>
      <c r="S42" s="88" t="e">
        <f>VLOOKUP($A42,'JAN-DEC'!#REF!,28,FALSE)</f>
        <v>#REF!</v>
      </c>
      <c r="T42" s="88" t="e">
        <f>VLOOKUP($A42,'JAN-DEC'!#REF!,29,FALSE)</f>
        <v>#REF!</v>
      </c>
      <c r="U42" s="88" t="e">
        <f>VLOOKUP($A42,'JAN-DEC'!#REF!,30,FALSE)</f>
        <v>#REF!</v>
      </c>
      <c r="V42" s="108" t="e">
        <f t="shared" si="3"/>
        <v>#REF!</v>
      </c>
    </row>
    <row r="43" spans="1:22">
      <c r="A43" s="87" t="s">
        <v>75</v>
      </c>
      <c r="B43" s="87" t="s">
        <v>76</v>
      </c>
      <c r="C43" s="88" t="e">
        <f>VLOOKUP($A43,'JAN-DEC'!#REF!,12,FALSE)</f>
        <v>#REF!</v>
      </c>
      <c r="D43" s="88" t="e">
        <f>VLOOKUP($A43,'JAN-DEC'!#REF!,13,FALSE)</f>
        <v>#REF!</v>
      </c>
      <c r="E43" s="88" t="e">
        <f>VLOOKUP($A43,'JAN-DEC'!#REF!,14,FALSE)</f>
        <v>#REF!</v>
      </c>
      <c r="F43" s="88" t="e">
        <f>VLOOKUP($A43,'JAN-DEC'!#REF!,15,FALSE)</f>
        <v>#REF!</v>
      </c>
      <c r="G43" s="88" t="e">
        <f>VLOOKUP($A43,'JAN-DEC'!#REF!,16,FALSE)</f>
        <v>#REF!</v>
      </c>
      <c r="H43" s="88" t="e">
        <f>VLOOKUP($A43,'JAN-DEC'!#REF!,17,FALSE)</f>
        <v>#REF!</v>
      </c>
      <c r="I43" s="88" t="e">
        <f>VLOOKUP($A43,'JAN-DEC'!#REF!,18,FALSE)</f>
        <v>#REF!</v>
      </c>
      <c r="J43" s="88" t="e">
        <f>VLOOKUP($A43,'JAN-DEC'!#REF!,19,FALSE)</f>
        <v>#REF!</v>
      </c>
      <c r="K43" s="88" t="e">
        <f>VLOOKUP($A43,'JAN-DEC'!#REF!,20,FALSE)</f>
        <v>#REF!</v>
      </c>
      <c r="L43" s="88" t="e">
        <f>VLOOKUP($A43,'JAN-DEC'!#REF!,21,FALSE)</f>
        <v>#REF!</v>
      </c>
      <c r="M43" s="88" t="e">
        <f>VLOOKUP($A43,'JAN-DEC'!#REF!,22,FALSE)</f>
        <v>#REF!</v>
      </c>
      <c r="N43" s="88" t="e">
        <f>VLOOKUP($A43,'JAN-DEC'!#REF!,23,FALSE)</f>
        <v>#REF!</v>
      </c>
      <c r="O43" s="88" t="e">
        <f>VLOOKUP($A43,'JAN-DEC'!#REF!,24,FALSE)</f>
        <v>#REF!</v>
      </c>
      <c r="P43" s="88" t="e">
        <f>VLOOKUP($A43,'JAN-DEC'!#REF!,25,FALSE)</f>
        <v>#REF!</v>
      </c>
      <c r="Q43" s="88" t="e">
        <f>VLOOKUP($A43,'JAN-DEC'!#REF!,26,FALSE)</f>
        <v>#REF!</v>
      </c>
      <c r="R43" s="88" t="e">
        <f>VLOOKUP($A43,'JAN-DEC'!#REF!,27,FALSE)</f>
        <v>#REF!</v>
      </c>
      <c r="S43" s="88" t="e">
        <f>VLOOKUP($A43,'JAN-DEC'!#REF!,28,FALSE)</f>
        <v>#REF!</v>
      </c>
      <c r="T43" s="88" t="e">
        <f>VLOOKUP($A43,'JAN-DEC'!#REF!,29,FALSE)</f>
        <v>#REF!</v>
      </c>
      <c r="U43" s="88" t="e">
        <f>VLOOKUP($A43,'JAN-DEC'!#REF!,30,FALSE)</f>
        <v>#REF!</v>
      </c>
      <c r="V43" s="108" t="e">
        <f t="shared" si="3"/>
        <v>#REF!</v>
      </c>
    </row>
    <row r="44" spans="1:22">
      <c r="A44" s="87" t="s">
        <v>77</v>
      </c>
      <c r="B44" s="87" t="s">
        <v>76</v>
      </c>
      <c r="C44" s="88" t="e">
        <f>VLOOKUP($A44,'JAN-DEC'!#REF!,12,FALSE)</f>
        <v>#REF!</v>
      </c>
      <c r="D44" s="88" t="e">
        <f>VLOOKUP($A44,'JAN-DEC'!#REF!,13,FALSE)</f>
        <v>#REF!</v>
      </c>
      <c r="E44" s="88" t="e">
        <f>VLOOKUP($A44,'JAN-DEC'!#REF!,14,FALSE)</f>
        <v>#REF!</v>
      </c>
      <c r="F44" s="88" t="e">
        <f>VLOOKUP($A44,'JAN-DEC'!#REF!,15,FALSE)</f>
        <v>#REF!</v>
      </c>
      <c r="G44" s="88" t="e">
        <f>VLOOKUP($A44,'JAN-DEC'!#REF!,16,FALSE)</f>
        <v>#REF!</v>
      </c>
      <c r="H44" s="88" t="e">
        <f>VLOOKUP($A44,'JAN-DEC'!#REF!,17,FALSE)</f>
        <v>#REF!</v>
      </c>
      <c r="I44" s="88" t="e">
        <f>VLOOKUP($A44,'JAN-DEC'!#REF!,18,FALSE)</f>
        <v>#REF!</v>
      </c>
      <c r="J44" s="88" t="e">
        <f>VLOOKUP($A44,'JAN-DEC'!#REF!,19,FALSE)</f>
        <v>#REF!</v>
      </c>
      <c r="K44" s="88" t="e">
        <f>VLOOKUP($A44,'JAN-DEC'!#REF!,20,FALSE)</f>
        <v>#REF!</v>
      </c>
      <c r="L44" s="88" t="e">
        <f>VLOOKUP($A44,'JAN-DEC'!#REF!,21,FALSE)</f>
        <v>#REF!</v>
      </c>
      <c r="M44" s="88" t="e">
        <f>VLOOKUP($A44,'JAN-DEC'!#REF!,22,FALSE)</f>
        <v>#REF!</v>
      </c>
      <c r="N44" s="88" t="e">
        <f>VLOOKUP($A44,'JAN-DEC'!#REF!,23,FALSE)</f>
        <v>#REF!</v>
      </c>
      <c r="O44" s="88" t="e">
        <f>VLOOKUP($A44,'JAN-DEC'!#REF!,24,FALSE)</f>
        <v>#REF!</v>
      </c>
      <c r="P44" s="88" t="e">
        <f>VLOOKUP($A44,'JAN-DEC'!#REF!,25,FALSE)</f>
        <v>#REF!</v>
      </c>
      <c r="Q44" s="88" t="e">
        <f>VLOOKUP($A44,'JAN-DEC'!#REF!,26,FALSE)</f>
        <v>#REF!</v>
      </c>
      <c r="R44" s="88" t="e">
        <f>VLOOKUP($A44,'JAN-DEC'!#REF!,27,FALSE)</f>
        <v>#REF!</v>
      </c>
      <c r="S44" s="88" t="e">
        <f>VLOOKUP($A44,'JAN-DEC'!#REF!,28,FALSE)</f>
        <v>#REF!</v>
      </c>
      <c r="T44" s="88" t="e">
        <f>VLOOKUP($A44,'JAN-DEC'!#REF!,29,FALSE)</f>
        <v>#REF!</v>
      </c>
      <c r="U44" s="88" t="e">
        <f>VLOOKUP($A44,'JAN-DEC'!#REF!,30,FALSE)</f>
        <v>#REF!</v>
      </c>
      <c r="V44" s="108" t="e">
        <f t="shared" si="3"/>
        <v>#REF!</v>
      </c>
    </row>
    <row r="45" spans="1:22">
      <c r="A45" s="87" t="s">
        <v>78</v>
      </c>
      <c r="B45" s="87" t="s">
        <v>79</v>
      </c>
      <c r="C45" s="88" t="e">
        <f>VLOOKUP($A45,'JAN-DEC'!#REF!,12,FALSE)</f>
        <v>#REF!</v>
      </c>
      <c r="D45" s="88" t="e">
        <f>VLOOKUP($A45,'JAN-DEC'!#REF!,13,FALSE)</f>
        <v>#REF!</v>
      </c>
      <c r="E45" s="88" t="e">
        <f>VLOOKUP($A45,'JAN-DEC'!#REF!,14,FALSE)</f>
        <v>#REF!</v>
      </c>
      <c r="F45" s="88" t="e">
        <f>VLOOKUP($A45,'JAN-DEC'!#REF!,15,FALSE)</f>
        <v>#REF!</v>
      </c>
      <c r="G45" s="88" t="e">
        <f>VLOOKUP($A45,'JAN-DEC'!#REF!,16,FALSE)</f>
        <v>#REF!</v>
      </c>
      <c r="H45" s="88" t="e">
        <f>VLOOKUP($A45,'JAN-DEC'!#REF!,17,FALSE)</f>
        <v>#REF!</v>
      </c>
      <c r="I45" s="88" t="e">
        <f>VLOOKUP($A45,'JAN-DEC'!#REF!,18,FALSE)</f>
        <v>#REF!</v>
      </c>
      <c r="J45" s="88" t="e">
        <f>VLOOKUP($A45,'JAN-DEC'!#REF!,19,FALSE)</f>
        <v>#REF!</v>
      </c>
      <c r="K45" s="88" t="e">
        <f>VLOOKUP($A45,'JAN-DEC'!#REF!,20,FALSE)</f>
        <v>#REF!</v>
      </c>
      <c r="L45" s="88" t="e">
        <f>VLOOKUP($A45,'JAN-DEC'!#REF!,21,FALSE)</f>
        <v>#REF!</v>
      </c>
      <c r="M45" s="88" t="e">
        <f>VLOOKUP($A45,'JAN-DEC'!#REF!,22,FALSE)</f>
        <v>#REF!</v>
      </c>
      <c r="N45" s="88" t="e">
        <f>VLOOKUP($A45,'JAN-DEC'!#REF!,23,FALSE)</f>
        <v>#REF!</v>
      </c>
      <c r="O45" s="88" t="e">
        <f>VLOOKUP($A45,'JAN-DEC'!#REF!,24,FALSE)</f>
        <v>#REF!</v>
      </c>
      <c r="P45" s="88" t="e">
        <f>VLOOKUP($A45,'JAN-DEC'!#REF!,25,FALSE)</f>
        <v>#REF!</v>
      </c>
      <c r="Q45" s="88" t="e">
        <f>VLOOKUP($A45,'JAN-DEC'!#REF!,26,FALSE)</f>
        <v>#REF!</v>
      </c>
      <c r="R45" s="88" t="e">
        <f>VLOOKUP($A45,'JAN-DEC'!#REF!,27,FALSE)</f>
        <v>#REF!</v>
      </c>
      <c r="S45" s="88" t="e">
        <f>VLOOKUP($A45,'JAN-DEC'!#REF!,28,FALSE)</f>
        <v>#REF!</v>
      </c>
      <c r="T45" s="88" t="e">
        <f>VLOOKUP($A45,'JAN-DEC'!#REF!,29,FALSE)</f>
        <v>#REF!</v>
      </c>
      <c r="U45" s="88" t="e">
        <f>VLOOKUP($A45,'JAN-DEC'!#REF!,30,FALSE)</f>
        <v>#REF!</v>
      </c>
      <c r="V45" s="108" t="e">
        <f t="shared" si="3"/>
        <v>#REF!</v>
      </c>
    </row>
    <row r="46" spans="1:22">
      <c r="A46" s="87" t="s">
        <v>80</v>
      </c>
      <c r="B46" s="87" t="s">
        <v>81</v>
      </c>
      <c r="C46" s="88" t="e">
        <f>VLOOKUP($A46,'JAN-DEC'!#REF!,12,FALSE)</f>
        <v>#REF!</v>
      </c>
      <c r="D46" s="88" t="e">
        <f>VLOOKUP($A46,'JAN-DEC'!#REF!,13,FALSE)</f>
        <v>#REF!</v>
      </c>
      <c r="E46" s="88" t="e">
        <f>VLOOKUP($A46,'JAN-DEC'!#REF!,14,FALSE)</f>
        <v>#REF!</v>
      </c>
      <c r="F46" s="88" t="e">
        <f>VLOOKUP($A46,'JAN-DEC'!#REF!,15,FALSE)</f>
        <v>#REF!</v>
      </c>
      <c r="G46" s="88" t="e">
        <f>VLOOKUP($A46,'JAN-DEC'!#REF!,16,FALSE)</f>
        <v>#REF!</v>
      </c>
      <c r="H46" s="88" t="e">
        <f>VLOOKUP($A46,'JAN-DEC'!#REF!,17,FALSE)</f>
        <v>#REF!</v>
      </c>
      <c r="I46" s="88" t="e">
        <f>VLOOKUP($A46,'JAN-DEC'!#REF!,18,FALSE)</f>
        <v>#REF!</v>
      </c>
      <c r="J46" s="88" t="e">
        <f>VLOOKUP($A46,'JAN-DEC'!#REF!,19,FALSE)</f>
        <v>#REF!</v>
      </c>
      <c r="K46" s="88" t="e">
        <f>VLOOKUP($A46,'JAN-DEC'!#REF!,20,FALSE)</f>
        <v>#REF!</v>
      </c>
      <c r="L46" s="88" t="e">
        <f>VLOOKUP($A46,'JAN-DEC'!#REF!,21,FALSE)</f>
        <v>#REF!</v>
      </c>
      <c r="M46" s="88" t="e">
        <f>VLOOKUP($A46,'JAN-DEC'!#REF!,22,FALSE)</f>
        <v>#REF!</v>
      </c>
      <c r="N46" s="88" t="e">
        <f>VLOOKUP($A46,'JAN-DEC'!#REF!,23,FALSE)</f>
        <v>#REF!</v>
      </c>
      <c r="O46" s="88" t="e">
        <f>VLOOKUP($A46,'JAN-DEC'!#REF!,24,FALSE)</f>
        <v>#REF!</v>
      </c>
      <c r="P46" s="88" t="e">
        <f>VLOOKUP($A46,'JAN-DEC'!#REF!,25,FALSE)</f>
        <v>#REF!</v>
      </c>
      <c r="Q46" s="88" t="e">
        <f>VLOOKUP($A46,'JAN-DEC'!#REF!,26,FALSE)</f>
        <v>#REF!</v>
      </c>
      <c r="R46" s="88" t="e">
        <f>VLOOKUP($A46,'JAN-DEC'!#REF!,27,FALSE)</f>
        <v>#REF!</v>
      </c>
      <c r="S46" s="88" t="e">
        <f>VLOOKUP($A46,'JAN-DEC'!#REF!,28,FALSE)</f>
        <v>#REF!</v>
      </c>
      <c r="T46" s="88" t="e">
        <f>VLOOKUP($A46,'JAN-DEC'!#REF!,29,FALSE)</f>
        <v>#REF!</v>
      </c>
      <c r="U46" s="88" t="e">
        <f>VLOOKUP($A46,'JAN-DEC'!#REF!,30,FALSE)</f>
        <v>#REF!</v>
      </c>
      <c r="V46" s="108" t="e">
        <f t="shared" si="3"/>
        <v>#REF!</v>
      </c>
    </row>
    <row r="47" spans="1:22">
      <c r="A47" s="87" t="s">
        <v>82</v>
      </c>
      <c r="B47" s="87" t="s">
        <v>83</v>
      </c>
      <c r="C47" s="88" t="e">
        <f>VLOOKUP($A47,'JAN-DEC'!#REF!,12,FALSE)</f>
        <v>#REF!</v>
      </c>
      <c r="D47" s="88" t="e">
        <f>VLOOKUP($A47,'JAN-DEC'!#REF!,13,FALSE)</f>
        <v>#REF!</v>
      </c>
      <c r="E47" s="88" t="e">
        <f>VLOOKUP($A47,'JAN-DEC'!#REF!,14,FALSE)</f>
        <v>#REF!</v>
      </c>
      <c r="F47" s="88" t="e">
        <f>VLOOKUP($A47,'JAN-DEC'!#REF!,15,FALSE)</f>
        <v>#REF!</v>
      </c>
      <c r="G47" s="88" t="e">
        <f>VLOOKUP($A47,'JAN-DEC'!#REF!,16,FALSE)</f>
        <v>#REF!</v>
      </c>
      <c r="H47" s="88" t="e">
        <f>VLOOKUP($A47,'JAN-DEC'!#REF!,17,FALSE)</f>
        <v>#REF!</v>
      </c>
      <c r="I47" s="88" t="e">
        <f>VLOOKUP($A47,'JAN-DEC'!#REF!,18,FALSE)</f>
        <v>#REF!</v>
      </c>
      <c r="J47" s="88" t="e">
        <f>VLOOKUP($A47,'JAN-DEC'!#REF!,19,FALSE)</f>
        <v>#REF!</v>
      </c>
      <c r="K47" s="88" t="e">
        <f>VLOOKUP($A47,'JAN-DEC'!#REF!,20,FALSE)</f>
        <v>#REF!</v>
      </c>
      <c r="L47" s="88" t="e">
        <f>VLOOKUP($A47,'JAN-DEC'!#REF!,21,FALSE)</f>
        <v>#REF!</v>
      </c>
      <c r="M47" s="88" t="e">
        <f>VLOOKUP($A47,'JAN-DEC'!#REF!,22,FALSE)</f>
        <v>#REF!</v>
      </c>
      <c r="N47" s="88" t="e">
        <f>VLOOKUP($A47,'JAN-DEC'!#REF!,23,FALSE)</f>
        <v>#REF!</v>
      </c>
      <c r="O47" s="88" t="e">
        <f>VLOOKUP($A47,'JAN-DEC'!#REF!,24,FALSE)</f>
        <v>#REF!</v>
      </c>
      <c r="P47" s="88" t="e">
        <f>VLOOKUP($A47,'JAN-DEC'!#REF!,25,FALSE)</f>
        <v>#REF!</v>
      </c>
      <c r="Q47" s="88" t="e">
        <f>VLOOKUP($A47,'JAN-DEC'!#REF!,26,FALSE)</f>
        <v>#REF!</v>
      </c>
      <c r="R47" s="88" t="e">
        <f>VLOOKUP($A47,'JAN-DEC'!#REF!,27,FALSE)</f>
        <v>#REF!</v>
      </c>
      <c r="S47" s="88" t="e">
        <f>VLOOKUP($A47,'JAN-DEC'!#REF!,28,FALSE)</f>
        <v>#REF!</v>
      </c>
      <c r="T47" s="88" t="e">
        <f>VLOOKUP($A47,'JAN-DEC'!#REF!,29,FALSE)</f>
        <v>#REF!</v>
      </c>
      <c r="U47" s="88" t="e">
        <f>VLOOKUP($A47,'JAN-DEC'!#REF!,30,FALSE)</f>
        <v>#REF!</v>
      </c>
      <c r="V47" s="108" t="e">
        <f t="shared" si="3"/>
        <v>#REF!</v>
      </c>
    </row>
    <row r="48" spans="1:22">
      <c r="A48" s="87" t="s">
        <v>84</v>
      </c>
      <c r="B48" s="87" t="s">
        <v>85</v>
      </c>
      <c r="C48" s="88" t="e">
        <f>VLOOKUP($A48,'JAN-DEC'!#REF!,12,FALSE)</f>
        <v>#REF!</v>
      </c>
      <c r="D48" s="88" t="e">
        <f>VLOOKUP($A48,'JAN-DEC'!#REF!,13,FALSE)</f>
        <v>#REF!</v>
      </c>
      <c r="E48" s="88" t="e">
        <f>VLOOKUP($A48,'JAN-DEC'!#REF!,14,FALSE)</f>
        <v>#REF!</v>
      </c>
      <c r="F48" s="88" t="e">
        <f>VLOOKUP($A48,'JAN-DEC'!#REF!,15,FALSE)</f>
        <v>#REF!</v>
      </c>
      <c r="G48" s="88" t="e">
        <f>VLOOKUP($A48,'JAN-DEC'!#REF!,16,FALSE)</f>
        <v>#REF!</v>
      </c>
      <c r="H48" s="88" t="e">
        <f>VLOOKUP($A48,'JAN-DEC'!#REF!,17,FALSE)</f>
        <v>#REF!</v>
      </c>
      <c r="I48" s="88" t="e">
        <f>VLOOKUP($A48,'JAN-DEC'!#REF!,18,FALSE)</f>
        <v>#REF!</v>
      </c>
      <c r="J48" s="88" t="e">
        <f>VLOOKUP($A48,'JAN-DEC'!#REF!,19,FALSE)</f>
        <v>#REF!</v>
      </c>
      <c r="K48" s="88" t="e">
        <f>VLOOKUP($A48,'JAN-DEC'!#REF!,20,FALSE)</f>
        <v>#REF!</v>
      </c>
      <c r="L48" s="88" t="e">
        <f>VLOOKUP($A48,'JAN-DEC'!#REF!,21,FALSE)</f>
        <v>#REF!</v>
      </c>
      <c r="M48" s="88" t="e">
        <f>VLOOKUP($A48,'JAN-DEC'!#REF!,22,FALSE)</f>
        <v>#REF!</v>
      </c>
      <c r="N48" s="88" t="e">
        <f>VLOOKUP($A48,'JAN-DEC'!#REF!,23,FALSE)</f>
        <v>#REF!</v>
      </c>
      <c r="O48" s="88" t="e">
        <f>VLOOKUP($A48,'JAN-DEC'!#REF!,24,FALSE)</f>
        <v>#REF!</v>
      </c>
      <c r="P48" s="88" t="e">
        <f>VLOOKUP($A48,'JAN-DEC'!#REF!,25,FALSE)</f>
        <v>#REF!</v>
      </c>
      <c r="Q48" s="88" t="e">
        <f>VLOOKUP($A48,'JAN-DEC'!#REF!,26,FALSE)</f>
        <v>#REF!</v>
      </c>
      <c r="R48" s="88" t="e">
        <f>VLOOKUP($A48,'JAN-DEC'!#REF!,27,FALSE)</f>
        <v>#REF!</v>
      </c>
      <c r="S48" s="88" t="e">
        <f>VLOOKUP($A48,'JAN-DEC'!#REF!,28,FALSE)</f>
        <v>#REF!</v>
      </c>
      <c r="T48" s="88" t="e">
        <f>VLOOKUP($A48,'JAN-DEC'!#REF!,29,FALSE)</f>
        <v>#REF!</v>
      </c>
      <c r="U48" s="88" t="e">
        <f>VLOOKUP($A48,'JAN-DEC'!#REF!,30,FALSE)</f>
        <v>#REF!</v>
      </c>
      <c r="V48" s="108" t="e">
        <f t="shared" si="3"/>
        <v>#REF!</v>
      </c>
    </row>
    <row r="49" spans="1:22">
      <c r="A49" s="87" t="s">
        <v>86</v>
      </c>
      <c r="B49" s="87" t="s">
        <v>87</v>
      </c>
      <c r="C49" s="88" t="e">
        <f>VLOOKUP($A49,'JAN-DEC'!#REF!,12,FALSE)</f>
        <v>#REF!</v>
      </c>
      <c r="D49" s="88" t="e">
        <f>VLOOKUP($A49,'JAN-DEC'!#REF!,13,FALSE)</f>
        <v>#REF!</v>
      </c>
      <c r="E49" s="88" t="e">
        <f>VLOOKUP($A49,'JAN-DEC'!#REF!,14,FALSE)</f>
        <v>#REF!</v>
      </c>
      <c r="F49" s="88" t="e">
        <f>VLOOKUP($A49,'JAN-DEC'!#REF!,15,FALSE)</f>
        <v>#REF!</v>
      </c>
      <c r="G49" s="88" t="e">
        <f>VLOOKUP($A49,'JAN-DEC'!#REF!,16,FALSE)</f>
        <v>#REF!</v>
      </c>
      <c r="H49" s="88" t="e">
        <f>VLOOKUP($A49,'JAN-DEC'!#REF!,17,FALSE)</f>
        <v>#REF!</v>
      </c>
      <c r="I49" s="88" t="e">
        <f>VLOOKUP($A49,'JAN-DEC'!#REF!,18,FALSE)</f>
        <v>#REF!</v>
      </c>
      <c r="J49" s="88" t="e">
        <f>VLOOKUP($A49,'JAN-DEC'!#REF!,19,FALSE)</f>
        <v>#REF!</v>
      </c>
      <c r="K49" s="88" t="e">
        <f>VLOOKUP($A49,'JAN-DEC'!#REF!,20,FALSE)</f>
        <v>#REF!</v>
      </c>
      <c r="L49" s="88" t="e">
        <f>VLOOKUP($A49,'JAN-DEC'!#REF!,21,FALSE)</f>
        <v>#REF!</v>
      </c>
      <c r="M49" s="88" t="e">
        <f>VLOOKUP($A49,'JAN-DEC'!#REF!,22,FALSE)</f>
        <v>#REF!</v>
      </c>
      <c r="N49" s="88" t="e">
        <f>VLOOKUP($A49,'JAN-DEC'!#REF!,23,FALSE)</f>
        <v>#REF!</v>
      </c>
      <c r="O49" s="88" t="e">
        <f>VLOOKUP($A49,'JAN-DEC'!#REF!,24,FALSE)</f>
        <v>#REF!</v>
      </c>
      <c r="P49" s="88" t="e">
        <f>VLOOKUP($A49,'JAN-DEC'!#REF!,25,FALSE)</f>
        <v>#REF!</v>
      </c>
      <c r="Q49" s="88" t="e">
        <f>VLOOKUP($A49,'JAN-DEC'!#REF!,26,FALSE)</f>
        <v>#REF!</v>
      </c>
      <c r="R49" s="88" t="e">
        <f>VLOOKUP($A49,'JAN-DEC'!#REF!,27,FALSE)</f>
        <v>#REF!</v>
      </c>
      <c r="S49" s="88" t="e">
        <f>VLOOKUP($A49,'JAN-DEC'!#REF!,28,FALSE)</f>
        <v>#REF!</v>
      </c>
      <c r="T49" s="88" t="e">
        <f>VLOOKUP($A49,'JAN-DEC'!#REF!,29,FALSE)</f>
        <v>#REF!</v>
      </c>
      <c r="U49" s="88" t="e">
        <f>VLOOKUP($A49,'JAN-DEC'!#REF!,30,FALSE)</f>
        <v>#REF!</v>
      </c>
      <c r="V49" s="108" t="e">
        <f t="shared" si="3"/>
        <v>#REF!</v>
      </c>
    </row>
    <row r="50" spans="1:22">
      <c r="A50" s="87" t="s">
        <v>88</v>
      </c>
      <c r="B50" s="87" t="s">
        <v>89</v>
      </c>
      <c r="C50" s="88" t="e">
        <f>VLOOKUP($A50,'JAN-DEC'!#REF!,12,FALSE)</f>
        <v>#REF!</v>
      </c>
      <c r="D50" s="88" t="e">
        <f>VLOOKUP($A50,'JAN-DEC'!#REF!,13,FALSE)</f>
        <v>#REF!</v>
      </c>
      <c r="E50" s="88" t="e">
        <f>VLOOKUP($A50,'JAN-DEC'!#REF!,14,FALSE)</f>
        <v>#REF!</v>
      </c>
      <c r="F50" s="88" t="e">
        <f>VLOOKUP($A50,'JAN-DEC'!#REF!,15,FALSE)</f>
        <v>#REF!</v>
      </c>
      <c r="G50" s="88" t="e">
        <f>VLOOKUP($A50,'JAN-DEC'!#REF!,16,FALSE)</f>
        <v>#REF!</v>
      </c>
      <c r="H50" s="88" t="e">
        <f>VLOOKUP($A50,'JAN-DEC'!#REF!,17,FALSE)</f>
        <v>#REF!</v>
      </c>
      <c r="I50" s="88" t="e">
        <f>VLOOKUP($A50,'JAN-DEC'!#REF!,18,FALSE)</f>
        <v>#REF!</v>
      </c>
      <c r="J50" s="88" t="e">
        <f>VLOOKUP($A50,'JAN-DEC'!#REF!,19,FALSE)</f>
        <v>#REF!</v>
      </c>
      <c r="K50" s="88" t="e">
        <f>VLOOKUP($A50,'JAN-DEC'!#REF!,20,FALSE)</f>
        <v>#REF!</v>
      </c>
      <c r="L50" s="88" t="e">
        <f>VLOOKUP($A50,'JAN-DEC'!#REF!,21,FALSE)</f>
        <v>#REF!</v>
      </c>
      <c r="M50" s="88" t="e">
        <f>VLOOKUP($A50,'JAN-DEC'!#REF!,22,FALSE)</f>
        <v>#REF!</v>
      </c>
      <c r="N50" s="88" t="e">
        <f>VLOOKUP($A50,'JAN-DEC'!#REF!,23,FALSE)</f>
        <v>#REF!</v>
      </c>
      <c r="O50" s="88" t="e">
        <f>VLOOKUP($A50,'JAN-DEC'!#REF!,24,FALSE)</f>
        <v>#REF!</v>
      </c>
      <c r="P50" s="88" t="e">
        <f>VLOOKUP($A50,'JAN-DEC'!#REF!,25,FALSE)</f>
        <v>#REF!</v>
      </c>
      <c r="Q50" s="88" t="e">
        <f>VLOOKUP($A50,'JAN-DEC'!#REF!,26,FALSE)</f>
        <v>#REF!</v>
      </c>
      <c r="R50" s="88" t="e">
        <f>VLOOKUP($A50,'JAN-DEC'!#REF!,27,FALSE)</f>
        <v>#REF!</v>
      </c>
      <c r="S50" s="88" t="e">
        <f>VLOOKUP($A50,'JAN-DEC'!#REF!,28,FALSE)</f>
        <v>#REF!</v>
      </c>
      <c r="T50" s="88" t="e">
        <f>VLOOKUP($A50,'JAN-DEC'!#REF!,29,FALSE)</f>
        <v>#REF!</v>
      </c>
      <c r="U50" s="88" t="e">
        <f>VLOOKUP($A50,'JAN-DEC'!#REF!,30,FALSE)</f>
        <v>#REF!</v>
      </c>
      <c r="V50" s="108" t="e">
        <f t="shared" si="3"/>
        <v>#REF!</v>
      </c>
    </row>
    <row r="51" spans="1:22">
      <c r="A51" s="87" t="s">
        <v>90</v>
      </c>
      <c r="B51" s="87" t="s">
        <v>91</v>
      </c>
      <c r="C51" s="88" t="e">
        <f>VLOOKUP($A51,'JAN-DEC'!#REF!,12,FALSE)</f>
        <v>#REF!</v>
      </c>
      <c r="D51" s="88" t="e">
        <f>VLOOKUP($A51,'JAN-DEC'!#REF!,13,FALSE)</f>
        <v>#REF!</v>
      </c>
      <c r="E51" s="88" t="e">
        <f>VLOOKUP($A51,'JAN-DEC'!#REF!,14,FALSE)</f>
        <v>#REF!</v>
      </c>
      <c r="F51" s="88" t="e">
        <f>VLOOKUP($A51,'JAN-DEC'!#REF!,15,FALSE)</f>
        <v>#REF!</v>
      </c>
      <c r="G51" s="88" t="e">
        <f>VLOOKUP($A51,'JAN-DEC'!#REF!,16,FALSE)</f>
        <v>#REF!</v>
      </c>
      <c r="H51" s="88" t="e">
        <f>VLOOKUP($A51,'JAN-DEC'!#REF!,17,FALSE)</f>
        <v>#REF!</v>
      </c>
      <c r="I51" s="88" t="e">
        <f>VLOOKUP($A51,'JAN-DEC'!#REF!,18,FALSE)</f>
        <v>#REF!</v>
      </c>
      <c r="J51" s="88" t="e">
        <f>VLOOKUP($A51,'JAN-DEC'!#REF!,19,FALSE)</f>
        <v>#REF!</v>
      </c>
      <c r="K51" s="88" t="e">
        <f>VLOOKUP($A51,'JAN-DEC'!#REF!,20,FALSE)</f>
        <v>#REF!</v>
      </c>
      <c r="L51" s="88" t="e">
        <f>VLOOKUP($A51,'JAN-DEC'!#REF!,21,FALSE)</f>
        <v>#REF!</v>
      </c>
      <c r="M51" s="88" t="e">
        <f>VLOOKUP($A51,'JAN-DEC'!#REF!,22,FALSE)</f>
        <v>#REF!</v>
      </c>
      <c r="N51" s="88" t="e">
        <f>VLOOKUP($A51,'JAN-DEC'!#REF!,23,FALSE)</f>
        <v>#REF!</v>
      </c>
      <c r="O51" s="88" t="e">
        <f>VLOOKUP($A51,'JAN-DEC'!#REF!,24,FALSE)</f>
        <v>#REF!</v>
      </c>
      <c r="P51" s="88" t="e">
        <f>VLOOKUP($A51,'JAN-DEC'!#REF!,25,FALSE)</f>
        <v>#REF!</v>
      </c>
      <c r="Q51" s="88" t="e">
        <f>VLOOKUP($A51,'JAN-DEC'!#REF!,26,FALSE)</f>
        <v>#REF!</v>
      </c>
      <c r="R51" s="88" t="e">
        <f>VLOOKUP($A51,'JAN-DEC'!#REF!,27,FALSE)</f>
        <v>#REF!</v>
      </c>
      <c r="S51" s="88" t="e">
        <f>VLOOKUP($A51,'JAN-DEC'!#REF!,28,FALSE)</f>
        <v>#REF!</v>
      </c>
      <c r="T51" s="88" t="e">
        <f>VLOOKUP($A51,'JAN-DEC'!#REF!,29,FALSE)</f>
        <v>#REF!</v>
      </c>
      <c r="U51" s="88" t="e">
        <f>VLOOKUP($A51,'JAN-DEC'!#REF!,30,FALSE)</f>
        <v>#REF!</v>
      </c>
      <c r="V51" s="108" t="e">
        <f t="shared" si="3"/>
        <v>#REF!</v>
      </c>
    </row>
    <row r="52" spans="1:22">
      <c r="A52" s="87" t="s">
        <v>92</v>
      </c>
      <c r="B52" s="87" t="s">
        <v>93</v>
      </c>
      <c r="C52" s="88" t="e">
        <f>VLOOKUP($A52,'JAN-DEC'!#REF!,12,FALSE)</f>
        <v>#REF!</v>
      </c>
      <c r="D52" s="88" t="e">
        <f>VLOOKUP($A52,'JAN-DEC'!#REF!,13,FALSE)</f>
        <v>#REF!</v>
      </c>
      <c r="E52" s="88" t="e">
        <f>VLOOKUP($A52,'JAN-DEC'!#REF!,14,FALSE)</f>
        <v>#REF!</v>
      </c>
      <c r="F52" s="88" t="e">
        <f>VLOOKUP($A52,'JAN-DEC'!#REF!,15,FALSE)</f>
        <v>#REF!</v>
      </c>
      <c r="G52" s="88" t="e">
        <f>VLOOKUP($A52,'JAN-DEC'!#REF!,16,FALSE)</f>
        <v>#REF!</v>
      </c>
      <c r="H52" s="88" t="e">
        <f>VLOOKUP($A52,'JAN-DEC'!#REF!,17,FALSE)</f>
        <v>#REF!</v>
      </c>
      <c r="I52" s="88" t="e">
        <f>VLOOKUP($A52,'JAN-DEC'!#REF!,18,FALSE)</f>
        <v>#REF!</v>
      </c>
      <c r="J52" s="88" t="e">
        <f>VLOOKUP($A52,'JAN-DEC'!#REF!,19,FALSE)</f>
        <v>#REF!</v>
      </c>
      <c r="K52" s="88" t="e">
        <f>VLOOKUP($A52,'JAN-DEC'!#REF!,20,FALSE)</f>
        <v>#REF!</v>
      </c>
      <c r="L52" s="88" t="e">
        <f>VLOOKUP($A52,'JAN-DEC'!#REF!,21,FALSE)</f>
        <v>#REF!</v>
      </c>
      <c r="M52" s="88" t="e">
        <f>VLOOKUP($A52,'JAN-DEC'!#REF!,22,FALSE)</f>
        <v>#REF!</v>
      </c>
      <c r="N52" s="88" t="e">
        <f>VLOOKUP($A52,'JAN-DEC'!#REF!,23,FALSE)</f>
        <v>#REF!</v>
      </c>
      <c r="O52" s="88" t="e">
        <f>VLOOKUP($A52,'JAN-DEC'!#REF!,24,FALSE)</f>
        <v>#REF!</v>
      </c>
      <c r="P52" s="88" t="e">
        <f>VLOOKUP($A52,'JAN-DEC'!#REF!,25,FALSE)</f>
        <v>#REF!</v>
      </c>
      <c r="Q52" s="88" t="e">
        <f>VLOOKUP($A52,'JAN-DEC'!#REF!,26,FALSE)</f>
        <v>#REF!</v>
      </c>
      <c r="R52" s="88" t="e">
        <f>VLOOKUP($A52,'JAN-DEC'!#REF!,27,FALSE)</f>
        <v>#REF!</v>
      </c>
      <c r="S52" s="88" t="e">
        <f>VLOOKUP($A52,'JAN-DEC'!#REF!,28,FALSE)</f>
        <v>#REF!</v>
      </c>
      <c r="T52" s="88" t="e">
        <f>VLOOKUP($A52,'JAN-DEC'!#REF!,29,FALSE)</f>
        <v>#REF!</v>
      </c>
      <c r="U52" s="88" t="e">
        <f>VLOOKUP($A52,'JAN-DEC'!#REF!,30,FALSE)</f>
        <v>#REF!</v>
      </c>
      <c r="V52" s="108" t="e">
        <f t="shared" si="3"/>
        <v>#REF!</v>
      </c>
    </row>
    <row r="53" spans="1:22">
      <c r="A53" s="87"/>
      <c r="B53" s="87"/>
      <c r="C53" s="88"/>
      <c r="D53" s="88"/>
      <c r="E53" s="88"/>
      <c r="F53" s="88"/>
      <c r="G53" s="88"/>
      <c r="H53" s="88"/>
      <c r="I53" s="88"/>
      <c r="J53" s="88"/>
      <c r="K53" s="88"/>
      <c r="L53" s="88"/>
      <c r="M53" s="88"/>
      <c r="N53" s="88"/>
      <c r="O53" s="88"/>
      <c r="P53" s="88"/>
      <c r="Q53" s="88"/>
      <c r="R53" s="88"/>
      <c r="S53" s="88"/>
      <c r="T53" s="88"/>
      <c r="U53" s="88"/>
      <c r="V53" s="108">
        <f t="shared" si="3"/>
        <v>0</v>
      </c>
    </row>
    <row r="54" spans="1:22">
      <c r="A54" s="87"/>
      <c r="B54" s="96" t="s">
        <v>34</v>
      </c>
      <c r="C54" s="97" t="e">
        <f>SUM(C34:C53)</f>
        <v>#REF!</v>
      </c>
      <c r="D54" s="97" t="e">
        <f>SUM(D34:D53)</f>
        <v>#REF!</v>
      </c>
      <c r="E54" s="97" t="e">
        <f t="shared" ref="E54:F54" si="12">SUM(E34:E53)</f>
        <v>#REF!</v>
      </c>
      <c r="F54" s="97" t="e">
        <f t="shared" si="12"/>
        <v>#REF!</v>
      </c>
      <c r="G54" s="97" t="e">
        <f>SUM(G34:G53)</f>
        <v>#REF!</v>
      </c>
      <c r="H54" s="97" t="e">
        <f>SUM(H34:H53)</f>
        <v>#REF!</v>
      </c>
      <c r="I54" s="97" t="e">
        <f>SUM(I34:I53)</f>
        <v>#REF!</v>
      </c>
      <c r="J54" s="97" t="e">
        <f t="shared" ref="J54:T54" si="13">SUM(J34:J53)</f>
        <v>#REF!</v>
      </c>
      <c r="K54" s="97" t="e">
        <f t="shared" si="13"/>
        <v>#REF!</v>
      </c>
      <c r="L54" s="97" t="e">
        <f t="shared" si="13"/>
        <v>#REF!</v>
      </c>
      <c r="M54" s="97" t="e">
        <f t="shared" si="13"/>
        <v>#REF!</v>
      </c>
      <c r="N54" s="97" t="e">
        <f t="shared" si="13"/>
        <v>#REF!</v>
      </c>
      <c r="O54" s="97" t="e">
        <f t="shared" si="13"/>
        <v>#REF!</v>
      </c>
      <c r="P54" s="97" t="e">
        <f t="shared" si="13"/>
        <v>#REF!</v>
      </c>
      <c r="Q54" s="97" t="e">
        <f t="shared" si="13"/>
        <v>#REF!</v>
      </c>
      <c r="R54" s="97" t="e">
        <f t="shared" si="13"/>
        <v>#REF!</v>
      </c>
      <c r="S54" s="97" t="e">
        <f t="shared" si="13"/>
        <v>#REF!</v>
      </c>
      <c r="T54" s="97" t="e">
        <f t="shared" si="13"/>
        <v>#REF!</v>
      </c>
      <c r="U54" s="97" t="e">
        <f>SUM(U34:U53)</f>
        <v>#REF!</v>
      </c>
      <c r="V54" s="108" t="e">
        <f t="shared" si="3"/>
        <v>#REF!</v>
      </c>
    </row>
    <row r="55" spans="1:22">
      <c r="A55" s="89" t="s">
        <v>94</v>
      </c>
      <c r="B55" s="87"/>
      <c r="C55" s="88"/>
      <c r="D55" s="88"/>
      <c r="E55" s="88"/>
      <c r="F55" s="88"/>
      <c r="G55" s="88"/>
      <c r="H55" s="88"/>
      <c r="I55" s="88"/>
      <c r="J55" s="88"/>
      <c r="K55" s="88"/>
      <c r="L55" s="88"/>
      <c r="M55" s="88"/>
      <c r="N55" s="88"/>
      <c r="O55" s="88"/>
      <c r="P55" s="88"/>
      <c r="Q55" s="88"/>
      <c r="R55" s="88"/>
      <c r="S55" s="88"/>
      <c r="T55" s="88"/>
      <c r="U55" s="88"/>
      <c r="V55" s="108">
        <f t="shared" si="3"/>
        <v>0</v>
      </c>
    </row>
    <row r="56" spans="1:22">
      <c r="A56" s="107" t="s">
        <v>95</v>
      </c>
      <c r="B56" s="87" t="e">
        <f>+'JAN-DEC'!#REF!</f>
        <v>#REF!</v>
      </c>
      <c r="C56" s="88" t="e">
        <f>VLOOKUP($B56,'JAN-DEC'!#REF!,12,FALSE)</f>
        <v>#REF!</v>
      </c>
      <c r="D56" s="88" t="e">
        <f>VLOOKUP($B56,'JAN-DEC'!#REF!,13,FALSE)</f>
        <v>#REF!</v>
      </c>
      <c r="E56" s="88" t="e">
        <f>VLOOKUP($B56,'JAN-DEC'!#REF!,14,FALSE)</f>
        <v>#REF!</v>
      </c>
      <c r="F56" s="88" t="e">
        <f>VLOOKUP($B56,'JAN-DEC'!#REF!,15,FALSE)</f>
        <v>#REF!</v>
      </c>
      <c r="G56" s="88" t="e">
        <f>VLOOKUP($B56,'JAN-DEC'!#REF!,16,FALSE)</f>
        <v>#REF!</v>
      </c>
      <c r="H56" s="88" t="e">
        <f>VLOOKUP($B56,'JAN-DEC'!#REF!,17,FALSE)</f>
        <v>#REF!</v>
      </c>
      <c r="I56" s="88" t="e">
        <f>VLOOKUP($B56,'JAN-DEC'!#REF!,18,FALSE)</f>
        <v>#REF!</v>
      </c>
      <c r="J56" s="88" t="e">
        <f>VLOOKUP($B56,'JAN-DEC'!#REF!,19,FALSE)</f>
        <v>#REF!</v>
      </c>
      <c r="K56" s="88" t="e">
        <f>VLOOKUP($B56,'JAN-DEC'!#REF!,20,FALSE)</f>
        <v>#REF!</v>
      </c>
      <c r="L56" s="88" t="e">
        <f>VLOOKUP($B56,'JAN-DEC'!#REF!,21,FALSE)</f>
        <v>#REF!</v>
      </c>
      <c r="M56" s="88" t="e">
        <f>VLOOKUP($B56,'JAN-DEC'!#REF!,22,FALSE)</f>
        <v>#REF!</v>
      </c>
      <c r="N56" s="88" t="e">
        <f>VLOOKUP($B56,'JAN-DEC'!#REF!,23,FALSE)</f>
        <v>#REF!</v>
      </c>
      <c r="O56" s="88" t="e">
        <f>VLOOKUP($B56,'JAN-DEC'!#REF!,24,FALSE)</f>
        <v>#REF!</v>
      </c>
      <c r="P56" s="88" t="e">
        <f>VLOOKUP($B56,'JAN-DEC'!#REF!,25,FALSE)</f>
        <v>#REF!</v>
      </c>
      <c r="Q56" s="88" t="e">
        <f>VLOOKUP($B56,'JAN-DEC'!#REF!,26,FALSE)</f>
        <v>#REF!</v>
      </c>
      <c r="R56" s="88" t="e">
        <f>VLOOKUP($B56,'JAN-DEC'!#REF!,27,FALSE)</f>
        <v>#REF!</v>
      </c>
      <c r="S56" s="88" t="e">
        <f>VLOOKUP($B56,'JAN-DEC'!#REF!,28,FALSE)</f>
        <v>#REF!</v>
      </c>
      <c r="T56" s="88" t="e">
        <f>VLOOKUP($B56,'JAN-DEC'!#REF!,29,FALSE)</f>
        <v>#REF!</v>
      </c>
      <c r="U56" s="88" t="e">
        <f>VLOOKUP($B56,'JAN-DEC'!#REF!,30,FALSE)</f>
        <v>#REF!</v>
      </c>
      <c r="V56" s="108" t="e">
        <f t="shared" si="3"/>
        <v>#REF!</v>
      </c>
    </row>
    <row r="57" spans="1:22">
      <c r="A57" s="107" t="s">
        <v>96</v>
      </c>
      <c r="B57" s="87" t="e">
        <f>+'JAN-DEC'!#REF!</f>
        <v>#REF!</v>
      </c>
      <c r="C57" s="88" t="e">
        <f>VLOOKUP($B57,'JAN-DEC'!#REF!,12,FALSE)</f>
        <v>#REF!</v>
      </c>
      <c r="D57" s="88" t="e">
        <f>VLOOKUP($B57,'JAN-DEC'!#REF!,13,FALSE)</f>
        <v>#REF!</v>
      </c>
      <c r="E57" s="88" t="e">
        <f>VLOOKUP($B57,'JAN-DEC'!#REF!,14,FALSE)</f>
        <v>#REF!</v>
      </c>
      <c r="F57" s="88" t="e">
        <f>VLOOKUP($B57,'JAN-DEC'!#REF!,15,FALSE)</f>
        <v>#REF!</v>
      </c>
      <c r="G57" s="88" t="e">
        <f>VLOOKUP($B57,'JAN-DEC'!#REF!,16,FALSE)</f>
        <v>#REF!</v>
      </c>
      <c r="H57" s="88" t="e">
        <f>VLOOKUP($B57,'JAN-DEC'!#REF!,17,FALSE)</f>
        <v>#REF!</v>
      </c>
      <c r="I57" s="88" t="e">
        <f>VLOOKUP($B57,'JAN-DEC'!#REF!,18,FALSE)</f>
        <v>#REF!</v>
      </c>
      <c r="J57" s="88" t="e">
        <f>VLOOKUP($B57,'JAN-DEC'!#REF!,19,FALSE)</f>
        <v>#REF!</v>
      </c>
      <c r="K57" s="88" t="e">
        <f>VLOOKUP($B57,'JAN-DEC'!#REF!,20,FALSE)</f>
        <v>#REF!</v>
      </c>
      <c r="L57" s="88" t="e">
        <f>VLOOKUP($B57,'JAN-DEC'!#REF!,21,FALSE)</f>
        <v>#REF!</v>
      </c>
      <c r="M57" s="88" t="e">
        <f>VLOOKUP($B57,'JAN-DEC'!#REF!,22,FALSE)</f>
        <v>#REF!</v>
      </c>
      <c r="N57" s="88" t="e">
        <f>VLOOKUP($B57,'JAN-DEC'!#REF!,23,FALSE)</f>
        <v>#REF!</v>
      </c>
      <c r="O57" s="88" t="e">
        <f>VLOOKUP($B57,'JAN-DEC'!#REF!,24,FALSE)</f>
        <v>#REF!</v>
      </c>
      <c r="P57" s="88" t="e">
        <f>VLOOKUP($B57,'JAN-DEC'!#REF!,25,FALSE)</f>
        <v>#REF!</v>
      </c>
      <c r="Q57" s="88" t="e">
        <f>VLOOKUP($B57,'JAN-DEC'!#REF!,26,FALSE)</f>
        <v>#REF!</v>
      </c>
      <c r="R57" s="88" t="e">
        <f>VLOOKUP($B57,'JAN-DEC'!#REF!,27,FALSE)</f>
        <v>#REF!</v>
      </c>
      <c r="S57" s="88" t="e">
        <f>VLOOKUP($B57,'JAN-DEC'!#REF!,28,FALSE)</f>
        <v>#REF!</v>
      </c>
      <c r="T57" s="88" t="e">
        <f>VLOOKUP($B57,'JAN-DEC'!#REF!,29,FALSE)</f>
        <v>#REF!</v>
      </c>
      <c r="U57" s="88" t="e">
        <f>VLOOKUP($B57,'JAN-DEC'!#REF!,30,FALSE)</f>
        <v>#REF!</v>
      </c>
      <c r="V57" s="108" t="e">
        <f t="shared" si="3"/>
        <v>#REF!</v>
      </c>
    </row>
    <row r="58" spans="1:22">
      <c r="A58" s="107" t="s">
        <v>97</v>
      </c>
      <c r="B58" s="87" t="e">
        <f>+'JAN-DEC'!#REF!</f>
        <v>#REF!</v>
      </c>
      <c r="C58" s="88" t="e">
        <f>VLOOKUP($B58,'JAN-DEC'!#REF!,12,FALSE)</f>
        <v>#REF!</v>
      </c>
      <c r="D58" s="88" t="e">
        <f>VLOOKUP($B58,'JAN-DEC'!#REF!,13,FALSE)</f>
        <v>#REF!</v>
      </c>
      <c r="E58" s="88" t="e">
        <f>VLOOKUP($B58,'JAN-DEC'!#REF!,14,FALSE)</f>
        <v>#REF!</v>
      </c>
      <c r="F58" s="88" t="e">
        <f>VLOOKUP($B58,'JAN-DEC'!#REF!,15,FALSE)</f>
        <v>#REF!</v>
      </c>
      <c r="G58" s="88" t="e">
        <f>VLOOKUP($B58,'JAN-DEC'!#REF!,16,FALSE)</f>
        <v>#REF!</v>
      </c>
      <c r="H58" s="88" t="e">
        <f>VLOOKUP($B58,'JAN-DEC'!#REF!,17,FALSE)</f>
        <v>#REF!</v>
      </c>
      <c r="I58" s="88" t="e">
        <f>VLOOKUP($B58,'JAN-DEC'!#REF!,18,FALSE)</f>
        <v>#REF!</v>
      </c>
      <c r="J58" s="88" t="e">
        <f>VLOOKUP($B58,'JAN-DEC'!#REF!,19,FALSE)</f>
        <v>#REF!</v>
      </c>
      <c r="K58" s="88" t="e">
        <f>VLOOKUP($B58,'JAN-DEC'!#REF!,20,FALSE)</f>
        <v>#REF!</v>
      </c>
      <c r="L58" s="88" t="e">
        <f>VLOOKUP($B58,'JAN-DEC'!#REF!,21,FALSE)</f>
        <v>#REF!</v>
      </c>
      <c r="M58" s="88" t="e">
        <f>VLOOKUP($B58,'JAN-DEC'!#REF!,22,FALSE)</f>
        <v>#REF!</v>
      </c>
      <c r="N58" s="88" t="e">
        <f>VLOOKUP($B58,'JAN-DEC'!#REF!,23,FALSE)</f>
        <v>#REF!</v>
      </c>
      <c r="O58" s="88" t="e">
        <f>VLOOKUP($B58,'JAN-DEC'!#REF!,24,FALSE)</f>
        <v>#REF!</v>
      </c>
      <c r="P58" s="88" t="e">
        <f>VLOOKUP($B58,'JAN-DEC'!#REF!,25,FALSE)</f>
        <v>#REF!</v>
      </c>
      <c r="Q58" s="88" t="e">
        <f>VLOOKUP($B58,'JAN-DEC'!#REF!,26,FALSE)</f>
        <v>#REF!</v>
      </c>
      <c r="R58" s="88" t="e">
        <f>VLOOKUP($B58,'JAN-DEC'!#REF!,27,FALSE)</f>
        <v>#REF!</v>
      </c>
      <c r="S58" s="88" t="e">
        <f>VLOOKUP($B58,'JAN-DEC'!#REF!,28,FALSE)</f>
        <v>#REF!</v>
      </c>
      <c r="T58" s="88" t="e">
        <f>VLOOKUP($B58,'JAN-DEC'!#REF!,29,FALSE)</f>
        <v>#REF!</v>
      </c>
      <c r="U58" s="88" t="e">
        <f>VLOOKUP($B58,'JAN-DEC'!#REF!,30,FALSE)</f>
        <v>#REF!</v>
      </c>
      <c r="V58" s="108" t="e">
        <f t="shared" si="3"/>
        <v>#REF!</v>
      </c>
    </row>
    <row r="59" spans="1:22">
      <c r="A59" s="87"/>
      <c r="B59" s="96" t="s">
        <v>34</v>
      </c>
      <c r="C59" s="97" t="e">
        <f>SUM(C56:C58)</f>
        <v>#REF!</v>
      </c>
      <c r="D59" s="97" t="e">
        <f>SUM(D56:D58)</f>
        <v>#REF!</v>
      </c>
      <c r="E59" s="97" t="e">
        <f t="shared" ref="E59:F59" si="14">SUM(E56:E58)</f>
        <v>#REF!</v>
      </c>
      <c r="F59" s="97" t="e">
        <f t="shared" si="14"/>
        <v>#REF!</v>
      </c>
      <c r="G59" s="97" t="e">
        <f>SUM(G56:G58)</f>
        <v>#REF!</v>
      </c>
      <c r="H59" s="97" t="e">
        <f>SUM(H56:H58)</f>
        <v>#REF!</v>
      </c>
      <c r="I59" s="97" t="e">
        <f>SUM(I56:I58)</f>
        <v>#REF!</v>
      </c>
      <c r="J59" s="97" t="e">
        <f t="shared" ref="J59:T59" si="15">SUM(J56:J58)</f>
        <v>#REF!</v>
      </c>
      <c r="K59" s="97" t="e">
        <f t="shared" si="15"/>
        <v>#REF!</v>
      </c>
      <c r="L59" s="97" t="e">
        <f t="shared" si="15"/>
        <v>#REF!</v>
      </c>
      <c r="M59" s="97" t="e">
        <f t="shared" si="15"/>
        <v>#REF!</v>
      </c>
      <c r="N59" s="97" t="e">
        <f t="shared" si="15"/>
        <v>#REF!</v>
      </c>
      <c r="O59" s="97" t="e">
        <f t="shared" si="15"/>
        <v>#REF!</v>
      </c>
      <c r="P59" s="97" t="e">
        <f t="shared" si="15"/>
        <v>#REF!</v>
      </c>
      <c r="Q59" s="97" t="e">
        <f t="shared" si="15"/>
        <v>#REF!</v>
      </c>
      <c r="R59" s="97" t="e">
        <f t="shared" si="15"/>
        <v>#REF!</v>
      </c>
      <c r="S59" s="97" t="e">
        <f t="shared" si="15"/>
        <v>#REF!</v>
      </c>
      <c r="T59" s="97" t="e">
        <f t="shared" si="15"/>
        <v>#REF!</v>
      </c>
      <c r="U59" s="97" t="e">
        <f>SUM(U56:U58)</f>
        <v>#REF!</v>
      </c>
      <c r="V59" s="108" t="e">
        <f t="shared" si="3"/>
        <v>#REF!</v>
      </c>
    </row>
    <row r="60" spans="1:22">
      <c r="A60" s="87"/>
      <c r="B60" s="92" t="s">
        <v>98</v>
      </c>
      <c r="C60" s="93" t="e">
        <f>SUM(C59,C54,C32,C20)</f>
        <v>#REF!</v>
      </c>
      <c r="D60" s="94" t="e">
        <f t="shared" ref="D60:J60" si="16">SUM(D59,D54,D32,D20)</f>
        <v>#REF!</v>
      </c>
      <c r="E60" s="94" t="e">
        <f t="shared" si="16"/>
        <v>#REF!</v>
      </c>
      <c r="F60" s="94" t="e">
        <f t="shared" si="16"/>
        <v>#REF!</v>
      </c>
      <c r="G60" s="94" t="e">
        <f t="shared" si="16"/>
        <v>#REF!</v>
      </c>
      <c r="H60" s="94" t="e">
        <f t="shared" si="16"/>
        <v>#REF!</v>
      </c>
      <c r="I60" s="94" t="e">
        <f t="shared" si="16"/>
        <v>#REF!</v>
      </c>
      <c r="J60" s="94" t="e">
        <f t="shared" si="16"/>
        <v>#REF!</v>
      </c>
      <c r="K60" s="94" t="e">
        <f t="shared" ref="K60:T60" si="17">SUM(K59,K54,K32,K20)</f>
        <v>#REF!</v>
      </c>
      <c r="L60" s="94" t="e">
        <f t="shared" si="17"/>
        <v>#REF!</v>
      </c>
      <c r="M60" s="94" t="e">
        <f t="shared" si="17"/>
        <v>#REF!</v>
      </c>
      <c r="N60" s="94" t="e">
        <f t="shared" si="17"/>
        <v>#REF!</v>
      </c>
      <c r="O60" s="94" t="e">
        <f t="shared" si="17"/>
        <v>#REF!</v>
      </c>
      <c r="P60" s="94" t="e">
        <f t="shared" si="17"/>
        <v>#REF!</v>
      </c>
      <c r="Q60" s="94" t="e">
        <f t="shared" si="17"/>
        <v>#REF!</v>
      </c>
      <c r="R60" s="94" t="e">
        <f t="shared" si="17"/>
        <v>#REF!</v>
      </c>
      <c r="S60" s="94" t="e">
        <f t="shared" si="17"/>
        <v>#REF!</v>
      </c>
      <c r="T60" s="94" t="e">
        <f t="shared" si="17"/>
        <v>#REF!</v>
      </c>
      <c r="U60" s="94" t="e">
        <f>SUM(U59,U54,U32,U20)</f>
        <v>#REF!</v>
      </c>
      <c r="V60" s="108" t="e">
        <f t="shared" si="3"/>
        <v>#REF!</v>
      </c>
    </row>
    <row r="61" spans="1:22">
      <c r="A61" s="87"/>
      <c r="B61" s="87"/>
      <c r="C61" s="88"/>
    </row>
    <row r="62" spans="1:22">
      <c r="A62" s="87"/>
      <c r="B62" s="87"/>
      <c r="C62" s="88"/>
    </row>
    <row r="63" spans="1:22">
      <c r="A63" s="87"/>
      <c r="B63" s="87"/>
      <c r="C63" s="88"/>
    </row>
    <row r="64" spans="1:22">
      <c r="B64" s="95" t="s">
        <v>99</v>
      </c>
      <c r="C64" s="86" t="e">
        <f>+'JAN-DEC'!#REF!</f>
        <v>#REF!</v>
      </c>
      <c r="D64" s="86" t="e">
        <f>+'JAN-DEC'!#REF!</f>
        <v>#REF!</v>
      </c>
      <c r="E64" s="86" t="e">
        <f>+'JAN-DEC'!#REF!</f>
        <v>#REF!</v>
      </c>
      <c r="F64" s="86" t="e">
        <f>+'JAN-DEC'!#REF!</f>
        <v>#REF!</v>
      </c>
      <c r="G64" s="86" t="e">
        <f>+'JAN-DEC'!#REF!</f>
        <v>#REF!</v>
      </c>
      <c r="H64" s="86" t="e">
        <f>+'JAN-DEC'!#REF!</f>
        <v>#REF!</v>
      </c>
      <c r="I64" s="86" t="e">
        <f>+'JAN-DEC'!#REF!</f>
        <v>#REF!</v>
      </c>
      <c r="J64" s="86" t="e">
        <f>+'JAN-DEC'!#REF!</f>
        <v>#REF!</v>
      </c>
      <c r="K64" s="86" t="e">
        <f>+'JAN-DEC'!#REF!</f>
        <v>#REF!</v>
      </c>
      <c r="L64" s="86" t="e">
        <f>+'JAN-DEC'!#REF!</f>
        <v>#REF!</v>
      </c>
      <c r="M64" s="86" t="e">
        <f>+'JAN-DEC'!#REF!</f>
        <v>#REF!</v>
      </c>
      <c r="N64" s="86" t="e">
        <f>+'JAN-DEC'!#REF!</f>
        <v>#REF!</v>
      </c>
      <c r="O64" s="86" t="e">
        <f>+'JAN-DEC'!#REF!</f>
        <v>#REF!</v>
      </c>
      <c r="P64" s="86" t="e">
        <f>+'JAN-DEC'!#REF!</f>
        <v>#REF!</v>
      </c>
      <c r="Q64" s="86" t="e">
        <f>+'JAN-DEC'!#REF!</f>
        <v>#REF!</v>
      </c>
      <c r="R64" s="86" t="e">
        <f>+'JAN-DEC'!#REF!</f>
        <v>#REF!</v>
      </c>
      <c r="S64" s="86" t="e">
        <f>+'JAN-DEC'!#REF!</f>
        <v>#REF!</v>
      </c>
      <c r="T64" s="86" t="e">
        <f>+'JAN-DEC'!#REF!</f>
        <v>#REF!</v>
      </c>
    </row>
    <row r="65" spans="2:21">
      <c r="B65" s="95" t="s">
        <v>100</v>
      </c>
      <c r="C65" s="86" t="e">
        <f>+C64-C60</f>
        <v>#REF!</v>
      </c>
      <c r="D65" s="86" t="e">
        <f t="shared" ref="D65:J65" si="18">+D64-D60</f>
        <v>#REF!</v>
      </c>
      <c r="E65" s="86" t="e">
        <f t="shared" si="18"/>
        <v>#REF!</v>
      </c>
      <c r="F65" s="86" t="e">
        <f t="shared" si="18"/>
        <v>#REF!</v>
      </c>
      <c r="G65" s="86" t="e">
        <f t="shared" si="18"/>
        <v>#REF!</v>
      </c>
      <c r="H65" s="86" t="e">
        <f t="shared" si="18"/>
        <v>#REF!</v>
      </c>
      <c r="I65" s="86" t="e">
        <f t="shared" si="18"/>
        <v>#REF!</v>
      </c>
      <c r="J65" s="86" t="e">
        <f t="shared" si="18"/>
        <v>#REF!</v>
      </c>
      <c r="K65" s="86" t="e">
        <f t="shared" ref="K65:T65" si="19">+K64-K60</f>
        <v>#REF!</v>
      </c>
      <c r="L65" s="86" t="e">
        <f t="shared" si="19"/>
        <v>#REF!</v>
      </c>
      <c r="M65" s="86" t="e">
        <f t="shared" si="19"/>
        <v>#REF!</v>
      </c>
      <c r="N65" s="86" t="e">
        <f t="shared" si="19"/>
        <v>#REF!</v>
      </c>
      <c r="O65" s="86" t="e">
        <f t="shared" si="19"/>
        <v>#REF!</v>
      </c>
      <c r="P65" s="86" t="e">
        <f t="shared" si="19"/>
        <v>#REF!</v>
      </c>
      <c r="Q65" s="86" t="e">
        <f t="shared" si="19"/>
        <v>#REF!</v>
      </c>
      <c r="R65" s="86" t="e">
        <f t="shared" si="19"/>
        <v>#REF!</v>
      </c>
      <c r="S65" s="86" t="e">
        <f t="shared" si="19"/>
        <v>#REF!</v>
      </c>
      <c r="T65" s="86" t="e">
        <f t="shared" si="19"/>
        <v>#REF!</v>
      </c>
    </row>
    <row r="66" spans="2:21">
      <c r="B66" s="95" t="s">
        <v>101</v>
      </c>
      <c r="D66" s="56"/>
      <c r="E66" s="56">
        <f>+'[1]FAR1 '!$J$325</f>
        <v>-720500</v>
      </c>
      <c r="F66" s="56">
        <f>+'[1]FAR1 '!$L$325</f>
        <v>2557126577.3600001</v>
      </c>
      <c r="G66" s="56"/>
      <c r="H66" s="56"/>
      <c r="I66" s="56"/>
      <c r="J66" s="56"/>
      <c r="K66" s="56"/>
      <c r="L66" s="56"/>
      <c r="M66" s="56"/>
      <c r="N66" s="56"/>
      <c r="O66" s="56"/>
      <c r="P66" s="56"/>
      <c r="Q66" s="56"/>
      <c r="R66" s="56"/>
      <c r="S66" s="56"/>
      <c r="T66" s="56">
        <f>+'[1]FAR1 '!$BK$325</f>
        <v>252474611.34999999</v>
      </c>
      <c r="U66" s="56"/>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05" bestFit="1" customWidth="1"/>
    <col min="4" max="4" width="16.140625" style="105" hidden="1" customWidth="1"/>
    <col min="5" max="5" width="60.7109375" style="103" customWidth="1"/>
    <col min="6" max="6" width="16.85546875" style="109"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ustomWidth="1"/>
    <col min="22" max="23" width="15.28515625" style="56" bestFit="1" customWidth="1"/>
    <col min="24" max="24" width="16.85546875" style="56" bestFit="1" customWidth="1"/>
    <col min="25" max="36" width="9.140625" style="56" customWidth="1"/>
  </cols>
  <sheetData>
    <row r="1" spans="1:37" s="101" customFormat="1" ht="45">
      <c r="A1" s="100" t="s">
        <v>102</v>
      </c>
      <c r="B1" s="100" t="s">
        <v>103</v>
      </c>
      <c r="C1" s="104"/>
      <c r="D1" s="104"/>
      <c r="E1" s="102"/>
      <c r="F1" s="84" t="s">
        <v>11</v>
      </c>
      <c r="G1" s="84" t="s">
        <v>12</v>
      </c>
      <c r="H1" s="84" t="s">
        <v>13</v>
      </c>
      <c r="I1" s="91" t="s">
        <v>14</v>
      </c>
      <c r="J1" s="84" t="s">
        <v>15</v>
      </c>
      <c r="K1" s="84" t="s">
        <v>16</v>
      </c>
      <c r="L1" s="84" t="s">
        <v>17</v>
      </c>
      <c r="M1" s="84" t="s">
        <v>18</v>
      </c>
      <c r="N1" s="84" t="s">
        <v>19</v>
      </c>
      <c r="O1" s="84" t="s">
        <v>20</v>
      </c>
      <c r="P1" s="84" t="s">
        <v>21</v>
      </c>
      <c r="Q1" s="84" t="s">
        <v>22</v>
      </c>
      <c r="R1" s="84" t="s">
        <v>23</v>
      </c>
      <c r="S1" s="84" t="s">
        <v>24</v>
      </c>
      <c r="T1" s="84" t="s">
        <v>25</v>
      </c>
      <c r="U1" s="84" t="s">
        <v>26</v>
      </c>
      <c r="V1" s="91" t="s">
        <v>27</v>
      </c>
      <c r="W1" s="91" t="s">
        <v>28</v>
      </c>
      <c r="X1" s="84" t="s">
        <v>29</v>
      </c>
      <c r="Y1" s="110"/>
      <c r="Z1" s="110"/>
      <c r="AA1" s="110"/>
      <c r="AB1" s="110"/>
      <c r="AC1" s="110"/>
      <c r="AD1" s="110"/>
      <c r="AE1" s="110"/>
      <c r="AF1" s="110"/>
      <c r="AG1" s="110"/>
      <c r="AH1" s="110"/>
      <c r="AI1" s="110"/>
      <c r="AJ1" s="110"/>
    </row>
    <row r="3" spans="1:37" ht="15" customHeight="1">
      <c r="D3" s="105">
        <v>100000100001000</v>
      </c>
      <c r="E3" s="106" t="s">
        <v>104</v>
      </c>
    </row>
    <row r="4" spans="1:37" ht="15" customHeight="1">
      <c r="A4" t="s">
        <v>105</v>
      </c>
      <c r="B4" t="s">
        <v>106</v>
      </c>
      <c r="C4" s="106" t="s">
        <v>104</v>
      </c>
      <c r="D4" s="106"/>
      <c r="E4" s="87" t="s">
        <v>42</v>
      </c>
      <c r="F4" s="109" t="e">
        <f>VLOOKUP($E4,Sheet2!$A$6:$V$60,3,FALSE)</f>
        <v>#REF!</v>
      </c>
      <c r="G4" s="109" t="e">
        <f>VLOOKUP($E4,Sheet2!$A$6:$V$60,4,FALSE)</f>
        <v>#REF!</v>
      </c>
      <c r="H4" s="109" t="e">
        <f>VLOOKUP($E4,Sheet2!$A$6:$V$60,5,FALSE)</f>
        <v>#REF!</v>
      </c>
      <c r="I4" s="109" t="e">
        <f>VLOOKUP($E4,Sheet2!$A$6:$V$60,6,FALSE)</f>
        <v>#REF!</v>
      </c>
      <c r="J4" s="109" t="e">
        <f>VLOOKUP($E4,Sheet2!$A$6:$V$60,7,FALSE)</f>
        <v>#REF!</v>
      </c>
      <c r="K4" s="109" t="e">
        <f>VLOOKUP($E4,Sheet2!$A$6:$V$60,8,FALSE)</f>
        <v>#REF!</v>
      </c>
      <c r="L4" s="109" t="e">
        <f>VLOOKUP($E4,Sheet2!$A$6:$V$60,9,FALSE)</f>
        <v>#REF!</v>
      </c>
      <c r="M4" s="109" t="e">
        <f>VLOOKUP($E4,Sheet2!$A$6:$V$60,10,FALSE)</f>
        <v>#REF!</v>
      </c>
      <c r="N4" s="109" t="e">
        <f>VLOOKUP($E4,Sheet2!$A$6:$V$60,11,FALSE)</f>
        <v>#REF!</v>
      </c>
      <c r="O4" s="109" t="e">
        <f>VLOOKUP($E4,Sheet2!$A$6:$V$60,12,FALSE)</f>
        <v>#REF!</v>
      </c>
      <c r="P4" s="109" t="e">
        <f>VLOOKUP($E4,Sheet2!$A$6:$V$60,13,FALSE)</f>
        <v>#REF!</v>
      </c>
      <c r="Q4" s="109" t="e">
        <f>VLOOKUP($E4,Sheet2!$A$6:$V$60,14,FALSE)</f>
        <v>#REF!</v>
      </c>
      <c r="R4" s="109" t="e">
        <f>VLOOKUP($E4,Sheet2!$A$6:$V$60,15,FALSE)</f>
        <v>#REF!</v>
      </c>
      <c r="S4" s="109" t="e">
        <f>VLOOKUP($E4,Sheet2!$A$6:$V$60,16,FALSE)</f>
        <v>#REF!</v>
      </c>
      <c r="T4" s="109" t="e">
        <f>VLOOKUP($E4,Sheet2!$A$6:$V$60,17,FALSE)</f>
        <v>#REF!</v>
      </c>
      <c r="U4" s="109" t="e">
        <f>VLOOKUP($E4,Sheet2!$A$6:$V$60,18,FALSE)</f>
        <v>#REF!</v>
      </c>
      <c r="V4" s="109" t="e">
        <f>VLOOKUP($E4,Sheet2!$A$6:$V$60,19,FALSE)</f>
        <v>#REF!</v>
      </c>
      <c r="W4" s="109" t="e">
        <f>VLOOKUP($E4,Sheet2!$A$6:$V$60,20,FALSE)</f>
        <v>#REF!</v>
      </c>
      <c r="X4" s="109" t="e">
        <f>VLOOKUP($E4,Sheet2!$A$6:$V$60,21,FALSE)</f>
        <v>#REF!</v>
      </c>
      <c r="Y4" s="109" t="e">
        <f>+W4+X4-I4</f>
        <v>#REF!</v>
      </c>
      <c r="Z4" s="109"/>
      <c r="AA4" s="109"/>
      <c r="AB4" s="109"/>
      <c r="AC4" s="109"/>
      <c r="AD4" s="109"/>
      <c r="AE4" s="109"/>
      <c r="AF4" s="109"/>
      <c r="AG4" s="109"/>
      <c r="AH4" s="109"/>
      <c r="AI4" s="109"/>
      <c r="AJ4" s="109"/>
      <c r="AK4" s="109"/>
    </row>
    <row r="5" spans="1:37" ht="15" customHeight="1">
      <c r="D5" s="105">
        <v>100000100002000</v>
      </c>
      <c r="E5" s="106" t="s">
        <v>107</v>
      </c>
      <c r="G5" s="109"/>
      <c r="H5" s="109"/>
      <c r="I5" s="109"/>
      <c r="J5" s="109"/>
      <c r="K5" s="109"/>
      <c r="L5" s="109"/>
      <c r="M5" s="109"/>
      <c r="N5" s="109"/>
      <c r="O5" s="109"/>
      <c r="P5" s="109"/>
      <c r="Q5" s="109"/>
      <c r="R5" s="109"/>
      <c r="S5" s="109"/>
      <c r="T5" s="109"/>
      <c r="U5" s="109"/>
      <c r="V5" s="109"/>
      <c r="W5" s="109"/>
      <c r="X5" s="109"/>
      <c r="Y5" s="109">
        <f t="shared" ref="Y5:Y9" si="0">+W5+X5-I5</f>
        <v>0</v>
      </c>
      <c r="Z5" s="109"/>
      <c r="AA5" s="109"/>
      <c r="AB5" s="109"/>
      <c r="AC5" s="109"/>
      <c r="AD5" s="109"/>
      <c r="AE5" s="109"/>
      <c r="AF5" s="109"/>
      <c r="AG5" s="109"/>
      <c r="AH5" s="109"/>
      <c r="AI5" s="109"/>
      <c r="AJ5" s="109"/>
      <c r="AK5" s="109"/>
    </row>
    <row r="6" spans="1:37" ht="15" customHeight="1">
      <c r="D6" s="105">
        <v>200000000001000</v>
      </c>
      <c r="E6" s="106" t="s">
        <v>108</v>
      </c>
      <c r="G6" s="109"/>
      <c r="H6" s="109"/>
      <c r="I6" s="109"/>
      <c r="J6" s="109"/>
      <c r="K6" s="109"/>
      <c r="L6" s="109"/>
      <c r="M6" s="109"/>
      <c r="N6" s="109"/>
      <c r="O6" s="109"/>
      <c r="P6" s="109"/>
      <c r="Q6" s="109"/>
      <c r="R6" s="109"/>
      <c r="S6" s="109"/>
      <c r="T6" s="109"/>
      <c r="U6" s="109"/>
      <c r="V6" s="109"/>
      <c r="W6" s="109"/>
      <c r="X6" s="109"/>
      <c r="Y6" s="109">
        <f t="shared" si="0"/>
        <v>0</v>
      </c>
      <c r="Z6" s="109"/>
      <c r="AA6" s="109"/>
      <c r="AB6" s="109"/>
      <c r="AC6" s="109"/>
      <c r="AD6" s="109"/>
      <c r="AE6" s="109"/>
      <c r="AF6" s="109"/>
      <c r="AG6" s="109"/>
      <c r="AH6" s="109"/>
      <c r="AI6" s="109"/>
      <c r="AJ6" s="109"/>
      <c r="AK6" s="109"/>
    </row>
    <row r="7" spans="1:37" ht="15" customHeight="1">
      <c r="A7" t="s">
        <v>109</v>
      </c>
      <c r="B7" t="s">
        <v>106</v>
      </c>
      <c r="C7" s="106" t="s">
        <v>108</v>
      </c>
      <c r="D7" s="106"/>
      <c r="E7" s="103" t="s">
        <v>61</v>
      </c>
      <c r="F7" s="109" t="e">
        <f>VLOOKUP($E7,Sheet2!$A$6:$V$60,3,FALSE)</f>
        <v>#REF!</v>
      </c>
      <c r="G7" s="109" t="e">
        <f>VLOOKUP($E7,Sheet2!$A$6:$V$60,4,FALSE)</f>
        <v>#REF!</v>
      </c>
      <c r="H7" s="109" t="e">
        <f>VLOOKUP($E7,Sheet2!$A$6:$V$60,5,FALSE)</f>
        <v>#REF!</v>
      </c>
      <c r="I7" s="109" t="e">
        <f>VLOOKUP($E7,Sheet2!$A$6:$V$60,6,FALSE)</f>
        <v>#REF!</v>
      </c>
      <c r="J7" s="109" t="e">
        <f>VLOOKUP($E7,Sheet2!$A$6:$V$60,7,FALSE)</f>
        <v>#REF!</v>
      </c>
      <c r="K7" s="109" t="e">
        <f>VLOOKUP($E7,Sheet2!$A$6:$V$60,8,FALSE)</f>
        <v>#REF!</v>
      </c>
      <c r="L7" s="109" t="e">
        <f>VLOOKUP($E7,Sheet2!$A$6:$V$60,9,FALSE)</f>
        <v>#REF!</v>
      </c>
      <c r="M7" s="109" t="e">
        <f>VLOOKUP($E7,Sheet2!$A$6:$V$60,10,FALSE)</f>
        <v>#REF!</v>
      </c>
      <c r="N7" s="109" t="e">
        <f>VLOOKUP($E7,Sheet2!$A$6:$V$60,11,FALSE)</f>
        <v>#REF!</v>
      </c>
      <c r="O7" s="109" t="e">
        <f>VLOOKUP($E7,Sheet2!$A$6:$V$60,12,FALSE)</f>
        <v>#REF!</v>
      </c>
      <c r="P7" s="109" t="e">
        <f>VLOOKUP($E7,Sheet2!$A$6:$V$60,13,FALSE)</f>
        <v>#REF!</v>
      </c>
      <c r="Q7" s="109" t="e">
        <f>VLOOKUP($E7,Sheet2!$A$6:$V$60,14,FALSE)</f>
        <v>#REF!</v>
      </c>
      <c r="R7" s="109" t="e">
        <f>VLOOKUP($E7,Sheet2!$A$6:$V$60,15,FALSE)</f>
        <v>#REF!</v>
      </c>
      <c r="S7" s="109" t="e">
        <f>VLOOKUP($E7,Sheet2!$A$6:$V$60,16,FALSE)</f>
        <v>#REF!</v>
      </c>
      <c r="T7" s="109" t="e">
        <f>VLOOKUP($E7,Sheet2!$A$6:$V$60,17,FALSE)</f>
        <v>#REF!</v>
      </c>
      <c r="U7" s="109" t="e">
        <f>VLOOKUP($E7,Sheet2!$A$6:$V$60,18,FALSE)</f>
        <v>#REF!</v>
      </c>
      <c r="V7" s="109" t="e">
        <f>VLOOKUP($E7,Sheet2!$A$6:$V$60,19,FALSE)</f>
        <v>#REF!</v>
      </c>
      <c r="W7" s="109" t="e">
        <f>VLOOKUP($E7,Sheet2!$A$6:$V$60,20,FALSE)</f>
        <v>#REF!</v>
      </c>
      <c r="X7" s="109" t="e">
        <f>VLOOKUP($E7,Sheet2!$A$6:$V$60,21,FALSE)</f>
        <v>#REF!</v>
      </c>
      <c r="Y7" s="109" t="e">
        <f t="shared" si="0"/>
        <v>#REF!</v>
      </c>
      <c r="Z7" s="109"/>
      <c r="AA7" s="109"/>
      <c r="AB7" s="109"/>
      <c r="AC7" s="109"/>
      <c r="AD7" s="109"/>
      <c r="AE7" s="109"/>
      <c r="AF7" s="109"/>
      <c r="AG7" s="109"/>
      <c r="AH7" s="109"/>
      <c r="AI7" s="109"/>
      <c r="AJ7" s="109"/>
      <c r="AK7" s="109"/>
    </row>
    <row r="8" spans="1:37" ht="15" customHeight="1">
      <c r="A8" t="s">
        <v>109</v>
      </c>
      <c r="B8" t="s">
        <v>106</v>
      </c>
      <c r="C8" s="106" t="s">
        <v>108</v>
      </c>
      <c r="D8" s="106"/>
      <c r="E8" s="103" t="s">
        <v>92</v>
      </c>
      <c r="F8" s="109" t="e">
        <f>VLOOKUP($E8,Sheet2!$A$6:$V$60,3,FALSE)</f>
        <v>#REF!</v>
      </c>
      <c r="G8" s="109" t="e">
        <f>VLOOKUP($E8,Sheet2!$A$6:$V$60,4,FALSE)</f>
        <v>#REF!</v>
      </c>
      <c r="H8" s="109" t="e">
        <f>VLOOKUP($E8,Sheet2!$A$6:$V$60,5,FALSE)</f>
        <v>#REF!</v>
      </c>
      <c r="I8" s="109" t="e">
        <f>VLOOKUP($E8,Sheet2!$A$6:$V$60,6,FALSE)</f>
        <v>#REF!</v>
      </c>
      <c r="J8" s="109" t="e">
        <f>VLOOKUP($E8,Sheet2!$A$6:$V$60,7,FALSE)</f>
        <v>#REF!</v>
      </c>
      <c r="K8" s="109" t="e">
        <f>VLOOKUP($E8,Sheet2!$A$6:$V$60,8,FALSE)</f>
        <v>#REF!</v>
      </c>
      <c r="L8" s="109" t="e">
        <f>VLOOKUP($E8,Sheet2!$A$6:$V$60,9,FALSE)</f>
        <v>#REF!</v>
      </c>
      <c r="M8" s="109" t="e">
        <f>VLOOKUP($E8,Sheet2!$A$6:$V$60,10,FALSE)</f>
        <v>#REF!</v>
      </c>
      <c r="N8" s="109" t="e">
        <f>VLOOKUP($E8,Sheet2!$A$6:$V$60,11,FALSE)</f>
        <v>#REF!</v>
      </c>
      <c r="O8" s="109" t="e">
        <f>VLOOKUP($E8,Sheet2!$A$6:$V$60,12,FALSE)</f>
        <v>#REF!</v>
      </c>
      <c r="P8" s="109" t="e">
        <f>VLOOKUP($E8,Sheet2!$A$6:$V$60,13,FALSE)</f>
        <v>#REF!</v>
      </c>
      <c r="Q8" s="109" t="e">
        <f>VLOOKUP($E8,Sheet2!$A$6:$V$60,14,FALSE)</f>
        <v>#REF!</v>
      </c>
      <c r="R8" s="109" t="e">
        <f>VLOOKUP($E8,Sheet2!$A$6:$V$60,15,FALSE)</f>
        <v>#REF!</v>
      </c>
      <c r="S8" s="109" t="e">
        <f>VLOOKUP($E8,Sheet2!$A$6:$V$60,16,FALSE)</f>
        <v>#REF!</v>
      </c>
      <c r="T8" s="109" t="e">
        <f>VLOOKUP($E8,Sheet2!$A$6:$V$60,17,FALSE)</f>
        <v>#REF!</v>
      </c>
      <c r="U8" s="109" t="e">
        <f>VLOOKUP($E8,Sheet2!$A$6:$V$60,18,FALSE)</f>
        <v>#REF!</v>
      </c>
      <c r="V8" s="109" t="e">
        <f>VLOOKUP($E8,Sheet2!$A$6:$V$60,19,FALSE)</f>
        <v>#REF!</v>
      </c>
      <c r="W8" s="109" t="e">
        <f>VLOOKUP($E8,Sheet2!$A$6:$V$60,20,FALSE)</f>
        <v>#REF!</v>
      </c>
      <c r="X8" s="109" t="e">
        <f>VLOOKUP($E8,Sheet2!$A$6:$V$60,21,FALSE)</f>
        <v>#REF!</v>
      </c>
      <c r="Y8" s="109" t="e">
        <f t="shared" si="0"/>
        <v>#REF!</v>
      </c>
      <c r="Z8" s="109"/>
      <c r="AA8" s="109"/>
      <c r="AB8" s="109"/>
      <c r="AC8" s="109"/>
      <c r="AD8" s="109"/>
      <c r="AE8" s="109"/>
      <c r="AF8" s="109"/>
      <c r="AG8" s="109"/>
      <c r="AH8" s="109"/>
      <c r="AI8" s="109"/>
      <c r="AJ8" s="109"/>
      <c r="AK8" s="109"/>
    </row>
    <row r="9" spans="1:37" ht="15" customHeight="1">
      <c r="D9" s="105">
        <v>200000100002000</v>
      </c>
      <c r="E9" s="106" t="s">
        <v>110</v>
      </c>
      <c r="G9" s="109"/>
      <c r="H9" s="109"/>
      <c r="I9" s="109"/>
      <c r="J9" s="109"/>
      <c r="K9" s="109"/>
      <c r="L9" s="109"/>
      <c r="M9" s="109"/>
      <c r="N9" s="109"/>
      <c r="O9" s="109"/>
      <c r="P9" s="109"/>
      <c r="Q9" s="109"/>
      <c r="R9" s="109"/>
      <c r="S9" s="109"/>
      <c r="T9" s="109"/>
      <c r="U9" s="109"/>
      <c r="V9" s="109"/>
      <c r="W9" s="109"/>
      <c r="X9" s="109"/>
      <c r="Y9" s="109">
        <f t="shared" si="0"/>
        <v>0</v>
      </c>
      <c r="Z9" s="109"/>
      <c r="AA9" s="109"/>
      <c r="AB9" s="109"/>
      <c r="AC9" s="109"/>
      <c r="AD9" s="109"/>
      <c r="AE9" s="109"/>
      <c r="AF9" s="109"/>
      <c r="AG9" s="109"/>
      <c r="AH9" s="109"/>
      <c r="AI9" s="109"/>
      <c r="AJ9" s="109"/>
      <c r="AK9" s="109"/>
    </row>
    <row r="10" spans="1:37" ht="15" customHeight="1">
      <c r="A10" t="s">
        <v>105</v>
      </c>
      <c r="B10" t="s">
        <v>111</v>
      </c>
      <c r="C10" s="106" t="s">
        <v>110</v>
      </c>
      <c r="D10" s="106"/>
      <c r="E10" s="103" t="s">
        <v>31</v>
      </c>
      <c r="F10" s="109" t="e">
        <f>VLOOKUP($E10,Sheet2!$A$6:$V$60,3,FALSE)</f>
        <v>#REF!</v>
      </c>
      <c r="G10" s="109" t="e">
        <f>VLOOKUP($E10,Sheet2!$A$6:$V$60,4,FALSE)</f>
        <v>#REF!</v>
      </c>
      <c r="H10" s="109" t="e">
        <f>VLOOKUP($E10,Sheet2!$A$6:$V$60,5,FALSE)</f>
        <v>#REF!</v>
      </c>
      <c r="I10" s="109" t="e">
        <f>VLOOKUP($E10,Sheet2!$A$6:$V$60,6,FALSE)</f>
        <v>#REF!</v>
      </c>
      <c r="J10" s="109" t="e">
        <f>VLOOKUP($E10,Sheet2!$A$6:$V$60,7,FALSE)</f>
        <v>#REF!</v>
      </c>
      <c r="K10" s="109" t="e">
        <f>VLOOKUP($E10,Sheet2!$A$6:$V$60,8,FALSE)</f>
        <v>#REF!</v>
      </c>
      <c r="L10" s="109" t="e">
        <f>VLOOKUP($E10,Sheet2!$A$6:$V$60,9,FALSE)</f>
        <v>#REF!</v>
      </c>
      <c r="M10" s="109" t="e">
        <f>VLOOKUP($E10,Sheet2!$A$6:$V$60,10,FALSE)</f>
        <v>#REF!</v>
      </c>
      <c r="N10" s="109" t="e">
        <f>VLOOKUP($E10,Sheet2!$A$6:$V$60,11,FALSE)</f>
        <v>#REF!</v>
      </c>
      <c r="O10" s="109" t="e">
        <f>VLOOKUP($E10,Sheet2!$A$6:$V$60,12,FALSE)</f>
        <v>#REF!</v>
      </c>
      <c r="P10" s="109" t="e">
        <f>VLOOKUP($E10,Sheet2!$A$6:$V$60,13,FALSE)</f>
        <v>#REF!</v>
      </c>
      <c r="Q10" s="109" t="e">
        <f>VLOOKUP($E10,Sheet2!$A$6:$V$60,14,FALSE)</f>
        <v>#REF!</v>
      </c>
      <c r="R10" s="109" t="e">
        <f>VLOOKUP($E10,Sheet2!$A$6:$V$60,15,FALSE)</f>
        <v>#REF!</v>
      </c>
      <c r="S10" s="109" t="e">
        <f>VLOOKUP($E10,Sheet2!$A$6:$V$60,16,FALSE)</f>
        <v>#REF!</v>
      </c>
      <c r="T10" s="109" t="e">
        <f>VLOOKUP($E10,Sheet2!$A$6:$V$60,17,FALSE)</f>
        <v>#REF!</v>
      </c>
      <c r="U10" s="109" t="e">
        <f>VLOOKUP($E10,Sheet2!$A$6:$V$60,18,FALSE)</f>
        <v>#REF!</v>
      </c>
      <c r="V10" s="109" t="e">
        <f>VLOOKUP($E10,Sheet2!$A$6:$V$60,19,FALSE)</f>
        <v>#REF!</v>
      </c>
      <c r="W10" s="109" t="e">
        <f>VLOOKUP($E10,Sheet2!$A$6:$V$60,20,FALSE)</f>
        <v>#REF!</v>
      </c>
      <c r="X10" s="109" t="e">
        <f>VLOOKUP($E10,Sheet2!$A$6:$V$60,21,FALSE)</f>
        <v>#REF!</v>
      </c>
      <c r="Y10" s="109"/>
      <c r="Z10" s="109"/>
      <c r="AA10" s="109"/>
      <c r="AB10" s="109"/>
      <c r="AC10" s="109"/>
      <c r="AD10" s="109"/>
      <c r="AE10" s="109"/>
      <c r="AF10" s="109"/>
      <c r="AG10" s="109"/>
      <c r="AH10" s="109"/>
      <c r="AI10" s="109"/>
      <c r="AJ10" s="109"/>
      <c r="AK10" s="109"/>
    </row>
    <row r="11" spans="1:37" ht="15" customHeight="1">
      <c r="A11" t="s">
        <v>109</v>
      </c>
      <c r="B11" t="s">
        <v>111</v>
      </c>
      <c r="C11" s="106" t="s">
        <v>110</v>
      </c>
      <c r="D11" s="106"/>
      <c r="E11" s="103" t="s">
        <v>46</v>
      </c>
      <c r="F11" s="109" t="e">
        <f>VLOOKUP($E11,Sheet2!$A$6:$V$60,3,FALSE)</f>
        <v>#REF!</v>
      </c>
      <c r="G11" s="109" t="e">
        <f>VLOOKUP($E11,Sheet2!$A$6:$V$60,4,FALSE)</f>
        <v>#REF!</v>
      </c>
      <c r="H11" s="109" t="e">
        <f>VLOOKUP($E11,Sheet2!$A$6:$V$60,5,FALSE)</f>
        <v>#REF!</v>
      </c>
      <c r="I11" s="109" t="e">
        <f>VLOOKUP($E11,Sheet2!$A$6:$V$60,6,FALSE)</f>
        <v>#REF!</v>
      </c>
      <c r="J11" s="109" t="e">
        <f>VLOOKUP($E11,Sheet2!$A$6:$V$60,7,FALSE)</f>
        <v>#REF!</v>
      </c>
      <c r="K11" s="109" t="e">
        <f>VLOOKUP($E11,Sheet2!$A$6:$V$60,8,FALSE)</f>
        <v>#REF!</v>
      </c>
      <c r="L11" s="109" t="e">
        <f>VLOOKUP($E11,Sheet2!$A$6:$V$60,9,FALSE)</f>
        <v>#REF!</v>
      </c>
      <c r="M11" s="109" t="e">
        <f>VLOOKUP($E11,Sheet2!$A$6:$V$60,10,FALSE)</f>
        <v>#REF!</v>
      </c>
      <c r="N11" s="109" t="e">
        <f>VLOOKUP($E11,Sheet2!$A$6:$V$60,11,FALSE)</f>
        <v>#REF!</v>
      </c>
      <c r="O11" s="109" t="e">
        <f>VLOOKUP($E11,Sheet2!$A$6:$V$60,12,FALSE)</f>
        <v>#REF!</v>
      </c>
      <c r="P11" s="109" t="e">
        <f>VLOOKUP($E11,Sheet2!$A$6:$V$60,13,FALSE)</f>
        <v>#REF!</v>
      </c>
      <c r="Q11" s="109" t="e">
        <f>VLOOKUP($E11,Sheet2!$A$6:$V$60,14,FALSE)</f>
        <v>#REF!</v>
      </c>
      <c r="R11" s="109" t="e">
        <f>VLOOKUP($E11,Sheet2!$A$6:$V$60,15,FALSE)</f>
        <v>#REF!</v>
      </c>
      <c r="S11" s="109" t="e">
        <f>VLOOKUP($E11,Sheet2!$A$6:$V$60,16,FALSE)</f>
        <v>#REF!</v>
      </c>
      <c r="T11" s="109" t="e">
        <f>VLOOKUP($E11,Sheet2!$A$6:$V$60,17,FALSE)</f>
        <v>#REF!</v>
      </c>
      <c r="U11" s="109" t="e">
        <f>VLOOKUP($E11,Sheet2!$A$6:$V$60,18,FALSE)</f>
        <v>#REF!</v>
      </c>
      <c r="V11" s="109" t="e">
        <f>VLOOKUP($E11,Sheet2!$A$6:$V$60,19,FALSE)</f>
        <v>#REF!</v>
      </c>
      <c r="W11" s="109" t="e">
        <f>VLOOKUP($E11,Sheet2!$A$6:$V$60,20,FALSE)</f>
        <v>#REF!</v>
      </c>
      <c r="X11" s="109" t="e">
        <f>VLOOKUP($E11,Sheet2!$A$6:$V$60,21,FALSE)</f>
        <v>#REF!</v>
      </c>
      <c r="Y11" s="109"/>
      <c r="Z11" s="109"/>
      <c r="AA11" s="109"/>
      <c r="AB11" s="109"/>
      <c r="AC11" s="109"/>
      <c r="AD11" s="109"/>
      <c r="AE11" s="109"/>
      <c r="AF11" s="109"/>
      <c r="AG11" s="109"/>
      <c r="AH11" s="109"/>
      <c r="AI11" s="109"/>
      <c r="AJ11" s="109"/>
      <c r="AK11" s="109"/>
    </row>
    <row r="12" spans="1:37" ht="15" customHeight="1">
      <c r="D12" s="105">
        <v>310100100001000</v>
      </c>
      <c r="E12" s="106" t="s">
        <v>112</v>
      </c>
      <c r="G12" s="109"/>
      <c r="H12" s="109"/>
      <c r="I12" s="109"/>
      <c r="J12" s="109"/>
      <c r="K12" s="109"/>
      <c r="L12" s="109"/>
      <c r="M12" s="109"/>
      <c r="N12" s="109"/>
      <c r="O12" s="109"/>
      <c r="P12" s="109"/>
      <c r="Q12" s="109"/>
      <c r="R12" s="109"/>
      <c r="S12" s="109"/>
      <c r="T12" s="109"/>
      <c r="U12" s="109"/>
      <c r="V12" s="109"/>
      <c r="W12" s="109"/>
      <c r="X12" s="109"/>
      <c r="Y12" s="109">
        <f t="shared" ref="Y12:Y14" si="1">+W12+X12-I12</f>
        <v>0</v>
      </c>
      <c r="Z12" s="109"/>
      <c r="AA12" s="109"/>
      <c r="AB12" s="109"/>
      <c r="AC12" s="109"/>
      <c r="AD12" s="109"/>
      <c r="AE12" s="109"/>
      <c r="AF12" s="109"/>
      <c r="AG12" s="109"/>
      <c r="AH12" s="109"/>
      <c r="AI12" s="109"/>
      <c r="AJ12" s="109"/>
      <c r="AK12" s="109"/>
    </row>
    <row r="13" spans="1:37" ht="15" customHeight="1">
      <c r="D13" s="105">
        <v>310100100002000</v>
      </c>
      <c r="E13" s="106" t="s">
        <v>113</v>
      </c>
      <c r="G13" s="109"/>
      <c r="H13" s="109"/>
      <c r="I13" s="109"/>
      <c r="J13" s="109"/>
      <c r="K13" s="109"/>
      <c r="L13" s="109"/>
      <c r="M13" s="109"/>
      <c r="N13" s="109"/>
      <c r="O13" s="109"/>
      <c r="P13" s="109"/>
      <c r="Q13" s="109"/>
      <c r="R13" s="109"/>
      <c r="S13" s="109"/>
      <c r="T13" s="109"/>
      <c r="U13" s="109"/>
      <c r="V13" s="109"/>
      <c r="W13" s="109"/>
      <c r="X13" s="109"/>
      <c r="Y13" s="109">
        <f t="shared" si="1"/>
        <v>0</v>
      </c>
      <c r="Z13" s="109"/>
      <c r="AA13" s="109"/>
      <c r="AB13" s="109"/>
      <c r="AC13" s="109"/>
      <c r="AD13" s="109"/>
      <c r="AE13" s="109"/>
      <c r="AF13" s="109"/>
      <c r="AG13" s="109"/>
      <c r="AH13" s="109"/>
      <c r="AI13" s="109"/>
      <c r="AJ13" s="109"/>
      <c r="AK13" s="109"/>
    </row>
    <row r="14" spans="1:37" ht="15" customHeight="1">
      <c r="D14" s="105">
        <v>310100100003000</v>
      </c>
      <c r="E14" s="106" t="s">
        <v>114</v>
      </c>
      <c r="G14" s="109"/>
      <c r="H14" s="109"/>
      <c r="I14" s="109"/>
      <c r="J14" s="109"/>
      <c r="K14" s="109"/>
      <c r="L14" s="109"/>
      <c r="M14" s="109"/>
      <c r="N14" s="109"/>
      <c r="O14" s="109"/>
      <c r="P14" s="109"/>
      <c r="Q14" s="109"/>
      <c r="R14" s="109"/>
      <c r="S14" s="109"/>
      <c r="T14" s="109"/>
      <c r="U14" s="109"/>
      <c r="V14" s="109"/>
      <c r="W14" s="109"/>
      <c r="X14" s="109"/>
      <c r="Y14" s="109">
        <f t="shared" si="1"/>
        <v>0</v>
      </c>
      <c r="Z14" s="109"/>
      <c r="AA14" s="109"/>
      <c r="AB14" s="109"/>
      <c r="AC14" s="109"/>
      <c r="AD14" s="109"/>
      <c r="AE14" s="109"/>
      <c r="AF14" s="109"/>
      <c r="AG14" s="109"/>
      <c r="AH14" s="109"/>
      <c r="AI14" s="109"/>
      <c r="AJ14" s="109"/>
      <c r="AK14" s="109"/>
    </row>
    <row r="15" spans="1:37" ht="15" customHeight="1">
      <c r="A15" t="s">
        <v>109</v>
      </c>
      <c r="B15" t="s">
        <v>111</v>
      </c>
      <c r="C15" s="106" t="s">
        <v>114</v>
      </c>
      <c r="D15" s="106"/>
      <c r="E15" s="103" t="s">
        <v>49</v>
      </c>
      <c r="F15" s="109" t="e">
        <f>VLOOKUP($E15,Sheet2!$A$6:$V$60,3,FALSE)</f>
        <v>#REF!</v>
      </c>
      <c r="G15" s="109" t="e">
        <f>VLOOKUP($E15,Sheet2!$A$6:$V$60,4,FALSE)</f>
        <v>#REF!</v>
      </c>
      <c r="H15" s="109" t="e">
        <f>VLOOKUP($E15,Sheet2!$A$6:$V$60,5,FALSE)</f>
        <v>#REF!</v>
      </c>
      <c r="I15" s="109" t="e">
        <f>VLOOKUP($E15,Sheet2!$A$6:$V$60,6,FALSE)</f>
        <v>#REF!</v>
      </c>
      <c r="J15" s="109" t="e">
        <f>VLOOKUP($E15,Sheet2!$A$6:$V$60,7,FALSE)</f>
        <v>#REF!</v>
      </c>
      <c r="K15" s="109" t="e">
        <f>VLOOKUP($E15,Sheet2!$A$6:$V$60,8,FALSE)</f>
        <v>#REF!</v>
      </c>
      <c r="L15" s="109" t="e">
        <f>VLOOKUP($E15,Sheet2!$A$6:$V$60,9,FALSE)</f>
        <v>#REF!</v>
      </c>
      <c r="M15" s="109" t="e">
        <f>VLOOKUP($E15,Sheet2!$A$6:$V$60,10,FALSE)</f>
        <v>#REF!</v>
      </c>
      <c r="N15" s="109" t="e">
        <f>VLOOKUP($E15,Sheet2!$A$6:$V$60,11,FALSE)</f>
        <v>#REF!</v>
      </c>
      <c r="O15" s="109" t="e">
        <f>VLOOKUP($E15,Sheet2!$A$6:$V$60,12,FALSE)</f>
        <v>#REF!</v>
      </c>
      <c r="P15" s="109" t="e">
        <f>VLOOKUP($E15,Sheet2!$A$6:$V$60,13,FALSE)</f>
        <v>#REF!</v>
      </c>
      <c r="Q15" s="109" t="e">
        <f>VLOOKUP($E15,Sheet2!$A$6:$V$60,14,FALSE)</f>
        <v>#REF!</v>
      </c>
      <c r="R15" s="109" t="e">
        <f>VLOOKUP($E15,Sheet2!$A$6:$V$60,15,FALSE)</f>
        <v>#REF!</v>
      </c>
      <c r="S15" s="109" t="e">
        <f>VLOOKUP($E15,Sheet2!$A$6:$V$60,16,FALSE)</f>
        <v>#REF!</v>
      </c>
      <c r="T15" s="109" t="e">
        <f>VLOOKUP($E15,Sheet2!$A$6:$V$60,17,FALSE)</f>
        <v>#REF!</v>
      </c>
      <c r="U15" s="109" t="e">
        <f>VLOOKUP($E15,Sheet2!$A$6:$V$60,18,FALSE)</f>
        <v>#REF!</v>
      </c>
      <c r="V15" s="109" t="e">
        <f>VLOOKUP($E15,Sheet2!$A$6:$V$60,19,FALSE)</f>
        <v>#REF!</v>
      </c>
      <c r="W15" s="109" t="e">
        <f>VLOOKUP($E15,Sheet2!$A$6:$V$60,20,FALSE)</f>
        <v>#REF!</v>
      </c>
      <c r="X15" s="109" t="e">
        <f>VLOOKUP($E15,Sheet2!$A$6:$V$60,21,FALSE)</f>
        <v>#REF!</v>
      </c>
      <c r="Y15" s="109"/>
      <c r="Z15" s="109"/>
      <c r="AA15" s="109"/>
      <c r="AB15" s="109"/>
      <c r="AC15" s="109"/>
      <c r="AD15" s="109"/>
      <c r="AE15" s="109"/>
      <c r="AF15" s="109"/>
      <c r="AG15" s="109"/>
      <c r="AH15" s="109"/>
      <c r="AI15" s="109"/>
      <c r="AJ15" s="109"/>
      <c r="AK15" s="109"/>
    </row>
    <row r="16" spans="1:37" ht="15" customHeight="1">
      <c r="D16" s="105">
        <v>310201100001000</v>
      </c>
      <c r="E16" s="106" t="s">
        <v>115</v>
      </c>
      <c r="G16" s="109"/>
      <c r="H16" s="109"/>
      <c r="I16" s="109"/>
      <c r="J16" s="109"/>
      <c r="K16" s="109"/>
      <c r="L16" s="109"/>
      <c r="M16" s="109"/>
      <c r="N16" s="109"/>
      <c r="O16" s="109"/>
      <c r="P16" s="109"/>
      <c r="Q16" s="109"/>
      <c r="R16" s="109"/>
      <c r="S16" s="109"/>
      <c r="T16" s="109"/>
      <c r="U16" s="109"/>
      <c r="V16" s="109"/>
      <c r="W16" s="109"/>
      <c r="X16" s="109"/>
      <c r="Y16" s="109">
        <f t="shared" ref="Y16:Y22" si="2">+W16+X16-I16</f>
        <v>0</v>
      </c>
      <c r="Z16" s="109"/>
      <c r="AA16" s="109"/>
      <c r="AB16" s="109"/>
      <c r="AC16" s="109"/>
      <c r="AD16" s="109"/>
      <c r="AE16" s="109"/>
      <c r="AF16" s="109"/>
      <c r="AG16" s="109"/>
      <c r="AH16" s="109"/>
      <c r="AI16" s="109"/>
      <c r="AJ16" s="109"/>
      <c r="AK16" s="109"/>
    </row>
    <row r="17" spans="1:37" ht="15" customHeight="1">
      <c r="A17" t="s">
        <v>109</v>
      </c>
      <c r="B17" t="s">
        <v>106</v>
      </c>
      <c r="C17" s="106" t="s">
        <v>115</v>
      </c>
      <c r="D17" s="106"/>
      <c r="E17" s="103" t="s">
        <v>63</v>
      </c>
      <c r="F17" s="109" t="e">
        <f>VLOOKUP($E17,Sheet2!$A$6:$V$60,3,FALSE)</f>
        <v>#REF!</v>
      </c>
      <c r="G17" s="109" t="e">
        <f>VLOOKUP($E17,Sheet2!$A$6:$V$60,4,FALSE)</f>
        <v>#REF!</v>
      </c>
      <c r="H17" s="109" t="e">
        <f>VLOOKUP($E17,Sheet2!$A$6:$V$60,5,FALSE)</f>
        <v>#REF!</v>
      </c>
      <c r="I17" s="109" t="e">
        <f>VLOOKUP($E17,Sheet2!$A$6:$V$60,6,FALSE)</f>
        <v>#REF!</v>
      </c>
      <c r="J17" s="109" t="e">
        <f>VLOOKUP($E17,Sheet2!$A$6:$V$60,7,FALSE)</f>
        <v>#REF!</v>
      </c>
      <c r="K17" s="109" t="e">
        <f>VLOOKUP($E17,Sheet2!$A$6:$V$60,8,FALSE)</f>
        <v>#REF!</v>
      </c>
      <c r="L17" s="109" t="e">
        <f>VLOOKUP($E17,Sheet2!$A$6:$V$60,9,FALSE)</f>
        <v>#REF!</v>
      </c>
      <c r="M17" s="109" t="e">
        <f>VLOOKUP($E17,Sheet2!$A$6:$V$60,10,FALSE)</f>
        <v>#REF!</v>
      </c>
      <c r="N17" s="109" t="e">
        <f>VLOOKUP($E17,Sheet2!$A$6:$V$60,11,FALSE)</f>
        <v>#REF!</v>
      </c>
      <c r="O17" s="109" t="e">
        <f>VLOOKUP($E17,Sheet2!$A$6:$V$60,12,FALSE)</f>
        <v>#REF!</v>
      </c>
      <c r="P17" s="109" t="e">
        <f>VLOOKUP($E17,Sheet2!$A$6:$V$60,13,FALSE)</f>
        <v>#REF!</v>
      </c>
      <c r="Q17" s="109" t="e">
        <f>VLOOKUP($E17,Sheet2!$A$6:$V$60,14,FALSE)</f>
        <v>#REF!</v>
      </c>
      <c r="R17" s="109" t="e">
        <f>VLOOKUP($E17,Sheet2!$A$6:$V$60,15,FALSE)</f>
        <v>#REF!</v>
      </c>
      <c r="S17" s="109" t="e">
        <f>VLOOKUP($E17,Sheet2!$A$6:$V$60,16,FALSE)</f>
        <v>#REF!</v>
      </c>
      <c r="T17" s="109" t="e">
        <f>VLOOKUP($E17,Sheet2!$A$6:$V$60,17,FALSE)</f>
        <v>#REF!</v>
      </c>
      <c r="U17" s="109" t="e">
        <f>VLOOKUP($E17,Sheet2!$A$6:$V$60,18,FALSE)</f>
        <v>#REF!</v>
      </c>
      <c r="V17" s="109" t="e">
        <f>VLOOKUP($E17,Sheet2!$A$6:$V$60,19,FALSE)</f>
        <v>#REF!</v>
      </c>
      <c r="W17" s="109" t="e">
        <f>VLOOKUP($E17,Sheet2!$A$6:$V$60,20,FALSE)</f>
        <v>#REF!</v>
      </c>
      <c r="X17" s="109" t="e">
        <f>VLOOKUP($E17,Sheet2!$A$6:$V$60,21,FALSE)</f>
        <v>#REF!</v>
      </c>
      <c r="Y17" s="109" t="e">
        <f t="shared" si="2"/>
        <v>#REF!</v>
      </c>
      <c r="Z17" s="109"/>
      <c r="AA17" s="109"/>
      <c r="AB17" s="109"/>
      <c r="AC17" s="109"/>
      <c r="AD17" s="109"/>
      <c r="AE17" s="109"/>
      <c r="AF17" s="109"/>
      <c r="AG17" s="109"/>
      <c r="AH17" s="109"/>
      <c r="AI17" s="109"/>
      <c r="AJ17" s="109"/>
      <c r="AK17" s="109"/>
    </row>
    <row r="18" spans="1:37" ht="15" customHeight="1">
      <c r="A18" t="s">
        <v>109</v>
      </c>
      <c r="B18" t="s">
        <v>106</v>
      </c>
      <c r="C18" s="106" t="s">
        <v>115</v>
      </c>
      <c r="D18" s="106"/>
      <c r="E18" s="103" t="s">
        <v>65</v>
      </c>
      <c r="F18" s="109" t="e">
        <f>VLOOKUP($E18,Sheet2!$A$6:$V$60,3,FALSE)</f>
        <v>#REF!</v>
      </c>
      <c r="G18" s="109" t="e">
        <f>VLOOKUP($E18,Sheet2!$A$6:$V$60,4,FALSE)</f>
        <v>#REF!</v>
      </c>
      <c r="H18" s="109" t="e">
        <f>VLOOKUP($E18,Sheet2!$A$6:$V$60,5,FALSE)</f>
        <v>#REF!</v>
      </c>
      <c r="I18" s="109" t="e">
        <f>VLOOKUP($E18,Sheet2!$A$6:$V$60,6,FALSE)</f>
        <v>#REF!</v>
      </c>
      <c r="J18" s="109" t="e">
        <f>VLOOKUP($E18,Sheet2!$A$6:$V$60,7,FALSE)</f>
        <v>#REF!</v>
      </c>
      <c r="K18" s="109" t="e">
        <f>VLOOKUP($E18,Sheet2!$A$6:$V$60,8,FALSE)</f>
        <v>#REF!</v>
      </c>
      <c r="L18" s="109" t="e">
        <f>VLOOKUP($E18,Sheet2!$A$6:$V$60,9,FALSE)</f>
        <v>#REF!</v>
      </c>
      <c r="M18" s="109" t="e">
        <f>VLOOKUP($E18,Sheet2!$A$6:$V$60,10,FALSE)</f>
        <v>#REF!</v>
      </c>
      <c r="N18" s="109" t="e">
        <f>VLOOKUP($E18,Sheet2!$A$6:$V$60,11,FALSE)</f>
        <v>#REF!</v>
      </c>
      <c r="O18" s="109" t="e">
        <f>VLOOKUP($E18,Sheet2!$A$6:$V$60,12,FALSE)</f>
        <v>#REF!</v>
      </c>
      <c r="P18" s="109" t="e">
        <f>VLOOKUP($E18,Sheet2!$A$6:$V$60,13,FALSE)</f>
        <v>#REF!</v>
      </c>
      <c r="Q18" s="109" t="e">
        <f>VLOOKUP($E18,Sheet2!$A$6:$V$60,14,FALSE)</f>
        <v>#REF!</v>
      </c>
      <c r="R18" s="109" t="e">
        <f>VLOOKUP($E18,Sheet2!$A$6:$V$60,15,FALSE)</f>
        <v>#REF!</v>
      </c>
      <c r="S18" s="109" t="e">
        <f>VLOOKUP($E18,Sheet2!$A$6:$V$60,16,FALSE)</f>
        <v>#REF!</v>
      </c>
      <c r="T18" s="109" t="e">
        <f>VLOOKUP($E18,Sheet2!$A$6:$V$60,17,FALSE)</f>
        <v>#REF!</v>
      </c>
      <c r="U18" s="109" t="e">
        <f>VLOOKUP($E18,Sheet2!$A$6:$V$60,18,FALSE)</f>
        <v>#REF!</v>
      </c>
      <c r="V18" s="109" t="e">
        <f>VLOOKUP($E18,Sheet2!$A$6:$V$60,19,FALSE)</f>
        <v>#REF!</v>
      </c>
      <c r="W18" s="109" t="e">
        <f>VLOOKUP($E18,Sheet2!$A$6:$V$60,20,FALSE)</f>
        <v>#REF!</v>
      </c>
      <c r="X18" s="109" t="e">
        <f>VLOOKUP($E18,Sheet2!$A$6:$V$60,21,FALSE)</f>
        <v>#REF!</v>
      </c>
      <c r="Y18" s="109" t="e">
        <f t="shared" si="2"/>
        <v>#REF!</v>
      </c>
      <c r="Z18" s="109"/>
      <c r="AA18" s="109"/>
      <c r="AB18" s="109"/>
      <c r="AC18" s="109"/>
      <c r="AD18" s="109"/>
      <c r="AE18" s="109"/>
      <c r="AF18" s="109"/>
      <c r="AG18" s="109"/>
      <c r="AH18" s="109"/>
      <c r="AI18" s="109"/>
      <c r="AJ18" s="109"/>
      <c r="AK18" s="109"/>
    </row>
    <row r="19" spans="1:37" ht="15" customHeight="1">
      <c r="A19" t="s">
        <v>109</v>
      </c>
      <c r="B19" t="s">
        <v>106</v>
      </c>
      <c r="C19" s="106" t="s">
        <v>115</v>
      </c>
      <c r="D19" s="106"/>
      <c r="E19" s="103" t="s">
        <v>69</v>
      </c>
      <c r="F19" s="109" t="e">
        <f>VLOOKUP($E19,Sheet2!$A$6:$V$60,3,FALSE)</f>
        <v>#REF!</v>
      </c>
      <c r="G19" s="109" t="e">
        <f>VLOOKUP($E19,Sheet2!$A$6:$V$60,4,FALSE)</f>
        <v>#REF!</v>
      </c>
      <c r="H19" s="109" t="e">
        <f>VLOOKUP($E19,Sheet2!$A$6:$V$60,5,FALSE)</f>
        <v>#REF!</v>
      </c>
      <c r="I19" s="109" t="e">
        <f>VLOOKUP($E19,Sheet2!$A$6:$V$60,6,FALSE)</f>
        <v>#REF!</v>
      </c>
      <c r="J19" s="109" t="e">
        <f>VLOOKUP($E19,Sheet2!$A$6:$V$60,7,FALSE)</f>
        <v>#REF!</v>
      </c>
      <c r="K19" s="109" t="e">
        <f>VLOOKUP($E19,Sheet2!$A$6:$V$60,8,FALSE)</f>
        <v>#REF!</v>
      </c>
      <c r="L19" s="109" t="e">
        <f>VLOOKUP($E19,Sheet2!$A$6:$V$60,9,FALSE)</f>
        <v>#REF!</v>
      </c>
      <c r="M19" s="109" t="e">
        <f>VLOOKUP($E19,Sheet2!$A$6:$V$60,10,FALSE)</f>
        <v>#REF!</v>
      </c>
      <c r="N19" s="109" t="e">
        <f>VLOOKUP($E19,Sheet2!$A$6:$V$60,11,FALSE)</f>
        <v>#REF!</v>
      </c>
      <c r="O19" s="109" t="e">
        <f>VLOOKUP($E19,Sheet2!$A$6:$V$60,12,FALSE)</f>
        <v>#REF!</v>
      </c>
      <c r="P19" s="109" t="e">
        <f>VLOOKUP($E19,Sheet2!$A$6:$V$60,13,FALSE)</f>
        <v>#REF!</v>
      </c>
      <c r="Q19" s="109" t="e">
        <f>VLOOKUP($E19,Sheet2!$A$6:$V$60,14,FALSE)</f>
        <v>#REF!</v>
      </c>
      <c r="R19" s="109" t="e">
        <f>VLOOKUP($E19,Sheet2!$A$6:$V$60,15,FALSE)</f>
        <v>#REF!</v>
      </c>
      <c r="S19" s="109" t="e">
        <f>VLOOKUP($E19,Sheet2!$A$6:$V$60,16,FALSE)</f>
        <v>#REF!</v>
      </c>
      <c r="T19" s="109" t="e">
        <f>VLOOKUP($E19,Sheet2!$A$6:$V$60,17,FALSE)</f>
        <v>#REF!</v>
      </c>
      <c r="U19" s="109" t="e">
        <f>VLOOKUP($E19,Sheet2!$A$6:$V$60,18,FALSE)</f>
        <v>#REF!</v>
      </c>
      <c r="V19" s="109" t="e">
        <f>VLOOKUP($E19,Sheet2!$A$6:$V$60,19,FALSE)</f>
        <v>#REF!</v>
      </c>
      <c r="W19" s="109" t="e">
        <f>VLOOKUP($E19,Sheet2!$A$6:$V$60,20,FALSE)</f>
        <v>#REF!</v>
      </c>
      <c r="X19" s="109" t="e">
        <f>VLOOKUP($E19,Sheet2!$A$6:$V$60,21,FALSE)</f>
        <v>#REF!</v>
      </c>
      <c r="Y19" s="109" t="e">
        <f t="shared" si="2"/>
        <v>#REF!</v>
      </c>
      <c r="Z19" s="109"/>
      <c r="AA19" s="109"/>
      <c r="AB19" s="109"/>
      <c r="AC19" s="109"/>
      <c r="AD19" s="109"/>
      <c r="AE19" s="109"/>
      <c r="AF19" s="109"/>
      <c r="AG19" s="109"/>
      <c r="AH19" s="109"/>
      <c r="AI19" s="109"/>
      <c r="AJ19" s="109"/>
      <c r="AK19" s="109"/>
    </row>
    <row r="20" spans="1:37" ht="15" customHeight="1">
      <c r="A20" t="s">
        <v>109</v>
      </c>
      <c r="B20" t="s">
        <v>106</v>
      </c>
      <c r="C20" s="106" t="s">
        <v>115</v>
      </c>
      <c r="D20" s="106"/>
      <c r="E20" s="103" t="s">
        <v>71</v>
      </c>
      <c r="F20" s="109" t="e">
        <f>VLOOKUP($E20,Sheet2!$A$6:$V$60,3,FALSE)</f>
        <v>#REF!</v>
      </c>
      <c r="G20" s="109" t="e">
        <f>VLOOKUP($E20,Sheet2!$A$6:$V$60,4,FALSE)</f>
        <v>#REF!</v>
      </c>
      <c r="H20" s="109" t="e">
        <f>VLOOKUP($E20,Sheet2!$A$6:$V$60,5,FALSE)</f>
        <v>#REF!</v>
      </c>
      <c r="I20" s="109" t="e">
        <f>VLOOKUP($E20,Sheet2!$A$6:$V$60,6,FALSE)</f>
        <v>#REF!</v>
      </c>
      <c r="J20" s="109" t="e">
        <f>VLOOKUP($E20,Sheet2!$A$6:$V$60,7,FALSE)</f>
        <v>#REF!</v>
      </c>
      <c r="K20" s="109" t="e">
        <f>VLOOKUP($E20,Sheet2!$A$6:$V$60,8,FALSE)</f>
        <v>#REF!</v>
      </c>
      <c r="L20" s="109" t="e">
        <f>VLOOKUP($E20,Sheet2!$A$6:$V$60,9,FALSE)</f>
        <v>#REF!</v>
      </c>
      <c r="M20" s="109" t="e">
        <f>VLOOKUP($E20,Sheet2!$A$6:$V$60,10,FALSE)</f>
        <v>#REF!</v>
      </c>
      <c r="N20" s="109" t="e">
        <f>VLOOKUP($E20,Sheet2!$A$6:$V$60,11,FALSE)</f>
        <v>#REF!</v>
      </c>
      <c r="O20" s="109" t="e">
        <f>VLOOKUP($E20,Sheet2!$A$6:$V$60,12,FALSE)</f>
        <v>#REF!</v>
      </c>
      <c r="P20" s="109" t="e">
        <f>VLOOKUP($E20,Sheet2!$A$6:$V$60,13,FALSE)</f>
        <v>#REF!</v>
      </c>
      <c r="Q20" s="109" t="e">
        <f>VLOOKUP($E20,Sheet2!$A$6:$V$60,14,FALSE)</f>
        <v>#REF!</v>
      </c>
      <c r="R20" s="109" t="e">
        <f>VLOOKUP($E20,Sheet2!$A$6:$V$60,15,FALSE)</f>
        <v>#REF!</v>
      </c>
      <c r="S20" s="109" t="e">
        <f>VLOOKUP($E20,Sheet2!$A$6:$V$60,16,FALSE)</f>
        <v>#REF!</v>
      </c>
      <c r="T20" s="109" t="e">
        <f>VLOOKUP($E20,Sheet2!$A$6:$V$60,17,FALSE)</f>
        <v>#REF!</v>
      </c>
      <c r="U20" s="109" t="e">
        <f>VLOOKUP($E20,Sheet2!$A$6:$V$60,18,FALSE)</f>
        <v>#REF!</v>
      </c>
      <c r="V20" s="109" t="e">
        <f>VLOOKUP($E20,Sheet2!$A$6:$V$60,19,FALSE)</f>
        <v>#REF!</v>
      </c>
      <c r="W20" s="109" t="e">
        <f>VLOOKUP($E20,Sheet2!$A$6:$V$60,20,FALSE)</f>
        <v>#REF!</v>
      </c>
      <c r="X20" s="109" t="e">
        <f>VLOOKUP($E20,Sheet2!$A$6:$V$60,21,FALSE)</f>
        <v>#REF!</v>
      </c>
      <c r="Y20" s="109" t="e">
        <f t="shared" si="2"/>
        <v>#REF!</v>
      </c>
      <c r="Z20" s="109"/>
      <c r="AA20" s="109"/>
      <c r="AB20" s="109"/>
      <c r="AC20" s="109"/>
      <c r="AD20" s="109"/>
      <c r="AE20" s="109"/>
      <c r="AF20" s="109"/>
      <c r="AG20" s="109"/>
      <c r="AH20" s="109"/>
      <c r="AI20" s="109"/>
      <c r="AJ20" s="109"/>
      <c r="AK20" s="109"/>
    </row>
    <row r="21" spans="1:37" ht="15" customHeight="1">
      <c r="A21" t="s">
        <v>109</v>
      </c>
      <c r="B21" t="s">
        <v>106</v>
      </c>
      <c r="C21" s="106" t="s">
        <v>115</v>
      </c>
      <c r="D21" s="106"/>
      <c r="E21" s="103" t="s">
        <v>73</v>
      </c>
      <c r="F21" s="109" t="e">
        <f>VLOOKUP($E21,Sheet2!$A$6:$V$60,3,FALSE)</f>
        <v>#REF!</v>
      </c>
      <c r="G21" s="109" t="e">
        <f>VLOOKUP($E21,Sheet2!$A$6:$V$60,4,FALSE)</f>
        <v>#REF!</v>
      </c>
      <c r="H21" s="109" t="e">
        <f>VLOOKUP($E21,Sheet2!$A$6:$V$60,5,FALSE)</f>
        <v>#REF!</v>
      </c>
      <c r="I21" s="109" t="e">
        <f>VLOOKUP($E21,Sheet2!$A$6:$V$60,6,FALSE)</f>
        <v>#REF!</v>
      </c>
      <c r="J21" s="109" t="e">
        <f>VLOOKUP($E21,Sheet2!$A$6:$V$60,7,FALSE)</f>
        <v>#REF!</v>
      </c>
      <c r="K21" s="109" t="e">
        <f>VLOOKUP($E21,Sheet2!$A$6:$V$60,8,FALSE)</f>
        <v>#REF!</v>
      </c>
      <c r="L21" s="109" t="e">
        <f>VLOOKUP($E21,Sheet2!$A$6:$V$60,9,FALSE)</f>
        <v>#REF!</v>
      </c>
      <c r="M21" s="109" t="e">
        <f>VLOOKUP($E21,Sheet2!$A$6:$V$60,10,FALSE)</f>
        <v>#REF!</v>
      </c>
      <c r="N21" s="109" t="e">
        <f>VLOOKUP($E21,Sheet2!$A$6:$V$60,11,FALSE)</f>
        <v>#REF!</v>
      </c>
      <c r="O21" s="109" t="e">
        <f>VLOOKUP($E21,Sheet2!$A$6:$V$60,12,FALSE)</f>
        <v>#REF!</v>
      </c>
      <c r="P21" s="109" t="e">
        <f>VLOOKUP($E21,Sheet2!$A$6:$V$60,13,FALSE)</f>
        <v>#REF!</v>
      </c>
      <c r="Q21" s="109" t="e">
        <f>VLOOKUP($E21,Sheet2!$A$6:$V$60,14,FALSE)</f>
        <v>#REF!</v>
      </c>
      <c r="R21" s="109" t="e">
        <f>VLOOKUP($E21,Sheet2!$A$6:$V$60,15,FALSE)</f>
        <v>#REF!</v>
      </c>
      <c r="S21" s="109" t="e">
        <f>VLOOKUP($E21,Sheet2!$A$6:$V$60,16,FALSE)</f>
        <v>#REF!</v>
      </c>
      <c r="T21" s="109" t="e">
        <f>VLOOKUP($E21,Sheet2!$A$6:$V$60,17,FALSE)</f>
        <v>#REF!</v>
      </c>
      <c r="U21" s="109" t="e">
        <f>VLOOKUP($E21,Sheet2!$A$6:$V$60,18,FALSE)</f>
        <v>#REF!</v>
      </c>
      <c r="V21" s="109" t="e">
        <f>VLOOKUP($E21,Sheet2!$A$6:$V$60,19,FALSE)</f>
        <v>#REF!</v>
      </c>
      <c r="W21" s="109" t="e">
        <f>VLOOKUP($E21,Sheet2!$A$6:$V$60,20,FALSE)</f>
        <v>#REF!</v>
      </c>
      <c r="X21" s="109" t="e">
        <f>VLOOKUP($E21,Sheet2!$A$6:$V$60,21,FALSE)</f>
        <v>#REF!</v>
      </c>
      <c r="Y21" s="109" t="e">
        <f t="shared" si="2"/>
        <v>#REF!</v>
      </c>
      <c r="Z21" s="109"/>
      <c r="AA21" s="109"/>
      <c r="AB21" s="109"/>
      <c r="AC21" s="109"/>
      <c r="AD21" s="109"/>
      <c r="AE21" s="109"/>
      <c r="AF21" s="109"/>
      <c r="AG21" s="109"/>
      <c r="AH21" s="109"/>
      <c r="AI21" s="109"/>
      <c r="AJ21" s="109"/>
      <c r="AK21" s="109"/>
    </row>
    <row r="22" spans="1:37" ht="15" customHeight="1">
      <c r="D22" s="105">
        <v>310201100002000</v>
      </c>
      <c r="E22" s="106" t="s">
        <v>116</v>
      </c>
      <c r="G22" s="109"/>
      <c r="H22" s="109"/>
      <c r="I22" s="109"/>
      <c r="J22" s="109"/>
      <c r="K22" s="109"/>
      <c r="L22" s="109"/>
      <c r="M22" s="109"/>
      <c r="N22" s="109"/>
      <c r="O22" s="109"/>
      <c r="P22" s="109"/>
      <c r="Q22" s="109"/>
      <c r="R22" s="109"/>
      <c r="S22" s="109"/>
      <c r="T22" s="109"/>
      <c r="U22" s="109"/>
      <c r="V22" s="109"/>
      <c r="W22" s="109"/>
      <c r="X22" s="109"/>
      <c r="Y22" s="109">
        <f t="shared" si="2"/>
        <v>0</v>
      </c>
      <c r="Z22" s="109"/>
      <c r="AA22" s="109"/>
      <c r="AB22" s="109"/>
      <c r="AC22" s="109"/>
      <c r="AD22" s="109"/>
      <c r="AE22" s="109"/>
      <c r="AF22" s="109"/>
      <c r="AG22" s="109"/>
      <c r="AH22" s="109"/>
      <c r="AI22" s="109"/>
      <c r="AJ22" s="109"/>
      <c r="AK22" s="109"/>
    </row>
    <row r="23" spans="1:37" ht="15" customHeight="1">
      <c r="A23" t="s">
        <v>109</v>
      </c>
      <c r="B23" t="s">
        <v>111</v>
      </c>
      <c r="C23" s="106" t="s">
        <v>116</v>
      </c>
      <c r="D23" s="106"/>
      <c r="E23" s="103" t="s">
        <v>95</v>
      </c>
      <c r="F23" s="109" t="e">
        <f>VLOOKUP($E23,Sheet2!$A$6:$V$60,3,FALSE)</f>
        <v>#REF!</v>
      </c>
      <c r="G23" s="109" t="e">
        <f>VLOOKUP($E23,Sheet2!$A$6:$V$60,4,FALSE)</f>
        <v>#REF!</v>
      </c>
      <c r="H23" s="109" t="e">
        <f>VLOOKUP($E23,Sheet2!$A$6:$V$60,5,FALSE)</f>
        <v>#REF!</v>
      </c>
      <c r="I23" s="109" t="e">
        <f>VLOOKUP($E23,Sheet2!$A$6:$V$60,6,FALSE)</f>
        <v>#REF!</v>
      </c>
      <c r="J23" s="109" t="e">
        <f>VLOOKUP($E23,Sheet2!$A$6:$V$60,7,FALSE)</f>
        <v>#REF!</v>
      </c>
      <c r="K23" s="109" t="e">
        <f>VLOOKUP($E23,Sheet2!$A$6:$V$60,8,FALSE)</f>
        <v>#REF!</v>
      </c>
      <c r="L23" s="109" t="e">
        <f>VLOOKUP($E23,Sheet2!$A$6:$V$60,9,FALSE)</f>
        <v>#REF!</v>
      </c>
      <c r="M23" s="109" t="e">
        <f>VLOOKUP($E23,Sheet2!$A$6:$V$60,10,FALSE)</f>
        <v>#REF!</v>
      </c>
      <c r="N23" s="109" t="e">
        <f>VLOOKUP($E23,Sheet2!$A$6:$V$60,11,FALSE)</f>
        <v>#REF!</v>
      </c>
      <c r="O23" s="109" t="e">
        <f>VLOOKUP($E23,Sheet2!$A$6:$V$60,12,FALSE)</f>
        <v>#REF!</v>
      </c>
      <c r="P23" s="109" t="e">
        <f>VLOOKUP($E23,Sheet2!$A$6:$V$60,13,FALSE)</f>
        <v>#REF!</v>
      </c>
      <c r="Q23" s="109" t="e">
        <f>VLOOKUP($E23,Sheet2!$A$6:$V$60,14,FALSE)</f>
        <v>#REF!</v>
      </c>
      <c r="R23" s="109" t="e">
        <f>VLOOKUP($E23,Sheet2!$A$6:$V$60,15,FALSE)</f>
        <v>#REF!</v>
      </c>
      <c r="S23" s="109" t="e">
        <f>VLOOKUP($E23,Sheet2!$A$6:$V$60,16,FALSE)</f>
        <v>#REF!</v>
      </c>
      <c r="T23" s="109" t="e">
        <f>VLOOKUP($E23,Sheet2!$A$6:$V$60,17,FALSE)</f>
        <v>#REF!</v>
      </c>
      <c r="U23" s="109" t="e">
        <f>VLOOKUP($E23,Sheet2!$A$6:$V$60,18,FALSE)</f>
        <v>#REF!</v>
      </c>
      <c r="V23" s="109" t="e">
        <f>VLOOKUP($E23,Sheet2!$A$6:$V$60,19,FALSE)</f>
        <v>#REF!</v>
      </c>
      <c r="W23" s="109" t="e">
        <f>VLOOKUP($E23,Sheet2!$A$6:$V$60,20,FALSE)</f>
        <v>#REF!</v>
      </c>
      <c r="X23" s="109" t="e">
        <f>VLOOKUP($E23,Sheet2!$A$6:$V$60,21,FALSE)</f>
        <v>#REF!</v>
      </c>
      <c r="Y23" s="109"/>
      <c r="Z23" s="109"/>
      <c r="AA23" s="109"/>
      <c r="AB23" s="109"/>
      <c r="AC23" s="109"/>
      <c r="AD23" s="109"/>
      <c r="AE23" s="109"/>
      <c r="AF23" s="109"/>
      <c r="AG23" s="109"/>
      <c r="AH23" s="109"/>
      <c r="AI23" s="109"/>
      <c r="AJ23" s="109"/>
      <c r="AK23" s="109"/>
    </row>
    <row r="24" spans="1:37" ht="15" customHeight="1">
      <c r="A24" t="s">
        <v>109</v>
      </c>
      <c r="B24" t="s">
        <v>111</v>
      </c>
      <c r="C24" s="106" t="s">
        <v>116</v>
      </c>
      <c r="D24" s="106"/>
      <c r="E24" s="103" t="s">
        <v>96</v>
      </c>
      <c r="F24" s="109" t="e">
        <f>VLOOKUP($E24,Sheet2!$A$6:$V$60,3,FALSE)</f>
        <v>#REF!</v>
      </c>
      <c r="G24" s="109" t="e">
        <f>VLOOKUP($E24,Sheet2!$A$6:$V$60,4,FALSE)</f>
        <v>#REF!</v>
      </c>
      <c r="H24" s="109" t="e">
        <f>VLOOKUP($E24,Sheet2!$A$6:$V$60,5,FALSE)</f>
        <v>#REF!</v>
      </c>
      <c r="I24" s="109" t="e">
        <f>VLOOKUP($E24,Sheet2!$A$6:$V$60,6,FALSE)</f>
        <v>#REF!</v>
      </c>
      <c r="J24" s="109" t="e">
        <f>VLOOKUP($E24,Sheet2!$A$6:$V$60,7,FALSE)</f>
        <v>#REF!</v>
      </c>
      <c r="K24" s="109" t="e">
        <f>VLOOKUP($E24,Sheet2!$A$6:$V$60,8,FALSE)</f>
        <v>#REF!</v>
      </c>
      <c r="L24" s="109" t="e">
        <f>VLOOKUP($E24,Sheet2!$A$6:$V$60,9,FALSE)</f>
        <v>#REF!</v>
      </c>
      <c r="M24" s="109" t="e">
        <f>VLOOKUP($E24,Sheet2!$A$6:$V$60,10,FALSE)</f>
        <v>#REF!</v>
      </c>
      <c r="N24" s="109" t="e">
        <f>VLOOKUP($E24,Sheet2!$A$6:$V$60,11,FALSE)</f>
        <v>#REF!</v>
      </c>
      <c r="O24" s="109" t="e">
        <f>VLOOKUP($E24,Sheet2!$A$6:$V$60,12,FALSE)</f>
        <v>#REF!</v>
      </c>
      <c r="P24" s="109" t="e">
        <f>VLOOKUP($E24,Sheet2!$A$6:$V$60,13,FALSE)</f>
        <v>#REF!</v>
      </c>
      <c r="Q24" s="109" t="e">
        <f>VLOOKUP($E24,Sheet2!$A$6:$V$60,14,FALSE)</f>
        <v>#REF!</v>
      </c>
      <c r="R24" s="109" t="e">
        <f>VLOOKUP($E24,Sheet2!$A$6:$V$60,15,FALSE)</f>
        <v>#REF!</v>
      </c>
      <c r="S24" s="109" t="e">
        <f>VLOOKUP($E24,Sheet2!$A$6:$V$60,16,FALSE)</f>
        <v>#REF!</v>
      </c>
      <c r="T24" s="109" t="e">
        <f>VLOOKUP($E24,Sheet2!$A$6:$V$60,17,FALSE)</f>
        <v>#REF!</v>
      </c>
      <c r="U24" s="109" t="e">
        <f>VLOOKUP($E24,Sheet2!$A$6:$V$60,18,FALSE)</f>
        <v>#REF!</v>
      </c>
      <c r="V24" s="109" t="e">
        <f>VLOOKUP($E24,Sheet2!$A$6:$V$60,19,FALSE)</f>
        <v>#REF!</v>
      </c>
      <c r="W24" s="109" t="e">
        <f>VLOOKUP($E24,Sheet2!$A$6:$V$60,20,FALSE)</f>
        <v>#REF!</v>
      </c>
      <c r="X24" s="109" t="e">
        <f>VLOOKUP($E24,Sheet2!$A$6:$V$60,21,FALSE)</f>
        <v>#REF!</v>
      </c>
      <c r="Y24" s="109"/>
      <c r="Z24" s="109"/>
      <c r="AA24" s="109"/>
      <c r="AB24" s="109"/>
      <c r="AC24" s="109"/>
      <c r="AD24" s="109"/>
      <c r="AE24" s="109"/>
      <c r="AF24" s="109"/>
      <c r="AG24" s="109"/>
      <c r="AH24" s="109"/>
      <c r="AI24" s="109"/>
      <c r="AJ24" s="109"/>
      <c r="AK24" s="109"/>
    </row>
    <row r="25" spans="1:37" ht="15" customHeight="1">
      <c r="A25" t="s">
        <v>109</v>
      </c>
      <c r="B25" t="s">
        <v>111</v>
      </c>
      <c r="C25" s="106" t="s">
        <v>116</v>
      </c>
      <c r="D25" s="106"/>
      <c r="E25" s="103" t="s">
        <v>97</v>
      </c>
      <c r="F25" s="109" t="e">
        <f>VLOOKUP($E25,Sheet2!$A$6:$V$60,3,FALSE)</f>
        <v>#REF!</v>
      </c>
      <c r="G25" s="109" t="e">
        <f>VLOOKUP($E25,Sheet2!$A$6:$V$60,4,FALSE)</f>
        <v>#REF!</v>
      </c>
      <c r="H25" s="109" t="e">
        <f>VLOOKUP($E25,Sheet2!$A$6:$V$60,5,FALSE)</f>
        <v>#REF!</v>
      </c>
      <c r="I25" s="109" t="e">
        <f>VLOOKUP($E25,Sheet2!$A$6:$V$60,6,FALSE)</f>
        <v>#REF!</v>
      </c>
      <c r="J25" s="109" t="e">
        <f>VLOOKUP($E25,Sheet2!$A$6:$V$60,7,FALSE)</f>
        <v>#REF!</v>
      </c>
      <c r="K25" s="109" t="e">
        <f>VLOOKUP($E25,Sheet2!$A$6:$V$60,8,FALSE)</f>
        <v>#REF!</v>
      </c>
      <c r="L25" s="109" t="e">
        <f>VLOOKUP($E25,Sheet2!$A$6:$V$60,9,FALSE)</f>
        <v>#REF!</v>
      </c>
      <c r="M25" s="109" t="e">
        <f>VLOOKUP($E25,Sheet2!$A$6:$V$60,10,FALSE)</f>
        <v>#REF!</v>
      </c>
      <c r="N25" s="109" t="e">
        <f>VLOOKUP($E25,Sheet2!$A$6:$V$60,11,FALSE)</f>
        <v>#REF!</v>
      </c>
      <c r="O25" s="109" t="e">
        <f>VLOOKUP($E25,Sheet2!$A$6:$V$60,12,FALSE)</f>
        <v>#REF!</v>
      </c>
      <c r="P25" s="109" t="e">
        <f>VLOOKUP($E25,Sheet2!$A$6:$V$60,13,FALSE)</f>
        <v>#REF!</v>
      </c>
      <c r="Q25" s="109" t="e">
        <f>VLOOKUP($E25,Sheet2!$A$6:$V$60,14,FALSE)</f>
        <v>#REF!</v>
      </c>
      <c r="R25" s="109" t="e">
        <f>VLOOKUP($E25,Sheet2!$A$6:$V$60,15,FALSE)</f>
        <v>#REF!</v>
      </c>
      <c r="S25" s="109" t="e">
        <f>VLOOKUP($E25,Sheet2!$A$6:$V$60,16,FALSE)</f>
        <v>#REF!</v>
      </c>
      <c r="T25" s="109" t="e">
        <f>VLOOKUP($E25,Sheet2!$A$6:$V$60,17,FALSE)</f>
        <v>#REF!</v>
      </c>
      <c r="U25" s="109" t="e">
        <f>VLOOKUP($E25,Sheet2!$A$6:$V$60,18,FALSE)</f>
        <v>#REF!</v>
      </c>
      <c r="V25" s="109" t="e">
        <f>VLOOKUP($E25,Sheet2!$A$6:$V$60,19,FALSE)</f>
        <v>#REF!</v>
      </c>
      <c r="W25" s="109" t="e">
        <f>VLOOKUP($E25,Sheet2!$A$6:$V$60,20,FALSE)</f>
        <v>#REF!</v>
      </c>
      <c r="X25" s="109" t="e">
        <f>VLOOKUP($E25,Sheet2!$A$6:$V$60,21,FALSE)</f>
        <v>#REF!</v>
      </c>
      <c r="Y25" s="109"/>
      <c r="Z25" s="109"/>
      <c r="AA25" s="109"/>
      <c r="AB25" s="109"/>
      <c r="AC25" s="109"/>
      <c r="AD25" s="109"/>
      <c r="AE25" s="109"/>
      <c r="AF25" s="109"/>
      <c r="AG25" s="109"/>
      <c r="AH25" s="109"/>
      <c r="AI25" s="109"/>
      <c r="AJ25" s="109"/>
      <c r="AK25" s="109"/>
    </row>
    <row r="26" spans="1:37" ht="15" customHeight="1">
      <c r="D26" s="105">
        <v>310201100003000</v>
      </c>
      <c r="E26" s="106" t="s">
        <v>117</v>
      </c>
      <c r="G26" s="109"/>
      <c r="H26" s="109"/>
      <c r="I26" s="109"/>
      <c r="J26" s="109"/>
      <c r="K26" s="109"/>
      <c r="L26" s="109"/>
      <c r="M26" s="109"/>
      <c r="N26" s="109"/>
      <c r="O26" s="109"/>
      <c r="P26" s="109"/>
      <c r="Q26" s="109"/>
      <c r="R26" s="109"/>
      <c r="S26" s="109"/>
      <c r="T26" s="109"/>
      <c r="U26" s="109"/>
      <c r="V26" s="109"/>
      <c r="W26" s="109"/>
      <c r="X26" s="109"/>
      <c r="Y26" s="109">
        <f>+W26+X26-I26</f>
        <v>0</v>
      </c>
      <c r="Z26" s="109"/>
      <c r="AA26" s="109"/>
      <c r="AB26" s="109"/>
      <c r="AC26" s="109"/>
      <c r="AD26" s="109"/>
      <c r="AE26" s="109"/>
      <c r="AF26" s="109"/>
      <c r="AG26" s="109"/>
      <c r="AH26" s="109"/>
      <c r="AI26" s="109"/>
      <c r="AJ26" s="109"/>
      <c r="AK26" s="109"/>
    </row>
    <row r="27" spans="1:37" ht="15" customHeight="1">
      <c r="A27" t="s">
        <v>109</v>
      </c>
      <c r="B27" t="s">
        <v>111</v>
      </c>
      <c r="C27" s="106" t="s">
        <v>117</v>
      </c>
      <c r="D27" s="106"/>
      <c r="E27" s="103" t="s">
        <v>50</v>
      </c>
      <c r="F27" s="109" t="e">
        <f>VLOOKUP($E27,Sheet2!$A$6:$V$60,3,FALSE)</f>
        <v>#REF!</v>
      </c>
      <c r="G27" s="109" t="e">
        <f>VLOOKUP($E27,Sheet2!$A$6:$V$60,4,FALSE)</f>
        <v>#REF!</v>
      </c>
      <c r="H27" s="109" t="e">
        <f>VLOOKUP($E27,Sheet2!$A$6:$V$60,5,FALSE)</f>
        <v>#REF!</v>
      </c>
      <c r="I27" s="109" t="e">
        <f>VLOOKUP($E27,Sheet2!$A$6:$V$60,6,FALSE)</f>
        <v>#REF!</v>
      </c>
      <c r="J27" s="109" t="e">
        <f>VLOOKUP($E27,Sheet2!$A$6:$V$60,7,FALSE)</f>
        <v>#REF!</v>
      </c>
      <c r="K27" s="109" t="e">
        <f>VLOOKUP($E27,Sheet2!$A$6:$V$60,8,FALSE)</f>
        <v>#REF!</v>
      </c>
      <c r="L27" s="109" t="e">
        <f>VLOOKUP($E27,Sheet2!$A$6:$V$60,9,FALSE)</f>
        <v>#REF!</v>
      </c>
      <c r="M27" s="109" t="e">
        <f>VLOOKUP($E27,Sheet2!$A$6:$V$60,10,FALSE)</f>
        <v>#REF!</v>
      </c>
      <c r="N27" s="109" t="e">
        <f>VLOOKUP($E27,Sheet2!$A$6:$V$60,11,FALSE)</f>
        <v>#REF!</v>
      </c>
      <c r="O27" s="109" t="e">
        <f>VLOOKUP($E27,Sheet2!$A$6:$V$60,12,FALSE)</f>
        <v>#REF!</v>
      </c>
      <c r="P27" s="109" t="e">
        <f>VLOOKUP($E27,Sheet2!$A$6:$V$60,13,FALSE)</f>
        <v>#REF!</v>
      </c>
      <c r="Q27" s="109" t="e">
        <f>VLOOKUP($E27,Sheet2!$A$6:$V$60,14,FALSE)</f>
        <v>#REF!</v>
      </c>
      <c r="R27" s="109" t="e">
        <f>VLOOKUP($E27,Sheet2!$A$6:$V$60,15,FALSE)</f>
        <v>#REF!</v>
      </c>
      <c r="S27" s="109" t="e">
        <f>VLOOKUP($E27,Sheet2!$A$6:$V$60,16,FALSE)</f>
        <v>#REF!</v>
      </c>
      <c r="T27" s="109" t="e">
        <f>VLOOKUP($E27,Sheet2!$A$6:$V$60,17,FALSE)</f>
        <v>#REF!</v>
      </c>
      <c r="U27" s="109" t="e">
        <f>VLOOKUP($E27,Sheet2!$A$6:$V$60,18,FALSE)</f>
        <v>#REF!</v>
      </c>
      <c r="V27" s="109" t="e">
        <f>VLOOKUP($E27,Sheet2!$A$6:$V$60,19,FALSE)</f>
        <v>#REF!</v>
      </c>
      <c r="W27" s="109" t="e">
        <f>VLOOKUP($E27,Sheet2!$A$6:$V$60,20,FALSE)</f>
        <v>#REF!</v>
      </c>
      <c r="X27" s="109" t="e">
        <f>VLOOKUP($E27,Sheet2!$A$6:$V$60,21,FALSE)</f>
        <v>#REF!</v>
      </c>
      <c r="Y27" s="109"/>
      <c r="Z27" s="109"/>
      <c r="AA27" s="109"/>
      <c r="AB27" s="109"/>
      <c r="AC27" s="109"/>
      <c r="AD27" s="109"/>
      <c r="AE27" s="109"/>
      <c r="AF27" s="109"/>
      <c r="AG27" s="109"/>
      <c r="AH27" s="109"/>
      <c r="AI27" s="109"/>
      <c r="AJ27" s="109"/>
      <c r="AK27" s="109"/>
    </row>
    <row r="28" spans="1:37">
      <c r="A28" t="s">
        <v>109</v>
      </c>
      <c r="B28" t="s">
        <v>106</v>
      </c>
      <c r="C28" s="106" t="s">
        <v>117</v>
      </c>
      <c r="D28" s="106"/>
      <c r="E28" s="103" t="s">
        <v>78</v>
      </c>
      <c r="F28" s="109" t="e">
        <f>VLOOKUP($E28,Sheet2!$A$6:$V$60,3,FALSE)</f>
        <v>#REF!</v>
      </c>
      <c r="G28" s="109" t="e">
        <f>VLOOKUP($E28,Sheet2!$A$6:$V$60,4,FALSE)</f>
        <v>#REF!</v>
      </c>
      <c r="H28" s="109" t="e">
        <f>VLOOKUP($E28,Sheet2!$A$6:$V$60,5,FALSE)</f>
        <v>#REF!</v>
      </c>
      <c r="I28" s="109" t="e">
        <f>VLOOKUP($E28,Sheet2!$A$6:$V$60,6,FALSE)</f>
        <v>#REF!</v>
      </c>
      <c r="J28" s="109" t="e">
        <f>VLOOKUP($E28,Sheet2!$A$6:$V$60,7,FALSE)</f>
        <v>#REF!</v>
      </c>
      <c r="K28" s="109" t="e">
        <f>VLOOKUP($E28,Sheet2!$A$6:$V$60,8,FALSE)</f>
        <v>#REF!</v>
      </c>
      <c r="L28" s="109" t="e">
        <f>VLOOKUP($E28,Sheet2!$A$6:$V$60,9,FALSE)</f>
        <v>#REF!</v>
      </c>
      <c r="M28" s="109" t="e">
        <f>VLOOKUP($E28,Sheet2!$A$6:$V$60,10,FALSE)</f>
        <v>#REF!</v>
      </c>
      <c r="N28" s="109" t="e">
        <f>VLOOKUP($E28,Sheet2!$A$6:$V$60,11,FALSE)</f>
        <v>#REF!</v>
      </c>
      <c r="O28" s="109" t="e">
        <f>VLOOKUP($E28,Sheet2!$A$6:$V$60,12,FALSE)</f>
        <v>#REF!</v>
      </c>
      <c r="P28" s="109" t="e">
        <f>VLOOKUP($E28,Sheet2!$A$6:$V$60,13,FALSE)</f>
        <v>#REF!</v>
      </c>
      <c r="Q28" s="109" t="e">
        <f>VLOOKUP($E28,Sheet2!$A$6:$V$60,14,FALSE)</f>
        <v>#REF!</v>
      </c>
      <c r="R28" s="109" t="e">
        <f>VLOOKUP($E28,Sheet2!$A$6:$V$60,15,FALSE)</f>
        <v>#REF!</v>
      </c>
      <c r="S28" s="109" t="e">
        <f>VLOOKUP($E28,Sheet2!$A$6:$V$60,16,FALSE)</f>
        <v>#REF!</v>
      </c>
      <c r="T28" s="109" t="e">
        <f>VLOOKUP($E28,Sheet2!$A$6:$V$60,17,FALSE)</f>
        <v>#REF!</v>
      </c>
      <c r="U28" s="109" t="e">
        <f>VLOOKUP($E28,Sheet2!$A$6:$V$60,18,FALSE)</f>
        <v>#REF!</v>
      </c>
      <c r="V28" s="109" t="e">
        <f>VLOOKUP($E28,Sheet2!$A$6:$V$60,19,FALSE)</f>
        <v>#REF!</v>
      </c>
      <c r="W28" s="109" t="e">
        <f>VLOOKUP($E28,Sheet2!$A$6:$V$60,20,FALSE)</f>
        <v>#REF!</v>
      </c>
      <c r="X28" s="109" t="e">
        <f>VLOOKUP($E28,Sheet2!$A$6:$V$60,21,FALSE)</f>
        <v>#REF!</v>
      </c>
      <c r="Y28" s="109" t="e">
        <f t="shared" ref="Y28:Y34" si="3">+W28+X28-I28</f>
        <v>#REF!</v>
      </c>
      <c r="Z28" s="109"/>
      <c r="AA28" s="109"/>
      <c r="AB28" s="109"/>
      <c r="AC28" s="109"/>
      <c r="AD28" s="109"/>
      <c r="AE28" s="109"/>
      <c r="AF28" s="109"/>
      <c r="AG28" s="109"/>
      <c r="AH28" s="109"/>
      <c r="AI28" s="109"/>
      <c r="AJ28" s="109"/>
      <c r="AK28" s="109"/>
    </row>
    <row r="29" spans="1:37">
      <c r="A29" t="s">
        <v>109</v>
      </c>
      <c r="B29" t="s">
        <v>106</v>
      </c>
      <c r="C29" s="106" t="s">
        <v>117</v>
      </c>
      <c r="D29" s="106"/>
      <c r="E29" s="103" t="s">
        <v>80</v>
      </c>
      <c r="F29" s="109" t="e">
        <f>VLOOKUP($E29,Sheet2!$A$6:$V$60,3,FALSE)</f>
        <v>#REF!</v>
      </c>
      <c r="G29" s="109" t="e">
        <f>VLOOKUP($E29,Sheet2!$A$6:$V$60,4,FALSE)</f>
        <v>#REF!</v>
      </c>
      <c r="H29" s="109" t="e">
        <f>VLOOKUP($E29,Sheet2!$A$6:$V$60,5,FALSE)</f>
        <v>#REF!</v>
      </c>
      <c r="I29" s="109" t="e">
        <f>VLOOKUP($E29,Sheet2!$A$6:$V$60,6,FALSE)</f>
        <v>#REF!</v>
      </c>
      <c r="J29" s="109" t="e">
        <f>VLOOKUP($E29,Sheet2!$A$6:$V$60,7,FALSE)</f>
        <v>#REF!</v>
      </c>
      <c r="K29" s="109" t="e">
        <f>VLOOKUP($E29,Sheet2!$A$6:$V$60,8,FALSE)</f>
        <v>#REF!</v>
      </c>
      <c r="L29" s="109" t="e">
        <f>VLOOKUP($E29,Sheet2!$A$6:$V$60,9,FALSE)</f>
        <v>#REF!</v>
      </c>
      <c r="M29" s="109" t="e">
        <f>VLOOKUP($E29,Sheet2!$A$6:$V$60,10,FALSE)</f>
        <v>#REF!</v>
      </c>
      <c r="N29" s="109" t="e">
        <f>VLOOKUP($E29,Sheet2!$A$6:$V$60,11,FALSE)</f>
        <v>#REF!</v>
      </c>
      <c r="O29" s="109" t="e">
        <f>VLOOKUP($E29,Sheet2!$A$6:$V$60,12,FALSE)</f>
        <v>#REF!</v>
      </c>
      <c r="P29" s="109" t="e">
        <f>VLOOKUP($E29,Sheet2!$A$6:$V$60,13,FALSE)</f>
        <v>#REF!</v>
      </c>
      <c r="Q29" s="109" t="e">
        <f>VLOOKUP($E29,Sheet2!$A$6:$V$60,14,FALSE)</f>
        <v>#REF!</v>
      </c>
      <c r="R29" s="109" t="e">
        <f>VLOOKUP($E29,Sheet2!$A$6:$V$60,15,FALSE)</f>
        <v>#REF!</v>
      </c>
      <c r="S29" s="109" t="e">
        <f>VLOOKUP($E29,Sheet2!$A$6:$V$60,16,FALSE)</f>
        <v>#REF!</v>
      </c>
      <c r="T29" s="109" t="e">
        <f>VLOOKUP($E29,Sheet2!$A$6:$V$60,17,FALSE)</f>
        <v>#REF!</v>
      </c>
      <c r="U29" s="109" t="e">
        <f>VLOOKUP($E29,Sheet2!$A$6:$V$60,18,FALSE)</f>
        <v>#REF!</v>
      </c>
      <c r="V29" s="109" t="e">
        <f>VLOOKUP($E29,Sheet2!$A$6:$V$60,19,FALSE)</f>
        <v>#REF!</v>
      </c>
      <c r="W29" s="109" t="e">
        <f>VLOOKUP($E29,Sheet2!$A$6:$V$60,20,FALSE)</f>
        <v>#REF!</v>
      </c>
      <c r="X29" s="109" t="e">
        <f>VLOOKUP($E29,Sheet2!$A$6:$V$60,21,FALSE)</f>
        <v>#REF!</v>
      </c>
      <c r="Y29" s="109" t="e">
        <f t="shared" si="3"/>
        <v>#REF!</v>
      </c>
      <c r="Z29" s="109"/>
      <c r="AA29" s="109"/>
      <c r="AB29" s="109"/>
      <c r="AC29" s="109"/>
      <c r="AD29" s="109"/>
      <c r="AE29" s="109"/>
      <c r="AF29" s="109"/>
      <c r="AG29" s="109"/>
      <c r="AH29" s="109"/>
      <c r="AI29" s="109"/>
      <c r="AJ29" s="109"/>
      <c r="AK29" s="109"/>
    </row>
    <row r="30" spans="1:37">
      <c r="A30" t="s">
        <v>109</v>
      </c>
      <c r="B30" t="s">
        <v>106</v>
      </c>
      <c r="C30" s="106" t="s">
        <v>117</v>
      </c>
      <c r="D30" s="106"/>
      <c r="E30" s="103" t="s">
        <v>82</v>
      </c>
      <c r="F30" s="109" t="e">
        <f>VLOOKUP($E30,Sheet2!$A$6:$V$60,3,FALSE)</f>
        <v>#REF!</v>
      </c>
      <c r="G30" s="109" t="e">
        <f>VLOOKUP($E30,Sheet2!$A$6:$V$60,4,FALSE)</f>
        <v>#REF!</v>
      </c>
      <c r="H30" s="109" t="e">
        <f>VLOOKUP($E30,Sheet2!$A$6:$V$60,5,FALSE)</f>
        <v>#REF!</v>
      </c>
      <c r="I30" s="109" t="e">
        <f>VLOOKUP($E30,Sheet2!$A$6:$V$60,6,FALSE)</f>
        <v>#REF!</v>
      </c>
      <c r="J30" s="109" t="e">
        <f>VLOOKUP($E30,Sheet2!$A$6:$V$60,7,FALSE)</f>
        <v>#REF!</v>
      </c>
      <c r="K30" s="109" t="e">
        <f>VLOOKUP($E30,Sheet2!$A$6:$V$60,8,FALSE)</f>
        <v>#REF!</v>
      </c>
      <c r="L30" s="109" t="e">
        <f>VLOOKUP($E30,Sheet2!$A$6:$V$60,9,FALSE)</f>
        <v>#REF!</v>
      </c>
      <c r="M30" s="109" t="e">
        <f>VLOOKUP($E30,Sheet2!$A$6:$V$60,10,FALSE)</f>
        <v>#REF!</v>
      </c>
      <c r="N30" s="109" t="e">
        <f>VLOOKUP($E30,Sheet2!$A$6:$V$60,11,FALSE)</f>
        <v>#REF!</v>
      </c>
      <c r="O30" s="109" t="e">
        <f>VLOOKUP($E30,Sheet2!$A$6:$V$60,12,FALSE)</f>
        <v>#REF!</v>
      </c>
      <c r="P30" s="109" t="e">
        <f>VLOOKUP($E30,Sheet2!$A$6:$V$60,13,FALSE)</f>
        <v>#REF!</v>
      </c>
      <c r="Q30" s="109" t="e">
        <f>VLOOKUP($E30,Sheet2!$A$6:$V$60,14,FALSE)</f>
        <v>#REF!</v>
      </c>
      <c r="R30" s="109" t="e">
        <f>VLOOKUP($E30,Sheet2!$A$6:$V$60,15,FALSE)</f>
        <v>#REF!</v>
      </c>
      <c r="S30" s="109" t="e">
        <f>VLOOKUP($E30,Sheet2!$A$6:$V$60,16,FALSE)</f>
        <v>#REF!</v>
      </c>
      <c r="T30" s="109" t="e">
        <f>VLOOKUP($E30,Sheet2!$A$6:$V$60,17,FALSE)</f>
        <v>#REF!</v>
      </c>
      <c r="U30" s="109" t="e">
        <f>VLOOKUP($E30,Sheet2!$A$6:$V$60,18,FALSE)</f>
        <v>#REF!</v>
      </c>
      <c r="V30" s="109" t="e">
        <f>VLOOKUP($E30,Sheet2!$A$6:$V$60,19,FALSE)</f>
        <v>#REF!</v>
      </c>
      <c r="W30" s="109" t="e">
        <f>VLOOKUP($E30,Sheet2!$A$6:$V$60,20,FALSE)</f>
        <v>#REF!</v>
      </c>
      <c r="X30" s="109" t="e">
        <f>VLOOKUP($E30,Sheet2!$A$6:$V$60,21,FALSE)</f>
        <v>#REF!</v>
      </c>
      <c r="Y30" s="109" t="e">
        <f t="shared" si="3"/>
        <v>#REF!</v>
      </c>
      <c r="Z30" s="109"/>
      <c r="AA30" s="109"/>
      <c r="AB30" s="109"/>
      <c r="AC30" s="109"/>
      <c r="AD30" s="109"/>
      <c r="AE30" s="109"/>
      <c r="AF30" s="109"/>
      <c r="AG30" s="109"/>
      <c r="AH30" s="109"/>
      <c r="AI30" s="109"/>
      <c r="AJ30" s="109"/>
      <c r="AK30" s="109"/>
    </row>
    <row r="31" spans="1:37">
      <c r="A31" t="s">
        <v>109</v>
      </c>
      <c r="B31" t="s">
        <v>106</v>
      </c>
      <c r="C31" s="106" t="s">
        <v>117</v>
      </c>
      <c r="D31" s="106"/>
      <c r="E31" s="103" t="s">
        <v>84</v>
      </c>
      <c r="F31" s="109" t="e">
        <f>VLOOKUP($E31,Sheet2!$A$6:$V$60,3,FALSE)</f>
        <v>#REF!</v>
      </c>
      <c r="G31" s="109" t="e">
        <f>VLOOKUP($E31,Sheet2!$A$6:$V$60,4,FALSE)</f>
        <v>#REF!</v>
      </c>
      <c r="H31" s="109" t="e">
        <f>VLOOKUP($E31,Sheet2!$A$6:$V$60,5,FALSE)</f>
        <v>#REF!</v>
      </c>
      <c r="I31" s="109" t="e">
        <f>VLOOKUP($E31,Sheet2!$A$6:$V$60,6,FALSE)</f>
        <v>#REF!</v>
      </c>
      <c r="J31" s="109" t="e">
        <f>VLOOKUP($E31,Sheet2!$A$6:$V$60,7,FALSE)</f>
        <v>#REF!</v>
      </c>
      <c r="K31" s="109" t="e">
        <f>VLOOKUP($E31,Sheet2!$A$6:$V$60,8,FALSE)</f>
        <v>#REF!</v>
      </c>
      <c r="L31" s="109" t="e">
        <f>VLOOKUP($E31,Sheet2!$A$6:$V$60,9,FALSE)</f>
        <v>#REF!</v>
      </c>
      <c r="M31" s="109" t="e">
        <f>VLOOKUP($E31,Sheet2!$A$6:$V$60,10,FALSE)</f>
        <v>#REF!</v>
      </c>
      <c r="N31" s="109" t="e">
        <f>VLOOKUP($E31,Sheet2!$A$6:$V$60,11,FALSE)</f>
        <v>#REF!</v>
      </c>
      <c r="O31" s="109" t="e">
        <f>VLOOKUP($E31,Sheet2!$A$6:$V$60,12,FALSE)</f>
        <v>#REF!</v>
      </c>
      <c r="P31" s="109" t="e">
        <f>VLOOKUP($E31,Sheet2!$A$6:$V$60,13,FALSE)</f>
        <v>#REF!</v>
      </c>
      <c r="Q31" s="109" t="e">
        <f>VLOOKUP($E31,Sheet2!$A$6:$V$60,14,FALSE)</f>
        <v>#REF!</v>
      </c>
      <c r="R31" s="109" t="e">
        <f>VLOOKUP($E31,Sheet2!$A$6:$V$60,15,FALSE)</f>
        <v>#REF!</v>
      </c>
      <c r="S31" s="109" t="e">
        <f>VLOOKUP($E31,Sheet2!$A$6:$V$60,16,FALSE)</f>
        <v>#REF!</v>
      </c>
      <c r="T31" s="109" t="e">
        <f>VLOOKUP($E31,Sheet2!$A$6:$V$60,17,FALSE)</f>
        <v>#REF!</v>
      </c>
      <c r="U31" s="109" t="e">
        <f>VLOOKUP($E31,Sheet2!$A$6:$V$60,18,FALSE)</f>
        <v>#REF!</v>
      </c>
      <c r="V31" s="109" t="e">
        <f>VLOOKUP($E31,Sheet2!$A$6:$V$60,19,FALSE)</f>
        <v>#REF!</v>
      </c>
      <c r="W31" s="109" t="e">
        <f>VLOOKUP($E31,Sheet2!$A$6:$V$60,20,FALSE)</f>
        <v>#REF!</v>
      </c>
      <c r="X31" s="109" t="e">
        <f>VLOOKUP($E31,Sheet2!$A$6:$V$60,21,FALSE)</f>
        <v>#REF!</v>
      </c>
      <c r="Y31" s="109" t="e">
        <f t="shared" si="3"/>
        <v>#REF!</v>
      </c>
      <c r="Z31" s="109"/>
      <c r="AA31" s="109"/>
      <c r="AB31" s="109"/>
      <c r="AC31" s="109"/>
      <c r="AD31" s="109"/>
      <c r="AE31" s="109"/>
      <c r="AF31" s="109"/>
      <c r="AG31" s="109"/>
      <c r="AH31" s="109"/>
      <c r="AI31" s="109"/>
      <c r="AJ31" s="109"/>
      <c r="AK31" s="109"/>
    </row>
    <row r="32" spans="1:37">
      <c r="A32" t="s">
        <v>109</v>
      </c>
      <c r="B32" t="s">
        <v>106</v>
      </c>
      <c r="C32" s="106" t="s">
        <v>117</v>
      </c>
      <c r="D32" s="106"/>
      <c r="E32" s="103" t="s">
        <v>86</v>
      </c>
      <c r="F32" s="109" t="e">
        <f>VLOOKUP($E32,Sheet2!$A$6:$V$60,3,FALSE)</f>
        <v>#REF!</v>
      </c>
      <c r="G32" s="109" t="e">
        <f>VLOOKUP($E32,Sheet2!$A$6:$V$60,4,FALSE)</f>
        <v>#REF!</v>
      </c>
      <c r="H32" s="109" t="e">
        <f>VLOOKUP($E32,Sheet2!$A$6:$V$60,5,FALSE)</f>
        <v>#REF!</v>
      </c>
      <c r="I32" s="109" t="e">
        <f>VLOOKUP($E32,Sheet2!$A$6:$V$60,6,FALSE)</f>
        <v>#REF!</v>
      </c>
      <c r="J32" s="109" t="e">
        <f>VLOOKUP($E32,Sheet2!$A$6:$V$60,7,FALSE)</f>
        <v>#REF!</v>
      </c>
      <c r="K32" s="109" t="e">
        <f>VLOOKUP($E32,Sheet2!$A$6:$V$60,8,FALSE)</f>
        <v>#REF!</v>
      </c>
      <c r="L32" s="109" t="e">
        <f>VLOOKUP($E32,Sheet2!$A$6:$V$60,9,FALSE)</f>
        <v>#REF!</v>
      </c>
      <c r="M32" s="109" t="e">
        <f>VLOOKUP($E32,Sheet2!$A$6:$V$60,10,FALSE)</f>
        <v>#REF!</v>
      </c>
      <c r="N32" s="109" t="e">
        <f>VLOOKUP($E32,Sheet2!$A$6:$V$60,11,FALSE)</f>
        <v>#REF!</v>
      </c>
      <c r="O32" s="109" t="e">
        <f>VLOOKUP($E32,Sheet2!$A$6:$V$60,12,FALSE)</f>
        <v>#REF!</v>
      </c>
      <c r="P32" s="109" t="e">
        <f>VLOOKUP($E32,Sheet2!$A$6:$V$60,13,FALSE)</f>
        <v>#REF!</v>
      </c>
      <c r="Q32" s="109" t="e">
        <f>VLOOKUP($E32,Sheet2!$A$6:$V$60,14,FALSE)</f>
        <v>#REF!</v>
      </c>
      <c r="R32" s="109" t="e">
        <f>VLOOKUP($E32,Sheet2!$A$6:$V$60,15,FALSE)</f>
        <v>#REF!</v>
      </c>
      <c r="S32" s="109" t="e">
        <f>VLOOKUP($E32,Sheet2!$A$6:$V$60,16,FALSE)</f>
        <v>#REF!</v>
      </c>
      <c r="T32" s="109" t="e">
        <f>VLOOKUP($E32,Sheet2!$A$6:$V$60,17,FALSE)</f>
        <v>#REF!</v>
      </c>
      <c r="U32" s="109" t="e">
        <f>VLOOKUP($E32,Sheet2!$A$6:$V$60,18,FALSE)</f>
        <v>#REF!</v>
      </c>
      <c r="V32" s="109" t="e">
        <f>VLOOKUP($E32,Sheet2!$A$6:$V$60,19,FALSE)</f>
        <v>#REF!</v>
      </c>
      <c r="W32" s="109" t="e">
        <f>VLOOKUP($E32,Sheet2!$A$6:$V$60,20,FALSE)</f>
        <v>#REF!</v>
      </c>
      <c r="X32" s="109" t="e">
        <f>VLOOKUP($E32,Sheet2!$A$6:$V$60,21,FALSE)</f>
        <v>#REF!</v>
      </c>
      <c r="Y32" s="109" t="e">
        <f t="shared" si="3"/>
        <v>#REF!</v>
      </c>
      <c r="Z32" s="109"/>
      <c r="AA32" s="109"/>
      <c r="AB32" s="109"/>
      <c r="AC32" s="109"/>
      <c r="AD32" s="109"/>
      <c r="AE32" s="109"/>
      <c r="AF32" s="109"/>
      <c r="AG32" s="109"/>
      <c r="AH32" s="109"/>
      <c r="AI32" s="109"/>
      <c r="AJ32" s="109"/>
      <c r="AK32" s="109"/>
    </row>
    <row r="33" spans="1:37" ht="15" customHeight="1">
      <c r="D33" s="105">
        <v>310201100004000</v>
      </c>
      <c r="E33" s="106" t="s">
        <v>118</v>
      </c>
      <c r="G33" s="109"/>
      <c r="H33" s="109"/>
      <c r="I33" s="109"/>
      <c r="J33" s="109"/>
      <c r="K33" s="109"/>
      <c r="L33" s="109"/>
      <c r="M33" s="109"/>
      <c r="N33" s="109"/>
      <c r="O33" s="109"/>
      <c r="P33" s="109"/>
      <c r="Q33" s="109"/>
      <c r="R33" s="109"/>
      <c r="S33" s="109"/>
      <c r="T33" s="109"/>
      <c r="U33" s="109"/>
      <c r="V33" s="109"/>
      <c r="W33" s="109"/>
      <c r="X33" s="109"/>
      <c r="Y33" s="109">
        <f t="shared" si="3"/>
        <v>0</v>
      </c>
      <c r="Z33" s="109"/>
      <c r="AA33" s="109"/>
      <c r="AB33" s="109"/>
      <c r="AC33" s="109"/>
      <c r="AD33" s="109"/>
      <c r="AE33" s="109"/>
      <c r="AF33" s="109"/>
      <c r="AG33" s="109"/>
      <c r="AH33" s="109"/>
      <c r="AI33" s="109"/>
      <c r="AJ33" s="109"/>
      <c r="AK33" s="109"/>
    </row>
    <row r="34" spans="1:37" ht="15" customHeight="1">
      <c r="D34" s="105">
        <v>310202100001000</v>
      </c>
      <c r="E34" s="106" t="s">
        <v>119</v>
      </c>
      <c r="G34" s="109"/>
      <c r="H34" s="109"/>
      <c r="I34" s="109"/>
      <c r="J34" s="109"/>
      <c r="K34" s="109"/>
      <c r="L34" s="109"/>
      <c r="M34" s="109"/>
      <c r="N34" s="109"/>
      <c r="O34" s="109"/>
      <c r="P34" s="109"/>
      <c r="Q34" s="109"/>
      <c r="R34" s="109"/>
      <c r="S34" s="109"/>
      <c r="T34" s="109"/>
      <c r="U34" s="109"/>
      <c r="V34" s="109"/>
      <c r="W34" s="109"/>
      <c r="X34" s="109"/>
      <c r="Y34" s="109">
        <f t="shared" si="3"/>
        <v>0</v>
      </c>
      <c r="Z34" s="109"/>
      <c r="AA34" s="109"/>
      <c r="AB34" s="109"/>
      <c r="AC34" s="109"/>
      <c r="AD34" s="109"/>
      <c r="AE34" s="109"/>
      <c r="AF34" s="109"/>
      <c r="AG34" s="109"/>
      <c r="AH34" s="109"/>
      <c r="AI34" s="109"/>
      <c r="AJ34" s="109"/>
      <c r="AK34" s="109"/>
    </row>
    <row r="35" spans="1:37" ht="15" customHeight="1">
      <c r="A35" t="s">
        <v>109</v>
      </c>
      <c r="B35" t="s">
        <v>111</v>
      </c>
      <c r="C35" s="106" t="s">
        <v>119</v>
      </c>
      <c r="D35" s="106"/>
      <c r="E35" s="103" t="s">
        <v>52</v>
      </c>
      <c r="F35" s="109" t="e">
        <f>VLOOKUP($E35,Sheet2!$A$6:$V$60,3,FALSE)</f>
        <v>#REF!</v>
      </c>
      <c r="G35" s="109" t="e">
        <f>VLOOKUP($E35,Sheet2!$A$6:$V$60,4,FALSE)</f>
        <v>#REF!</v>
      </c>
      <c r="H35" s="109" t="e">
        <f>VLOOKUP($E35,Sheet2!$A$6:$V$60,5,FALSE)</f>
        <v>#REF!</v>
      </c>
      <c r="I35" s="109" t="e">
        <f>VLOOKUP($E35,Sheet2!$A$6:$V$60,6,FALSE)</f>
        <v>#REF!</v>
      </c>
      <c r="J35" s="109" t="e">
        <f>VLOOKUP($E35,Sheet2!$A$6:$V$60,7,FALSE)</f>
        <v>#REF!</v>
      </c>
      <c r="K35" s="109" t="e">
        <f>VLOOKUP($E35,Sheet2!$A$6:$V$60,8,FALSE)</f>
        <v>#REF!</v>
      </c>
      <c r="L35" s="109" t="e">
        <f>VLOOKUP($E35,Sheet2!$A$6:$V$60,9,FALSE)</f>
        <v>#REF!</v>
      </c>
      <c r="M35" s="109" t="e">
        <f>VLOOKUP($E35,Sheet2!$A$6:$V$60,10,FALSE)</f>
        <v>#REF!</v>
      </c>
      <c r="N35" s="109" t="e">
        <f>VLOOKUP($E35,Sheet2!$A$6:$V$60,11,FALSE)</f>
        <v>#REF!</v>
      </c>
      <c r="O35" s="109" t="e">
        <f>VLOOKUP($E35,Sheet2!$A$6:$V$60,12,FALSE)</f>
        <v>#REF!</v>
      </c>
      <c r="P35" s="109" t="e">
        <f>VLOOKUP($E35,Sheet2!$A$6:$V$60,13,FALSE)</f>
        <v>#REF!</v>
      </c>
      <c r="Q35" s="109" t="e">
        <f>VLOOKUP($E35,Sheet2!$A$6:$V$60,14,FALSE)</f>
        <v>#REF!</v>
      </c>
      <c r="R35" s="109" t="e">
        <f>VLOOKUP($E35,Sheet2!$A$6:$V$60,15,FALSE)</f>
        <v>#REF!</v>
      </c>
      <c r="S35" s="109" t="e">
        <f>VLOOKUP($E35,Sheet2!$A$6:$V$60,16,FALSE)</f>
        <v>#REF!</v>
      </c>
      <c r="T35" s="109" t="e">
        <f>VLOOKUP($E35,Sheet2!$A$6:$V$60,17,FALSE)</f>
        <v>#REF!</v>
      </c>
      <c r="U35" s="109" t="e">
        <f>VLOOKUP($E35,Sheet2!$A$6:$V$60,18,FALSE)</f>
        <v>#REF!</v>
      </c>
      <c r="V35" s="109" t="e">
        <f>VLOOKUP($E35,Sheet2!$A$6:$V$60,19,FALSE)</f>
        <v>#REF!</v>
      </c>
      <c r="W35" s="109" t="e">
        <f>VLOOKUP($E35,Sheet2!$A$6:$V$60,20,FALSE)</f>
        <v>#REF!</v>
      </c>
      <c r="X35" s="109" t="e">
        <f>VLOOKUP($E35,Sheet2!$A$6:$V$60,21,FALSE)</f>
        <v>#REF!</v>
      </c>
      <c r="Y35" s="109"/>
      <c r="Z35" s="109"/>
      <c r="AA35" s="109"/>
      <c r="AB35" s="109"/>
      <c r="AC35" s="109"/>
      <c r="AD35" s="109"/>
      <c r="AE35" s="109"/>
      <c r="AF35" s="109"/>
      <c r="AG35" s="109"/>
      <c r="AH35" s="109"/>
      <c r="AI35" s="109"/>
      <c r="AJ35" s="109"/>
      <c r="AK35" s="109"/>
    </row>
    <row r="36" spans="1:37" ht="15" customHeight="1">
      <c r="A36" t="s">
        <v>105</v>
      </c>
      <c r="B36" t="s">
        <v>106</v>
      </c>
      <c r="C36" s="106" t="s">
        <v>119</v>
      </c>
      <c r="D36" s="106"/>
      <c r="E36" s="103" t="s">
        <v>40</v>
      </c>
      <c r="F36" s="109" t="e">
        <f>VLOOKUP($E36,Sheet2!$A$6:$V$60,3,FALSE)</f>
        <v>#REF!</v>
      </c>
      <c r="G36" s="109" t="e">
        <f>VLOOKUP($E36,Sheet2!$A$6:$V$60,4,FALSE)</f>
        <v>#REF!</v>
      </c>
      <c r="H36" s="109" t="e">
        <f>VLOOKUP($E36,Sheet2!$A$6:$V$60,5,FALSE)</f>
        <v>#REF!</v>
      </c>
      <c r="I36" s="109" t="e">
        <f>VLOOKUP($E36,Sheet2!$A$6:$V$60,6,FALSE)</f>
        <v>#REF!</v>
      </c>
      <c r="J36" s="109" t="e">
        <f>VLOOKUP($E36,Sheet2!$A$6:$V$60,7,FALSE)</f>
        <v>#REF!</v>
      </c>
      <c r="K36" s="109" t="e">
        <f>VLOOKUP($E36,Sheet2!$A$6:$V$60,8,FALSE)</f>
        <v>#REF!</v>
      </c>
      <c r="L36" s="109" t="e">
        <f>VLOOKUP($E36,Sheet2!$A$6:$V$60,9,FALSE)</f>
        <v>#REF!</v>
      </c>
      <c r="M36" s="109" t="e">
        <f>VLOOKUP($E36,Sheet2!$A$6:$V$60,10,FALSE)</f>
        <v>#REF!</v>
      </c>
      <c r="N36" s="109" t="e">
        <f>VLOOKUP($E36,Sheet2!$A$6:$V$60,11,FALSE)</f>
        <v>#REF!</v>
      </c>
      <c r="O36" s="109" t="e">
        <f>VLOOKUP($E36,Sheet2!$A$6:$V$60,12,FALSE)</f>
        <v>#REF!</v>
      </c>
      <c r="P36" s="109" t="e">
        <f>VLOOKUP($E36,Sheet2!$A$6:$V$60,13,FALSE)</f>
        <v>#REF!</v>
      </c>
      <c r="Q36" s="109" t="e">
        <f>VLOOKUP($E36,Sheet2!$A$6:$V$60,14,FALSE)</f>
        <v>#REF!</v>
      </c>
      <c r="R36" s="109" t="e">
        <f>VLOOKUP($E36,Sheet2!$A$6:$V$60,15,FALSE)</f>
        <v>#REF!</v>
      </c>
      <c r="S36" s="109" t="e">
        <f>VLOOKUP($E36,Sheet2!$A$6:$V$60,16,FALSE)</f>
        <v>#REF!</v>
      </c>
      <c r="T36" s="109" t="e">
        <f>VLOOKUP($E36,Sheet2!$A$6:$V$60,17,FALSE)</f>
        <v>#REF!</v>
      </c>
      <c r="U36" s="109" t="e">
        <f>VLOOKUP($E36,Sheet2!$A$6:$V$60,18,FALSE)</f>
        <v>#REF!</v>
      </c>
      <c r="V36" s="109" t="e">
        <f>VLOOKUP($E36,Sheet2!$A$6:$V$60,19,FALSE)</f>
        <v>#REF!</v>
      </c>
      <c r="W36" s="109" t="e">
        <f>VLOOKUP($E36,Sheet2!$A$6:$V$60,20,FALSE)</f>
        <v>#REF!</v>
      </c>
      <c r="X36" s="109" t="e">
        <f>VLOOKUP($E36,Sheet2!$A$6:$V$60,21,FALSE)</f>
        <v>#REF!</v>
      </c>
      <c r="Y36" s="109" t="e">
        <f t="shared" ref="Y36:Y38" si="4">+W36+X36-I36</f>
        <v>#REF!</v>
      </c>
      <c r="Z36" s="109"/>
      <c r="AA36" s="109"/>
      <c r="AB36" s="109"/>
      <c r="AC36" s="109"/>
      <c r="AD36" s="109"/>
      <c r="AE36" s="109"/>
      <c r="AF36" s="109"/>
      <c r="AG36" s="109"/>
      <c r="AH36" s="109"/>
      <c r="AI36" s="109"/>
      <c r="AJ36" s="109"/>
      <c r="AK36" s="109"/>
    </row>
    <row r="37" spans="1:37" ht="15" customHeight="1">
      <c r="A37" t="s">
        <v>109</v>
      </c>
      <c r="B37" t="s">
        <v>106</v>
      </c>
      <c r="C37" s="106" t="s">
        <v>119</v>
      </c>
      <c r="D37" s="106"/>
      <c r="E37" s="103" t="s">
        <v>59</v>
      </c>
      <c r="F37" s="109" t="e">
        <f>VLOOKUP($E37,Sheet2!$A$6:$V$60,3,FALSE)</f>
        <v>#REF!</v>
      </c>
      <c r="G37" s="109" t="e">
        <f>VLOOKUP($E37,Sheet2!$A$6:$V$60,4,FALSE)</f>
        <v>#REF!</v>
      </c>
      <c r="H37" s="109" t="e">
        <f>VLOOKUP($E37,Sheet2!$A$6:$V$60,5,FALSE)</f>
        <v>#REF!</v>
      </c>
      <c r="I37" s="109" t="e">
        <f>VLOOKUP($E37,Sheet2!$A$6:$V$60,6,FALSE)</f>
        <v>#REF!</v>
      </c>
      <c r="J37" s="109" t="e">
        <f>VLOOKUP($E37,Sheet2!$A$6:$V$60,7,FALSE)</f>
        <v>#REF!</v>
      </c>
      <c r="K37" s="109" t="e">
        <f>VLOOKUP($E37,Sheet2!$A$6:$V$60,8,FALSE)</f>
        <v>#REF!</v>
      </c>
      <c r="L37" s="109" t="e">
        <f>VLOOKUP($E37,Sheet2!$A$6:$V$60,9,FALSE)</f>
        <v>#REF!</v>
      </c>
      <c r="M37" s="109" t="e">
        <f>VLOOKUP($E37,Sheet2!$A$6:$V$60,10,FALSE)</f>
        <v>#REF!</v>
      </c>
      <c r="N37" s="109" t="e">
        <f>VLOOKUP($E37,Sheet2!$A$6:$V$60,11,FALSE)</f>
        <v>#REF!</v>
      </c>
      <c r="O37" s="109" t="e">
        <f>VLOOKUP($E37,Sheet2!$A$6:$V$60,12,FALSE)</f>
        <v>#REF!</v>
      </c>
      <c r="P37" s="109" t="e">
        <f>VLOOKUP($E37,Sheet2!$A$6:$V$60,13,FALSE)</f>
        <v>#REF!</v>
      </c>
      <c r="Q37" s="109" t="e">
        <f>VLOOKUP($E37,Sheet2!$A$6:$V$60,14,FALSE)</f>
        <v>#REF!</v>
      </c>
      <c r="R37" s="109" t="e">
        <f>VLOOKUP($E37,Sheet2!$A$6:$V$60,15,FALSE)</f>
        <v>#REF!</v>
      </c>
      <c r="S37" s="109" t="e">
        <f>VLOOKUP($E37,Sheet2!$A$6:$V$60,16,FALSE)</f>
        <v>#REF!</v>
      </c>
      <c r="T37" s="109" t="e">
        <f>VLOOKUP($E37,Sheet2!$A$6:$V$60,17,FALSE)</f>
        <v>#REF!</v>
      </c>
      <c r="U37" s="109" t="e">
        <f>VLOOKUP($E37,Sheet2!$A$6:$V$60,18,FALSE)</f>
        <v>#REF!</v>
      </c>
      <c r="V37" s="109" t="e">
        <f>VLOOKUP($E37,Sheet2!$A$6:$V$60,19,FALSE)</f>
        <v>#REF!</v>
      </c>
      <c r="W37" s="109" t="e">
        <f>VLOOKUP($E37,Sheet2!$A$6:$V$60,20,FALSE)</f>
        <v>#REF!</v>
      </c>
      <c r="X37" s="109" t="e">
        <f>VLOOKUP($E37,Sheet2!$A$6:$V$60,21,FALSE)</f>
        <v>#REF!</v>
      </c>
      <c r="Y37" s="109" t="e">
        <f t="shared" si="4"/>
        <v>#REF!</v>
      </c>
      <c r="Z37" s="109"/>
      <c r="AA37" s="109"/>
      <c r="AB37" s="109"/>
      <c r="AC37" s="109"/>
      <c r="AD37" s="109"/>
      <c r="AE37" s="109"/>
      <c r="AF37" s="109"/>
      <c r="AG37" s="109"/>
      <c r="AH37" s="109"/>
      <c r="AI37" s="109"/>
      <c r="AJ37" s="109"/>
      <c r="AK37" s="109"/>
    </row>
    <row r="38" spans="1:37" ht="15" customHeight="1">
      <c r="D38" s="105">
        <v>310202100002000</v>
      </c>
      <c r="E38" s="106" t="s">
        <v>120</v>
      </c>
      <c r="G38" s="109"/>
      <c r="H38" s="109"/>
      <c r="I38" s="109"/>
      <c r="J38" s="109"/>
      <c r="K38" s="109"/>
      <c r="L38" s="109"/>
      <c r="M38" s="109"/>
      <c r="N38" s="109"/>
      <c r="O38" s="109"/>
      <c r="P38" s="109"/>
      <c r="Q38" s="109"/>
      <c r="R38" s="109"/>
      <c r="S38" s="109"/>
      <c r="T38" s="109"/>
      <c r="U38" s="109"/>
      <c r="V38" s="109"/>
      <c r="W38" s="109"/>
      <c r="X38" s="109"/>
      <c r="Y38" s="109">
        <f t="shared" si="4"/>
        <v>0</v>
      </c>
      <c r="Z38" s="109"/>
      <c r="AA38" s="109"/>
      <c r="AB38" s="109"/>
      <c r="AC38" s="109"/>
      <c r="AD38" s="109"/>
      <c r="AE38" s="109"/>
      <c r="AF38" s="109"/>
      <c r="AG38" s="109"/>
      <c r="AH38" s="109"/>
      <c r="AI38" s="109"/>
      <c r="AJ38" s="109"/>
      <c r="AK38" s="109"/>
    </row>
    <row r="39" spans="1:37" ht="15" customHeight="1">
      <c r="A39" t="s">
        <v>109</v>
      </c>
      <c r="B39" t="s">
        <v>111</v>
      </c>
      <c r="C39" s="106" t="s">
        <v>120</v>
      </c>
      <c r="D39" s="106"/>
      <c r="E39" s="103" t="s">
        <v>51</v>
      </c>
      <c r="F39" s="109" t="e">
        <f>VLOOKUP($E39,Sheet2!$A$6:$V$60,3,FALSE)</f>
        <v>#REF!</v>
      </c>
      <c r="G39" s="109" t="e">
        <f>VLOOKUP($E39,Sheet2!$A$6:$V$60,4,FALSE)</f>
        <v>#REF!</v>
      </c>
      <c r="H39" s="109" t="e">
        <f>VLOOKUP($E39,Sheet2!$A$6:$V$60,5,FALSE)</f>
        <v>#REF!</v>
      </c>
      <c r="I39" s="109" t="e">
        <f>VLOOKUP($E39,Sheet2!$A$6:$V$60,6,FALSE)</f>
        <v>#REF!</v>
      </c>
      <c r="J39" s="109" t="e">
        <f>VLOOKUP($E39,Sheet2!$A$6:$V$60,7,FALSE)</f>
        <v>#REF!</v>
      </c>
      <c r="K39" s="109" t="e">
        <f>VLOOKUP($E39,Sheet2!$A$6:$V$60,8,FALSE)</f>
        <v>#REF!</v>
      </c>
      <c r="L39" s="109" t="e">
        <f>VLOOKUP($E39,Sheet2!$A$6:$V$60,9,FALSE)</f>
        <v>#REF!</v>
      </c>
      <c r="M39" s="109" t="e">
        <f>VLOOKUP($E39,Sheet2!$A$6:$V$60,10,FALSE)</f>
        <v>#REF!</v>
      </c>
      <c r="N39" s="109" t="e">
        <f>VLOOKUP($E39,Sheet2!$A$6:$V$60,11,FALSE)</f>
        <v>#REF!</v>
      </c>
      <c r="O39" s="109" t="e">
        <f>VLOOKUP($E39,Sheet2!$A$6:$V$60,12,FALSE)</f>
        <v>#REF!</v>
      </c>
      <c r="P39" s="109" t="e">
        <f>VLOOKUP($E39,Sheet2!$A$6:$V$60,13,FALSE)</f>
        <v>#REF!</v>
      </c>
      <c r="Q39" s="109" t="e">
        <f>VLOOKUP($E39,Sheet2!$A$6:$V$60,14,FALSE)</f>
        <v>#REF!</v>
      </c>
      <c r="R39" s="109" t="e">
        <f>VLOOKUP($E39,Sheet2!$A$6:$V$60,15,FALSE)</f>
        <v>#REF!</v>
      </c>
      <c r="S39" s="109" t="e">
        <f>VLOOKUP($E39,Sheet2!$A$6:$V$60,16,FALSE)</f>
        <v>#REF!</v>
      </c>
      <c r="T39" s="109" t="e">
        <f>VLOOKUP($E39,Sheet2!$A$6:$V$60,17,FALSE)</f>
        <v>#REF!</v>
      </c>
      <c r="U39" s="109" t="e">
        <f>VLOOKUP($E39,Sheet2!$A$6:$V$60,18,FALSE)</f>
        <v>#REF!</v>
      </c>
      <c r="V39" s="109" t="e">
        <f>VLOOKUP($E39,Sheet2!$A$6:$V$60,19,FALSE)</f>
        <v>#REF!</v>
      </c>
      <c r="W39" s="109" t="e">
        <f>VLOOKUP($E39,Sheet2!$A$6:$V$60,20,FALSE)</f>
        <v>#REF!</v>
      </c>
      <c r="X39" s="109" t="e">
        <f>VLOOKUP($E39,Sheet2!$A$6:$V$60,21,FALSE)</f>
        <v>#REF!</v>
      </c>
      <c r="Y39" s="109"/>
      <c r="Z39" s="109"/>
      <c r="AA39" s="109"/>
      <c r="AB39" s="109"/>
      <c r="AC39" s="109"/>
      <c r="AD39" s="109"/>
      <c r="AE39" s="109"/>
      <c r="AF39" s="109"/>
      <c r="AG39" s="109"/>
      <c r="AH39" s="109"/>
      <c r="AI39" s="109"/>
      <c r="AJ39" s="109"/>
      <c r="AK39" s="109"/>
    </row>
    <row r="40" spans="1:37" ht="15" customHeight="1">
      <c r="D40" s="105">
        <v>310203100001000</v>
      </c>
      <c r="E40" s="106" t="s">
        <v>121</v>
      </c>
      <c r="G40" s="109"/>
      <c r="H40" s="109"/>
      <c r="I40" s="109"/>
      <c r="J40" s="109"/>
      <c r="K40" s="109"/>
      <c r="L40" s="109"/>
      <c r="M40" s="109"/>
      <c r="N40" s="109"/>
      <c r="O40" s="109"/>
      <c r="P40" s="109"/>
      <c r="Q40" s="109"/>
      <c r="R40" s="109"/>
      <c r="S40" s="109"/>
      <c r="T40" s="109"/>
      <c r="U40" s="109"/>
      <c r="V40" s="109"/>
      <c r="W40" s="109"/>
      <c r="X40" s="109"/>
      <c r="Y40" s="109">
        <f>+W40+X40-I40</f>
        <v>0</v>
      </c>
      <c r="Z40" s="109"/>
      <c r="AA40" s="109"/>
      <c r="AB40" s="109"/>
      <c r="AC40" s="109"/>
      <c r="AD40" s="109"/>
      <c r="AE40" s="109"/>
      <c r="AF40" s="109"/>
      <c r="AG40" s="109"/>
      <c r="AH40" s="109"/>
      <c r="AI40" s="109"/>
      <c r="AJ40" s="109"/>
      <c r="AK40" s="109"/>
    </row>
    <row r="41" spans="1:37" ht="15" customHeight="1">
      <c r="A41" t="s">
        <v>109</v>
      </c>
      <c r="B41" t="s">
        <v>111</v>
      </c>
      <c r="C41" s="106" t="s">
        <v>121</v>
      </c>
      <c r="D41" s="106"/>
      <c r="E41" s="103" t="s">
        <v>53</v>
      </c>
      <c r="F41" s="109" t="e">
        <f>VLOOKUP($E41,Sheet2!$A$6:$V$60,3,FALSE)</f>
        <v>#REF!</v>
      </c>
      <c r="G41" s="109" t="e">
        <f>VLOOKUP($E41,Sheet2!$A$6:$V$60,4,FALSE)</f>
        <v>#REF!</v>
      </c>
      <c r="H41" s="109" t="e">
        <f>VLOOKUP($E41,Sheet2!$A$6:$V$60,5,FALSE)</f>
        <v>#REF!</v>
      </c>
      <c r="I41" s="109" t="e">
        <f>VLOOKUP($E41,Sheet2!$A$6:$V$60,6,FALSE)</f>
        <v>#REF!</v>
      </c>
      <c r="J41" s="109" t="e">
        <f>VLOOKUP($E41,Sheet2!$A$6:$V$60,7,FALSE)</f>
        <v>#REF!</v>
      </c>
      <c r="K41" s="109" t="e">
        <f>VLOOKUP($E41,Sheet2!$A$6:$V$60,8,FALSE)</f>
        <v>#REF!</v>
      </c>
      <c r="L41" s="109" t="e">
        <f>VLOOKUP($E41,Sheet2!$A$6:$V$60,9,FALSE)</f>
        <v>#REF!</v>
      </c>
      <c r="M41" s="109" t="e">
        <f>VLOOKUP($E41,Sheet2!$A$6:$V$60,10,FALSE)</f>
        <v>#REF!</v>
      </c>
      <c r="N41" s="109" t="e">
        <f>VLOOKUP($E41,Sheet2!$A$6:$V$60,11,FALSE)</f>
        <v>#REF!</v>
      </c>
      <c r="O41" s="109" t="e">
        <f>VLOOKUP($E41,Sheet2!$A$6:$V$60,12,FALSE)</f>
        <v>#REF!</v>
      </c>
      <c r="P41" s="109" t="e">
        <f>VLOOKUP($E41,Sheet2!$A$6:$V$60,13,FALSE)</f>
        <v>#REF!</v>
      </c>
      <c r="Q41" s="109" t="e">
        <f>VLOOKUP($E41,Sheet2!$A$6:$V$60,14,FALSE)</f>
        <v>#REF!</v>
      </c>
      <c r="R41" s="109" t="e">
        <f>VLOOKUP($E41,Sheet2!$A$6:$V$60,15,FALSE)</f>
        <v>#REF!</v>
      </c>
      <c r="S41" s="109" t="e">
        <f>VLOOKUP($E41,Sheet2!$A$6:$V$60,16,FALSE)</f>
        <v>#REF!</v>
      </c>
      <c r="T41" s="109" t="e">
        <f>VLOOKUP($E41,Sheet2!$A$6:$V$60,17,FALSE)</f>
        <v>#REF!</v>
      </c>
      <c r="U41" s="109" t="e">
        <f>VLOOKUP($E41,Sheet2!$A$6:$V$60,18,FALSE)</f>
        <v>#REF!</v>
      </c>
      <c r="V41" s="109" t="e">
        <f>VLOOKUP($E41,Sheet2!$A$6:$V$60,19,FALSE)</f>
        <v>#REF!</v>
      </c>
      <c r="W41" s="109" t="e">
        <f>VLOOKUP($E41,Sheet2!$A$6:$V$60,20,FALSE)</f>
        <v>#REF!</v>
      </c>
      <c r="X41" s="109" t="e">
        <f>VLOOKUP($E41,Sheet2!$A$6:$V$60,21,FALSE)</f>
        <v>#REF!</v>
      </c>
      <c r="Y41" s="109"/>
      <c r="Z41" s="109"/>
      <c r="AA41" s="109"/>
      <c r="AB41" s="109"/>
      <c r="AC41" s="109"/>
      <c r="AD41" s="109"/>
      <c r="AE41" s="109"/>
      <c r="AF41" s="109"/>
      <c r="AG41" s="109"/>
      <c r="AH41" s="109"/>
      <c r="AI41" s="109"/>
      <c r="AJ41" s="109"/>
      <c r="AK41" s="109"/>
    </row>
    <row r="42" spans="1:37" ht="15" customHeight="1">
      <c r="D42" s="105">
        <v>310301100001000</v>
      </c>
      <c r="E42" s="106" t="s">
        <v>122</v>
      </c>
      <c r="G42" s="109"/>
      <c r="H42" s="109"/>
      <c r="I42" s="109"/>
      <c r="J42" s="109"/>
      <c r="K42" s="109"/>
      <c r="L42" s="109"/>
      <c r="M42" s="109"/>
      <c r="N42" s="109"/>
      <c r="O42" s="109"/>
      <c r="P42" s="109"/>
      <c r="Q42" s="109"/>
      <c r="R42" s="109"/>
      <c r="S42" s="109"/>
      <c r="T42" s="109"/>
      <c r="U42" s="109"/>
      <c r="V42" s="109"/>
      <c r="W42" s="109"/>
      <c r="X42" s="109"/>
      <c r="Y42" s="109">
        <f>+W42+X42-I42</f>
        <v>0</v>
      </c>
      <c r="Z42" s="109"/>
      <c r="AA42" s="109"/>
      <c r="AB42" s="109"/>
      <c r="AC42" s="109"/>
      <c r="AD42" s="109"/>
      <c r="AE42" s="109"/>
      <c r="AF42" s="109"/>
      <c r="AG42" s="109"/>
      <c r="AH42" s="109"/>
      <c r="AI42" s="109"/>
      <c r="AJ42" s="109"/>
      <c r="AK42" s="109"/>
    </row>
    <row r="43" spans="1:37" ht="15" customHeight="1">
      <c r="A43" t="s">
        <v>105</v>
      </c>
      <c r="B43" t="s">
        <v>111</v>
      </c>
      <c r="C43" s="106" t="s">
        <v>122</v>
      </c>
      <c r="D43" s="106"/>
      <c r="E43" s="103" t="s">
        <v>33</v>
      </c>
      <c r="F43" s="109" t="e">
        <f>VLOOKUP($E43,Sheet2!$A$6:$V$60,3,FALSE)</f>
        <v>#REF!</v>
      </c>
      <c r="G43" s="109" t="e">
        <f>VLOOKUP($E43,Sheet2!$A$6:$V$60,4,FALSE)</f>
        <v>#REF!</v>
      </c>
      <c r="H43" s="109" t="e">
        <f>VLOOKUP($E43,Sheet2!$A$6:$V$60,5,FALSE)</f>
        <v>#REF!</v>
      </c>
      <c r="I43" s="109" t="e">
        <f>VLOOKUP($E43,Sheet2!$A$6:$V$60,6,FALSE)</f>
        <v>#REF!</v>
      </c>
      <c r="J43" s="109" t="e">
        <f>VLOOKUP($E43,Sheet2!$A$6:$V$60,7,FALSE)</f>
        <v>#REF!</v>
      </c>
      <c r="K43" s="109" t="e">
        <f>VLOOKUP($E43,Sheet2!$A$6:$V$60,8,FALSE)</f>
        <v>#REF!</v>
      </c>
      <c r="L43" s="109" t="e">
        <f>VLOOKUP($E43,Sheet2!$A$6:$V$60,9,FALSE)</f>
        <v>#REF!</v>
      </c>
      <c r="M43" s="109" t="e">
        <f>VLOOKUP($E43,Sheet2!$A$6:$V$60,10,FALSE)</f>
        <v>#REF!</v>
      </c>
      <c r="N43" s="109" t="e">
        <f>VLOOKUP($E43,Sheet2!$A$6:$V$60,11,FALSE)</f>
        <v>#REF!</v>
      </c>
      <c r="O43" s="109" t="e">
        <f>VLOOKUP($E43,Sheet2!$A$6:$V$60,12,FALSE)</f>
        <v>#REF!</v>
      </c>
      <c r="P43" s="109" t="e">
        <f>VLOOKUP($E43,Sheet2!$A$6:$V$60,13,FALSE)</f>
        <v>#REF!</v>
      </c>
      <c r="Q43" s="109" t="e">
        <f>VLOOKUP($E43,Sheet2!$A$6:$V$60,14,FALSE)</f>
        <v>#REF!</v>
      </c>
      <c r="R43" s="109" t="e">
        <f>VLOOKUP($E43,Sheet2!$A$6:$V$60,15,FALSE)</f>
        <v>#REF!</v>
      </c>
      <c r="S43" s="109" t="e">
        <f>VLOOKUP($E43,Sheet2!$A$6:$V$60,16,FALSE)</f>
        <v>#REF!</v>
      </c>
      <c r="T43" s="109" t="e">
        <f>VLOOKUP($E43,Sheet2!$A$6:$V$60,17,FALSE)</f>
        <v>#REF!</v>
      </c>
      <c r="U43" s="109" t="e">
        <f>VLOOKUP($E43,Sheet2!$A$6:$V$60,18,FALSE)</f>
        <v>#REF!</v>
      </c>
      <c r="V43" s="109" t="e">
        <f>VLOOKUP($E43,Sheet2!$A$6:$V$60,19,FALSE)</f>
        <v>#REF!</v>
      </c>
      <c r="W43" s="109" t="e">
        <f>VLOOKUP($E43,Sheet2!$A$6:$V$60,20,FALSE)</f>
        <v>#REF!</v>
      </c>
      <c r="X43" s="109" t="e">
        <f>VLOOKUP($E43,Sheet2!$A$6:$V$60,21,FALSE)</f>
        <v>#REF!</v>
      </c>
      <c r="Y43" s="109"/>
      <c r="Z43" s="109"/>
      <c r="AA43" s="109"/>
      <c r="AB43" s="109"/>
      <c r="AC43" s="109"/>
      <c r="AD43" s="109"/>
      <c r="AE43" s="109"/>
      <c r="AF43" s="109"/>
      <c r="AG43" s="109"/>
      <c r="AH43" s="109"/>
      <c r="AI43" s="109"/>
      <c r="AJ43" s="109"/>
      <c r="AK43" s="109"/>
    </row>
    <row r="44" spans="1:37" ht="15" customHeight="1">
      <c r="A44" t="s">
        <v>109</v>
      </c>
      <c r="B44" t="s">
        <v>111</v>
      </c>
      <c r="C44" s="106" t="s">
        <v>122</v>
      </c>
      <c r="D44" s="106"/>
      <c r="E44" s="103" t="s">
        <v>48</v>
      </c>
      <c r="F44" s="109" t="e">
        <f>VLOOKUP($E44,Sheet2!$A$6:$V$60,3,FALSE)</f>
        <v>#REF!</v>
      </c>
      <c r="G44" s="109" t="e">
        <f>VLOOKUP($E44,Sheet2!$A$6:$V$60,4,FALSE)</f>
        <v>#REF!</v>
      </c>
      <c r="H44" s="109" t="e">
        <f>VLOOKUP($E44,Sheet2!$A$6:$V$60,5,FALSE)</f>
        <v>#REF!</v>
      </c>
      <c r="I44" s="109" t="e">
        <f>VLOOKUP($E44,Sheet2!$A$6:$V$60,6,FALSE)</f>
        <v>#REF!</v>
      </c>
      <c r="J44" s="109" t="e">
        <f>VLOOKUP($E44,Sheet2!$A$6:$V$60,7,FALSE)</f>
        <v>#REF!</v>
      </c>
      <c r="K44" s="109" t="e">
        <f>VLOOKUP($E44,Sheet2!$A$6:$V$60,8,FALSE)</f>
        <v>#REF!</v>
      </c>
      <c r="L44" s="109" t="e">
        <f>VLOOKUP($E44,Sheet2!$A$6:$V$60,9,FALSE)</f>
        <v>#REF!</v>
      </c>
      <c r="M44" s="109" t="e">
        <f>VLOOKUP($E44,Sheet2!$A$6:$V$60,10,FALSE)</f>
        <v>#REF!</v>
      </c>
      <c r="N44" s="109" t="e">
        <f>VLOOKUP($E44,Sheet2!$A$6:$V$60,11,FALSE)</f>
        <v>#REF!</v>
      </c>
      <c r="O44" s="109" t="e">
        <f>VLOOKUP($E44,Sheet2!$A$6:$V$60,12,FALSE)</f>
        <v>#REF!</v>
      </c>
      <c r="P44" s="109" t="e">
        <f>VLOOKUP($E44,Sheet2!$A$6:$V$60,13,FALSE)</f>
        <v>#REF!</v>
      </c>
      <c r="Q44" s="109" t="e">
        <f>VLOOKUP($E44,Sheet2!$A$6:$V$60,14,FALSE)</f>
        <v>#REF!</v>
      </c>
      <c r="R44" s="109" t="e">
        <f>VLOOKUP($E44,Sheet2!$A$6:$V$60,15,FALSE)</f>
        <v>#REF!</v>
      </c>
      <c r="S44" s="109" t="e">
        <f>VLOOKUP($E44,Sheet2!$A$6:$V$60,16,FALSE)</f>
        <v>#REF!</v>
      </c>
      <c r="T44" s="109" t="e">
        <f>VLOOKUP($E44,Sheet2!$A$6:$V$60,17,FALSE)</f>
        <v>#REF!</v>
      </c>
      <c r="U44" s="109" t="e">
        <f>VLOOKUP($E44,Sheet2!$A$6:$V$60,18,FALSE)</f>
        <v>#REF!</v>
      </c>
      <c r="V44" s="109" t="e">
        <f>VLOOKUP($E44,Sheet2!$A$6:$V$60,19,FALSE)</f>
        <v>#REF!</v>
      </c>
      <c r="W44" s="109" t="e">
        <f>VLOOKUP($E44,Sheet2!$A$6:$V$60,20,FALSE)</f>
        <v>#REF!</v>
      </c>
      <c r="X44" s="109" t="e">
        <f>VLOOKUP($E44,Sheet2!$A$6:$V$60,21,FALSE)</f>
        <v>#REF!</v>
      </c>
      <c r="Y44" s="109"/>
      <c r="Z44" s="109"/>
      <c r="AA44" s="109"/>
      <c r="AB44" s="109"/>
      <c r="AC44" s="109"/>
      <c r="AD44" s="109"/>
      <c r="AE44" s="109"/>
      <c r="AF44" s="109"/>
      <c r="AG44" s="109"/>
      <c r="AH44" s="109"/>
      <c r="AI44" s="109"/>
      <c r="AJ44" s="109"/>
      <c r="AK44" s="109"/>
    </row>
    <row r="45" spans="1:37" ht="15" customHeight="1">
      <c r="A45" t="s">
        <v>109</v>
      </c>
      <c r="B45" t="s">
        <v>106</v>
      </c>
      <c r="C45" s="106" t="s">
        <v>122</v>
      </c>
      <c r="D45" s="106"/>
      <c r="E45" s="103" t="s">
        <v>57</v>
      </c>
      <c r="F45" s="109" t="e">
        <f>VLOOKUP($E45,Sheet2!$A$6:$V$60,3,FALSE)</f>
        <v>#REF!</v>
      </c>
      <c r="G45" s="109" t="e">
        <f>VLOOKUP($E45,Sheet2!$A$6:$V$60,4,FALSE)</f>
        <v>#REF!</v>
      </c>
      <c r="H45" s="109" t="e">
        <f>VLOOKUP($E45,Sheet2!$A$6:$V$60,5,FALSE)</f>
        <v>#REF!</v>
      </c>
      <c r="I45" s="109" t="e">
        <f>VLOOKUP($E45,Sheet2!$A$6:$V$60,6,FALSE)</f>
        <v>#REF!</v>
      </c>
      <c r="J45" s="109" t="e">
        <f>VLOOKUP($E45,Sheet2!$A$6:$V$60,7,FALSE)</f>
        <v>#REF!</v>
      </c>
      <c r="K45" s="109" t="e">
        <f>VLOOKUP($E45,Sheet2!$A$6:$V$60,8,FALSE)</f>
        <v>#REF!</v>
      </c>
      <c r="L45" s="109" t="e">
        <f>VLOOKUP($E45,Sheet2!$A$6:$V$60,9,FALSE)</f>
        <v>#REF!</v>
      </c>
      <c r="M45" s="109" t="e">
        <f>VLOOKUP($E45,Sheet2!$A$6:$V$60,10,FALSE)</f>
        <v>#REF!</v>
      </c>
      <c r="N45" s="109" t="e">
        <f>VLOOKUP($E45,Sheet2!$A$6:$V$60,11,FALSE)</f>
        <v>#REF!</v>
      </c>
      <c r="O45" s="109" t="e">
        <f>VLOOKUP($E45,Sheet2!$A$6:$V$60,12,FALSE)</f>
        <v>#REF!</v>
      </c>
      <c r="P45" s="109" t="e">
        <f>VLOOKUP($E45,Sheet2!$A$6:$V$60,13,FALSE)</f>
        <v>#REF!</v>
      </c>
      <c r="Q45" s="109" t="e">
        <f>VLOOKUP($E45,Sheet2!$A$6:$V$60,14,FALSE)</f>
        <v>#REF!</v>
      </c>
      <c r="R45" s="109" t="e">
        <f>VLOOKUP($E45,Sheet2!$A$6:$V$60,15,FALSE)</f>
        <v>#REF!</v>
      </c>
      <c r="S45" s="109" t="e">
        <f>VLOOKUP($E45,Sheet2!$A$6:$V$60,16,FALSE)</f>
        <v>#REF!</v>
      </c>
      <c r="T45" s="109" t="e">
        <f>VLOOKUP($E45,Sheet2!$A$6:$V$60,17,FALSE)</f>
        <v>#REF!</v>
      </c>
      <c r="U45" s="109" t="e">
        <f>VLOOKUP($E45,Sheet2!$A$6:$V$60,18,FALSE)</f>
        <v>#REF!</v>
      </c>
      <c r="V45" s="109" t="e">
        <f>VLOOKUP($E45,Sheet2!$A$6:$V$60,19,FALSE)</f>
        <v>#REF!</v>
      </c>
      <c r="W45" s="109" t="e">
        <f>VLOOKUP($E45,Sheet2!$A$6:$V$60,20,FALSE)</f>
        <v>#REF!</v>
      </c>
      <c r="X45" s="109" t="e">
        <f>VLOOKUP($E45,Sheet2!$A$6:$V$60,21,FALSE)</f>
        <v>#REF!</v>
      </c>
      <c r="Y45" s="109" t="e">
        <f t="shared" ref="Y45:Y54" si="5">+W45+X45-I45</f>
        <v>#REF!</v>
      </c>
      <c r="Z45" s="109"/>
      <c r="AA45" s="109"/>
      <c r="AB45" s="109"/>
      <c r="AC45" s="109"/>
      <c r="AD45" s="109"/>
      <c r="AE45" s="109"/>
      <c r="AF45" s="109"/>
      <c r="AG45" s="109"/>
      <c r="AH45" s="109"/>
      <c r="AI45" s="109"/>
      <c r="AJ45" s="109"/>
      <c r="AK45" s="109"/>
    </row>
    <row r="46" spans="1:37" ht="15" customHeight="1">
      <c r="D46" s="105">
        <v>310302100001000</v>
      </c>
      <c r="E46" s="106" t="s">
        <v>123</v>
      </c>
      <c r="G46" s="109"/>
      <c r="H46" s="109"/>
      <c r="I46" s="109"/>
      <c r="J46" s="109"/>
      <c r="K46" s="109"/>
      <c r="L46" s="109"/>
      <c r="M46" s="109"/>
      <c r="N46" s="109"/>
      <c r="O46" s="109"/>
      <c r="P46" s="109"/>
      <c r="Q46" s="109"/>
      <c r="R46" s="109"/>
      <c r="S46" s="109"/>
      <c r="T46" s="109"/>
      <c r="U46" s="109"/>
      <c r="V46" s="109"/>
      <c r="W46" s="109"/>
      <c r="X46" s="109"/>
      <c r="Y46" s="109">
        <f t="shared" si="5"/>
        <v>0</v>
      </c>
      <c r="Z46" s="109"/>
      <c r="AA46" s="109"/>
      <c r="AB46" s="109"/>
      <c r="AC46" s="109"/>
      <c r="AD46" s="109"/>
      <c r="AE46" s="109"/>
      <c r="AF46" s="109"/>
      <c r="AG46" s="109"/>
      <c r="AH46" s="109"/>
      <c r="AI46" s="109"/>
      <c r="AJ46" s="109"/>
      <c r="AK46" s="109"/>
    </row>
    <row r="47" spans="1:37" ht="15" customHeight="1">
      <c r="D47" s="105">
        <v>310303100001000</v>
      </c>
      <c r="E47" s="106" t="s">
        <v>124</v>
      </c>
      <c r="G47" s="109"/>
      <c r="H47" s="109"/>
      <c r="I47" s="109"/>
      <c r="J47" s="109"/>
      <c r="K47" s="109"/>
      <c r="L47" s="109"/>
      <c r="M47" s="109"/>
      <c r="N47" s="109"/>
      <c r="O47" s="109"/>
      <c r="P47" s="109"/>
      <c r="Q47" s="109"/>
      <c r="R47" s="109"/>
      <c r="S47" s="109"/>
      <c r="T47" s="109"/>
      <c r="U47" s="109"/>
      <c r="V47" s="109"/>
      <c r="W47" s="109"/>
      <c r="X47" s="109"/>
      <c r="Y47" s="109">
        <f t="shared" si="5"/>
        <v>0</v>
      </c>
      <c r="Z47" s="109"/>
      <c r="AA47" s="109"/>
      <c r="AB47" s="109"/>
      <c r="AC47" s="109"/>
      <c r="AD47" s="109"/>
      <c r="AE47" s="109"/>
      <c r="AF47" s="109"/>
      <c r="AG47" s="109"/>
      <c r="AH47" s="109"/>
      <c r="AI47" s="109"/>
      <c r="AJ47" s="109"/>
      <c r="AK47" s="109"/>
    </row>
    <row r="48" spans="1:37" ht="15" customHeight="1">
      <c r="D48" s="105">
        <v>310304100001000</v>
      </c>
      <c r="E48" s="106" t="s">
        <v>125</v>
      </c>
      <c r="G48" s="109"/>
      <c r="H48" s="109"/>
      <c r="I48" s="109"/>
      <c r="J48" s="109"/>
      <c r="K48" s="109"/>
      <c r="L48" s="109"/>
      <c r="M48" s="109"/>
      <c r="N48" s="109"/>
      <c r="O48" s="109"/>
      <c r="P48" s="109"/>
      <c r="Q48" s="109"/>
      <c r="R48" s="109"/>
      <c r="S48" s="109"/>
      <c r="T48" s="109"/>
      <c r="U48" s="109"/>
      <c r="V48" s="109"/>
      <c r="W48" s="109"/>
      <c r="X48" s="109"/>
      <c r="Y48" s="109">
        <f t="shared" si="5"/>
        <v>0</v>
      </c>
      <c r="Z48" s="109"/>
      <c r="AA48" s="109"/>
      <c r="AB48" s="109"/>
      <c r="AC48" s="109"/>
      <c r="AD48" s="109"/>
      <c r="AE48" s="109"/>
      <c r="AF48" s="109"/>
      <c r="AG48" s="109"/>
      <c r="AH48" s="109"/>
      <c r="AI48" s="109"/>
      <c r="AJ48" s="109"/>
      <c r="AK48" s="109"/>
    </row>
    <row r="49" spans="1:37" ht="15" customHeight="1">
      <c r="D49" s="105">
        <v>310305100001000</v>
      </c>
      <c r="E49" s="106" t="s">
        <v>126</v>
      </c>
      <c r="G49" s="109"/>
      <c r="H49" s="109"/>
      <c r="I49" s="109"/>
      <c r="J49" s="109"/>
      <c r="K49" s="109"/>
      <c r="L49" s="109"/>
      <c r="M49" s="109"/>
      <c r="N49" s="109"/>
      <c r="O49" s="109"/>
      <c r="P49" s="109"/>
      <c r="Q49" s="109"/>
      <c r="R49" s="109"/>
      <c r="S49" s="109"/>
      <c r="T49" s="109"/>
      <c r="U49" s="109"/>
      <c r="V49" s="109"/>
      <c r="W49" s="109"/>
      <c r="X49" s="109"/>
      <c r="Y49" s="109">
        <f t="shared" si="5"/>
        <v>0</v>
      </c>
      <c r="Z49" s="109"/>
      <c r="AA49" s="109"/>
      <c r="AB49" s="109"/>
      <c r="AC49" s="109"/>
      <c r="AD49" s="109"/>
      <c r="AE49" s="109"/>
      <c r="AF49" s="109"/>
      <c r="AG49" s="109"/>
      <c r="AH49" s="109"/>
      <c r="AI49" s="109"/>
      <c r="AJ49" s="109"/>
      <c r="AK49" s="109"/>
    </row>
    <row r="50" spans="1:37" ht="15" customHeight="1">
      <c r="D50" s="105">
        <v>310305100002000</v>
      </c>
      <c r="E50" s="106" t="s">
        <v>127</v>
      </c>
      <c r="G50" s="109"/>
      <c r="H50" s="109"/>
      <c r="I50" s="109"/>
      <c r="J50" s="109"/>
      <c r="K50" s="109"/>
      <c r="L50" s="109"/>
      <c r="M50" s="109"/>
      <c r="N50" s="109"/>
      <c r="O50" s="109"/>
      <c r="P50" s="109"/>
      <c r="Q50" s="109"/>
      <c r="R50" s="109"/>
      <c r="S50" s="109"/>
      <c r="T50" s="109"/>
      <c r="U50" s="109"/>
      <c r="V50" s="109"/>
      <c r="W50" s="109"/>
      <c r="X50" s="109"/>
      <c r="Y50" s="109">
        <f t="shared" si="5"/>
        <v>0</v>
      </c>
      <c r="Z50" s="109"/>
      <c r="AA50" s="109"/>
      <c r="AB50" s="109"/>
      <c r="AC50" s="109"/>
      <c r="AD50" s="109"/>
      <c r="AE50" s="109"/>
      <c r="AF50" s="109"/>
      <c r="AG50" s="109"/>
      <c r="AH50" s="109"/>
      <c r="AI50" s="109"/>
      <c r="AJ50" s="109"/>
      <c r="AK50" s="109"/>
    </row>
    <row r="51" spans="1:37" ht="15" customHeight="1">
      <c r="D51" s="105">
        <v>310306100001000</v>
      </c>
      <c r="E51" s="106" t="s">
        <v>128</v>
      </c>
      <c r="G51" s="109"/>
      <c r="H51" s="109"/>
      <c r="I51" s="109"/>
      <c r="J51" s="109"/>
      <c r="K51" s="109"/>
      <c r="L51" s="109"/>
      <c r="M51" s="109"/>
      <c r="N51" s="109"/>
      <c r="O51" s="109"/>
      <c r="P51" s="109"/>
      <c r="Q51" s="109"/>
      <c r="R51" s="109"/>
      <c r="S51" s="109"/>
      <c r="T51" s="109"/>
      <c r="U51" s="109"/>
      <c r="V51" s="109"/>
      <c r="W51" s="109"/>
      <c r="X51" s="109"/>
      <c r="Y51" s="109">
        <f t="shared" si="5"/>
        <v>0</v>
      </c>
      <c r="Z51" s="109"/>
      <c r="AA51" s="109"/>
      <c r="AB51" s="109"/>
      <c r="AC51" s="109"/>
      <c r="AD51" s="109"/>
      <c r="AE51" s="109"/>
      <c r="AF51" s="109"/>
      <c r="AG51" s="109"/>
      <c r="AH51" s="109"/>
      <c r="AI51" s="109"/>
      <c r="AJ51" s="109"/>
      <c r="AK51" s="109"/>
    </row>
    <row r="52" spans="1:37" ht="15" customHeight="1">
      <c r="D52" s="105">
        <v>310306100002000</v>
      </c>
      <c r="E52" s="106" t="s">
        <v>129</v>
      </c>
      <c r="G52" s="109"/>
      <c r="H52" s="109"/>
      <c r="I52" s="109"/>
      <c r="J52" s="109"/>
      <c r="K52" s="109"/>
      <c r="L52" s="109"/>
      <c r="M52" s="109"/>
      <c r="N52" s="109"/>
      <c r="O52" s="109"/>
      <c r="P52" s="109"/>
      <c r="Q52" s="109"/>
      <c r="R52" s="109"/>
      <c r="S52" s="109"/>
      <c r="T52" s="109"/>
      <c r="U52" s="109"/>
      <c r="V52" s="109"/>
      <c r="W52" s="109"/>
      <c r="X52" s="109"/>
      <c r="Y52" s="109">
        <f t="shared" si="5"/>
        <v>0</v>
      </c>
      <c r="Z52" s="109"/>
      <c r="AA52" s="109"/>
      <c r="AB52" s="109"/>
      <c r="AC52" s="109"/>
      <c r="AD52" s="109"/>
      <c r="AE52" s="109"/>
      <c r="AF52" s="109"/>
      <c r="AG52" s="109"/>
      <c r="AH52" s="109"/>
      <c r="AI52" s="109"/>
      <c r="AJ52" s="109"/>
      <c r="AK52" s="109"/>
    </row>
    <row r="53" spans="1:37" ht="15" customHeight="1">
      <c r="D53" s="105">
        <v>310307100001000</v>
      </c>
      <c r="E53" s="106" t="s">
        <v>130</v>
      </c>
      <c r="G53" s="109"/>
      <c r="H53" s="109"/>
      <c r="I53" s="109"/>
      <c r="J53" s="109"/>
      <c r="K53" s="109"/>
      <c r="L53" s="109"/>
      <c r="M53" s="109"/>
      <c r="N53" s="109"/>
      <c r="O53" s="109"/>
      <c r="P53" s="109"/>
      <c r="Q53" s="109"/>
      <c r="R53" s="109"/>
      <c r="S53" s="109"/>
      <c r="T53" s="109"/>
      <c r="U53" s="109"/>
      <c r="V53" s="109"/>
      <c r="W53" s="109"/>
      <c r="X53" s="109"/>
      <c r="Y53" s="109">
        <f t="shared" si="5"/>
        <v>0</v>
      </c>
      <c r="Z53" s="109"/>
      <c r="AA53" s="109"/>
      <c r="AB53" s="109"/>
      <c r="AC53" s="109"/>
      <c r="AD53" s="109"/>
      <c r="AE53" s="109"/>
      <c r="AF53" s="109"/>
      <c r="AG53" s="109"/>
      <c r="AH53" s="109"/>
      <c r="AI53" s="109"/>
      <c r="AJ53" s="109"/>
      <c r="AK53" s="109"/>
    </row>
    <row r="54" spans="1:37" ht="15" customHeight="1">
      <c r="D54" s="105">
        <v>310400100001000</v>
      </c>
      <c r="E54" s="106" t="s">
        <v>131</v>
      </c>
      <c r="G54" s="109"/>
      <c r="H54" s="109"/>
      <c r="I54" s="109"/>
      <c r="J54" s="109"/>
      <c r="K54" s="109"/>
      <c r="L54" s="109"/>
      <c r="M54" s="109"/>
      <c r="N54" s="109"/>
      <c r="O54" s="109"/>
      <c r="P54" s="109"/>
      <c r="Q54" s="109"/>
      <c r="R54" s="109"/>
      <c r="S54" s="109"/>
      <c r="T54" s="109"/>
      <c r="U54" s="109"/>
      <c r="V54" s="109"/>
      <c r="W54" s="109"/>
      <c r="X54" s="109"/>
      <c r="Y54" s="109">
        <f t="shared" si="5"/>
        <v>0</v>
      </c>
      <c r="Z54" s="109"/>
      <c r="AA54" s="109"/>
      <c r="AB54" s="109"/>
      <c r="AC54" s="109"/>
      <c r="AD54" s="109"/>
      <c r="AE54" s="109"/>
      <c r="AF54" s="109"/>
      <c r="AG54" s="109"/>
      <c r="AH54" s="109"/>
      <c r="AI54" s="109"/>
      <c r="AJ54" s="109"/>
      <c r="AK54" s="109"/>
    </row>
    <row r="55" spans="1:37" ht="15" customHeight="1">
      <c r="A55" t="s">
        <v>109</v>
      </c>
      <c r="B55" t="s">
        <v>111</v>
      </c>
      <c r="C55" s="106" t="s">
        <v>131</v>
      </c>
      <c r="D55" s="106"/>
      <c r="E55" s="103" t="s">
        <v>54</v>
      </c>
      <c r="F55" s="109" t="e">
        <f>VLOOKUP($E55,Sheet2!$A$6:$V$60,3,FALSE)</f>
        <v>#REF!</v>
      </c>
      <c r="G55" s="109" t="e">
        <f>VLOOKUP($E55,Sheet2!$A$6:$V$60,4,FALSE)</f>
        <v>#REF!</v>
      </c>
      <c r="H55" s="109" t="e">
        <f>VLOOKUP($E55,Sheet2!$A$6:$V$60,5,FALSE)</f>
        <v>#REF!</v>
      </c>
      <c r="I55" s="109" t="e">
        <f>VLOOKUP($E55,Sheet2!$A$6:$V$60,6,FALSE)</f>
        <v>#REF!</v>
      </c>
      <c r="J55" s="109" t="e">
        <f>VLOOKUP($E55,Sheet2!$A$6:$V$60,7,FALSE)</f>
        <v>#REF!</v>
      </c>
      <c r="K55" s="109" t="e">
        <f>VLOOKUP($E55,Sheet2!$A$6:$V$60,8,FALSE)</f>
        <v>#REF!</v>
      </c>
      <c r="L55" s="109" t="e">
        <f>VLOOKUP($E55,Sheet2!$A$6:$V$60,9,FALSE)</f>
        <v>#REF!</v>
      </c>
      <c r="M55" s="109" t="e">
        <f>VLOOKUP($E55,Sheet2!$A$6:$V$60,10,FALSE)</f>
        <v>#REF!</v>
      </c>
      <c r="N55" s="109" t="e">
        <f>VLOOKUP($E55,Sheet2!$A$6:$V$60,11,FALSE)</f>
        <v>#REF!</v>
      </c>
      <c r="O55" s="109" t="e">
        <f>VLOOKUP($E55,Sheet2!$A$6:$V$60,12,FALSE)</f>
        <v>#REF!</v>
      </c>
      <c r="P55" s="109" t="e">
        <f>VLOOKUP($E55,Sheet2!$A$6:$V$60,13,FALSE)</f>
        <v>#REF!</v>
      </c>
      <c r="Q55" s="109" t="e">
        <f>VLOOKUP($E55,Sheet2!$A$6:$V$60,14,FALSE)</f>
        <v>#REF!</v>
      </c>
      <c r="R55" s="109" t="e">
        <f>VLOOKUP($E55,Sheet2!$A$6:$V$60,15,FALSE)</f>
        <v>#REF!</v>
      </c>
      <c r="S55" s="109" t="e">
        <f>VLOOKUP($E55,Sheet2!$A$6:$V$60,16,FALSE)</f>
        <v>#REF!</v>
      </c>
      <c r="T55" s="109" t="e">
        <f>VLOOKUP($E55,Sheet2!$A$6:$V$60,17,FALSE)</f>
        <v>#REF!</v>
      </c>
      <c r="U55" s="109" t="e">
        <f>VLOOKUP($E55,Sheet2!$A$6:$V$60,18,FALSE)</f>
        <v>#REF!</v>
      </c>
      <c r="V55" s="109" t="e">
        <f>VLOOKUP($E55,Sheet2!$A$6:$V$60,19,FALSE)</f>
        <v>#REF!</v>
      </c>
      <c r="W55" s="109" t="e">
        <f>VLOOKUP($E55,Sheet2!$A$6:$V$60,20,FALSE)</f>
        <v>#REF!</v>
      </c>
      <c r="X55" s="109" t="e">
        <f>VLOOKUP($E55,Sheet2!$A$6:$V$60,21,FALSE)</f>
        <v>#REF!</v>
      </c>
      <c r="Y55" s="109"/>
      <c r="Z55" s="109"/>
      <c r="AA55" s="109"/>
      <c r="AB55" s="109"/>
      <c r="AC55" s="109"/>
      <c r="AD55" s="109"/>
      <c r="AE55" s="109"/>
      <c r="AF55" s="109"/>
      <c r="AG55" s="109"/>
      <c r="AH55" s="109"/>
      <c r="AI55" s="109"/>
      <c r="AJ55" s="109"/>
      <c r="AK55" s="109"/>
    </row>
    <row r="56" spans="1:37" ht="15" customHeight="1">
      <c r="D56" s="105">
        <v>310500100001000</v>
      </c>
      <c r="E56" s="106" t="s">
        <v>132</v>
      </c>
      <c r="G56" s="109"/>
      <c r="H56" s="109"/>
      <c r="I56" s="109"/>
      <c r="J56" s="109"/>
      <c r="K56" s="109"/>
      <c r="L56" s="109"/>
      <c r="M56" s="109"/>
      <c r="N56" s="109"/>
      <c r="O56" s="109"/>
      <c r="P56" s="109"/>
      <c r="Q56" s="109"/>
      <c r="R56" s="109"/>
      <c r="S56" s="109"/>
      <c r="T56" s="109"/>
      <c r="U56" s="109"/>
      <c r="V56" s="109"/>
      <c r="W56" s="109"/>
      <c r="X56" s="109"/>
      <c r="Y56" s="109">
        <f>+W56+X56-I56</f>
        <v>0</v>
      </c>
      <c r="Z56" s="109"/>
      <c r="AA56" s="109"/>
      <c r="AB56" s="109"/>
      <c r="AC56" s="109"/>
      <c r="AD56" s="109"/>
      <c r="AE56" s="109"/>
      <c r="AF56" s="109"/>
      <c r="AG56" s="109"/>
      <c r="AH56" s="109"/>
      <c r="AI56" s="109"/>
      <c r="AJ56" s="109"/>
      <c r="AK56" s="109"/>
    </row>
    <row r="57" spans="1:37" ht="15" customHeight="1">
      <c r="A57" t="s">
        <v>109</v>
      </c>
      <c r="B57" t="s">
        <v>111</v>
      </c>
      <c r="C57" s="106" t="s">
        <v>132</v>
      </c>
      <c r="D57" s="106"/>
      <c r="E57" s="103" t="s">
        <v>55</v>
      </c>
      <c r="F57" s="109" t="e">
        <f>VLOOKUP($E57,Sheet2!$A$6:$V$60,3,FALSE)</f>
        <v>#REF!</v>
      </c>
      <c r="G57" s="109" t="e">
        <f>VLOOKUP($E57,Sheet2!$A$6:$V$60,4,FALSE)</f>
        <v>#REF!</v>
      </c>
      <c r="H57" s="109" t="e">
        <f>VLOOKUP($E57,Sheet2!$A$6:$V$60,5,FALSE)</f>
        <v>#REF!</v>
      </c>
      <c r="I57" s="109" t="e">
        <f>VLOOKUP($E57,Sheet2!$A$6:$V$60,6,FALSE)</f>
        <v>#REF!</v>
      </c>
      <c r="J57" s="109" t="e">
        <f>VLOOKUP($E57,Sheet2!$A$6:$V$60,7,FALSE)</f>
        <v>#REF!</v>
      </c>
      <c r="K57" s="109" t="e">
        <f>VLOOKUP($E57,Sheet2!$A$6:$V$60,8,FALSE)</f>
        <v>#REF!</v>
      </c>
      <c r="L57" s="109" t="e">
        <f>VLOOKUP($E57,Sheet2!$A$6:$V$60,9,FALSE)</f>
        <v>#REF!</v>
      </c>
      <c r="M57" s="109" t="e">
        <f>VLOOKUP($E57,Sheet2!$A$6:$V$60,10,FALSE)</f>
        <v>#REF!</v>
      </c>
      <c r="N57" s="109" t="e">
        <f>VLOOKUP($E57,Sheet2!$A$6:$V$60,11,FALSE)</f>
        <v>#REF!</v>
      </c>
      <c r="O57" s="109" t="e">
        <f>VLOOKUP($E57,Sheet2!$A$6:$V$60,12,FALSE)</f>
        <v>#REF!</v>
      </c>
      <c r="P57" s="109" t="e">
        <f>VLOOKUP($E57,Sheet2!$A$6:$V$60,13,FALSE)</f>
        <v>#REF!</v>
      </c>
      <c r="Q57" s="109" t="e">
        <f>VLOOKUP($E57,Sheet2!$A$6:$V$60,14,FALSE)</f>
        <v>#REF!</v>
      </c>
      <c r="R57" s="109" t="e">
        <f>VLOOKUP($E57,Sheet2!$A$6:$V$60,15,FALSE)</f>
        <v>#REF!</v>
      </c>
      <c r="S57" s="109" t="e">
        <f>VLOOKUP($E57,Sheet2!$A$6:$V$60,16,FALSE)</f>
        <v>#REF!</v>
      </c>
      <c r="T57" s="109" t="e">
        <f>VLOOKUP($E57,Sheet2!$A$6:$V$60,17,FALSE)</f>
        <v>#REF!</v>
      </c>
      <c r="U57" s="109" t="e">
        <f>VLOOKUP($E57,Sheet2!$A$6:$V$60,18,FALSE)</f>
        <v>#REF!</v>
      </c>
      <c r="V57" s="109" t="e">
        <f>VLOOKUP($E57,Sheet2!$A$6:$V$60,19,FALSE)</f>
        <v>#REF!</v>
      </c>
      <c r="W57" s="109" t="e">
        <f>VLOOKUP($E57,Sheet2!$A$6:$V$60,20,FALSE)</f>
        <v>#REF!</v>
      </c>
      <c r="X57" s="109" t="e">
        <f>VLOOKUP($E57,Sheet2!$A$6:$V$60,21,FALSE)</f>
        <v>#REF!</v>
      </c>
      <c r="Y57" s="109"/>
      <c r="Z57" s="109"/>
      <c r="AA57" s="109"/>
      <c r="AB57" s="109"/>
      <c r="AC57" s="109"/>
      <c r="AD57" s="109"/>
      <c r="AE57" s="109"/>
      <c r="AF57" s="109"/>
      <c r="AG57" s="109"/>
      <c r="AH57" s="109"/>
      <c r="AI57" s="109"/>
      <c r="AJ57" s="109"/>
      <c r="AK57" s="109"/>
    </row>
    <row r="58" spans="1:37" ht="15" customHeight="1">
      <c r="D58" s="105">
        <v>320101100001000</v>
      </c>
      <c r="E58" s="106" t="s">
        <v>133</v>
      </c>
      <c r="G58" s="109"/>
      <c r="H58" s="109"/>
      <c r="I58" s="109"/>
      <c r="J58" s="109"/>
      <c r="K58" s="109"/>
      <c r="L58" s="109"/>
      <c r="M58" s="109"/>
      <c r="N58" s="109"/>
      <c r="O58" s="109"/>
      <c r="P58" s="109"/>
      <c r="Q58" s="109"/>
      <c r="R58" s="109"/>
      <c r="S58" s="109"/>
      <c r="T58" s="109"/>
      <c r="U58" s="109"/>
      <c r="V58" s="109"/>
      <c r="W58" s="109"/>
      <c r="X58" s="109"/>
      <c r="Y58" s="109">
        <f t="shared" ref="Y58:Y62" si="6">+W58+X58-I58</f>
        <v>0</v>
      </c>
      <c r="Z58" s="109"/>
      <c r="AA58" s="109"/>
      <c r="AB58" s="109"/>
      <c r="AC58" s="109"/>
      <c r="AD58" s="109"/>
      <c r="AE58" s="109"/>
      <c r="AF58" s="109"/>
      <c r="AG58" s="109"/>
      <c r="AH58" s="109"/>
      <c r="AI58" s="109"/>
      <c r="AJ58" s="109"/>
      <c r="AK58" s="109"/>
    </row>
    <row r="59" spans="1:37" ht="15" customHeight="1">
      <c r="A59" t="s">
        <v>109</v>
      </c>
      <c r="B59" t="s">
        <v>106</v>
      </c>
      <c r="C59" s="106" t="s">
        <v>133</v>
      </c>
      <c r="D59" s="106"/>
      <c r="E59" s="103" t="s">
        <v>88</v>
      </c>
      <c r="F59" s="109" t="e">
        <f>VLOOKUP($E59,Sheet2!$A$6:$V$60,3,FALSE)</f>
        <v>#REF!</v>
      </c>
      <c r="G59" s="109" t="e">
        <f>VLOOKUP($E59,Sheet2!$A$6:$V$60,4,FALSE)</f>
        <v>#REF!</v>
      </c>
      <c r="H59" s="109" t="e">
        <f>VLOOKUP($E59,Sheet2!$A$6:$V$60,5,FALSE)</f>
        <v>#REF!</v>
      </c>
      <c r="I59" s="109" t="e">
        <f>VLOOKUP($E59,Sheet2!$A$6:$V$60,6,FALSE)</f>
        <v>#REF!</v>
      </c>
      <c r="J59" s="109" t="e">
        <f>VLOOKUP($E59,Sheet2!$A$6:$V$60,7,FALSE)</f>
        <v>#REF!</v>
      </c>
      <c r="K59" s="109" t="e">
        <f>VLOOKUP($E59,Sheet2!$A$6:$V$60,8,FALSE)</f>
        <v>#REF!</v>
      </c>
      <c r="L59" s="109" t="e">
        <f>VLOOKUP($E59,Sheet2!$A$6:$V$60,9,FALSE)</f>
        <v>#REF!</v>
      </c>
      <c r="M59" s="109" t="e">
        <f>VLOOKUP($E59,Sheet2!$A$6:$V$60,10,FALSE)</f>
        <v>#REF!</v>
      </c>
      <c r="N59" s="109" t="e">
        <f>VLOOKUP($E59,Sheet2!$A$6:$V$60,11,FALSE)</f>
        <v>#REF!</v>
      </c>
      <c r="O59" s="109" t="e">
        <f>VLOOKUP($E59,Sheet2!$A$6:$V$60,12,FALSE)</f>
        <v>#REF!</v>
      </c>
      <c r="P59" s="109" t="e">
        <f>VLOOKUP($E59,Sheet2!$A$6:$V$60,13,FALSE)</f>
        <v>#REF!</v>
      </c>
      <c r="Q59" s="109" t="e">
        <f>VLOOKUP($E59,Sheet2!$A$6:$V$60,14,FALSE)</f>
        <v>#REF!</v>
      </c>
      <c r="R59" s="109" t="e">
        <f>VLOOKUP($E59,Sheet2!$A$6:$V$60,15,FALSE)</f>
        <v>#REF!</v>
      </c>
      <c r="S59" s="109" t="e">
        <f>VLOOKUP($E59,Sheet2!$A$6:$V$60,16,FALSE)</f>
        <v>#REF!</v>
      </c>
      <c r="T59" s="109" t="e">
        <f>VLOOKUP($E59,Sheet2!$A$6:$V$60,17,FALSE)</f>
        <v>#REF!</v>
      </c>
      <c r="U59" s="109" t="e">
        <f>VLOOKUP($E59,Sheet2!$A$6:$V$60,18,FALSE)</f>
        <v>#REF!</v>
      </c>
      <c r="V59" s="109" t="e">
        <f>VLOOKUP($E59,Sheet2!$A$6:$V$60,19,FALSE)</f>
        <v>#REF!</v>
      </c>
      <c r="W59" s="109" t="e">
        <f>VLOOKUP($E59,Sheet2!$A$6:$V$60,20,FALSE)</f>
        <v>#REF!</v>
      </c>
      <c r="X59" s="109" t="e">
        <f>VLOOKUP($E59,Sheet2!$A$6:$V$60,21,FALSE)</f>
        <v>#REF!</v>
      </c>
      <c r="Y59" s="109" t="e">
        <f t="shared" si="6"/>
        <v>#REF!</v>
      </c>
      <c r="Z59" s="109"/>
      <c r="AA59" s="109"/>
      <c r="AB59" s="109"/>
      <c r="AC59" s="109"/>
      <c r="AD59" s="109"/>
      <c r="AE59" s="109"/>
      <c r="AF59" s="109"/>
      <c r="AG59" s="109"/>
      <c r="AH59" s="109"/>
      <c r="AI59" s="109"/>
      <c r="AJ59" s="109"/>
      <c r="AK59" s="109"/>
    </row>
    <row r="60" spans="1:37" ht="15" customHeight="1">
      <c r="D60" s="105">
        <v>320102100001000</v>
      </c>
      <c r="E60" s="106" t="s">
        <v>134</v>
      </c>
      <c r="G60" s="109"/>
      <c r="H60" s="109"/>
      <c r="I60" s="109"/>
      <c r="J60" s="109"/>
      <c r="K60" s="109"/>
      <c r="L60" s="109"/>
      <c r="M60" s="109"/>
      <c r="N60" s="109"/>
      <c r="O60" s="109"/>
      <c r="P60" s="109"/>
      <c r="Q60" s="109"/>
      <c r="R60" s="109"/>
      <c r="S60" s="109"/>
      <c r="T60" s="109"/>
      <c r="U60" s="109"/>
      <c r="V60" s="109"/>
      <c r="W60" s="109"/>
      <c r="X60" s="109"/>
      <c r="Y60" s="109">
        <f t="shared" si="6"/>
        <v>0</v>
      </c>
      <c r="Z60" s="109"/>
      <c r="AA60" s="109"/>
      <c r="AB60" s="109"/>
      <c r="AC60" s="109"/>
      <c r="AD60" s="109"/>
      <c r="AE60" s="109"/>
      <c r="AF60" s="109"/>
      <c r="AG60" s="109"/>
      <c r="AH60" s="109"/>
      <c r="AI60" s="109"/>
      <c r="AJ60" s="109"/>
      <c r="AK60" s="109"/>
    </row>
    <row r="61" spans="1:37" ht="15" customHeight="1">
      <c r="A61" t="s">
        <v>109</v>
      </c>
      <c r="B61" t="s">
        <v>106</v>
      </c>
      <c r="C61" s="106" t="s">
        <v>134</v>
      </c>
      <c r="D61" s="106"/>
      <c r="E61" s="103" t="s">
        <v>90</v>
      </c>
      <c r="F61" s="109" t="e">
        <f>VLOOKUP($E61,Sheet2!$A$6:$V$60,3,FALSE)</f>
        <v>#REF!</v>
      </c>
      <c r="G61" s="109" t="e">
        <f>VLOOKUP($E61,Sheet2!$A$6:$V$60,4,FALSE)</f>
        <v>#REF!</v>
      </c>
      <c r="H61" s="109" t="e">
        <f>VLOOKUP($E61,Sheet2!$A$6:$V$60,5,FALSE)</f>
        <v>#REF!</v>
      </c>
      <c r="I61" s="109" t="e">
        <f>VLOOKUP($E61,Sheet2!$A$6:$V$60,6,FALSE)</f>
        <v>#REF!</v>
      </c>
      <c r="J61" s="109" t="e">
        <f>VLOOKUP($E61,Sheet2!$A$6:$V$60,7,FALSE)</f>
        <v>#REF!</v>
      </c>
      <c r="K61" s="109" t="e">
        <f>VLOOKUP($E61,Sheet2!$A$6:$V$60,8,FALSE)</f>
        <v>#REF!</v>
      </c>
      <c r="L61" s="109" t="e">
        <f>VLOOKUP($E61,Sheet2!$A$6:$V$60,9,FALSE)</f>
        <v>#REF!</v>
      </c>
      <c r="M61" s="109" t="e">
        <f>VLOOKUP($E61,Sheet2!$A$6:$V$60,10,FALSE)</f>
        <v>#REF!</v>
      </c>
      <c r="N61" s="109" t="e">
        <f>VLOOKUP($E61,Sheet2!$A$6:$V$60,11,FALSE)</f>
        <v>#REF!</v>
      </c>
      <c r="O61" s="109" t="e">
        <f>VLOOKUP($E61,Sheet2!$A$6:$V$60,12,FALSE)</f>
        <v>#REF!</v>
      </c>
      <c r="P61" s="109" t="e">
        <f>VLOOKUP($E61,Sheet2!$A$6:$V$60,13,FALSE)</f>
        <v>#REF!</v>
      </c>
      <c r="Q61" s="109" t="e">
        <f>VLOOKUP($E61,Sheet2!$A$6:$V$60,14,FALSE)</f>
        <v>#REF!</v>
      </c>
      <c r="R61" s="109" t="e">
        <f>VLOOKUP($E61,Sheet2!$A$6:$V$60,15,FALSE)</f>
        <v>#REF!</v>
      </c>
      <c r="S61" s="109" t="e">
        <f>VLOOKUP($E61,Sheet2!$A$6:$V$60,16,FALSE)</f>
        <v>#REF!</v>
      </c>
      <c r="T61" s="109" t="e">
        <f>VLOOKUP($E61,Sheet2!$A$6:$V$60,17,FALSE)</f>
        <v>#REF!</v>
      </c>
      <c r="U61" s="109" t="e">
        <f>VLOOKUP($E61,Sheet2!$A$6:$V$60,18,FALSE)</f>
        <v>#REF!</v>
      </c>
      <c r="V61" s="109" t="e">
        <f>VLOOKUP($E61,Sheet2!$A$6:$V$60,19,FALSE)</f>
        <v>#REF!</v>
      </c>
      <c r="W61" s="109" t="e">
        <f>VLOOKUP($E61,Sheet2!$A$6:$V$60,20,FALSE)</f>
        <v>#REF!</v>
      </c>
      <c r="X61" s="109" t="e">
        <f>VLOOKUP($E61,Sheet2!$A$6:$V$60,21,FALSE)</f>
        <v>#REF!</v>
      </c>
      <c r="Y61" s="109" t="e">
        <f t="shared" si="6"/>
        <v>#REF!</v>
      </c>
      <c r="Z61" s="109"/>
      <c r="AA61" s="109"/>
      <c r="AB61" s="109"/>
      <c r="AC61" s="109"/>
      <c r="AD61" s="109"/>
      <c r="AE61" s="109"/>
      <c r="AF61" s="109"/>
      <c r="AG61" s="109"/>
      <c r="AH61" s="109"/>
      <c r="AI61" s="109"/>
      <c r="AJ61" s="109"/>
      <c r="AK61" s="109"/>
    </row>
    <row r="62" spans="1:37" ht="15" customHeight="1">
      <c r="D62" s="105">
        <v>330101100002000</v>
      </c>
      <c r="E62" s="106" t="s">
        <v>135</v>
      </c>
      <c r="G62" s="109"/>
      <c r="H62" s="109"/>
      <c r="I62" s="109"/>
      <c r="J62" s="109"/>
      <c r="K62" s="109"/>
      <c r="L62" s="109"/>
      <c r="M62" s="109"/>
      <c r="N62" s="109"/>
      <c r="O62" s="109"/>
      <c r="P62" s="109"/>
      <c r="Q62" s="109"/>
      <c r="R62" s="109"/>
      <c r="S62" s="109"/>
      <c r="T62" s="109"/>
      <c r="U62" s="109"/>
      <c r="V62" s="109"/>
      <c r="W62" s="109"/>
      <c r="X62" s="109"/>
      <c r="Y62" s="109">
        <f t="shared" si="6"/>
        <v>0</v>
      </c>
      <c r="Z62" s="109"/>
      <c r="AA62" s="109"/>
      <c r="AB62" s="109"/>
      <c r="AC62" s="109"/>
      <c r="AD62" s="109"/>
      <c r="AE62" s="109"/>
      <c r="AF62" s="109"/>
      <c r="AG62" s="109"/>
      <c r="AH62" s="109"/>
      <c r="AI62" s="109"/>
      <c r="AJ62" s="109"/>
      <c r="AK62" s="109"/>
    </row>
    <row r="63" spans="1:37" ht="15" customHeight="1">
      <c r="A63" t="s">
        <v>105</v>
      </c>
      <c r="B63" t="s">
        <v>111</v>
      </c>
      <c r="C63" s="106" t="s">
        <v>135</v>
      </c>
      <c r="D63" s="106"/>
      <c r="E63" s="103" t="s">
        <v>32</v>
      </c>
      <c r="F63" s="109" t="e">
        <f>VLOOKUP($E63,Sheet2!$A$6:$V$60,3,FALSE)</f>
        <v>#REF!</v>
      </c>
      <c r="G63" s="109" t="e">
        <f>VLOOKUP($E63,Sheet2!$A$6:$V$60,4,FALSE)</f>
        <v>#REF!</v>
      </c>
      <c r="H63" s="109" t="e">
        <f>VLOOKUP($E63,Sheet2!$A$6:$V$60,5,FALSE)</f>
        <v>#REF!</v>
      </c>
      <c r="I63" s="109" t="e">
        <f>VLOOKUP($E63,Sheet2!$A$6:$V$60,6,FALSE)</f>
        <v>#REF!</v>
      </c>
      <c r="J63" s="109" t="e">
        <f>VLOOKUP($E63,Sheet2!$A$6:$V$60,7,FALSE)</f>
        <v>#REF!</v>
      </c>
      <c r="K63" s="109" t="e">
        <f>VLOOKUP($E63,Sheet2!$A$6:$V$60,8,FALSE)</f>
        <v>#REF!</v>
      </c>
      <c r="L63" s="109" t="e">
        <f>VLOOKUP($E63,Sheet2!$A$6:$V$60,9,FALSE)</f>
        <v>#REF!</v>
      </c>
      <c r="M63" s="109" t="e">
        <f>VLOOKUP($E63,Sheet2!$A$6:$V$60,10,FALSE)</f>
        <v>#REF!</v>
      </c>
      <c r="N63" s="109" t="e">
        <f>VLOOKUP($E63,Sheet2!$A$6:$V$60,11,FALSE)</f>
        <v>#REF!</v>
      </c>
      <c r="O63" s="109" t="e">
        <f>VLOOKUP($E63,Sheet2!$A$6:$V$60,12,FALSE)</f>
        <v>#REF!</v>
      </c>
      <c r="P63" s="109" t="e">
        <f>VLOOKUP($E63,Sheet2!$A$6:$V$60,13,FALSE)</f>
        <v>#REF!</v>
      </c>
      <c r="Q63" s="109" t="e">
        <f>VLOOKUP($E63,Sheet2!$A$6:$V$60,14,FALSE)</f>
        <v>#REF!</v>
      </c>
      <c r="R63" s="109" t="e">
        <f>VLOOKUP($E63,Sheet2!$A$6:$V$60,15,FALSE)</f>
        <v>#REF!</v>
      </c>
      <c r="S63" s="109" t="e">
        <f>VLOOKUP($E63,Sheet2!$A$6:$V$60,16,FALSE)</f>
        <v>#REF!</v>
      </c>
      <c r="T63" s="109" t="e">
        <f>VLOOKUP($E63,Sheet2!$A$6:$V$60,17,FALSE)</f>
        <v>#REF!</v>
      </c>
      <c r="U63" s="109" t="e">
        <f>VLOOKUP($E63,Sheet2!$A$6:$V$60,18,FALSE)</f>
        <v>#REF!</v>
      </c>
      <c r="V63" s="109" t="e">
        <f>VLOOKUP($E63,Sheet2!$A$6:$V$60,19,FALSE)</f>
        <v>#REF!</v>
      </c>
      <c r="W63" s="109" t="e">
        <f>VLOOKUP($E63,Sheet2!$A$6:$V$60,20,FALSE)</f>
        <v>#REF!</v>
      </c>
      <c r="X63" s="109" t="e">
        <f>VLOOKUP($E63,Sheet2!$A$6:$V$60,21,FALSE)</f>
        <v>#REF!</v>
      </c>
      <c r="Y63" s="109"/>
      <c r="Z63" s="109"/>
      <c r="AA63" s="109"/>
      <c r="AB63" s="109"/>
      <c r="AC63" s="109"/>
      <c r="AD63" s="109"/>
      <c r="AE63" s="109"/>
      <c r="AF63" s="109"/>
      <c r="AG63" s="109"/>
      <c r="AH63" s="109"/>
      <c r="AI63" s="109"/>
      <c r="AJ63" s="109"/>
      <c r="AK63" s="109"/>
    </row>
    <row r="64" spans="1:37" ht="15" customHeight="1">
      <c r="A64" t="s">
        <v>109</v>
      </c>
      <c r="B64" t="s">
        <v>111</v>
      </c>
      <c r="C64" s="106" t="s">
        <v>135</v>
      </c>
      <c r="D64" s="106"/>
      <c r="E64" s="103" t="s">
        <v>47</v>
      </c>
      <c r="F64" s="109" t="e">
        <f>VLOOKUP($E64,Sheet2!$A$6:$V$60,3,FALSE)</f>
        <v>#REF!</v>
      </c>
      <c r="G64" s="109" t="e">
        <f>VLOOKUP($E64,Sheet2!$A$6:$V$60,4,FALSE)</f>
        <v>#REF!</v>
      </c>
      <c r="H64" s="109" t="e">
        <f>VLOOKUP($E64,Sheet2!$A$6:$V$60,5,FALSE)</f>
        <v>#REF!</v>
      </c>
      <c r="I64" s="109" t="e">
        <f>VLOOKUP($E64,Sheet2!$A$6:$V$60,6,FALSE)</f>
        <v>#REF!</v>
      </c>
      <c r="J64" s="109" t="e">
        <f>VLOOKUP($E64,Sheet2!$A$6:$V$60,7,FALSE)</f>
        <v>#REF!</v>
      </c>
      <c r="K64" s="109" t="e">
        <f>VLOOKUP($E64,Sheet2!$A$6:$V$60,8,FALSE)</f>
        <v>#REF!</v>
      </c>
      <c r="L64" s="109" t="e">
        <f>VLOOKUP($E64,Sheet2!$A$6:$V$60,9,FALSE)</f>
        <v>#REF!</v>
      </c>
      <c r="M64" s="109" t="e">
        <f>VLOOKUP($E64,Sheet2!$A$6:$V$60,10,FALSE)</f>
        <v>#REF!</v>
      </c>
      <c r="N64" s="109" t="e">
        <f>VLOOKUP($E64,Sheet2!$A$6:$V$60,11,FALSE)</f>
        <v>#REF!</v>
      </c>
      <c r="O64" s="109" t="e">
        <f>VLOOKUP($E64,Sheet2!$A$6:$V$60,12,FALSE)</f>
        <v>#REF!</v>
      </c>
      <c r="P64" s="109" t="e">
        <f>VLOOKUP($E64,Sheet2!$A$6:$V$60,13,FALSE)</f>
        <v>#REF!</v>
      </c>
      <c r="Q64" s="109" t="e">
        <f>VLOOKUP($E64,Sheet2!$A$6:$V$60,14,FALSE)</f>
        <v>#REF!</v>
      </c>
      <c r="R64" s="109" t="e">
        <f>VLOOKUP($E64,Sheet2!$A$6:$V$60,15,FALSE)</f>
        <v>#REF!</v>
      </c>
      <c r="S64" s="109" t="e">
        <f>VLOOKUP($E64,Sheet2!$A$6:$V$60,16,FALSE)</f>
        <v>#REF!</v>
      </c>
      <c r="T64" s="109" t="e">
        <f>VLOOKUP($E64,Sheet2!$A$6:$V$60,17,FALSE)</f>
        <v>#REF!</v>
      </c>
      <c r="U64" s="109" t="e">
        <f>VLOOKUP($E64,Sheet2!$A$6:$V$60,18,FALSE)</f>
        <v>#REF!</v>
      </c>
      <c r="V64" s="109" t="e">
        <f>VLOOKUP($E64,Sheet2!$A$6:$V$60,19,FALSE)</f>
        <v>#REF!</v>
      </c>
      <c r="W64" s="109" t="e">
        <f>VLOOKUP($E64,Sheet2!$A$6:$V$60,20,FALSE)</f>
        <v>#REF!</v>
      </c>
      <c r="X64" s="109" t="e">
        <f>VLOOKUP($E64,Sheet2!$A$6:$V$60,21,FALSE)</f>
        <v>#REF!</v>
      </c>
      <c r="Y64" s="109"/>
      <c r="Z64" s="109"/>
      <c r="AA64" s="109"/>
      <c r="AB64" s="109"/>
      <c r="AC64" s="109"/>
      <c r="AD64" s="109"/>
      <c r="AE64" s="109"/>
      <c r="AF64" s="109"/>
      <c r="AG64" s="109"/>
      <c r="AH64" s="109"/>
      <c r="AI64" s="109"/>
      <c r="AJ64" s="109"/>
      <c r="AK64" s="109"/>
    </row>
    <row r="65" spans="1:37" ht="15" customHeight="1">
      <c r="D65" s="105">
        <v>340100200001000</v>
      </c>
      <c r="E65" s="106" t="s">
        <v>136</v>
      </c>
      <c r="G65" s="109"/>
      <c r="H65" s="109"/>
      <c r="I65" s="109"/>
      <c r="J65" s="109"/>
      <c r="K65" s="109"/>
      <c r="L65" s="109"/>
      <c r="M65" s="109"/>
      <c r="N65" s="109"/>
      <c r="O65" s="109"/>
      <c r="P65" s="109"/>
      <c r="Q65" s="109"/>
      <c r="R65" s="109"/>
      <c r="S65" s="109"/>
      <c r="T65" s="109"/>
      <c r="U65" s="109"/>
      <c r="V65" s="109"/>
      <c r="W65" s="109"/>
      <c r="X65" s="109"/>
      <c r="Y65" s="109">
        <f t="shared" ref="Y65:Y69" si="7">+W65+X65-I65</f>
        <v>0</v>
      </c>
      <c r="Z65" s="109"/>
      <c r="AA65" s="109"/>
      <c r="AB65" s="109"/>
      <c r="AC65" s="109"/>
      <c r="AD65" s="109"/>
      <c r="AE65" s="109"/>
      <c r="AF65" s="109"/>
      <c r="AG65" s="109"/>
      <c r="AH65" s="109"/>
      <c r="AI65" s="109"/>
      <c r="AJ65" s="109"/>
      <c r="AK65" s="109"/>
    </row>
    <row r="66" spans="1:37" ht="15" customHeight="1">
      <c r="A66" t="s">
        <v>109</v>
      </c>
      <c r="B66" t="s">
        <v>106</v>
      </c>
      <c r="C66" s="106" t="s">
        <v>136</v>
      </c>
      <c r="D66" s="106"/>
      <c r="E66" s="103" t="s">
        <v>67</v>
      </c>
      <c r="F66" s="109" t="e">
        <f>VLOOKUP($E66,Sheet2!$A$6:$V$60,3,FALSE)</f>
        <v>#REF!</v>
      </c>
      <c r="G66" s="109" t="e">
        <f>VLOOKUP($E66,Sheet2!$A$6:$V$60,4,FALSE)</f>
        <v>#REF!</v>
      </c>
      <c r="H66" s="109" t="e">
        <f>VLOOKUP($E66,Sheet2!$A$6:$V$60,5,FALSE)</f>
        <v>#REF!</v>
      </c>
      <c r="I66" s="109" t="e">
        <f>VLOOKUP($E66,Sheet2!$A$6:$V$60,6,FALSE)</f>
        <v>#REF!</v>
      </c>
      <c r="J66" s="109" t="e">
        <f>VLOOKUP($E66,Sheet2!$A$6:$V$60,7,FALSE)</f>
        <v>#REF!</v>
      </c>
      <c r="K66" s="109" t="e">
        <f>VLOOKUP($E66,Sheet2!$A$6:$V$60,8,FALSE)</f>
        <v>#REF!</v>
      </c>
      <c r="L66" s="109" t="e">
        <f>VLOOKUP($E66,Sheet2!$A$6:$V$60,9,FALSE)</f>
        <v>#REF!</v>
      </c>
      <c r="M66" s="109" t="e">
        <f>VLOOKUP($E66,Sheet2!$A$6:$V$60,10,FALSE)</f>
        <v>#REF!</v>
      </c>
      <c r="N66" s="109" t="e">
        <f>VLOOKUP($E66,Sheet2!$A$6:$V$60,11,FALSE)</f>
        <v>#REF!</v>
      </c>
      <c r="O66" s="109" t="e">
        <f>VLOOKUP($E66,Sheet2!$A$6:$V$60,12,FALSE)</f>
        <v>#REF!</v>
      </c>
      <c r="P66" s="109" t="e">
        <f>VLOOKUP($E66,Sheet2!$A$6:$V$60,13,FALSE)</f>
        <v>#REF!</v>
      </c>
      <c r="Q66" s="109" t="e">
        <f>VLOOKUP($E66,Sheet2!$A$6:$V$60,14,FALSE)</f>
        <v>#REF!</v>
      </c>
      <c r="R66" s="109" t="e">
        <f>VLOOKUP($E66,Sheet2!$A$6:$V$60,15,FALSE)</f>
        <v>#REF!</v>
      </c>
      <c r="S66" s="109" t="e">
        <f>VLOOKUP($E66,Sheet2!$A$6:$V$60,16,FALSE)</f>
        <v>#REF!</v>
      </c>
      <c r="T66" s="109" t="e">
        <f>VLOOKUP($E66,Sheet2!$A$6:$V$60,17,FALSE)</f>
        <v>#REF!</v>
      </c>
      <c r="U66" s="109" t="e">
        <f>VLOOKUP($E66,Sheet2!$A$6:$V$60,18,FALSE)</f>
        <v>#REF!</v>
      </c>
      <c r="V66" s="109" t="e">
        <f>VLOOKUP($E66,Sheet2!$A$6:$V$60,19,FALSE)</f>
        <v>#REF!</v>
      </c>
      <c r="W66" s="109" t="e">
        <f>VLOOKUP($E66,Sheet2!$A$6:$V$60,20,FALSE)</f>
        <v>#REF!</v>
      </c>
      <c r="X66" s="109" t="e">
        <f>VLOOKUP($E66,Sheet2!$A$6:$V$60,21,FALSE)</f>
        <v>#REF!</v>
      </c>
      <c r="Y66" s="109" t="e">
        <f t="shared" si="7"/>
        <v>#REF!</v>
      </c>
      <c r="Z66" s="109"/>
      <c r="AA66" s="109"/>
      <c r="AB66" s="109"/>
      <c r="AC66" s="109"/>
      <c r="AD66" s="109"/>
      <c r="AE66" s="109"/>
      <c r="AF66" s="109"/>
      <c r="AG66" s="109"/>
      <c r="AH66" s="109"/>
      <c r="AI66" s="109"/>
      <c r="AJ66" s="109"/>
      <c r="AK66" s="109"/>
    </row>
    <row r="67" spans="1:37" ht="15" customHeight="1">
      <c r="A67" t="s">
        <v>109</v>
      </c>
      <c r="B67" t="s">
        <v>106</v>
      </c>
      <c r="C67" s="106" t="s">
        <v>136</v>
      </c>
      <c r="D67" s="106"/>
      <c r="E67" s="103" t="s">
        <v>75</v>
      </c>
      <c r="F67" s="109" t="e">
        <f>VLOOKUP($E67,Sheet2!$A$6:$V$60,3,FALSE)</f>
        <v>#REF!</v>
      </c>
      <c r="G67" s="109" t="e">
        <f>VLOOKUP($E67,Sheet2!$A$6:$V$60,4,FALSE)</f>
        <v>#REF!</v>
      </c>
      <c r="H67" s="109" t="e">
        <f>VLOOKUP($E67,Sheet2!$A$6:$V$60,5,FALSE)</f>
        <v>#REF!</v>
      </c>
      <c r="I67" s="109" t="e">
        <f>VLOOKUP($E67,Sheet2!$A$6:$V$60,6,FALSE)</f>
        <v>#REF!</v>
      </c>
      <c r="J67" s="109" t="e">
        <f>VLOOKUP($E67,Sheet2!$A$6:$V$60,7,FALSE)</f>
        <v>#REF!</v>
      </c>
      <c r="K67" s="109" t="e">
        <f>VLOOKUP($E67,Sheet2!$A$6:$V$60,8,FALSE)</f>
        <v>#REF!</v>
      </c>
      <c r="L67" s="109" t="e">
        <f>VLOOKUP($E67,Sheet2!$A$6:$V$60,9,FALSE)</f>
        <v>#REF!</v>
      </c>
      <c r="M67" s="109" t="e">
        <f>VLOOKUP($E67,Sheet2!$A$6:$V$60,10,FALSE)</f>
        <v>#REF!</v>
      </c>
      <c r="N67" s="109" t="e">
        <f>VLOOKUP($E67,Sheet2!$A$6:$V$60,11,FALSE)</f>
        <v>#REF!</v>
      </c>
      <c r="O67" s="109" t="e">
        <f>VLOOKUP($E67,Sheet2!$A$6:$V$60,12,FALSE)</f>
        <v>#REF!</v>
      </c>
      <c r="P67" s="109" t="e">
        <f>VLOOKUP($E67,Sheet2!$A$6:$V$60,13,FALSE)</f>
        <v>#REF!</v>
      </c>
      <c r="Q67" s="109" t="e">
        <f>VLOOKUP($E67,Sheet2!$A$6:$V$60,14,FALSE)</f>
        <v>#REF!</v>
      </c>
      <c r="R67" s="109" t="e">
        <f>VLOOKUP($E67,Sheet2!$A$6:$V$60,15,FALSE)</f>
        <v>#REF!</v>
      </c>
      <c r="S67" s="109" t="e">
        <f>VLOOKUP($E67,Sheet2!$A$6:$V$60,16,FALSE)</f>
        <v>#REF!</v>
      </c>
      <c r="T67" s="109" t="e">
        <f>VLOOKUP($E67,Sheet2!$A$6:$V$60,17,FALSE)</f>
        <v>#REF!</v>
      </c>
      <c r="U67" s="109" t="e">
        <f>VLOOKUP($E67,Sheet2!$A$6:$V$60,18,FALSE)</f>
        <v>#REF!</v>
      </c>
      <c r="V67" s="109" t="e">
        <f>VLOOKUP($E67,Sheet2!$A$6:$V$60,19,FALSE)</f>
        <v>#REF!</v>
      </c>
      <c r="W67" s="109" t="e">
        <f>VLOOKUP($E67,Sheet2!$A$6:$V$60,20,FALSE)</f>
        <v>#REF!</v>
      </c>
      <c r="X67" s="109" t="e">
        <f>VLOOKUP($E67,Sheet2!$A$6:$V$60,21,FALSE)</f>
        <v>#REF!</v>
      </c>
      <c r="Y67" s="109" t="e">
        <f t="shared" si="7"/>
        <v>#REF!</v>
      </c>
      <c r="Z67" s="109"/>
      <c r="AA67" s="109"/>
      <c r="AB67" s="109"/>
      <c r="AC67" s="109"/>
      <c r="AD67" s="109"/>
      <c r="AE67" s="109"/>
      <c r="AF67" s="109"/>
      <c r="AG67" s="109"/>
      <c r="AH67" s="109"/>
      <c r="AI67" s="109"/>
      <c r="AJ67" s="109"/>
      <c r="AK67" s="109"/>
    </row>
    <row r="68" spans="1:37" ht="15" customHeight="1">
      <c r="A68" t="s">
        <v>109</v>
      </c>
      <c r="B68" t="s">
        <v>106</v>
      </c>
      <c r="C68" s="106" t="s">
        <v>136</v>
      </c>
      <c r="D68" s="106"/>
      <c r="E68" s="103" t="s">
        <v>77</v>
      </c>
      <c r="F68" s="109" t="e">
        <f>VLOOKUP($E68,Sheet2!$A$6:$V$60,3,FALSE)</f>
        <v>#REF!</v>
      </c>
      <c r="G68" s="109" t="e">
        <f>VLOOKUP($E68,Sheet2!$A$6:$V$60,4,FALSE)</f>
        <v>#REF!</v>
      </c>
      <c r="H68" s="109" t="e">
        <f>VLOOKUP($E68,Sheet2!$A$6:$V$60,5,FALSE)</f>
        <v>#REF!</v>
      </c>
      <c r="I68" s="109" t="e">
        <f>VLOOKUP($E68,Sheet2!$A$6:$V$60,6,FALSE)</f>
        <v>#REF!</v>
      </c>
      <c r="J68" s="109" t="e">
        <f>VLOOKUP($E68,Sheet2!$A$6:$V$60,7,FALSE)</f>
        <v>#REF!</v>
      </c>
      <c r="K68" s="109" t="e">
        <f>VLOOKUP($E68,Sheet2!$A$6:$V$60,8,FALSE)</f>
        <v>#REF!</v>
      </c>
      <c r="L68" s="109" t="e">
        <f>VLOOKUP($E68,Sheet2!$A$6:$V$60,9,FALSE)</f>
        <v>#REF!</v>
      </c>
      <c r="M68" s="109" t="e">
        <f>VLOOKUP($E68,Sheet2!$A$6:$V$60,10,FALSE)</f>
        <v>#REF!</v>
      </c>
      <c r="N68" s="109" t="e">
        <f>VLOOKUP($E68,Sheet2!$A$6:$V$60,11,FALSE)</f>
        <v>#REF!</v>
      </c>
      <c r="O68" s="109" t="e">
        <f>VLOOKUP($E68,Sheet2!$A$6:$V$60,12,FALSE)</f>
        <v>#REF!</v>
      </c>
      <c r="P68" s="109" t="e">
        <f>VLOOKUP($E68,Sheet2!$A$6:$V$60,13,FALSE)</f>
        <v>#REF!</v>
      </c>
      <c r="Q68" s="109" t="e">
        <f>VLOOKUP($E68,Sheet2!$A$6:$V$60,14,FALSE)</f>
        <v>#REF!</v>
      </c>
      <c r="R68" s="109" t="e">
        <f>VLOOKUP($E68,Sheet2!$A$6:$V$60,15,FALSE)</f>
        <v>#REF!</v>
      </c>
      <c r="S68" s="109" t="e">
        <f>VLOOKUP($E68,Sheet2!$A$6:$V$60,16,FALSE)</f>
        <v>#REF!</v>
      </c>
      <c r="T68" s="109" t="e">
        <f>VLOOKUP($E68,Sheet2!$A$6:$V$60,17,FALSE)</f>
        <v>#REF!</v>
      </c>
      <c r="U68" s="109" t="e">
        <f>VLOOKUP($E68,Sheet2!$A$6:$V$60,18,FALSE)</f>
        <v>#REF!</v>
      </c>
      <c r="V68" s="109" t="e">
        <f>VLOOKUP($E68,Sheet2!$A$6:$V$60,19,FALSE)</f>
        <v>#REF!</v>
      </c>
      <c r="W68" s="109" t="e">
        <f>VLOOKUP($E68,Sheet2!$A$6:$V$60,20,FALSE)</f>
        <v>#REF!</v>
      </c>
      <c r="X68" s="109" t="e">
        <f>VLOOKUP($E68,Sheet2!$A$6:$V$60,21,FALSE)</f>
        <v>#REF!</v>
      </c>
      <c r="Y68" s="109" t="e">
        <f t="shared" si="7"/>
        <v>#REF!</v>
      </c>
      <c r="Z68" s="109"/>
      <c r="AA68" s="109"/>
      <c r="AB68" s="109"/>
      <c r="AC68" s="109"/>
      <c r="AD68" s="109"/>
      <c r="AE68" s="109"/>
      <c r="AF68" s="109"/>
      <c r="AG68" s="109"/>
      <c r="AH68" s="109"/>
      <c r="AI68" s="109"/>
      <c r="AJ68" s="109"/>
      <c r="AK68" s="109"/>
    </row>
    <row r="69" spans="1:37" ht="15" customHeight="1">
      <c r="E69" s="106" t="s">
        <v>137</v>
      </c>
      <c r="G69" s="109"/>
      <c r="H69" s="109"/>
      <c r="I69" s="109"/>
      <c r="J69" s="109"/>
      <c r="K69" s="109"/>
      <c r="L69" s="109"/>
      <c r="M69" s="109"/>
      <c r="N69" s="109"/>
      <c r="O69" s="109"/>
      <c r="P69" s="109"/>
      <c r="Q69" s="109"/>
      <c r="R69" s="109"/>
      <c r="S69" s="109"/>
      <c r="T69" s="109"/>
      <c r="U69" s="109"/>
      <c r="V69" s="109"/>
      <c r="W69" s="109"/>
      <c r="X69" s="109"/>
      <c r="Y69" s="109">
        <f t="shared" si="7"/>
        <v>0</v>
      </c>
      <c r="Z69" s="109"/>
      <c r="AA69" s="109"/>
      <c r="AB69" s="109"/>
      <c r="AC69" s="109"/>
      <c r="AD69" s="109"/>
      <c r="AE69" s="109"/>
      <c r="AF69" s="109"/>
      <c r="AG69" s="109"/>
      <c r="AH69" s="109"/>
      <c r="AI69" s="109"/>
      <c r="AJ69" s="109"/>
      <c r="AK69" s="109"/>
    </row>
    <row r="70" spans="1:37" ht="15" customHeight="1">
      <c r="A70" t="s">
        <v>105</v>
      </c>
      <c r="B70" t="s">
        <v>138</v>
      </c>
      <c r="C70" s="106" t="s">
        <v>137</v>
      </c>
      <c r="D70" s="106"/>
      <c r="E70" s="103" t="s">
        <v>36</v>
      </c>
      <c r="F70" s="109" t="e">
        <f>VLOOKUP($E70,Sheet2!$A$6:$V$60,3,FALSE)</f>
        <v>#REF!</v>
      </c>
      <c r="G70" s="109" t="e">
        <f>VLOOKUP($E70,Sheet2!$A$6:$V$60,4,FALSE)</f>
        <v>#REF!</v>
      </c>
      <c r="H70" s="109" t="e">
        <f>VLOOKUP($E70,Sheet2!$A$6:$V$60,5,FALSE)</f>
        <v>#REF!</v>
      </c>
      <c r="I70" s="109" t="e">
        <f>VLOOKUP($E70,Sheet2!$A$6:$V$60,6,FALSE)</f>
        <v>#REF!</v>
      </c>
      <c r="J70" s="109" t="e">
        <f>VLOOKUP($E70,Sheet2!$A$6:$V$60,7,FALSE)</f>
        <v>#REF!</v>
      </c>
      <c r="K70" s="109" t="e">
        <f>VLOOKUP($E70,Sheet2!$A$6:$V$60,8,FALSE)</f>
        <v>#REF!</v>
      </c>
      <c r="L70" s="109" t="e">
        <f>VLOOKUP($E70,Sheet2!$A$6:$V$60,9,FALSE)</f>
        <v>#REF!</v>
      </c>
      <c r="M70" s="109" t="e">
        <f>VLOOKUP($E70,Sheet2!$A$6:$V$60,10,FALSE)</f>
        <v>#REF!</v>
      </c>
      <c r="N70" s="109" t="e">
        <f>VLOOKUP($E70,Sheet2!$A$6:$V$60,11,FALSE)</f>
        <v>#REF!</v>
      </c>
      <c r="O70" s="109" t="e">
        <f>VLOOKUP($E70,Sheet2!$A$6:$V$60,12,FALSE)</f>
        <v>#REF!</v>
      </c>
      <c r="P70" s="109" t="e">
        <f>VLOOKUP($E70,Sheet2!$A$6:$V$60,13,FALSE)</f>
        <v>#REF!</v>
      </c>
      <c r="Q70" s="109" t="e">
        <f>VLOOKUP($E70,Sheet2!$A$6:$V$60,14,FALSE)</f>
        <v>#REF!</v>
      </c>
      <c r="R70" s="109" t="e">
        <f>VLOOKUP($E70,Sheet2!$A$6:$V$60,15,FALSE)</f>
        <v>#REF!</v>
      </c>
      <c r="S70" s="109" t="e">
        <f>VLOOKUP($E70,Sheet2!$A$6:$V$60,16,FALSE)</f>
        <v>#REF!</v>
      </c>
      <c r="T70" s="109" t="e">
        <f>VLOOKUP($E70,Sheet2!$A$6:$V$60,17,FALSE)</f>
        <v>#REF!</v>
      </c>
      <c r="U70" s="109" t="e">
        <f>VLOOKUP($E70,Sheet2!$A$6:$V$60,18,FALSE)</f>
        <v>#REF!</v>
      </c>
      <c r="V70" s="109" t="e">
        <f>VLOOKUP($E70,Sheet2!$A$6:$V$60,19,FALSE)</f>
        <v>#REF!</v>
      </c>
      <c r="W70" s="109" t="e">
        <f>VLOOKUP($E70,Sheet2!$A$6:$V$60,20,FALSE)</f>
        <v>#REF!</v>
      </c>
      <c r="X70" s="109" t="e">
        <f>VLOOKUP($E70,Sheet2!$A$6:$V$60,21,FALSE)</f>
        <v>#REF!</v>
      </c>
      <c r="Y70" s="109"/>
      <c r="Z70" s="109"/>
      <c r="AA70" s="109"/>
      <c r="AB70" s="109"/>
      <c r="AC70" s="109"/>
      <c r="AD70" s="109"/>
      <c r="AE70" s="109"/>
      <c r="AF70" s="109"/>
      <c r="AG70" s="109"/>
      <c r="AH70" s="109"/>
      <c r="AI70" s="109"/>
      <c r="AJ70" s="109"/>
      <c r="AK70" s="109"/>
    </row>
    <row r="71" spans="1:37" ht="15" customHeight="1">
      <c r="A71" t="s">
        <v>105</v>
      </c>
      <c r="B71" t="s">
        <v>138</v>
      </c>
      <c r="C71" s="106" t="s">
        <v>137</v>
      </c>
      <c r="D71" s="106"/>
      <c r="E71" s="103" t="s">
        <v>37</v>
      </c>
      <c r="F71" s="109" t="e">
        <f>VLOOKUP($E71,Sheet2!$A$6:$V$60,3,FALSE)</f>
        <v>#REF!</v>
      </c>
      <c r="G71" s="109" t="e">
        <f>VLOOKUP($E71,Sheet2!$A$6:$V$60,4,FALSE)</f>
        <v>#REF!</v>
      </c>
      <c r="H71" s="109" t="e">
        <f>VLOOKUP($E71,Sheet2!$A$6:$V$60,5,FALSE)</f>
        <v>#REF!</v>
      </c>
      <c r="I71" s="109" t="e">
        <f>VLOOKUP($E71,Sheet2!$A$6:$V$60,6,FALSE)</f>
        <v>#REF!</v>
      </c>
      <c r="J71" s="109" t="e">
        <f>VLOOKUP($E71,Sheet2!$A$6:$V$60,7,FALSE)</f>
        <v>#REF!</v>
      </c>
      <c r="K71" s="109" t="e">
        <f>VLOOKUP($E71,Sheet2!$A$6:$V$60,8,FALSE)</f>
        <v>#REF!</v>
      </c>
      <c r="L71" s="109" t="e">
        <f>VLOOKUP($E71,Sheet2!$A$6:$V$60,9,FALSE)</f>
        <v>#REF!</v>
      </c>
      <c r="M71" s="109" t="e">
        <f>VLOOKUP($E71,Sheet2!$A$6:$V$60,10,FALSE)</f>
        <v>#REF!</v>
      </c>
      <c r="N71" s="109" t="e">
        <f>VLOOKUP($E71,Sheet2!$A$6:$V$60,11,FALSE)</f>
        <v>#REF!</v>
      </c>
      <c r="O71" s="109" t="e">
        <f>VLOOKUP($E71,Sheet2!$A$6:$V$60,12,FALSE)</f>
        <v>#REF!</v>
      </c>
      <c r="P71" s="109" t="e">
        <f>VLOOKUP($E71,Sheet2!$A$6:$V$60,13,FALSE)</f>
        <v>#REF!</v>
      </c>
      <c r="Q71" s="109" t="e">
        <f>VLOOKUP($E71,Sheet2!$A$6:$V$60,14,FALSE)</f>
        <v>#REF!</v>
      </c>
      <c r="R71" s="109" t="e">
        <f>VLOOKUP($E71,Sheet2!$A$6:$V$60,15,FALSE)</f>
        <v>#REF!</v>
      </c>
      <c r="S71" s="109" t="e">
        <f>VLOOKUP($E71,Sheet2!$A$6:$V$60,16,FALSE)</f>
        <v>#REF!</v>
      </c>
      <c r="T71" s="109" t="e">
        <f>VLOOKUP($E71,Sheet2!$A$6:$V$60,17,FALSE)</f>
        <v>#REF!</v>
      </c>
      <c r="U71" s="109" t="e">
        <f>VLOOKUP($E71,Sheet2!$A$6:$V$60,18,FALSE)</f>
        <v>#REF!</v>
      </c>
      <c r="V71" s="109" t="e">
        <f>VLOOKUP($E71,Sheet2!$A$6:$V$60,19,FALSE)</f>
        <v>#REF!</v>
      </c>
      <c r="W71" s="109" t="e">
        <f>VLOOKUP($E71,Sheet2!$A$6:$V$60,20,FALSE)</f>
        <v>#REF!</v>
      </c>
      <c r="X71" s="109" t="e">
        <f>VLOOKUP($E71,Sheet2!$A$6:$V$60,21,FALSE)</f>
        <v>#REF!</v>
      </c>
      <c r="Y71" s="109"/>
      <c r="Z71" s="109"/>
      <c r="AA71" s="109"/>
      <c r="AB71" s="109"/>
      <c r="AC71" s="109"/>
      <c r="AD71" s="109"/>
      <c r="AE71" s="109"/>
      <c r="AF71" s="109"/>
      <c r="AG71" s="109"/>
      <c r="AH71" s="109"/>
      <c r="AI71" s="109"/>
      <c r="AJ71" s="109"/>
      <c r="AK71" s="109"/>
    </row>
    <row r="72" spans="1:37" ht="15" customHeight="1">
      <c r="A72" t="s">
        <v>105</v>
      </c>
      <c r="B72" t="s">
        <v>138</v>
      </c>
      <c r="C72" s="106" t="s">
        <v>137</v>
      </c>
      <c r="D72" s="106"/>
      <c r="E72" s="103" t="s">
        <v>38</v>
      </c>
      <c r="F72" s="109" t="e">
        <f>VLOOKUP($E72,Sheet2!$A$6:$V$60,3,FALSE)</f>
        <v>#REF!</v>
      </c>
      <c r="G72" s="109" t="e">
        <f>VLOOKUP($E72,Sheet2!$A$6:$V$60,4,FALSE)</f>
        <v>#REF!</v>
      </c>
      <c r="H72" s="109" t="e">
        <f>VLOOKUP($E72,Sheet2!$A$6:$V$60,5,FALSE)</f>
        <v>#REF!</v>
      </c>
      <c r="I72" s="109" t="e">
        <f>VLOOKUP($E72,Sheet2!$A$6:$V$60,6,FALSE)</f>
        <v>#REF!</v>
      </c>
      <c r="J72" s="109" t="e">
        <f>VLOOKUP($E72,Sheet2!$A$6:$V$60,7,FALSE)</f>
        <v>#REF!</v>
      </c>
      <c r="K72" s="109" t="e">
        <f>VLOOKUP($E72,Sheet2!$A$6:$V$60,8,FALSE)</f>
        <v>#REF!</v>
      </c>
      <c r="L72" s="109" t="e">
        <f>VLOOKUP($E72,Sheet2!$A$6:$V$60,9,FALSE)</f>
        <v>#REF!</v>
      </c>
      <c r="M72" s="109" t="e">
        <f>VLOOKUP($E72,Sheet2!$A$6:$V$60,10,FALSE)</f>
        <v>#REF!</v>
      </c>
      <c r="N72" s="109" t="e">
        <f>VLOOKUP($E72,Sheet2!$A$6:$V$60,11,FALSE)</f>
        <v>#REF!</v>
      </c>
      <c r="O72" s="109" t="e">
        <f>VLOOKUP($E72,Sheet2!$A$6:$V$60,12,FALSE)</f>
        <v>#REF!</v>
      </c>
      <c r="P72" s="109" t="e">
        <f>VLOOKUP($E72,Sheet2!$A$6:$V$60,13,FALSE)</f>
        <v>#REF!</v>
      </c>
      <c r="Q72" s="109" t="e">
        <f>VLOOKUP($E72,Sheet2!$A$6:$V$60,14,FALSE)</f>
        <v>#REF!</v>
      </c>
      <c r="R72" s="109" t="e">
        <f>VLOOKUP($E72,Sheet2!$A$6:$V$60,15,FALSE)</f>
        <v>#REF!</v>
      </c>
      <c r="S72" s="109" t="e">
        <f>VLOOKUP($E72,Sheet2!$A$6:$V$60,16,FALSE)</f>
        <v>#REF!</v>
      </c>
      <c r="T72" s="109" t="e">
        <f>VLOOKUP($E72,Sheet2!$A$6:$V$60,17,FALSE)</f>
        <v>#REF!</v>
      </c>
      <c r="U72" s="109" t="e">
        <f>VLOOKUP($E72,Sheet2!$A$6:$V$60,18,FALSE)</f>
        <v>#REF!</v>
      </c>
      <c r="V72" s="109" t="e">
        <f>VLOOKUP($E72,Sheet2!$A$6:$V$60,19,FALSE)</f>
        <v>#REF!</v>
      </c>
      <c r="W72" s="109" t="e">
        <f>VLOOKUP($E72,Sheet2!$A$6:$V$60,20,FALSE)</f>
        <v>#REF!</v>
      </c>
      <c r="X72" s="109" t="e">
        <f>VLOOKUP($E72,Sheet2!$A$6:$V$60,21,FALSE)</f>
        <v>#REF!</v>
      </c>
      <c r="Y72" s="109"/>
      <c r="Z72" s="109"/>
      <c r="AA72" s="109"/>
      <c r="AB72" s="109"/>
      <c r="AC72" s="109"/>
      <c r="AD72" s="109"/>
      <c r="AE72" s="109"/>
      <c r="AF72" s="109"/>
      <c r="AG72" s="109"/>
      <c r="AH72" s="109"/>
      <c r="AI72" s="109"/>
      <c r="AJ72" s="109"/>
      <c r="AK72" s="109"/>
    </row>
    <row r="73" spans="1:37">
      <c r="Y73" s="109">
        <f t="shared" ref="Y73:Y74" si="8">+W73+X73-I73</f>
        <v>0</v>
      </c>
    </row>
    <row r="74" spans="1:37">
      <c r="F74" s="109" t="e">
        <f t="shared" ref="F74:X74" si="9">SUBTOTAL(109,F2:F73)</f>
        <v>#REF!</v>
      </c>
      <c r="G74" s="109" t="e">
        <f t="shared" si="9"/>
        <v>#REF!</v>
      </c>
      <c r="H74" s="109" t="e">
        <f t="shared" si="9"/>
        <v>#REF!</v>
      </c>
      <c r="I74" s="109" t="e">
        <f t="shared" si="9"/>
        <v>#REF!</v>
      </c>
      <c r="J74" s="109" t="e">
        <f t="shared" si="9"/>
        <v>#REF!</v>
      </c>
      <c r="K74" s="109" t="e">
        <f t="shared" si="9"/>
        <v>#REF!</v>
      </c>
      <c r="L74" s="109" t="e">
        <f t="shared" si="9"/>
        <v>#REF!</v>
      </c>
      <c r="M74" s="109" t="e">
        <f t="shared" si="9"/>
        <v>#REF!</v>
      </c>
      <c r="N74" s="109" t="e">
        <f t="shared" si="9"/>
        <v>#REF!</v>
      </c>
      <c r="O74" s="109" t="e">
        <f t="shared" si="9"/>
        <v>#REF!</v>
      </c>
      <c r="P74" s="109" t="e">
        <f t="shared" si="9"/>
        <v>#REF!</v>
      </c>
      <c r="Q74" s="109" t="e">
        <f t="shared" si="9"/>
        <v>#REF!</v>
      </c>
      <c r="R74" s="109" t="e">
        <f t="shared" si="9"/>
        <v>#REF!</v>
      </c>
      <c r="S74" s="109" t="e">
        <f t="shared" si="9"/>
        <v>#REF!</v>
      </c>
      <c r="T74" s="109" t="e">
        <f t="shared" si="9"/>
        <v>#REF!</v>
      </c>
      <c r="U74" s="109" t="e">
        <f t="shared" si="9"/>
        <v>#REF!</v>
      </c>
      <c r="V74" s="109" t="e">
        <f t="shared" si="9"/>
        <v>#REF!</v>
      </c>
      <c r="W74" s="109" t="e">
        <f t="shared" si="9"/>
        <v>#REF!</v>
      </c>
      <c r="X74" s="109" t="e">
        <f t="shared" si="9"/>
        <v>#REF!</v>
      </c>
      <c r="Y74" s="109"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0</v>
      </c>
      <c r="C12" t="s">
        <v>1</v>
      </c>
    </row>
    <row r="13" spans="2:3">
      <c r="B13" t="s">
        <v>2</v>
      </c>
    </row>
    <row r="14" spans="2:3">
      <c r="B14" t="s">
        <v>3</v>
      </c>
      <c r="C14" t="s">
        <v>4</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5</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5</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