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_FilterDatabase" localSheetId="2" hidden="1">Sheet3!$A$2:$AL$134</definedName>
    <definedName name="_xlnm.Print_Area" localSheetId="0">'JAN-DEC'!$A$4:$U$14</definedName>
    <definedName name="_xlnm.Print_Area" localSheetId="1">Sheet2!$A$1:$U$162</definedName>
    <definedName name="_xlnm.Print_Titles" localSheetId="0">'JAN-DEC'!$11:$13</definedName>
    <definedName name="_xlnm.Print_Titles" localSheetId="1">Sheet2!$5:$5</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Q42" i="5"/>
  <c r="P42"/>
  <c r="O42"/>
  <c r="H8" i="6" l="1"/>
  <c r="Q125" i="5"/>
  <c r="P125"/>
  <c r="O125"/>
  <c r="N125"/>
  <c r="M125"/>
  <c r="Q124"/>
  <c r="P124"/>
  <c r="O124"/>
  <c r="N124"/>
  <c r="M124"/>
  <c r="Q44"/>
  <c r="O44"/>
  <c r="B44"/>
  <c r="Q36"/>
  <c r="U116" i="6" s="1"/>
  <c r="P36" i="5"/>
  <c r="T116" i="6" s="1"/>
  <c r="O36" i="5"/>
  <c r="S116" i="6" s="1"/>
  <c r="N36" i="5"/>
  <c r="R116" i="6" s="1"/>
  <c r="M36" i="5"/>
  <c r="Q116" i="6" s="1"/>
  <c r="E36" i="5"/>
  <c r="I116" i="6" s="1"/>
  <c r="D36" i="5"/>
  <c r="H116" i="6" s="1"/>
  <c r="C36" i="5"/>
  <c r="Q35"/>
  <c r="U86" i="6" s="1"/>
  <c r="P35" i="5"/>
  <c r="T86" i="6" s="1"/>
  <c r="O35" i="5"/>
  <c r="S86" i="6" s="1"/>
  <c r="N35" i="5"/>
  <c r="R86" i="6" s="1"/>
  <c r="M35" i="5"/>
  <c r="Q86" i="6" s="1"/>
  <c r="E35" i="5"/>
  <c r="I86" i="6" s="1"/>
  <c r="D35" i="5"/>
  <c r="H86" i="6" s="1"/>
  <c r="C35" i="5"/>
  <c r="Q33"/>
  <c r="U115" i="6" s="1"/>
  <c r="G116" l="1"/>
  <c r="G86"/>
  <c r="P31" i="5" l="1"/>
  <c r="T114" i="6" s="1"/>
  <c r="O31" i="5"/>
  <c r="S114" i="6" s="1"/>
  <c r="N31" i="5"/>
  <c r="R114" i="6" s="1"/>
  <c r="M31" i="5"/>
  <c r="Q114" i="6" s="1"/>
  <c r="E31" i="5"/>
  <c r="I114" i="6" s="1"/>
  <c r="D31" i="5"/>
  <c r="H114" i="6" s="1"/>
  <c r="C31" i="5"/>
  <c r="G114" i="6" s="1"/>
  <c r="F36" i="5"/>
  <c r="J116" i="6" s="1"/>
  <c r="P33" i="5"/>
  <c r="T115" i="6" s="1"/>
  <c r="O33" i="5"/>
  <c r="S115" i="6" s="1"/>
  <c r="N33" i="5"/>
  <c r="R115" i="6" s="1"/>
  <c r="M33" i="5"/>
  <c r="Q115" i="6" s="1"/>
  <c r="E33" i="5"/>
  <c r="I115" i="6" s="1"/>
  <c r="D33" i="5"/>
  <c r="H115" i="6" s="1"/>
  <c r="C33" i="5"/>
  <c r="G115" i="6" s="1"/>
  <c r="F35" i="5" l="1"/>
  <c r="J86" i="6" s="1"/>
  <c r="F33" i="5"/>
  <c r="J115" i="6" s="1"/>
  <c r="Q31" i="5"/>
  <c r="U114" i="6" s="1"/>
  <c r="F31" i="5"/>
  <c r="J114" i="6" s="1"/>
  <c r="E124" i="5" l="1"/>
  <c r="D124"/>
  <c r="C124"/>
  <c r="E125"/>
  <c r="D125"/>
  <c r="C125"/>
  <c r="F124" l="1"/>
  <c r="W124" s="1"/>
  <c r="G124"/>
  <c r="F125"/>
  <c r="W125" s="1"/>
  <c r="R124"/>
  <c r="S125" l="1"/>
  <c r="H125"/>
  <c r="S124"/>
  <c r="H124"/>
  <c r="G125"/>
  <c r="I124" l="1"/>
  <c r="R125"/>
  <c r="T124"/>
  <c r="I125"/>
  <c r="U125" l="1"/>
  <c r="J125"/>
  <c r="U124"/>
  <c r="J124"/>
  <c r="T125"/>
  <c r="Q29" l="1"/>
  <c r="P29"/>
  <c r="O29"/>
  <c r="N29"/>
  <c r="M29"/>
  <c r="E29"/>
  <c r="D29"/>
  <c r="C29"/>
  <c r="Q28"/>
  <c r="P28"/>
  <c r="O28"/>
  <c r="N28"/>
  <c r="M28"/>
  <c r="E28"/>
  <c r="D28"/>
  <c r="C28"/>
  <c r="C26"/>
  <c r="G19" i="6" s="1"/>
  <c r="D26" i="5"/>
  <c r="H19" i="6" s="1"/>
  <c r="E26" i="5"/>
  <c r="I19" i="6" s="1"/>
  <c r="M26" i="5"/>
  <c r="Q19" i="6" s="1"/>
  <c r="N26" i="5"/>
  <c r="R19" i="6" s="1"/>
  <c r="O26" i="5"/>
  <c r="S19" i="6" s="1"/>
  <c r="P26" i="5"/>
  <c r="T19" i="6" s="1"/>
  <c r="Q26" i="5"/>
  <c r="U19" i="6" s="1"/>
  <c r="Q123" i="5"/>
  <c r="U129" i="6" s="1"/>
  <c r="P123" i="5"/>
  <c r="T129" i="6" s="1"/>
  <c r="O123" i="5"/>
  <c r="S129" i="6" s="1"/>
  <c r="N123" i="5"/>
  <c r="R129" i="6" s="1"/>
  <c r="M123" i="5"/>
  <c r="Q129" i="6" s="1"/>
  <c r="P44" i="5" l="1"/>
  <c r="F29" l="1"/>
  <c r="F28" l="1"/>
  <c r="E123" l="1"/>
  <c r="I129" i="6" s="1"/>
  <c r="D123" i="5"/>
  <c r="H129" i="6" s="1"/>
  <c r="C123" i="5"/>
  <c r="F123"/>
  <c r="J129" i="6" s="1"/>
  <c r="G129" l="1"/>
  <c r="W123" i="5"/>
  <c r="O122" l="1"/>
  <c r="S83" i="6" s="1"/>
  <c r="N122" i="5"/>
  <c r="R83" i="6" s="1"/>
  <c r="M122" i="5"/>
  <c r="Q83" i="6" s="1"/>
  <c r="O121" i="5"/>
  <c r="S6" i="6" s="1"/>
  <c r="N121" i="5"/>
  <c r="R6" i="6" s="1"/>
  <c r="M121" i="5"/>
  <c r="Q6" i="6" s="1"/>
  <c r="O120" i="5"/>
  <c r="N120"/>
  <c r="M120"/>
  <c r="O119"/>
  <c r="S82" i="6" s="1"/>
  <c r="N119" i="5"/>
  <c r="R82" i="6" s="1"/>
  <c r="M119" i="5"/>
  <c r="Q82" i="6" s="1"/>
  <c r="O118" i="5"/>
  <c r="S81" i="6" s="1"/>
  <c r="N118" i="5"/>
  <c r="R81" i="6" s="1"/>
  <c r="M118" i="5"/>
  <c r="Q81" i="6" s="1"/>
  <c r="O117" i="5"/>
  <c r="S80" i="6" s="1"/>
  <c r="N117" i="5"/>
  <c r="R80" i="6" s="1"/>
  <c r="M117" i="5"/>
  <c r="Q80" i="6" s="1"/>
  <c r="Q97" l="1"/>
  <c r="Q96"/>
  <c r="R97"/>
  <c r="R96"/>
  <c r="K97"/>
  <c r="S97"/>
  <c r="S96"/>
  <c r="L97"/>
  <c r="M97"/>
  <c r="N97"/>
  <c r="E121" i="5" l="1"/>
  <c r="I6" i="6" s="1"/>
  <c r="D121" i="5"/>
  <c r="H6" i="6" s="1"/>
  <c r="C121" i="5"/>
  <c r="F121"/>
  <c r="J6" i="6" s="1"/>
  <c r="W121" i="5" l="1"/>
  <c r="G6" i="6"/>
  <c r="P121" i="5"/>
  <c r="T6" i="6" s="1"/>
  <c r="S122" i="5" l="1"/>
  <c r="W83" i="6" s="1"/>
  <c r="H122" i="5"/>
  <c r="L83" i="6" s="1"/>
  <c r="E122" i="5"/>
  <c r="I83" i="6" s="1"/>
  <c r="D122" i="5"/>
  <c r="H83" i="6" s="1"/>
  <c r="C122" i="5"/>
  <c r="F122"/>
  <c r="J83" i="6" s="1"/>
  <c r="G83" l="1"/>
  <c r="W122" i="5"/>
  <c r="P122" l="1"/>
  <c r="T83" i="6" s="1"/>
  <c r="Q122" i="5" l="1"/>
  <c r="U83" i="6" s="1"/>
  <c r="G122" i="5" l="1"/>
  <c r="K83" i="6" s="1"/>
  <c r="R122" i="5" l="1"/>
  <c r="V83" i="6" s="1"/>
  <c r="I122" i="5"/>
  <c r="M83" i="6" s="1"/>
  <c r="U122" i="5" l="1"/>
  <c r="Y83" i="6" s="1"/>
  <c r="J122" i="5"/>
  <c r="N83" i="6" s="1"/>
  <c r="T122" i="5"/>
  <c r="X83" i="6" s="1"/>
  <c r="AA83" l="1"/>
  <c r="E120" i="5"/>
  <c r="D120"/>
  <c r="C120"/>
  <c r="S120" l="1"/>
  <c r="W96" i="6" s="1"/>
  <c r="H120" i="5"/>
  <c r="L96" i="6" s="1"/>
  <c r="G97"/>
  <c r="G96"/>
  <c r="H97"/>
  <c r="H96"/>
  <c r="I97"/>
  <c r="I96"/>
  <c r="W97"/>
  <c r="F120" i="5"/>
  <c r="W120" s="1"/>
  <c r="E119"/>
  <c r="I82" i="6" s="1"/>
  <c r="D119" i="5"/>
  <c r="H82" i="6" s="1"/>
  <c r="C119" i="5"/>
  <c r="F119"/>
  <c r="J82" i="6" s="1"/>
  <c r="W119" i="5" l="1"/>
  <c r="G82" i="6"/>
  <c r="J97"/>
  <c r="J96"/>
  <c r="P120" i="5"/>
  <c r="E118"/>
  <c r="I81" i="6" s="1"/>
  <c r="D118" i="5"/>
  <c r="H81" i="6" s="1"/>
  <c r="C118" i="5"/>
  <c r="F118"/>
  <c r="J81" i="6" s="1"/>
  <c r="S119" i="5" l="1"/>
  <c r="W82" i="6" s="1"/>
  <c r="H119" i="5"/>
  <c r="L82" i="6" s="1"/>
  <c r="W118" i="5"/>
  <c r="G81" i="6"/>
  <c r="T97"/>
  <c r="T96"/>
  <c r="Q120" i="5"/>
  <c r="G120"/>
  <c r="K96" i="6" s="1"/>
  <c r="P119" i="5"/>
  <c r="T82" i="6" s="1"/>
  <c r="S118" i="5" l="1"/>
  <c r="W81" i="6" s="1"/>
  <c r="H118" i="5"/>
  <c r="L81" i="6" s="1"/>
  <c r="R120" i="5"/>
  <c r="V96" i="6" s="1"/>
  <c r="V97"/>
  <c r="U97"/>
  <c r="U96"/>
  <c r="I120" i="5"/>
  <c r="M96" i="6" s="1"/>
  <c r="Q119" i="5"/>
  <c r="U82" i="6" s="1"/>
  <c r="P118" i="5"/>
  <c r="T81" i="6" s="1"/>
  <c r="U120" i="5" l="1"/>
  <c r="Y96" i="6" s="1"/>
  <c r="J120" i="5"/>
  <c r="N96" i="6" s="1"/>
  <c r="G119" i="5"/>
  <c r="K82" i="6" s="1"/>
  <c r="Y97"/>
  <c r="T120" i="5"/>
  <c r="Q118"/>
  <c r="U81" i="6" s="1"/>
  <c r="R119" i="5" l="1"/>
  <c r="V82" i="6" s="1"/>
  <c r="X97"/>
  <c r="AA97" s="1"/>
  <c r="X96"/>
  <c r="AA96" s="1"/>
  <c r="I119" i="5"/>
  <c r="M82" i="6" s="1"/>
  <c r="G118" i="5"/>
  <c r="K81" i="6" s="1"/>
  <c r="U119" i="5" l="1"/>
  <c r="Y82" i="6" s="1"/>
  <c r="J119" i="5"/>
  <c r="N82" i="6" s="1"/>
  <c r="R118" i="5"/>
  <c r="V81" i="6" s="1"/>
  <c r="T119" i="5"/>
  <c r="I118"/>
  <c r="M81" i="6" s="1"/>
  <c r="U118" i="5" l="1"/>
  <c r="Y81" i="6" s="1"/>
  <c r="J118" i="5"/>
  <c r="N81" i="6" s="1"/>
  <c r="X82"/>
  <c r="AA82" s="1"/>
  <c r="T118" i="5"/>
  <c r="X81" i="6" l="1"/>
  <c r="AA81" s="1"/>
  <c r="E117" i="5"/>
  <c r="I80" i="6" s="1"/>
  <c r="D117" i="5"/>
  <c r="H80" i="6" s="1"/>
  <c r="C117" i="5"/>
  <c r="F117"/>
  <c r="J80" i="6" s="1"/>
  <c r="G80" l="1"/>
  <c r="W117" i="5"/>
  <c r="N115"/>
  <c r="M115"/>
  <c r="N114"/>
  <c r="R128" i="6" s="1"/>
  <c r="M114" i="5"/>
  <c r="Q128" i="6" s="1"/>
  <c r="N113" i="5"/>
  <c r="M113"/>
  <c r="N112"/>
  <c r="M112"/>
  <c r="N111"/>
  <c r="M111"/>
  <c r="N110"/>
  <c r="M110"/>
  <c r="N109"/>
  <c r="M109"/>
  <c r="N108"/>
  <c r="M108"/>
  <c r="N107"/>
  <c r="M107"/>
  <c r="N106"/>
  <c r="M106"/>
  <c r="N105"/>
  <c r="M105"/>
  <c r="N104"/>
  <c r="M104"/>
  <c r="N103"/>
  <c r="M103"/>
  <c r="N102"/>
  <c r="M102"/>
  <c r="N101"/>
  <c r="M101"/>
  <c r="N100"/>
  <c r="M100"/>
  <c r="N99"/>
  <c r="M99"/>
  <c r="N98"/>
  <c r="M98"/>
  <c r="N97"/>
  <c r="M97"/>
  <c r="M96"/>
  <c r="N95"/>
  <c r="M95"/>
  <c r="N94"/>
  <c r="M94"/>
  <c r="N93"/>
  <c r="M93"/>
  <c r="N92"/>
  <c r="M92"/>
  <c r="N91"/>
  <c r="M91"/>
  <c r="N90"/>
  <c r="M90"/>
  <c r="N89"/>
  <c r="M89"/>
  <c r="N88"/>
  <c r="M88"/>
  <c r="N87"/>
  <c r="M87"/>
  <c r="N86"/>
  <c r="M86"/>
  <c r="N85"/>
  <c r="M85"/>
  <c r="N84"/>
  <c r="M84"/>
  <c r="N83"/>
  <c r="M83"/>
  <c r="N81"/>
  <c r="M81"/>
  <c r="N80"/>
  <c r="M80"/>
  <c r="N79"/>
  <c r="M79"/>
  <c r="N78"/>
  <c r="M78"/>
  <c r="N77"/>
  <c r="M77"/>
  <c r="N76"/>
  <c r="M76"/>
  <c r="N75"/>
  <c r="M75"/>
  <c r="N74"/>
  <c r="M74"/>
  <c r="N73"/>
  <c r="M73"/>
  <c r="N72"/>
  <c r="M72"/>
  <c r="N71"/>
  <c r="M71"/>
  <c r="N70"/>
  <c r="M70"/>
  <c r="N69"/>
  <c r="M69"/>
  <c r="N68"/>
  <c r="M68"/>
  <c r="N67"/>
  <c r="M67"/>
  <c r="N66"/>
  <c r="M66"/>
  <c r="T151"/>
  <c r="P117" l="1"/>
  <c r="T80" i="6" s="1"/>
  <c r="B39" i="5" l="1"/>
  <c r="H53" i="6" l="1"/>
  <c r="N138" i="5" l="1"/>
  <c r="M138"/>
  <c r="B138"/>
  <c r="N116"/>
  <c r="M116"/>
  <c r="R94" i="6"/>
  <c r="Q94"/>
  <c r="R78"/>
  <c r="Q78"/>
  <c r="N25" i="5"/>
  <c r="R18" i="6" s="1"/>
  <c r="M25" i="5"/>
  <c r="Q18" i="6" s="1"/>
  <c r="E25" i="5"/>
  <c r="I18" i="6" s="1"/>
  <c r="D25" i="5"/>
  <c r="H18" i="6" s="1"/>
  <c r="C25" i="5"/>
  <c r="G18" i="6" s="1"/>
  <c r="B43" i="5"/>
  <c r="R39" l="1"/>
  <c r="V4" i="6" s="1"/>
  <c r="Q39" i="5"/>
  <c r="U4" i="6" s="1"/>
  <c r="P39" i="5"/>
  <c r="T4" i="6" s="1"/>
  <c r="O39" i="5"/>
  <c r="S4" i="6" s="1"/>
  <c r="N39" i="5"/>
  <c r="R4" i="6" s="1"/>
  <c r="M39" i="5"/>
  <c r="Q4" i="6" s="1"/>
  <c r="G39" i="5"/>
  <c r="K4" i="6" s="1"/>
  <c r="E39" i="5"/>
  <c r="I4" i="6" s="1"/>
  <c r="D39" i="5"/>
  <c r="H4" i="6" s="1"/>
  <c r="N44" i="5"/>
  <c r="M44"/>
  <c r="E44"/>
  <c r="N42"/>
  <c r="M42"/>
  <c r="E42"/>
  <c r="E43" l="1"/>
  <c r="I53" i="6" s="1"/>
  <c r="M43" i="5"/>
  <c r="Q53" i="6" s="1"/>
  <c r="N43" i="5"/>
  <c r="R53" i="6" s="1"/>
  <c r="N96" i="5" l="1"/>
  <c r="M82" l="1"/>
  <c r="N82"/>
  <c r="C44" l="1"/>
  <c r="E114" l="1"/>
  <c r="I128" i="6" s="1"/>
  <c r="D114" i="5"/>
  <c r="H128" i="6" s="1"/>
  <c r="C114" i="5"/>
  <c r="F114"/>
  <c r="J128" i="6" s="1"/>
  <c r="E116" i="5"/>
  <c r="D116"/>
  <c r="F116"/>
  <c r="E112"/>
  <c r="D112"/>
  <c r="C112"/>
  <c r="F112"/>
  <c r="E113"/>
  <c r="D113"/>
  <c r="C113"/>
  <c r="F113"/>
  <c r="W112" l="1"/>
  <c r="W113"/>
  <c r="G128" i="6"/>
  <c r="W114" i="5"/>
  <c r="F26"/>
  <c r="J19" i="6" s="1"/>
  <c r="C116" i="5"/>
  <c r="W116" s="1"/>
  <c r="G32" i="6"/>
  <c r="O112" i="5"/>
  <c r="P113"/>
  <c r="O113"/>
  <c r="C115"/>
  <c r="C111"/>
  <c r="D111" l="1"/>
  <c r="H78" i="6" s="1"/>
  <c r="E111" i="5"/>
  <c r="I78" i="6" s="1"/>
  <c r="F115" i="5"/>
  <c r="J94" i="6" s="1"/>
  <c r="D115" i="5"/>
  <c r="H94" i="6" s="1"/>
  <c r="E115" i="5"/>
  <c r="I94" i="6" s="1"/>
  <c r="F111" i="5"/>
  <c r="J78" i="6" s="1"/>
  <c r="G94"/>
  <c r="G78"/>
  <c r="C138" i="5"/>
  <c r="D138"/>
  <c r="E138"/>
  <c r="F138"/>
  <c r="F44"/>
  <c r="P116"/>
  <c r="O116"/>
  <c r="O114"/>
  <c r="S128" i="6" s="1"/>
  <c r="P114" i="5"/>
  <c r="T128" i="6" s="1"/>
  <c r="P112" i="5"/>
  <c r="Q113"/>
  <c r="W115" l="1"/>
  <c r="W111"/>
  <c r="O111"/>
  <c r="S78" i="6" s="1"/>
  <c r="O115" i="5"/>
  <c r="S94" i="6" s="1"/>
  <c r="P115" i="5"/>
  <c r="T94" i="6" s="1"/>
  <c r="O138" i="5"/>
  <c r="Q114"/>
  <c r="U128" i="6" s="1"/>
  <c r="Q112" i="5"/>
  <c r="V133"/>
  <c r="Z36" i="6" s="1"/>
  <c r="V41" i="5"/>
  <c r="Z51" i="6" s="1"/>
  <c r="M139" i="5"/>
  <c r="Q126" i="6"/>
  <c r="Q77"/>
  <c r="Q127"/>
  <c r="Q76"/>
  <c r="Q125"/>
  <c r="Q75"/>
  <c r="Q124"/>
  <c r="Q31"/>
  <c r="M45" i="5"/>
  <c r="Q8" i="6" s="1"/>
  <c r="M40" i="5"/>
  <c r="Q115" l="1"/>
  <c r="U94" i="6" s="1"/>
  <c r="P111" i="5"/>
  <c r="T78" i="6" s="1"/>
  <c r="M46" i="5"/>
  <c r="P138"/>
  <c r="C56" l="1"/>
  <c r="C55"/>
  <c r="C54"/>
  <c r="C53"/>
  <c r="F25" l="1"/>
  <c r="J18" i="6" s="1"/>
  <c r="B23" i="5"/>
  <c r="B22"/>
  <c r="B21"/>
  <c r="B19"/>
  <c r="M19" l="1"/>
  <c r="Q84" i="6" s="1"/>
  <c r="E19" i="5"/>
  <c r="I84" i="6" s="1"/>
  <c r="D19" i="5"/>
  <c r="H84" i="6" s="1"/>
  <c r="C19" i="5"/>
  <c r="D21"/>
  <c r="H17" i="6" s="1"/>
  <c r="F21" i="5"/>
  <c r="J17" i="6" s="1"/>
  <c r="M21" i="5"/>
  <c r="Q17" i="6" s="1"/>
  <c r="C21" i="5"/>
  <c r="G17" i="6" s="1"/>
  <c r="E21" i="5"/>
  <c r="I17" i="6" s="1"/>
  <c r="F22" i="5"/>
  <c r="J112" i="6" s="1"/>
  <c r="M22" i="5"/>
  <c r="Q112" i="6" s="1"/>
  <c r="E22" i="5"/>
  <c r="I112" i="6" s="1"/>
  <c r="C22" i="5"/>
  <c r="D22"/>
  <c r="H112" i="6" s="1"/>
  <c r="N23" i="5"/>
  <c r="R85" i="6" s="1"/>
  <c r="F23" i="5"/>
  <c r="J85" i="6" s="1"/>
  <c r="D23" i="5"/>
  <c r="H85" i="6" s="1"/>
  <c r="C23" i="5"/>
  <c r="M23"/>
  <c r="Q85" i="6" s="1"/>
  <c r="E23" i="5"/>
  <c r="I85" i="6" s="1"/>
  <c r="N21" i="5"/>
  <c r="R17" i="6" s="1"/>
  <c r="G85" l="1"/>
  <c r="G112"/>
  <c r="G84"/>
  <c r="N22" i="5"/>
  <c r="R112" i="6" s="1"/>
  <c r="R77" l="1"/>
  <c r="C109" i="5"/>
  <c r="C110"/>
  <c r="C108"/>
  <c r="C107"/>
  <c r="R125" i="6"/>
  <c r="E106" i="5"/>
  <c r="D106"/>
  <c r="C106"/>
  <c r="C105"/>
  <c r="R126" i="6" l="1"/>
  <c r="F105" i="5"/>
  <c r="J125" i="6" s="1"/>
  <c r="E107" i="5"/>
  <c r="I76" i="6" s="1"/>
  <c r="D108" i="5"/>
  <c r="H127" i="6" s="1"/>
  <c r="D110" i="5"/>
  <c r="H126" i="6" s="1"/>
  <c r="D109" i="5"/>
  <c r="H77" i="6" s="1"/>
  <c r="E108" i="5"/>
  <c r="I127" i="6" s="1"/>
  <c r="E110" i="5"/>
  <c r="I126" i="6" s="1"/>
  <c r="E109" i="5"/>
  <c r="I77" i="6" s="1"/>
  <c r="D105" i="5"/>
  <c r="H125" i="6" s="1"/>
  <c r="E105" i="5"/>
  <c r="I125" i="6" s="1"/>
  <c r="D107" i="5"/>
  <c r="H76" i="6" s="1"/>
  <c r="F107" i="5"/>
  <c r="J76" i="6" s="1"/>
  <c r="F108" i="5"/>
  <c r="J127" i="6" s="1"/>
  <c r="F109" i="5"/>
  <c r="J77" i="6" s="1"/>
  <c r="G76"/>
  <c r="G127"/>
  <c r="G126"/>
  <c r="G77"/>
  <c r="G125"/>
  <c r="F106" i="5"/>
  <c r="W106" s="1"/>
  <c r="W109" l="1"/>
  <c r="W107"/>
  <c r="W105"/>
  <c r="W108"/>
  <c r="F110"/>
  <c r="J126" i="6" l="1"/>
  <c r="W110" i="5"/>
  <c r="O105"/>
  <c r="S125" i="6" s="1"/>
  <c r="O107" i="5"/>
  <c r="S76" i="6" s="1"/>
  <c r="O110" i="5"/>
  <c r="S126" i="6" s="1"/>
  <c r="P110" i="5" l="1"/>
  <c r="T126" i="6" s="1"/>
  <c r="P105" i="5"/>
  <c r="T125" i="6" s="1"/>
  <c r="P107" i="5"/>
  <c r="T76" i="6" s="1"/>
  <c r="Q110" i="5" l="1"/>
  <c r="U126" i="6" s="1"/>
  <c r="Q105" i="5"/>
  <c r="U125" i="6" s="1"/>
  <c r="H54" l="1"/>
  <c r="B42" i="5"/>
  <c r="E45"/>
  <c r="I8" i="6" s="1"/>
  <c r="C104" i="5"/>
  <c r="E103"/>
  <c r="D103"/>
  <c r="C103"/>
  <c r="E104" l="1"/>
  <c r="I75" i="6" s="1"/>
  <c r="F104" i="5"/>
  <c r="J75" i="6" s="1"/>
  <c r="D104" i="5"/>
  <c r="H75" i="6" s="1"/>
  <c r="G75"/>
  <c r="C45" i="5"/>
  <c r="C43"/>
  <c r="F43"/>
  <c r="J53" i="6" s="1"/>
  <c r="N45" i="5"/>
  <c r="R8" i="6" s="1"/>
  <c r="F45" i="5"/>
  <c r="J8" i="6" s="1"/>
  <c r="F103" i="5"/>
  <c r="W103" s="1"/>
  <c r="W104" l="1"/>
  <c r="G53" i="6"/>
  <c r="G8"/>
  <c r="O104" i="5"/>
  <c r="S75" i="6" s="1"/>
  <c r="P104" i="5" l="1"/>
  <c r="T75" i="6" s="1"/>
  <c r="L51" l="1"/>
  <c r="N51"/>
  <c r="M51" l="1"/>
  <c r="K51"/>
  <c r="H52"/>
  <c r="B45" i="5"/>
  <c r="C42" l="1"/>
  <c r="I54" i="6" l="1"/>
  <c r="I52"/>
  <c r="E102" i="5"/>
  <c r="D102"/>
  <c r="F102"/>
  <c r="F42" l="1"/>
  <c r="C102"/>
  <c r="J74" i="6"/>
  <c r="H74"/>
  <c r="I74"/>
  <c r="G52"/>
  <c r="G54"/>
  <c r="J54"/>
  <c r="J52"/>
  <c r="G74" l="1"/>
  <c r="W102" i="5"/>
  <c r="Q54" i="6" l="1"/>
  <c r="R54" l="1"/>
  <c r="C101" i="5" l="1"/>
  <c r="F101" l="1"/>
  <c r="J124" i="6" s="1"/>
  <c r="D101" i="5"/>
  <c r="H124" i="6" s="1"/>
  <c r="E101" i="5"/>
  <c r="I124" i="6" s="1"/>
  <c r="H101" i="5"/>
  <c r="L124" i="6" s="1"/>
  <c r="G124"/>
  <c r="R124"/>
  <c r="W101" i="5" l="1"/>
  <c r="S101"/>
  <c r="W124" i="6" s="1"/>
  <c r="O101" i="5" l="1"/>
  <c r="S124" i="6" s="1"/>
  <c r="E100" i="5"/>
  <c r="D100"/>
  <c r="C100"/>
  <c r="F100"/>
  <c r="W100" l="1"/>
  <c r="P101"/>
  <c r="T124" i="6" s="1"/>
  <c r="G123"/>
  <c r="H123"/>
  <c r="I123"/>
  <c r="J123"/>
  <c r="B18" i="5"/>
  <c r="B17"/>
  <c r="F19"/>
  <c r="J84" i="6" s="1"/>
  <c r="Q101" i="5" l="1"/>
  <c r="U124" i="6" s="1"/>
  <c r="M17" i="5"/>
  <c r="E17"/>
  <c r="C17"/>
  <c r="F17"/>
  <c r="D17"/>
  <c r="F18"/>
  <c r="J113" i="6" s="1"/>
  <c r="C18" i="5"/>
  <c r="M18"/>
  <c r="Q113" i="6" s="1"/>
  <c r="E18" i="5"/>
  <c r="I113" i="6" s="1"/>
  <c r="D18" i="5"/>
  <c r="H113" i="6" s="1"/>
  <c r="R101" i="5" l="1"/>
  <c r="V124" i="6" s="1"/>
  <c r="G101" i="5"/>
  <c r="K124" i="6" s="1"/>
  <c r="G113"/>
  <c r="I101" i="5"/>
  <c r="M124" i="6" s="1"/>
  <c r="C37" i="5"/>
  <c r="E37"/>
  <c r="Q16" i="6"/>
  <c r="M37" i="5"/>
  <c r="J16" i="6"/>
  <c r="F37" i="5"/>
  <c r="H16" i="6"/>
  <c r="D37" i="5"/>
  <c r="G16" i="6"/>
  <c r="I136"/>
  <c r="I16"/>
  <c r="I20"/>
  <c r="I138"/>
  <c r="I87"/>
  <c r="J137"/>
  <c r="I137"/>
  <c r="H138"/>
  <c r="H87"/>
  <c r="H136"/>
  <c r="H20"/>
  <c r="G137"/>
  <c r="J138"/>
  <c r="J87"/>
  <c r="J136"/>
  <c r="J20"/>
  <c r="G138"/>
  <c r="G87"/>
  <c r="G136"/>
  <c r="G20"/>
  <c r="H137"/>
  <c r="Q123"/>
  <c r="B139" i="5"/>
  <c r="J101" l="1"/>
  <c r="N124" i="6" s="1"/>
  <c r="T101" i="5"/>
  <c r="X124" i="6" s="1"/>
  <c r="U101" i="5"/>
  <c r="Y124" i="6" s="1"/>
  <c r="R123"/>
  <c r="C139" i="5"/>
  <c r="AA124" i="6" l="1"/>
  <c r="N139" i="5"/>
  <c r="D139"/>
  <c r="D140" s="1"/>
  <c r="E139"/>
  <c r="E140" s="1"/>
  <c r="C140"/>
  <c r="O100"/>
  <c r="F139"/>
  <c r="S123" i="6" l="1"/>
  <c r="P100" i="5"/>
  <c r="T123" i="6" l="1"/>
  <c r="F140" i="5"/>
  <c r="Q100"/>
  <c r="U123" i="6" l="1"/>
  <c r="M140" i="5" l="1"/>
  <c r="N140" l="1"/>
  <c r="O139"/>
  <c r="O140" l="1"/>
  <c r="P139"/>
  <c r="P140" l="1"/>
  <c r="Q139"/>
  <c r="E99" l="1"/>
  <c r="D99"/>
  <c r="C99"/>
  <c r="G73" i="6" l="1"/>
  <c r="I73"/>
  <c r="H73"/>
  <c r="F99" i="5"/>
  <c r="W99" s="1"/>
  <c r="J73" i="6" l="1"/>
  <c r="B40" i="5" l="1"/>
  <c r="AA7" i="6"/>
  <c r="AA9"/>
  <c r="AA13"/>
  <c r="AA21"/>
  <c r="AA22"/>
  <c r="AA23"/>
  <c r="AA25"/>
  <c r="AA33"/>
  <c r="AA38"/>
  <c r="AA46"/>
  <c r="AA48"/>
  <c r="AA61"/>
  <c r="AA63"/>
  <c r="AA65"/>
  <c r="AA88"/>
  <c r="AA89"/>
  <c r="AA90"/>
  <c r="AA92"/>
  <c r="AA93"/>
  <c r="AA95"/>
  <c r="AA98"/>
  <c r="AA99"/>
  <c r="AA100"/>
  <c r="AA102"/>
  <c r="AA105"/>
  <c r="AA107"/>
  <c r="AA109"/>
  <c r="AA117"/>
  <c r="AA131"/>
  <c r="AA135"/>
  <c r="K130" l="1"/>
  <c r="L130"/>
  <c r="M130"/>
  <c r="N130"/>
  <c r="E98" i="5"/>
  <c r="D98"/>
  <c r="C98"/>
  <c r="F98"/>
  <c r="E97"/>
  <c r="D97"/>
  <c r="C97"/>
  <c r="H95"/>
  <c r="L122" i="6" s="1"/>
  <c r="E96" i="5"/>
  <c r="D96"/>
  <c r="C96"/>
  <c r="F96"/>
  <c r="E95"/>
  <c r="D95"/>
  <c r="C95"/>
  <c r="E94"/>
  <c r="D94"/>
  <c r="C94"/>
  <c r="F94"/>
  <c r="W98" l="1"/>
  <c r="W94"/>
  <c r="W96"/>
  <c r="F95"/>
  <c r="J122" i="6" s="1"/>
  <c r="G122"/>
  <c r="I71"/>
  <c r="H91"/>
  <c r="I91"/>
  <c r="G91"/>
  <c r="H71"/>
  <c r="S95" i="5"/>
  <c r="J60" i="6"/>
  <c r="J59"/>
  <c r="G60"/>
  <c r="G59"/>
  <c r="H60"/>
  <c r="H59"/>
  <c r="I60"/>
  <c r="I59"/>
  <c r="G130"/>
  <c r="H130"/>
  <c r="H122"/>
  <c r="J130"/>
  <c r="I130"/>
  <c r="I122"/>
  <c r="G79"/>
  <c r="G72"/>
  <c r="H79"/>
  <c r="H72"/>
  <c r="I79"/>
  <c r="I72"/>
  <c r="J79"/>
  <c r="J72"/>
  <c r="J71"/>
  <c r="G71"/>
  <c r="F97" i="5"/>
  <c r="W97" s="1"/>
  <c r="E91"/>
  <c r="D91"/>
  <c r="C91"/>
  <c r="F91"/>
  <c r="E92"/>
  <c r="D92"/>
  <c r="F92"/>
  <c r="E90"/>
  <c r="D90"/>
  <c r="C90"/>
  <c r="F90"/>
  <c r="E93"/>
  <c r="D93"/>
  <c r="S97" l="1"/>
  <c r="W91" i="6" s="1"/>
  <c r="H97" i="5"/>
  <c r="L91" i="6" s="1"/>
  <c r="W91" i="5"/>
  <c r="W90"/>
  <c r="W95"/>
  <c r="C93"/>
  <c r="C92"/>
  <c r="J91" i="6"/>
  <c r="H70"/>
  <c r="H69"/>
  <c r="I70"/>
  <c r="J57"/>
  <c r="I69"/>
  <c r="H58"/>
  <c r="I58"/>
  <c r="G57"/>
  <c r="H57"/>
  <c r="I57"/>
  <c r="J69"/>
  <c r="W130"/>
  <c r="W122"/>
  <c r="J58"/>
  <c r="G58"/>
  <c r="F93" i="5"/>
  <c r="G69" i="6" l="1"/>
  <c r="W92" i="5"/>
  <c r="G70" i="6"/>
  <c r="W93" i="5"/>
  <c r="J70" i="6"/>
  <c r="Q91"/>
  <c r="Q71"/>
  <c r="Q130" l="1"/>
  <c r="Q122"/>
  <c r="Q79"/>
  <c r="Q58"/>
  <c r="R91"/>
  <c r="O95" i="5"/>
  <c r="Q60" i="6" l="1"/>
  <c r="R130"/>
  <c r="R122"/>
  <c r="R79"/>
  <c r="Q57"/>
  <c r="R58"/>
  <c r="O97" i="5"/>
  <c r="P95"/>
  <c r="S91" i="6" l="1"/>
  <c r="S130"/>
  <c r="S122"/>
  <c r="S79"/>
  <c r="O90" i="5"/>
  <c r="P97"/>
  <c r="Q95"/>
  <c r="R57" i="6"/>
  <c r="T91" l="1"/>
  <c r="T130"/>
  <c r="T122"/>
  <c r="T79"/>
  <c r="P90" i="5"/>
  <c r="Q97"/>
  <c r="S57" i="6"/>
  <c r="G95" i="5" l="1"/>
  <c r="K122" i="6" s="1"/>
  <c r="R95" i="5"/>
  <c r="U91" i="6"/>
  <c r="U130"/>
  <c r="U122"/>
  <c r="U79"/>
  <c r="G97" i="5"/>
  <c r="K91" i="6" s="1"/>
  <c r="T57"/>
  <c r="I95" i="5" l="1"/>
  <c r="M122" i="6" s="1"/>
  <c r="R97" i="5"/>
  <c r="V91" i="6" s="1"/>
  <c r="V130"/>
  <c r="V122"/>
  <c r="I97" i="5"/>
  <c r="M91" i="6" s="1"/>
  <c r="J95" i="5" l="1"/>
  <c r="N122" i="6" s="1"/>
  <c r="U97" i="5"/>
  <c r="Y91" i="6" s="1"/>
  <c r="J97" i="5"/>
  <c r="N91" i="6" s="1"/>
  <c r="U95" i="5"/>
  <c r="Y122" i="6" s="1"/>
  <c r="T95" i="5"/>
  <c r="T97"/>
  <c r="X91" i="6" s="1"/>
  <c r="Y130"/>
  <c r="AA91" l="1"/>
  <c r="X130"/>
  <c r="AA130" s="1"/>
  <c r="X122"/>
  <c r="AA122" s="1"/>
  <c r="BC14" i="1" l="1"/>
  <c r="BK14"/>
  <c r="CI14"/>
  <c r="EE14"/>
  <c r="EU14"/>
  <c r="FC14"/>
  <c r="FK14"/>
  <c r="FS14"/>
  <c r="GA14"/>
  <c r="GI14"/>
  <c r="GQ14"/>
  <c r="HG14"/>
  <c r="HO14"/>
  <c r="HW14"/>
  <c r="IE14"/>
  <c r="IM14"/>
  <c r="IV14"/>
  <c r="JD14"/>
  <c r="JL14"/>
  <c r="BL14"/>
  <c r="CJ14"/>
  <c r="CR14"/>
  <c r="DH14"/>
  <c r="DX14"/>
  <c r="EF14"/>
  <c r="EV14"/>
  <c r="FL14"/>
  <c r="FT14"/>
  <c r="GB14"/>
  <c r="GJ14"/>
  <c r="GZ14"/>
  <c r="HH14"/>
  <c r="HX14"/>
  <c r="IF14"/>
  <c r="IN14"/>
  <c r="IW14"/>
  <c r="JE14"/>
  <c r="JM14"/>
  <c r="AO14"/>
  <c r="CK14"/>
  <c r="CS14"/>
  <c r="DA14"/>
  <c r="DI14"/>
  <c r="DQ14"/>
  <c r="DY14"/>
  <c r="EG14"/>
  <c r="EO14"/>
  <c r="EW14"/>
  <c r="FE14"/>
  <c r="FM14"/>
  <c r="FU14"/>
  <c r="GK14"/>
  <c r="HI14"/>
  <c r="HQ14"/>
  <c r="HY14"/>
  <c r="IG14"/>
  <c r="IO14"/>
  <c r="IX14"/>
  <c r="JF14"/>
  <c r="JN14"/>
  <c r="AP14"/>
  <c r="BF14"/>
  <c r="BN14"/>
  <c r="CD14"/>
  <c r="DJ14"/>
  <c r="DZ14"/>
  <c r="EP14"/>
  <c r="EX14"/>
  <c r="FF14"/>
  <c r="FN14"/>
  <c r="FV14"/>
  <c r="GD14"/>
  <c r="GT14"/>
  <c r="HR14"/>
  <c r="HZ14"/>
  <c r="IH14"/>
  <c r="IP14"/>
  <c r="IY14"/>
  <c r="JG14"/>
  <c r="JO14"/>
  <c r="AI14"/>
  <c r="BG14"/>
  <c r="BO14"/>
  <c r="BW14"/>
  <c r="CE14"/>
  <c r="CM14"/>
  <c r="DK14"/>
  <c r="EA14"/>
  <c r="EI14"/>
  <c r="EQ14"/>
  <c r="FG14"/>
  <c r="FO14"/>
  <c r="FW14"/>
  <c r="GE14"/>
  <c r="HC14"/>
  <c r="HS14"/>
  <c r="IA14"/>
  <c r="IQ14"/>
  <c r="IZ14"/>
  <c r="JH14"/>
  <c r="AJ14"/>
  <c r="BH14"/>
  <c r="BP14"/>
  <c r="BX14"/>
  <c r="CF14"/>
  <c r="CN14"/>
  <c r="DL14"/>
  <c r="DT14"/>
  <c r="EJ14"/>
  <c r="ER14"/>
  <c r="FH14"/>
  <c r="FP14"/>
  <c r="FX14"/>
  <c r="GF14"/>
  <c r="HD14"/>
  <c r="HL14"/>
  <c r="HT14"/>
  <c r="IB14"/>
  <c r="IJ14"/>
  <c r="JA14"/>
  <c r="JI14"/>
  <c r="AK14"/>
  <c r="BI14"/>
  <c r="BY14"/>
  <c r="CW14"/>
  <c r="DM14"/>
  <c r="EC14"/>
  <c r="EK14"/>
  <c r="ES14"/>
  <c r="FA14"/>
  <c r="FI14"/>
  <c r="FQ14"/>
  <c r="FY14"/>
  <c r="GG14"/>
  <c r="HE14"/>
  <c r="HM14"/>
  <c r="HU14"/>
  <c r="IC14"/>
  <c r="IK14"/>
  <c r="IS14"/>
  <c r="JB14"/>
  <c r="JJ14"/>
  <c r="AL14"/>
  <c r="BB14"/>
  <c r="BJ14"/>
  <c r="BZ14"/>
  <c r="CP14"/>
  <c r="DN14"/>
  <c r="ED14"/>
  <c r="EL14"/>
  <c r="ET14"/>
  <c r="FB14"/>
  <c r="FJ14"/>
  <c r="FZ14"/>
  <c r="HF14"/>
  <c r="HN14"/>
  <c r="HV14"/>
  <c r="ID14"/>
  <c r="IL14"/>
  <c r="IT14"/>
  <c r="JC14"/>
  <c r="JK14"/>
  <c r="C52" i="5"/>
  <c r="E88" l="1"/>
  <c r="D88"/>
  <c r="C88"/>
  <c r="G45" i="6" l="1"/>
  <c r="I45"/>
  <c r="H45"/>
  <c r="F88" i="5"/>
  <c r="W88" s="1"/>
  <c r="J45" i="6" l="1"/>
  <c r="E89" i="5" l="1"/>
  <c r="D89"/>
  <c r="C89"/>
  <c r="H87"/>
  <c r="L121" i="6" s="1"/>
  <c r="E87" i="5"/>
  <c r="D87"/>
  <c r="C87"/>
  <c r="E85"/>
  <c r="D85"/>
  <c r="C85"/>
  <c r="E86"/>
  <c r="D86"/>
  <c r="C86"/>
  <c r="F87" l="1"/>
  <c r="J121" i="6" s="1"/>
  <c r="G47"/>
  <c r="G121"/>
  <c r="G31"/>
  <c r="G56"/>
  <c r="H121"/>
  <c r="I121"/>
  <c r="H47"/>
  <c r="I47"/>
  <c r="S87" i="5"/>
  <c r="I56" i="6"/>
  <c r="H56"/>
  <c r="F89" i="5"/>
  <c r="W89" s="1"/>
  <c r="F85"/>
  <c r="W85" s="1"/>
  <c r="F86"/>
  <c r="W86" s="1"/>
  <c r="W87" l="1"/>
  <c r="H32" i="6"/>
  <c r="H31"/>
  <c r="I32"/>
  <c r="I31"/>
  <c r="J56"/>
  <c r="J47"/>
  <c r="W121"/>
  <c r="J32" l="1"/>
  <c r="J31"/>
  <c r="Q121" l="1"/>
  <c r="Q32"/>
  <c r="O87" i="5" l="1"/>
  <c r="R121" i="6"/>
  <c r="P87" i="5" l="1"/>
  <c r="S121" i="6"/>
  <c r="Q87" i="5" l="1"/>
  <c r="T121" i="6"/>
  <c r="U121" l="1"/>
  <c r="R87" i="5" l="1"/>
  <c r="V121" i="6" s="1"/>
  <c r="G87" i="5"/>
  <c r="K121" i="6" s="1"/>
  <c r="U87" i="5" l="1"/>
  <c r="Y121" i="6" s="1"/>
  <c r="T87" i="5"/>
  <c r="X121" i="6" s="1"/>
  <c r="J87" i="5" l="1"/>
  <c r="N121" i="6" s="1"/>
  <c r="I87" i="5"/>
  <c r="M121" i="6" s="1"/>
  <c r="AA121"/>
  <c r="TF14" i="1" l="1"/>
  <c r="SW14"/>
  <c r="SH14"/>
  <c r="SY14"/>
  <c r="SZ14"/>
  <c r="SD14"/>
  <c r="SL14"/>
  <c r="ST14"/>
  <c r="TB14"/>
  <c r="TC14"/>
  <c r="SG14"/>
  <c r="SO14"/>
  <c r="TE14"/>
  <c r="SP14"/>
  <c r="SX14"/>
  <c r="TG14"/>
  <c r="TH14"/>
  <c r="SC14"/>
  <c r="SK14"/>
  <c r="SS14"/>
  <c r="SE14"/>
  <c r="SM14"/>
  <c r="SU14"/>
  <c r="TA14"/>
  <c r="SF14"/>
  <c r="SV14"/>
  <c r="TD14"/>
  <c r="SI14"/>
  <c r="SQ14"/>
  <c r="SJ14"/>
  <c r="SR14"/>
  <c r="QB14" l="1"/>
  <c r="PY14" l="1"/>
  <c r="V130" i="5" l="1"/>
  <c r="V128"/>
  <c r="V48"/>
  <c r="E76" l="1"/>
  <c r="D76"/>
  <c r="C76"/>
  <c r="E83"/>
  <c r="D83"/>
  <c r="C83"/>
  <c r="E84"/>
  <c r="D84"/>
  <c r="C84"/>
  <c r="E81"/>
  <c r="D81"/>
  <c r="C81"/>
  <c r="E80"/>
  <c r="D80"/>
  <c r="C80"/>
  <c r="E74"/>
  <c r="D74"/>
  <c r="C74"/>
  <c r="E73"/>
  <c r="D73"/>
  <c r="C73"/>
  <c r="E79"/>
  <c r="D79"/>
  <c r="C79"/>
  <c r="E78"/>
  <c r="D78"/>
  <c r="C78"/>
  <c r="E75"/>
  <c r="D75"/>
  <c r="C75"/>
  <c r="E72"/>
  <c r="D72"/>
  <c r="C72"/>
  <c r="C82" l="1"/>
  <c r="D82"/>
  <c r="H106" i="6" s="1"/>
  <c r="E82" i="5"/>
  <c r="I106" i="6" s="1"/>
  <c r="D77" i="5"/>
  <c r="H40" i="6" s="1"/>
  <c r="C77" i="5"/>
  <c r="E77"/>
  <c r="I40" i="6" s="1"/>
  <c r="G120"/>
  <c r="H41"/>
  <c r="H42"/>
  <c r="H29"/>
  <c r="H119"/>
  <c r="H30"/>
  <c r="I44"/>
  <c r="H108"/>
  <c r="H120"/>
  <c r="H44"/>
  <c r="I119"/>
  <c r="I41"/>
  <c r="I42"/>
  <c r="I29"/>
  <c r="I30"/>
  <c r="I108"/>
  <c r="I120"/>
  <c r="I43"/>
  <c r="H43"/>
  <c r="I12"/>
  <c r="I11"/>
  <c r="H12"/>
  <c r="H11"/>
  <c r="G28"/>
  <c r="G119"/>
  <c r="G41"/>
  <c r="G42"/>
  <c r="G29"/>
  <c r="G30"/>
  <c r="G43"/>
  <c r="G44"/>
  <c r="G108"/>
  <c r="H28"/>
  <c r="I28"/>
  <c r="F76" i="5"/>
  <c r="W76" s="1"/>
  <c r="F82"/>
  <c r="F72"/>
  <c r="W72" s="1"/>
  <c r="F80"/>
  <c r="W80" s="1"/>
  <c r="F74"/>
  <c r="W74" s="1"/>
  <c r="F73"/>
  <c r="W73" s="1"/>
  <c r="F77"/>
  <c r="F83"/>
  <c r="W83" s="1"/>
  <c r="F79"/>
  <c r="W79" s="1"/>
  <c r="F84"/>
  <c r="W84" s="1"/>
  <c r="F81"/>
  <c r="W81" s="1"/>
  <c r="F78"/>
  <c r="W78" s="1"/>
  <c r="F75"/>
  <c r="W75" s="1"/>
  <c r="G106" i="6" l="1"/>
  <c r="W82" i="5"/>
  <c r="G40" i="6"/>
  <c r="W77" i="5"/>
  <c r="J106" i="6"/>
  <c r="J44"/>
  <c r="J42"/>
  <c r="J120"/>
  <c r="J108"/>
  <c r="J40"/>
  <c r="J119"/>
  <c r="J29"/>
  <c r="J30"/>
  <c r="J41"/>
  <c r="J43"/>
  <c r="G12"/>
  <c r="G11"/>
  <c r="J12"/>
  <c r="J11"/>
  <c r="J28"/>
  <c r="Q120" l="1"/>
  <c r="Q119"/>
  <c r="Q12" l="1"/>
  <c r="Q11"/>
  <c r="R120"/>
  <c r="R119"/>
  <c r="Q108"/>
  <c r="Q30"/>
  <c r="Q29"/>
  <c r="Q42"/>
  <c r="Q28"/>
  <c r="R12" l="1"/>
  <c r="O76" i="5"/>
  <c r="R42" i="6"/>
  <c r="S120" l="1"/>
  <c r="S12"/>
  <c r="P76" i="5"/>
  <c r="O79"/>
  <c r="T120" i="6" l="1"/>
  <c r="S42"/>
  <c r="T12"/>
  <c r="P79" i="5"/>
  <c r="T42" i="6" l="1"/>
  <c r="B133" i="5" l="1"/>
  <c r="B132"/>
  <c r="B131"/>
  <c r="B63"/>
  <c r="B62"/>
  <c r="B61"/>
  <c r="B60"/>
  <c r="B59"/>
  <c r="B58"/>
  <c r="B57"/>
  <c r="B51"/>
  <c r="B50"/>
  <c r="B49"/>
  <c r="B14"/>
  <c r="B13"/>
  <c r="B12"/>
  <c r="B9"/>
  <c r="B8"/>
  <c r="B7"/>
  <c r="D12" l="1"/>
  <c r="H132" i="6" s="1"/>
  <c r="C12" i="5"/>
  <c r="G132" i="6" s="1"/>
  <c r="E12" i="5"/>
  <c r="I132" i="6" s="1"/>
  <c r="M12" i="5"/>
  <c r="C13"/>
  <c r="G133" i="6" s="1"/>
  <c r="E13" i="5"/>
  <c r="I133" i="6" s="1"/>
  <c r="M13" i="5"/>
  <c r="D13"/>
  <c r="H133" i="6" s="1"/>
  <c r="M60" i="5"/>
  <c r="M14"/>
  <c r="E14"/>
  <c r="I134" i="6" s="1"/>
  <c r="D14" i="5"/>
  <c r="H134" i="6" s="1"/>
  <c r="C14" i="5"/>
  <c r="G134" i="6" s="1"/>
  <c r="M61" i="5"/>
  <c r="M49"/>
  <c r="M62"/>
  <c r="D62"/>
  <c r="M50"/>
  <c r="M63"/>
  <c r="Q103" i="6" s="1"/>
  <c r="M7" i="5"/>
  <c r="M51"/>
  <c r="C131"/>
  <c r="R131"/>
  <c r="V34" i="6" s="1"/>
  <c r="Q131" i="5"/>
  <c r="U34" i="6" s="1"/>
  <c r="P131" i="5"/>
  <c r="T34" i="6" s="1"/>
  <c r="O131" i="5"/>
  <c r="S34" i="6" s="1"/>
  <c r="G131" i="5"/>
  <c r="K34" i="6" s="1"/>
  <c r="N131" i="5"/>
  <c r="R34" i="6" s="1"/>
  <c r="M131" i="5"/>
  <c r="Q34" i="6" s="1"/>
  <c r="E131" i="5"/>
  <c r="I34" i="6" s="1"/>
  <c r="L131" i="5"/>
  <c r="P34" i="6" s="1"/>
  <c r="D131" i="5"/>
  <c r="H34" i="6" s="1"/>
  <c r="M8" i="5"/>
  <c r="M57"/>
  <c r="P132"/>
  <c r="T35" i="6" s="1"/>
  <c r="O132" i="5"/>
  <c r="S35" i="6" s="1"/>
  <c r="G132" i="5"/>
  <c r="K35" i="6" s="1"/>
  <c r="N132" i="5"/>
  <c r="R35" i="6" s="1"/>
  <c r="M132" i="5"/>
  <c r="Q35" i="6" s="1"/>
  <c r="E132" i="5"/>
  <c r="I35" i="6" s="1"/>
  <c r="L132" i="5"/>
  <c r="P35" i="6" s="1"/>
  <c r="D132" i="5"/>
  <c r="H35" i="6" s="1"/>
  <c r="C132" i="5"/>
  <c r="G35" i="6" s="1"/>
  <c r="R132" i="5"/>
  <c r="V35" i="6" s="1"/>
  <c r="Q132" i="5"/>
  <c r="U35" i="6" s="1"/>
  <c r="M59" i="5"/>
  <c r="M9"/>
  <c r="M58"/>
  <c r="M133"/>
  <c r="E133"/>
  <c r="L133"/>
  <c r="D133"/>
  <c r="S133"/>
  <c r="C133"/>
  <c r="R133"/>
  <c r="Q133"/>
  <c r="P133"/>
  <c r="H133"/>
  <c r="O133"/>
  <c r="G133"/>
  <c r="N133"/>
  <c r="F131"/>
  <c r="J34" i="6" s="1"/>
  <c r="RX14" i="1"/>
  <c r="RW14"/>
  <c r="RV14"/>
  <c r="RU14"/>
  <c r="RT14"/>
  <c r="RS14"/>
  <c r="RR14"/>
  <c r="RQ14"/>
  <c r="RP14"/>
  <c r="RO14"/>
  <c r="RN14"/>
  <c r="RM14"/>
  <c r="RL14"/>
  <c r="RK14"/>
  <c r="RJ14"/>
  <c r="RH14"/>
  <c r="RG14"/>
  <c r="RF14"/>
  <c r="RE14"/>
  <c r="RC14"/>
  <c r="RB14"/>
  <c r="RA14"/>
  <c r="QZ14"/>
  <c r="QY14"/>
  <c r="QX14"/>
  <c r="QW14"/>
  <c r="QV14"/>
  <c r="QS14"/>
  <c r="QM14"/>
  <c r="QJ14"/>
  <c r="QH14"/>
  <c r="QD14"/>
  <c r="QC14"/>
  <c r="PZ14"/>
  <c r="PX14"/>
  <c r="PW14"/>
  <c r="PV14"/>
  <c r="PU14"/>
  <c r="PT14"/>
  <c r="PS14"/>
  <c r="PR14"/>
  <c r="PQ14"/>
  <c r="PP14"/>
  <c r="PO14"/>
  <c r="PN14"/>
  <c r="PM14"/>
  <c r="PL14"/>
  <c r="PK14"/>
  <c r="PJ14"/>
  <c r="PI14"/>
  <c r="PH14"/>
  <c r="PG14"/>
  <c r="PF14"/>
  <c r="PE14"/>
  <c r="PD14"/>
  <c r="PC14"/>
  <c r="PB14"/>
  <c r="PA14"/>
  <c r="OZ14"/>
  <c r="OY14"/>
  <c r="OX14"/>
  <c r="OV14"/>
  <c r="OU14"/>
  <c r="OT14"/>
  <c r="OQ14"/>
  <c r="OP14"/>
  <c r="OO14"/>
  <c r="ON14"/>
  <c r="OM14"/>
  <c r="OL14"/>
  <c r="OK14"/>
  <c r="OJ14"/>
  <c r="OI14"/>
  <c r="OH14"/>
  <c r="OE14"/>
  <c r="OD14"/>
  <c r="OC14"/>
  <c r="OB14"/>
  <c r="NZ14"/>
  <c r="NY14"/>
  <c r="NX14"/>
  <c r="NW14"/>
  <c r="NV14"/>
  <c r="NU14"/>
  <c r="NT14"/>
  <c r="NS14"/>
  <c r="NR14"/>
  <c r="NQ14"/>
  <c r="NM14"/>
  <c r="NJ14"/>
  <c r="NI14"/>
  <c r="NG14"/>
  <c r="NF14"/>
  <c r="NE14"/>
  <c r="ND14"/>
  <c r="NC14"/>
  <c r="NB14"/>
  <c r="NA14"/>
  <c r="MY14"/>
  <c r="MT14"/>
  <c r="MP14"/>
  <c r="MO14"/>
  <c r="MN14"/>
  <c r="ML14"/>
  <c r="MK14"/>
  <c r="MJ14"/>
  <c r="MI14"/>
  <c r="MH14"/>
  <c r="MG14"/>
  <c r="MF14"/>
  <c r="ME14"/>
  <c r="MD14"/>
  <c r="MC14"/>
  <c r="MB14"/>
  <c r="LY14"/>
  <c r="LX14"/>
  <c r="LW14"/>
  <c r="LS14"/>
  <c r="LR14"/>
  <c r="LQ14"/>
  <c r="LP14"/>
  <c r="LO14"/>
  <c r="LI14"/>
  <c r="LH14"/>
  <c r="LG14"/>
  <c r="LE14"/>
  <c r="LD14"/>
  <c r="LC14"/>
  <c r="LB14"/>
  <c r="LA14"/>
  <c r="KZ14"/>
  <c r="KY14"/>
  <c r="KX14"/>
  <c r="KW14"/>
  <c r="KV14"/>
  <c r="KU14"/>
  <c r="KM14"/>
  <c r="KL14"/>
  <c r="KI14"/>
  <c r="KH14"/>
  <c r="KE14"/>
  <c r="KD14"/>
  <c r="KC14"/>
  <c r="KB14"/>
  <c r="F133" i="5"/>
  <c r="J36" i="6" s="1"/>
  <c r="R37" l="1"/>
  <c r="R36"/>
  <c r="V36"/>
  <c r="K36"/>
  <c r="G37"/>
  <c r="G36"/>
  <c r="S37"/>
  <c r="S36"/>
  <c r="L36"/>
  <c r="W36"/>
  <c r="T37"/>
  <c r="T36"/>
  <c r="H37"/>
  <c r="H36"/>
  <c r="P36"/>
  <c r="U37"/>
  <c r="U36"/>
  <c r="I37"/>
  <c r="I36"/>
  <c r="Q37"/>
  <c r="Q36"/>
  <c r="T133" i="5"/>
  <c r="F132"/>
  <c r="J35" i="6" s="1"/>
  <c r="G34"/>
  <c r="J37"/>
  <c r="RY14" i="1"/>
  <c r="RZ14"/>
  <c r="SA14"/>
  <c r="L134" i="5"/>
  <c r="M134"/>
  <c r="N134"/>
  <c r="O134"/>
  <c r="P134"/>
  <c r="Q134"/>
  <c r="R134"/>
  <c r="C15"/>
  <c r="C134"/>
  <c r="E15"/>
  <c r="E134"/>
  <c r="G134"/>
  <c r="D134"/>
  <c r="D15"/>
  <c r="K133"/>
  <c r="O36" i="6" s="1"/>
  <c r="J133" i="5" l="1"/>
  <c r="N36" i="6" s="1"/>
  <c r="I133" i="5"/>
  <c r="M36" i="6" s="1"/>
  <c r="X36"/>
  <c r="U133" i="5"/>
  <c r="F134"/>
  <c r="C39" l="1"/>
  <c r="Y36" i="6"/>
  <c r="AA36" s="1"/>
  <c r="F39" i="5"/>
  <c r="R51" i="6"/>
  <c r="Q51"/>
  <c r="S51"/>
  <c r="V51"/>
  <c r="T51"/>
  <c r="U51"/>
  <c r="O51"/>
  <c r="P51"/>
  <c r="SB14" i="1"/>
  <c r="SN14"/>
  <c r="LM14"/>
  <c r="J4" i="6" l="1"/>
  <c r="G4"/>
  <c r="T132" i="5"/>
  <c r="X35" i="6" s="1"/>
  <c r="T131" i="5"/>
  <c r="G51" i="6"/>
  <c r="G5"/>
  <c r="J5"/>
  <c r="J51"/>
  <c r="I5"/>
  <c r="I51"/>
  <c r="H5"/>
  <c r="H51"/>
  <c r="R5"/>
  <c r="Q5"/>
  <c r="RJ13" i="1"/>
  <c r="KP14"/>
  <c r="J131" i="5"/>
  <c r="J132"/>
  <c r="N35" i="6" s="1"/>
  <c r="K132" i="5"/>
  <c r="O35" i="6" s="1"/>
  <c r="K131" i="5"/>
  <c r="I131" l="1"/>
  <c r="M34" i="6" s="1"/>
  <c r="I132" i="5"/>
  <c r="M35" i="6" s="1"/>
  <c r="O34"/>
  <c r="K134" i="5"/>
  <c r="N34" i="6"/>
  <c r="J134" i="5"/>
  <c r="T39"/>
  <c r="I39"/>
  <c r="M4" i="6" s="1"/>
  <c r="AW14" i="1"/>
  <c r="U132" i="5"/>
  <c r="Y35" i="6" s="1"/>
  <c r="AA35" s="1"/>
  <c r="U131" i="5"/>
  <c r="Y34" i="6" s="1"/>
  <c r="X34"/>
  <c r="Y51"/>
  <c r="X51"/>
  <c r="T134" i="5"/>
  <c r="K39"/>
  <c r="I134" l="1"/>
  <c r="O4" i="6"/>
  <c r="L39" i="5"/>
  <c r="U39"/>
  <c r="Y4" i="6" s="1"/>
  <c r="J39" i="5"/>
  <c r="V39"/>
  <c r="Z4" i="6" s="1"/>
  <c r="X4"/>
  <c r="U134" i="5"/>
  <c r="AA34" i="6"/>
  <c r="AA51"/>
  <c r="AA4" l="1"/>
  <c r="N4"/>
  <c r="P4"/>
  <c r="C71" i="5"/>
  <c r="D71"/>
  <c r="E71"/>
  <c r="E69"/>
  <c r="D69"/>
  <c r="C69"/>
  <c r="G26" i="6" l="1"/>
  <c r="G118"/>
  <c r="H26"/>
  <c r="I26"/>
  <c r="I118"/>
  <c r="H118"/>
  <c r="F69" i="5"/>
  <c r="W69" s="1"/>
  <c r="F71"/>
  <c r="W71" s="1"/>
  <c r="J118" i="6" l="1"/>
  <c r="J26"/>
  <c r="E68" i="5"/>
  <c r="D68"/>
  <c r="C68"/>
  <c r="E67"/>
  <c r="D67"/>
  <c r="C67"/>
  <c r="E66"/>
  <c r="D66"/>
  <c r="D70" l="1"/>
  <c r="H27" i="6" s="1"/>
  <c r="C70" i="5"/>
  <c r="E70"/>
  <c r="I27" i="6" s="1"/>
  <c r="G10"/>
  <c r="G55"/>
  <c r="H55"/>
  <c r="I55"/>
  <c r="D40" i="5"/>
  <c r="D46" s="1"/>
  <c r="C40"/>
  <c r="E40"/>
  <c r="E46" s="1"/>
  <c r="I10" i="6"/>
  <c r="H10"/>
  <c r="H68"/>
  <c r="I68"/>
  <c r="F68" i="5"/>
  <c r="W68" s="1"/>
  <c r="F67"/>
  <c r="W67" s="1"/>
  <c r="G27" i="6" l="1"/>
  <c r="F70" i="5"/>
  <c r="J27" i="6" s="1"/>
  <c r="F66" i="5"/>
  <c r="J68" i="6" s="1"/>
  <c r="C46" i="5"/>
  <c r="J55" i="6"/>
  <c r="F40" i="5"/>
  <c r="F46" s="1"/>
  <c r="I50" i="6"/>
  <c r="H50"/>
  <c r="J10"/>
  <c r="G50"/>
  <c r="E129" i="5"/>
  <c r="D129"/>
  <c r="W70" l="1"/>
  <c r="J50" i="6"/>
  <c r="F129" i="5"/>
  <c r="D7" l="1"/>
  <c r="H14" i="6" s="1"/>
  <c r="E7" i="5"/>
  <c r="I14" i="6" s="1"/>
  <c r="D9" i="5"/>
  <c r="H66" i="6" s="1"/>
  <c r="E9" i="5"/>
  <c r="I66" i="6" s="1"/>
  <c r="D8" i="5"/>
  <c r="H110" i="6" s="1"/>
  <c r="E8" i="5"/>
  <c r="I110" i="6" s="1"/>
  <c r="E10" i="5" l="1"/>
  <c r="E47" s="1"/>
  <c r="D10"/>
  <c r="D47" s="1"/>
  <c r="H101" i="6"/>
  <c r="F13" i="5"/>
  <c r="C49" l="1"/>
  <c r="E60"/>
  <c r="I49" i="6" s="1"/>
  <c r="D57" i="5"/>
  <c r="H24" i="6" s="1"/>
  <c r="D61" i="5"/>
  <c r="H64" i="6" s="1"/>
  <c r="E51" i="5"/>
  <c r="I67" i="6" s="1"/>
  <c r="E57" i="5"/>
  <c r="I24" i="6" s="1"/>
  <c r="E61" i="5"/>
  <c r="I64" i="6" s="1"/>
  <c r="E62" i="5"/>
  <c r="I101" i="6" s="1"/>
  <c r="D49" i="5"/>
  <c r="H15" i="6" s="1"/>
  <c r="E58" i="5"/>
  <c r="I39" i="6" s="1"/>
  <c r="D50" i="5"/>
  <c r="H111" i="6" s="1"/>
  <c r="D59" i="5"/>
  <c r="H62" i="6" s="1"/>
  <c r="D63" i="5"/>
  <c r="D58"/>
  <c r="H39" i="6" s="1"/>
  <c r="E49" i="5"/>
  <c r="I15" i="6" s="1"/>
  <c r="E50" i="5"/>
  <c r="I111" i="6" s="1"/>
  <c r="E59" i="5"/>
  <c r="I62" i="6" s="1"/>
  <c r="E63" i="5"/>
  <c r="D51"/>
  <c r="H67" i="6" s="1"/>
  <c r="D60" i="5"/>
  <c r="H49" i="6" s="1"/>
  <c r="J133"/>
  <c r="H104" l="1"/>
  <c r="H103"/>
  <c r="I104"/>
  <c r="I103"/>
  <c r="E64" i="5"/>
  <c r="E141" s="1"/>
  <c r="E147" s="1"/>
  <c r="D64"/>
  <c r="D141" s="1"/>
  <c r="G15" i="6"/>
  <c r="H139" l="1"/>
  <c r="D145" i="5"/>
  <c r="I139" i="6"/>
  <c r="E146" i="5" s="1"/>
  <c r="E145"/>
  <c r="C60" l="1"/>
  <c r="C58"/>
  <c r="C62"/>
  <c r="C57"/>
  <c r="C61"/>
  <c r="C63"/>
  <c r="C59"/>
  <c r="D146"/>
  <c r="G103" i="6" l="1"/>
  <c r="F63" i="5"/>
  <c r="F62"/>
  <c r="J101" i="6" s="1"/>
  <c r="F61" i="5"/>
  <c r="J64" i="6" s="1"/>
  <c r="F60" i="5"/>
  <c r="J49" i="6" s="1"/>
  <c r="F58" i="5"/>
  <c r="J39" i="6" s="1"/>
  <c r="F59" i="5"/>
  <c r="J62" i="6" s="1"/>
  <c r="F57" i="5"/>
  <c r="J24" i="6" s="1"/>
  <c r="G24"/>
  <c r="G104"/>
  <c r="G101"/>
  <c r="G64"/>
  <c r="G49"/>
  <c r="G62"/>
  <c r="G39"/>
  <c r="J104" l="1"/>
  <c r="J103"/>
  <c r="F14" i="5" l="1"/>
  <c r="F12"/>
  <c r="J134" i="6" l="1"/>
  <c r="J132"/>
  <c r="F51" i="5" l="1"/>
  <c r="J67" i="6" s="1"/>
  <c r="F49" i="5"/>
  <c r="J15" i="6" s="1"/>
  <c r="F50" i="5"/>
  <c r="J111" i="6" s="1"/>
  <c r="F15" i="5"/>
  <c r="F64" l="1"/>
  <c r="G1211" i="4" l="1"/>
  <c r="G1210"/>
  <c r="G1209"/>
  <c r="G1214" l="1"/>
  <c r="D1253"/>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51" i="5" l="1"/>
  <c r="C7" l="1"/>
  <c r="G67" i="6"/>
  <c r="C8" i="5" l="1"/>
  <c r="C9"/>
  <c r="G14" i="6"/>
  <c r="G66" l="1"/>
  <c r="G110"/>
  <c r="C10" i="5"/>
  <c r="C47" l="1"/>
  <c r="C66" l="1"/>
  <c r="W66" s="1"/>
  <c r="C50"/>
  <c r="C64" l="1"/>
  <c r="G111" i="6"/>
  <c r="C129" i="5"/>
  <c r="G68" i="6"/>
  <c r="C141" i="5" l="1"/>
  <c r="G139" i="6"/>
  <c r="F9" i="5" l="1"/>
  <c r="J66" i="6" s="1"/>
  <c r="F7" i="5"/>
  <c r="J14" i="6" s="1"/>
  <c r="F8" i="5"/>
  <c r="J110" i="6" s="1"/>
  <c r="C146" i="5"/>
  <c r="J139" i="6" l="1"/>
  <c r="JQ13" i="1"/>
  <c r="JR13"/>
  <c r="F10" i="5"/>
  <c r="F47" l="1"/>
  <c r="F141" s="1"/>
  <c r="E143" l="1"/>
  <c r="F145"/>
  <c r="F146"/>
  <c r="C145"/>
  <c r="W51" i="6" l="1"/>
  <c r="KN14" i="1" l="1"/>
  <c r="KF14"/>
  <c r="KA14"/>
  <c r="JV14"/>
  <c r="JY14"/>
  <c r="KO14"/>
  <c r="LF14"/>
  <c r="KG14"/>
  <c r="KJ14" l="1"/>
  <c r="KR14"/>
  <c r="KK14"/>
  <c r="JX14"/>
  <c r="KT14"/>
  <c r="JZ14"/>
  <c r="JW14"/>
  <c r="KS14"/>
  <c r="KQ14" l="1"/>
  <c r="JU14"/>
  <c r="JT14" l="1"/>
  <c r="JT13" s="1"/>
  <c r="OF14" l="1"/>
  <c r="MM14" l="1"/>
  <c r="LZ14"/>
  <c r="MZ14"/>
  <c r="QE14" l="1"/>
  <c r="MS14" l="1"/>
  <c r="LU14"/>
  <c r="QP14"/>
  <c r="NP14" l="1"/>
  <c r="QR14"/>
  <c r="OA14"/>
  <c r="RD14"/>
  <c r="QU14" l="1"/>
  <c r="LT14"/>
  <c r="NN14"/>
  <c r="MA14"/>
  <c r="OR14"/>
  <c r="QT14"/>
  <c r="OW14"/>
  <c r="QL14"/>
  <c r="RI14"/>
  <c r="MX14"/>
  <c r="LN14"/>
  <c r="QO14"/>
  <c r="QI14"/>
  <c r="QN14"/>
  <c r="LV14"/>
  <c r="NH14"/>
  <c r="MU14"/>
  <c r="QG14"/>
  <c r="QQ14"/>
  <c r="QK14"/>
  <c r="NK14"/>
  <c r="NO14"/>
  <c r="OS14"/>
  <c r="LK14"/>
  <c r="MV14"/>
  <c r="NL14"/>
  <c r="MR14"/>
  <c r="LL14"/>
  <c r="QA14"/>
  <c r="MW14"/>
  <c r="OG14"/>
  <c r="MQ14"/>
  <c r="QF14" l="1"/>
  <c r="LJ14" l="1"/>
  <c r="LJ13" s="1"/>
  <c r="JS13" s="1"/>
  <c r="N61" i="5" l="1"/>
  <c r="N62"/>
  <c r="N63"/>
  <c r="R103" i="6" s="1"/>
  <c r="Q104" l="1"/>
  <c r="Q101"/>
  <c r="Q64"/>
  <c r="Q39"/>
  <c r="Q62"/>
  <c r="Q49"/>
  <c r="Q24"/>
  <c r="R101" l="1"/>
  <c r="R104"/>
  <c r="R64"/>
  <c r="N49" i="5" l="1"/>
  <c r="N50"/>
  <c r="Q111" i="6" l="1"/>
  <c r="R111" l="1"/>
  <c r="Q15"/>
  <c r="R15" l="1"/>
  <c r="Q69" l="1"/>
  <c r="Q40"/>
  <c r="Q56" l="1"/>
  <c r="Q45"/>
  <c r="Q70"/>
  <c r="Q72"/>
  <c r="Q73" l="1"/>
  <c r="Q74"/>
  <c r="Q59" l="1"/>
  <c r="Q106" l="1"/>
  <c r="Q26"/>
  <c r="Q43"/>
  <c r="Q41"/>
  <c r="Q44"/>
  <c r="R106" l="1"/>
  <c r="R44"/>
  <c r="R41"/>
  <c r="Q10"/>
  <c r="Q118"/>
  <c r="Q55"/>
  <c r="Q27"/>
  <c r="R43"/>
  <c r="R118" l="1"/>
  <c r="R55"/>
  <c r="R27"/>
  <c r="Q68"/>
  <c r="R10"/>
  <c r="R68" l="1"/>
  <c r="Q47" l="1"/>
  <c r="M129" i="5"/>
  <c r="N51" l="1"/>
  <c r="M64" l="1"/>
  <c r="Q67" i="6"/>
  <c r="R67" l="1"/>
  <c r="Q20" l="1"/>
  <c r="Q136"/>
  <c r="Q138"/>
  <c r="Q87"/>
  <c r="Q137"/>
  <c r="Q50" l="1"/>
  <c r="Q133" l="1"/>
  <c r="Q134"/>
  <c r="Q110"/>
  <c r="Q14" l="1"/>
  <c r="M15" i="5"/>
  <c r="Q132" i="6"/>
  <c r="Q66" l="1"/>
  <c r="M10" i="5"/>
  <c r="Q52" i="6" l="1"/>
  <c r="Q139" s="1"/>
  <c r="M47" i="5"/>
  <c r="M141" l="1"/>
  <c r="M145" s="1"/>
  <c r="M146" l="1"/>
  <c r="N17" l="1"/>
  <c r="N18"/>
  <c r="R113" i="6" s="1"/>
  <c r="R16" l="1"/>
  <c r="N19" i="5"/>
  <c r="R84" i="6" s="1"/>
  <c r="N37" i="5" l="1"/>
  <c r="R137" i="6"/>
  <c r="R138"/>
  <c r="R87"/>
  <c r="R20"/>
  <c r="R136"/>
  <c r="N58" i="5" l="1"/>
  <c r="N60"/>
  <c r="N57"/>
  <c r="N59" l="1"/>
  <c r="R62" i="6" s="1"/>
  <c r="R39"/>
  <c r="R24" l="1"/>
  <c r="R49"/>
  <c r="N40" i="5" l="1"/>
  <c r="N64"/>
  <c r="R50" i="6" l="1"/>
  <c r="N14" i="5" l="1"/>
  <c r="N12"/>
  <c r="N8"/>
  <c r="N13" l="1"/>
  <c r="R133" i="6" s="1"/>
  <c r="N7" i="5"/>
  <c r="R134" i="6"/>
  <c r="R110"/>
  <c r="R14" l="1"/>
  <c r="N15" i="5"/>
  <c r="R132" i="6"/>
  <c r="N9" i="5" l="1"/>
  <c r="R66" i="6" l="1"/>
  <c r="N10" i="5"/>
  <c r="N46" l="1"/>
  <c r="R52" i="6" l="1"/>
  <c r="N47" i="5"/>
  <c r="R45" i="6" l="1"/>
  <c r="R47"/>
  <c r="R69" l="1"/>
  <c r="R70" l="1"/>
  <c r="R72"/>
  <c r="R73" l="1"/>
  <c r="R74"/>
  <c r="R56"/>
  <c r="R59" l="1"/>
  <c r="V131" i="5" l="1"/>
  <c r="Z34" i="6" s="1"/>
  <c r="V132" i="5"/>
  <c r="Z35" i="6" s="1"/>
  <c r="V134" i="5" l="1"/>
  <c r="R60" i="6" l="1"/>
  <c r="R40" l="1"/>
  <c r="R26" l="1"/>
  <c r="R127" l="1"/>
  <c r="R71" l="1"/>
  <c r="R31" l="1"/>
  <c r="R108" l="1"/>
  <c r="R32"/>
  <c r="R30" l="1"/>
  <c r="R11"/>
  <c r="R29" l="1"/>
  <c r="R28"/>
  <c r="N129" i="5" l="1"/>
  <c r="N141" l="1"/>
  <c r="N145" s="1"/>
  <c r="O109" l="1"/>
  <c r="S77" i="6" s="1"/>
  <c r="O108" i="5"/>
  <c r="S127" i="6" s="1"/>
  <c r="P109" i="5" l="1"/>
  <c r="T77" i="6" s="1"/>
  <c r="P108" i="5"/>
  <c r="T127" i="6" s="1"/>
  <c r="O96" i="5"/>
  <c r="S71" i="6" s="1"/>
  <c r="P96" i="5" l="1"/>
  <c r="T71" i="6" s="1"/>
  <c r="O86" i="5" l="1"/>
  <c r="S32" i="6" l="1"/>
  <c r="S31"/>
  <c r="P86" i="5"/>
  <c r="O83" l="1"/>
  <c r="S108" i="6" s="1"/>
  <c r="T32"/>
  <c r="T31"/>
  <c r="P83" i="5" l="1"/>
  <c r="T108" i="6" s="1"/>
  <c r="U32"/>
  <c r="O74" i="5" l="1"/>
  <c r="S30" i="6" s="1"/>
  <c r="O84" i="5"/>
  <c r="S11" i="6" s="1"/>
  <c r="O72" i="5"/>
  <c r="S28" i="6" s="1"/>
  <c r="O75" i="5"/>
  <c r="S119" i="6" s="1"/>
  <c r="P74" i="5" l="1"/>
  <c r="T30" i="6" s="1"/>
  <c r="P72" i="5"/>
  <c r="T28" i="6" s="1"/>
  <c r="P84" i="5"/>
  <c r="T11" i="6" s="1"/>
  <c r="O73" i="5"/>
  <c r="S29" i="6" s="1"/>
  <c r="P75" i="5" l="1"/>
  <c r="T119" i="6" s="1"/>
  <c r="P73" i="5"/>
  <c r="T29" i="6" s="1"/>
  <c r="O91" i="5" l="1"/>
  <c r="S58" i="6" s="1"/>
  <c r="P91" i="5" l="1"/>
  <c r="T58" i="6" s="1"/>
  <c r="O89" i="5" l="1"/>
  <c r="S47" i="6" s="1"/>
  <c r="O88" i="5"/>
  <c r="S45" i="6" s="1"/>
  <c r="P88" i="5" l="1"/>
  <c r="T45" i="6" s="1"/>
  <c r="P89" i="5"/>
  <c r="T47" i="6" s="1"/>
  <c r="O25" i="5"/>
  <c r="S18" i="6" s="1"/>
  <c r="O21" i="5" l="1"/>
  <c r="S17" i="6" s="1"/>
  <c r="O22" i="5"/>
  <c r="S112" i="6" s="1"/>
  <c r="O23" i="5"/>
  <c r="S85" i="6" s="1"/>
  <c r="P25" i="5"/>
  <c r="T18" i="6" s="1"/>
  <c r="O43" i="5"/>
  <c r="S53" i="6" s="1"/>
  <c r="P43" i="5" l="1"/>
  <c r="T53" i="6" s="1"/>
  <c r="O45" i="5"/>
  <c r="P23"/>
  <c r="T85" i="6" s="1"/>
  <c r="P22" i="5"/>
  <c r="T112" i="6" s="1"/>
  <c r="P21" i="5"/>
  <c r="T17" i="6" s="1"/>
  <c r="S54" l="1"/>
  <c r="S8"/>
  <c r="P45" i="5"/>
  <c r="T54" i="6" l="1"/>
  <c r="T8"/>
  <c r="O106" i="5"/>
  <c r="S5" i="6" s="1"/>
  <c r="O103" i="5" l="1"/>
  <c r="S60" i="6" s="1"/>
  <c r="P106" i="5"/>
  <c r="T5" i="6" s="1"/>
  <c r="P103" i="5" l="1"/>
  <c r="T60" i="6" s="1"/>
  <c r="O77" i="5" l="1"/>
  <c r="S40" i="6" s="1"/>
  <c r="O92" i="5"/>
  <c r="S69" i="6" s="1"/>
  <c r="P77" i="5" l="1"/>
  <c r="T40" i="6" s="1"/>
  <c r="P92" i="5"/>
  <c r="T69" i="6" s="1"/>
  <c r="O85" i="5"/>
  <c r="S56" i="6" s="1"/>
  <c r="O98" i="5"/>
  <c r="S72" i="6" s="1"/>
  <c r="O93" i="5"/>
  <c r="S70" i="6" s="1"/>
  <c r="P98" i="5" l="1"/>
  <c r="T72" i="6" s="1"/>
  <c r="O99" i="5"/>
  <c r="S73" i="6" s="1"/>
  <c r="P93" i="5"/>
  <c r="T70" i="6" s="1"/>
  <c r="O102" i="5"/>
  <c r="S74" i="6" s="1"/>
  <c r="P85" i="5"/>
  <c r="T56" i="6" s="1"/>
  <c r="P102" i="5" l="1"/>
  <c r="T74" i="6" s="1"/>
  <c r="O94" i="5"/>
  <c r="S59" i="6" s="1"/>
  <c r="P99" i="5"/>
  <c r="T73" i="6" s="1"/>
  <c r="P94" i="5" l="1"/>
  <c r="T59" i="6" s="1"/>
  <c r="O81" i="5" l="1"/>
  <c r="S44" i="6" s="1"/>
  <c r="O78" i="5"/>
  <c r="S41" i="6" s="1"/>
  <c r="O82" i="5"/>
  <c r="S106" i="6" s="1"/>
  <c r="O80" i="5"/>
  <c r="S43" i="6" s="1"/>
  <c r="O69" i="5"/>
  <c r="S26" i="6" s="1"/>
  <c r="O70" i="5"/>
  <c r="S27" i="6" s="1"/>
  <c r="O66" i="5"/>
  <c r="P80" l="1"/>
  <c r="T43" i="6" s="1"/>
  <c r="P81" i="5"/>
  <c r="T44" i="6" s="1"/>
  <c r="O67" i="5"/>
  <c r="S55" i="6" s="1"/>
  <c r="P82" i="5"/>
  <c r="T106" i="6" s="1"/>
  <c r="P78" i="5"/>
  <c r="T41" i="6" s="1"/>
  <c r="P69" i="5"/>
  <c r="T26" i="6" s="1"/>
  <c r="P70" i="5"/>
  <c r="T27" i="6" s="1"/>
  <c r="O71" i="5"/>
  <c r="S118" i="6" s="1"/>
  <c r="O68" i="5"/>
  <c r="S10" i="6" s="1"/>
  <c r="S68"/>
  <c r="P66" i="5"/>
  <c r="O129" l="1"/>
  <c r="P67"/>
  <c r="T55" i="6" s="1"/>
  <c r="P71" i="5"/>
  <c r="T118" i="6" s="1"/>
  <c r="P68" i="5"/>
  <c r="T10" i="6" s="1"/>
  <c r="T68"/>
  <c r="P129" i="5" l="1"/>
  <c r="O18" l="1"/>
  <c r="S113" i="6" s="1"/>
  <c r="O17" i="5"/>
  <c r="O19"/>
  <c r="S84" i="6" s="1"/>
  <c r="S16" l="1"/>
  <c r="O37" i="5"/>
  <c r="S137" i="6"/>
  <c r="P18" i="5"/>
  <c r="T113" i="6" s="1"/>
  <c r="P19" i="5"/>
  <c r="T84" i="6" s="1"/>
  <c r="S20"/>
  <c r="S136"/>
  <c r="S138"/>
  <c r="S87"/>
  <c r="P17" i="5"/>
  <c r="T16" i="6" l="1"/>
  <c r="P37" i="5"/>
  <c r="T87" i="6"/>
  <c r="T138"/>
  <c r="T137"/>
  <c r="T136"/>
  <c r="T20"/>
  <c r="O58" i="5" l="1"/>
  <c r="S39" i="6" s="1"/>
  <c r="O57" i="5"/>
  <c r="O60"/>
  <c r="S49" i="6" s="1"/>
  <c r="O59" i="5"/>
  <c r="S62" i="6" s="1"/>
  <c r="P59" i="5" l="1"/>
  <c r="T62" i="6" s="1"/>
  <c r="P57" i="5"/>
  <c r="S24" i="6"/>
  <c r="P58" i="5"/>
  <c r="T39" i="6" s="1"/>
  <c r="P60" i="5"/>
  <c r="T49" i="6" s="1"/>
  <c r="S104" l="1"/>
  <c r="T24"/>
  <c r="T104" l="1"/>
  <c r="O40" i="5"/>
  <c r="S50" i="6" l="1"/>
  <c r="P40" i="5"/>
  <c r="T50" i="6" l="1"/>
  <c r="O12" i="5" l="1"/>
  <c r="O13"/>
  <c r="S133" i="6" s="1"/>
  <c r="O7" i="5"/>
  <c r="O8"/>
  <c r="S110" i="6" s="1"/>
  <c r="O14" i="5"/>
  <c r="S134" i="6" s="1"/>
  <c r="P13" i="5" l="1"/>
  <c r="T133" i="6" s="1"/>
  <c r="P14" i="5"/>
  <c r="T134" i="6" s="1"/>
  <c r="P8" i="5"/>
  <c r="T110" i="6" s="1"/>
  <c r="P7" i="5"/>
  <c r="S14" i="6"/>
  <c r="P12" i="5"/>
  <c r="O15"/>
  <c r="S132" i="6"/>
  <c r="T132" l="1"/>
  <c r="P15" i="5"/>
  <c r="T14" i="6"/>
  <c r="O9" i="5" l="1"/>
  <c r="S66" i="6" l="1"/>
  <c r="O10" i="5"/>
  <c r="P9"/>
  <c r="T66" i="6" l="1"/>
  <c r="P10" i="5"/>
  <c r="O46" l="1"/>
  <c r="S52" i="6" l="1"/>
  <c r="O47" i="5"/>
  <c r="P46"/>
  <c r="T52" i="6" l="1"/>
  <c r="P47" i="5"/>
  <c r="O62" l="1"/>
  <c r="S101" i="6" s="1"/>
  <c r="O61" i="5"/>
  <c r="O63" l="1"/>
  <c r="S103" i="6" s="1"/>
  <c r="P61" i="5"/>
  <c r="S64" i="6"/>
  <c r="P62" i="5"/>
  <c r="T101" i="6" s="1"/>
  <c r="P63" i="5" l="1"/>
  <c r="T103" i="6" s="1"/>
  <c r="T64"/>
  <c r="O49" i="5" l="1"/>
  <c r="O50"/>
  <c r="S111" i="6" s="1"/>
  <c r="P49" i="5" l="1"/>
  <c r="S15" i="6"/>
  <c r="P50" i="5"/>
  <c r="T111" i="6" s="1"/>
  <c r="T15" l="1"/>
  <c r="O51" i="5" l="1"/>
  <c r="P51" l="1"/>
  <c r="S67" i="6"/>
  <c r="S139" s="1"/>
  <c r="O64" i="5"/>
  <c r="O141" s="1"/>
  <c r="O146" l="1"/>
  <c r="O145"/>
  <c r="T67" i="6"/>
  <c r="T139" s="1"/>
  <c r="P64" i="5"/>
  <c r="P141" s="1"/>
  <c r="P145" s="1"/>
  <c r="P146" l="1"/>
  <c r="H121" l="1"/>
  <c r="L6" i="6" s="1"/>
  <c r="R75" l="1"/>
  <c r="S121" i="5"/>
  <c r="W6" i="6" s="1"/>
  <c r="H117" i="5"/>
  <c r="L80" i="6" s="1"/>
  <c r="R76"/>
  <c r="Q121" i="5"/>
  <c r="U6" i="6" s="1"/>
  <c r="R139" l="1"/>
  <c r="Q141" s="1"/>
  <c r="Q106" i="5"/>
  <c r="U5" i="6" s="1"/>
  <c r="Q117" i="5"/>
  <c r="U80" i="6" s="1"/>
  <c r="Q103" i="5"/>
  <c r="U60" i="6" s="1"/>
  <c r="G121" i="5"/>
  <c r="K6" i="6" s="1"/>
  <c r="Q111" i="5"/>
  <c r="U78" i="6" s="1"/>
  <c r="Q104" i="5"/>
  <c r="U75" i="6" s="1"/>
  <c r="S117" i="5"/>
  <c r="W80" i="6" s="1"/>
  <c r="Q116" i="5"/>
  <c r="U104" i="6" s="1"/>
  <c r="Q107" i="5"/>
  <c r="U76" i="6" s="1"/>
  <c r="Q108" i="5"/>
  <c r="U127" i="6" s="1"/>
  <c r="Q109" i="5"/>
  <c r="U77" i="6" s="1"/>
  <c r="N146" i="5" l="1"/>
  <c r="I121"/>
  <c r="M6" i="6" s="1"/>
  <c r="R121" i="5"/>
  <c r="V6" i="6" s="1"/>
  <c r="G117" i="5"/>
  <c r="K80" i="6" s="1"/>
  <c r="U121" i="5" l="1"/>
  <c r="Y6" i="6" s="1"/>
  <c r="J121" i="5"/>
  <c r="N6" i="6" s="1"/>
  <c r="R117" i="5"/>
  <c r="V80" i="6" s="1"/>
  <c r="T117" i="5"/>
  <c r="X80" i="6" s="1"/>
  <c r="T121" i="5"/>
  <c r="Q79"/>
  <c r="U42" i="6" s="1"/>
  <c r="Q90" i="5"/>
  <c r="U57" i="6" s="1"/>
  <c r="X6" l="1"/>
  <c r="AA6" s="1"/>
  <c r="I117" i="5"/>
  <c r="M80" i="6" s="1"/>
  <c r="U117" i="5" l="1"/>
  <c r="Y80" i="6" s="1"/>
  <c r="AA80" s="1"/>
  <c r="J117" i="5"/>
  <c r="N80" i="6" s="1"/>
  <c r="Q76" i="5"/>
  <c r="U120" i="6" s="1"/>
  <c r="Q138" i="5" l="1"/>
  <c r="U12" i="6" l="1"/>
  <c r="Q140" i="5"/>
  <c r="Q74" l="1"/>
  <c r="U30" i="6" s="1"/>
  <c r="U20" l="1"/>
  <c r="Q96" i="5" l="1"/>
  <c r="U71" i="6" s="1"/>
  <c r="Q86" i="5" l="1"/>
  <c r="U31" i="6" s="1"/>
  <c r="Q83" i="5" l="1"/>
  <c r="U108" i="6" s="1"/>
  <c r="Q84" i="5" l="1"/>
  <c r="U11" i="6" s="1"/>
  <c r="Q72" i="5"/>
  <c r="U28" i="6" s="1"/>
  <c r="Q75" i="5" l="1"/>
  <c r="U119" i="6" s="1"/>
  <c r="Q73" i="5"/>
  <c r="U29" i="6" s="1"/>
  <c r="Q91" i="5" l="1"/>
  <c r="U58" i="6" s="1"/>
  <c r="Q89" i="5" l="1"/>
  <c r="U47" i="6" s="1"/>
  <c r="Q88" i="5"/>
  <c r="U45" i="6" s="1"/>
  <c r="Q22" i="5" l="1"/>
  <c r="U112" i="6" s="1"/>
  <c r="Q25" i="5"/>
  <c r="U18" i="6" s="1"/>
  <c r="Q21" i="5"/>
  <c r="U17" i="6" s="1"/>
  <c r="Q23" i="5"/>
  <c r="U87" i="6" l="1"/>
  <c r="U85"/>
  <c r="Q43" i="5"/>
  <c r="U53" i="6" s="1"/>
  <c r="Q77" i="5" l="1"/>
  <c r="U40" i="6" s="1"/>
  <c r="Q92" i="5"/>
  <c r="U69" i="6" s="1"/>
  <c r="Q85" i="5" l="1"/>
  <c r="U56" i="6" s="1"/>
  <c r="Q93" i="5"/>
  <c r="U70" i="6" s="1"/>
  <c r="Q98" i="5"/>
  <c r="U72" i="6" s="1"/>
  <c r="Q99" i="5"/>
  <c r="U73" i="6" s="1"/>
  <c r="Q94" i="5" l="1"/>
  <c r="U59" i="6" s="1"/>
  <c r="Q81" i="5" l="1"/>
  <c r="U44" i="6" s="1"/>
  <c r="Q82" i="5"/>
  <c r="U106" i="6" s="1"/>
  <c r="Q78" i="5"/>
  <c r="U41" i="6" s="1"/>
  <c r="Q80" i="5"/>
  <c r="U43" i="6" s="1"/>
  <c r="Q69" i="5"/>
  <c r="U26" i="6" s="1"/>
  <c r="Q67" i="5" l="1"/>
  <c r="U55" i="6" s="1"/>
  <c r="Q66" i="5"/>
  <c r="Q71"/>
  <c r="U118" i="6" s="1"/>
  <c r="Q70" i="5"/>
  <c r="U27" i="6" s="1"/>
  <c r="Q68" i="5"/>
  <c r="U10" i="6" s="1"/>
  <c r="U68" l="1"/>
  <c r="Q18" i="5" l="1"/>
  <c r="U113" i="6" s="1"/>
  <c r="Q17" i="5"/>
  <c r="Q19"/>
  <c r="Q37" l="1"/>
  <c r="U84" i="6"/>
  <c r="U138"/>
  <c r="U16"/>
  <c r="U136"/>
  <c r="U137"/>
  <c r="H61" i="5" l="1"/>
  <c r="L64" i="6" s="1"/>
  <c r="H62" i="5"/>
  <c r="L101" i="6" s="1"/>
  <c r="H63" i="5"/>
  <c r="L103" i="6" s="1"/>
  <c r="Q60" i="5" l="1"/>
  <c r="U49" i="6" s="1"/>
  <c r="Q61" i="5"/>
  <c r="U64" i="6" s="1"/>
  <c r="S61" i="5"/>
  <c r="W64" i="6" s="1"/>
  <c r="Q57" i="5"/>
  <c r="S63"/>
  <c r="W103" i="6" s="1"/>
  <c r="Q62" i="5"/>
  <c r="U101" i="6" s="1"/>
  <c r="S62" i="5"/>
  <c r="W101" i="6" s="1"/>
  <c r="Q59" i="5"/>
  <c r="U62" i="6" s="1"/>
  <c r="Q58" i="5"/>
  <c r="U39" i="6" s="1"/>
  <c r="U24" l="1"/>
  <c r="Q63" i="5"/>
  <c r="U103" i="6" s="1"/>
  <c r="G63" i="5"/>
  <c r="K103" i="6" s="1"/>
  <c r="R61" i="5" l="1"/>
  <c r="V64" i="6" s="1"/>
  <c r="G61" i="5"/>
  <c r="K64" i="6" s="1"/>
  <c r="R62" i="5"/>
  <c r="V101" i="6" s="1"/>
  <c r="G62" i="5"/>
  <c r="K101" i="6" s="1"/>
  <c r="I63" i="5"/>
  <c r="M103" i="6" s="1"/>
  <c r="T63" i="5"/>
  <c r="I61"/>
  <c r="M64" i="6" s="1"/>
  <c r="R63" i="5"/>
  <c r="V103" i="6" s="1"/>
  <c r="Q40" i="5"/>
  <c r="U50" i="6" s="1"/>
  <c r="I62" i="5"/>
  <c r="M101" i="6" s="1"/>
  <c r="T62" i="5"/>
  <c r="T61"/>
  <c r="U62" l="1"/>
  <c r="Y101" i="6" s="1"/>
  <c r="J62" i="5"/>
  <c r="N101" i="6" s="1"/>
  <c r="U63" i="5"/>
  <c r="Y103" i="6" s="1"/>
  <c r="J63" i="5"/>
  <c r="N103" i="6" s="1"/>
  <c r="U61" i="5"/>
  <c r="Y64" i="6" s="1"/>
  <c r="J61" i="5"/>
  <c r="N64" i="6" s="1"/>
  <c r="X64"/>
  <c r="X101"/>
  <c r="X103"/>
  <c r="AA101" l="1"/>
  <c r="AA103"/>
  <c r="AA64"/>
  <c r="Q8" i="5"/>
  <c r="U110" i="6" s="1"/>
  <c r="Q14" i="5"/>
  <c r="U134" i="6" s="1"/>
  <c r="Q13" i="5"/>
  <c r="U133" i="6" s="1"/>
  <c r="Q12" i="5"/>
  <c r="Q7"/>
  <c r="Q15" l="1"/>
  <c r="U132" i="6"/>
  <c r="U14"/>
  <c r="Q9" i="5" l="1"/>
  <c r="U66" i="6" l="1"/>
  <c r="Q10" i="5"/>
  <c r="U52" i="6" l="1"/>
  <c r="H49" i="5" l="1"/>
  <c r="L15" i="6" s="1"/>
  <c r="Q50" i="5" l="1"/>
  <c r="U111" i="6" s="1"/>
  <c r="Q49" i="5"/>
  <c r="S49"/>
  <c r="R49" l="1"/>
  <c r="V15" i="6" s="1"/>
  <c r="G49" i="5"/>
  <c r="K15" i="6" s="1"/>
  <c r="U15"/>
  <c r="W15"/>
  <c r="I49" i="5" l="1"/>
  <c r="M15" i="6" s="1"/>
  <c r="T49" i="5"/>
  <c r="U49" l="1"/>
  <c r="Y15" i="6" s="1"/>
  <c r="J49" i="5"/>
  <c r="N15" i="6" s="1"/>
  <c r="X15"/>
  <c r="Q51" i="5"/>
  <c r="U67" i="6" l="1"/>
  <c r="Q64" i="5"/>
  <c r="AA15" i="6"/>
  <c r="Q45" i="5" l="1"/>
  <c r="U8" i="6" s="1"/>
  <c r="U54" l="1"/>
  <c r="Q46" i="5"/>
  <c r="Q47" s="1"/>
  <c r="Q102" l="1"/>
  <c r="U74" i="6" l="1"/>
  <c r="U139" s="1"/>
  <c r="Q129" i="5"/>
  <c r="Q141" s="1"/>
  <c r="Q145" s="1"/>
  <c r="Q146" l="1"/>
  <c r="H35" l="1"/>
  <c r="L86" i="6" s="1"/>
  <c r="S36" i="5" l="1"/>
  <c r="W116" i="6" s="1"/>
  <c r="H36" i="5"/>
  <c r="L116" i="6" s="1"/>
  <c r="S35" i="5"/>
  <c r="W86" i="6" s="1"/>
  <c r="G36" i="5"/>
  <c r="K116" i="6" s="1"/>
  <c r="G35" i="5"/>
  <c r="K86" i="6" s="1"/>
  <c r="S33" i="5" l="1"/>
  <c r="W115" i="6" s="1"/>
  <c r="H33" i="5"/>
  <c r="L115" i="6" s="1"/>
  <c r="S31" i="5"/>
  <c r="W114" i="6" s="1"/>
  <c r="H31" i="5"/>
  <c r="L114" i="6" s="1"/>
  <c r="R35" i="5"/>
  <c r="V86" i="6" s="1"/>
  <c r="R36" i="5"/>
  <c r="V116" i="6" s="1"/>
  <c r="R33" i="5" l="1"/>
  <c r="V115" i="6" s="1"/>
  <c r="G33" i="5"/>
  <c r="K115" i="6" s="1"/>
  <c r="R31" i="5"/>
  <c r="V114" i="6" s="1"/>
  <c r="G31" i="5"/>
  <c r="K114" i="6" s="1"/>
  <c r="T36" i="5"/>
  <c r="X116" i="6" s="1"/>
  <c r="I36" i="5"/>
  <c r="M116" i="6" s="1"/>
  <c r="L36" i="5"/>
  <c r="P116" i="6" s="1"/>
  <c r="T35" i="5"/>
  <c r="I31"/>
  <c r="M114" i="6" s="1"/>
  <c r="L35" i="5"/>
  <c r="P86" i="6" s="1"/>
  <c r="K35" i="5"/>
  <c r="O86" i="6" s="1"/>
  <c r="J35" i="5" l="1"/>
  <c r="N86" i="6" s="1"/>
  <c r="I35" i="5"/>
  <c r="M86" i="6" s="1"/>
  <c r="K36" i="5"/>
  <c r="O116" i="6" s="1"/>
  <c r="U33" i="5"/>
  <c r="Y115" i="6" s="1"/>
  <c r="T33" i="5"/>
  <c r="X115" i="6" s="1"/>
  <c r="U36" i="5"/>
  <c r="Y116" i="6" s="1"/>
  <c r="J36" i="5"/>
  <c r="N116" i="6" s="1"/>
  <c r="L31" i="5"/>
  <c r="P114" i="6" s="1"/>
  <c r="X86"/>
  <c r="V36" i="5"/>
  <c r="Z116" i="6" s="1"/>
  <c r="I33" i="5"/>
  <c r="M115" i="6" s="1"/>
  <c r="V31" i="5"/>
  <c r="Z114" i="6" s="1"/>
  <c r="V33" i="5"/>
  <c r="U31"/>
  <c r="Y114" i="6" s="1"/>
  <c r="U35" i="5"/>
  <c r="Y86" i="6" s="1"/>
  <c r="V35" i="5"/>
  <c r="Z86" i="6" s="1"/>
  <c r="T31" i="5"/>
  <c r="X114" i="6" s="1"/>
  <c r="K33" i="5"/>
  <c r="O115" i="6" s="1"/>
  <c r="AT14" i="1"/>
  <c r="K31" i="5"/>
  <c r="O114" i="6" s="1"/>
  <c r="J33" i="5" l="1"/>
  <c r="N115" i="6" s="1"/>
  <c r="J31" i="5"/>
  <c r="N114" i="6" s="1"/>
  <c r="L33" i="5"/>
  <c r="P115" i="6" s="1"/>
  <c r="Z115"/>
  <c r="H29" i="5"/>
  <c r="L87" i="6" s="1"/>
  <c r="S29" i="5" l="1"/>
  <c r="G29"/>
  <c r="K87" i="6" s="1"/>
  <c r="R29" i="5" l="1"/>
  <c r="H45"/>
  <c r="L8" i="6" s="1"/>
  <c r="T29" i="5" l="1"/>
  <c r="K29"/>
  <c r="O87" i="6" s="1"/>
  <c r="L29" i="5"/>
  <c r="P87" i="6" s="1"/>
  <c r="I29" i="5"/>
  <c r="M87" i="6" s="1"/>
  <c r="G45" i="5"/>
  <c r="K8" i="6" s="1"/>
  <c r="U29" i="5" l="1"/>
  <c r="J29"/>
  <c r="N87" i="6" s="1"/>
  <c r="V29" i="5"/>
  <c r="J45"/>
  <c r="N8" i="6" s="1"/>
  <c r="I45" i="5" l="1"/>
  <c r="M8" i="6" s="1"/>
  <c r="L45" i="5"/>
  <c r="P8" i="6" s="1"/>
  <c r="K45" i="5" l="1"/>
  <c r="O8" i="6" s="1"/>
  <c r="H100" i="5" l="1"/>
  <c r="L123" i="6" s="1"/>
  <c r="G100" i="5" l="1"/>
  <c r="K123" i="6" s="1"/>
  <c r="S100" i="5"/>
  <c r="W123" i="6" s="1"/>
  <c r="R100" i="5" l="1"/>
  <c r="V123" i="6" s="1"/>
  <c r="I100" i="5"/>
  <c r="M123" i="6" s="1"/>
  <c r="H28" i="5"/>
  <c r="L20" i="6" s="1"/>
  <c r="U100" i="5" l="1"/>
  <c r="Y123" i="6" s="1"/>
  <c r="J100" i="5"/>
  <c r="N123" i="6" s="1"/>
  <c r="S28" i="5"/>
  <c r="G28"/>
  <c r="K20" i="6" s="1"/>
  <c r="T100" i="5"/>
  <c r="X123" i="6" s="1"/>
  <c r="AA123" l="1"/>
  <c r="R28" i="5"/>
  <c r="T28" l="1"/>
  <c r="K28"/>
  <c r="O20" i="6" s="1"/>
  <c r="J28" i="5" l="1"/>
  <c r="N20" i="6" s="1"/>
  <c r="I28" i="5"/>
  <c r="M20" i="6" s="1"/>
  <c r="L28" i="5"/>
  <c r="P20" i="6" s="1"/>
  <c r="U28" i="5"/>
  <c r="V28"/>
  <c r="H79" l="1"/>
  <c r="L42" i="6" s="1"/>
  <c r="G79" i="5" l="1"/>
  <c r="K42" i="6" s="1"/>
  <c r="S79" i="5"/>
  <c r="W42" i="6" s="1"/>
  <c r="H90" i="5"/>
  <c r="L57" i="6" s="1"/>
  <c r="R79" i="5" l="1"/>
  <c r="V42" i="6" s="1"/>
  <c r="I79" i="5"/>
  <c r="M42" i="6" s="1"/>
  <c r="G90" i="5"/>
  <c r="K57" i="6" s="1"/>
  <c r="S90" i="5"/>
  <c r="W57" i="6" s="1"/>
  <c r="U79" i="5" l="1"/>
  <c r="Y42" i="6" s="1"/>
  <c r="J79" i="5"/>
  <c r="N42" i="6" s="1"/>
  <c r="R90" i="5"/>
  <c r="V57" i="6" s="1"/>
  <c r="T79" i="5"/>
  <c r="X42" i="6" s="1"/>
  <c r="I90" i="5"/>
  <c r="M57" i="6" s="1"/>
  <c r="AA42" l="1"/>
  <c r="U90" i="5"/>
  <c r="Y57" i="6" s="1"/>
  <c r="J90" i="5"/>
  <c r="N57" i="6" s="1"/>
  <c r="T90" i="5"/>
  <c r="X57" i="6" s="1"/>
  <c r="AA57" l="1"/>
  <c r="H74" i="5" l="1"/>
  <c r="L30" i="6" s="1"/>
  <c r="H26" i="5"/>
  <c r="L19" i="6" s="1"/>
  <c r="S26" i="5" l="1"/>
  <c r="G26"/>
  <c r="K19" i="6" s="1"/>
  <c r="G74" i="5"/>
  <c r="K30" i="6" s="1"/>
  <c r="S74" i="5"/>
  <c r="W30" i="6" s="1"/>
  <c r="R74" i="5" l="1"/>
  <c r="V30" i="6" s="1"/>
  <c r="W20"/>
  <c r="W19"/>
  <c r="R26" i="5"/>
  <c r="H96"/>
  <c r="L71" i="6" s="1"/>
  <c r="I74" i="5" l="1"/>
  <c r="M30" i="6" s="1"/>
  <c r="V20"/>
  <c r="V19"/>
  <c r="L26" i="5"/>
  <c r="P19" i="6" s="1"/>
  <c r="K26" i="5"/>
  <c r="O19" i="6" s="1"/>
  <c r="T26" i="5"/>
  <c r="T74"/>
  <c r="X30" i="6" s="1"/>
  <c r="G96" i="5"/>
  <c r="K71" i="6" s="1"/>
  <c r="S96" i="5"/>
  <c r="W71" i="6" s="1"/>
  <c r="J26" i="5" l="1"/>
  <c r="N19" i="6" s="1"/>
  <c r="I26" i="5"/>
  <c r="M19" i="6" s="1"/>
  <c r="U74" i="5"/>
  <c r="Y30" i="6" s="1"/>
  <c r="AA30" s="1"/>
  <c r="J74" i="5"/>
  <c r="N30" i="6" s="1"/>
  <c r="R96" i="5"/>
  <c r="V71" i="6" s="1"/>
  <c r="X20"/>
  <c r="X19"/>
  <c r="U26" i="5"/>
  <c r="V26"/>
  <c r="I96"/>
  <c r="M71" i="6" s="1"/>
  <c r="U96" i="5" l="1"/>
  <c r="Y71" i="6" s="1"/>
  <c r="J96" i="5"/>
  <c r="N71" i="6" s="1"/>
  <c r="Y20"/>
  <c r="Y19"/>
  <c r="Z20"/>
  <c r="Z19"/>
  <c r="H86" i="5"/>
  <c r="L31" i="6" s="1"/>
  <c r="T96" i="5"/>
  <c r="X71" i="6" s="1"/>
  <c r="AA71" l="1"/>
  <c r="H83" i="5"/>
  <c r="L108" i="6" s="1"/>
  <c r="G86" i="5"/>
  <c r="K31" i="6" s="1"/>
  <c r="S86" i="5"/>
  <c r="W31" i="6" s="1"/>
  <c r="R86" i="5" l="1"/>
  <c r="V31" i="6" s="1"/>
  <c r="G83" i="5"/>
  <c r="K108" i="6" s="1"/>
  <c r="S83" i="5"/>
  <c r="W108" i="6" s="1"/>
  <c r="I86" i="5"/>
  <c r="M31" i="6" s="1"/>
  <c r="U86" i="5" l="1"/>
  <c r="Y31" i="6" s="1"/>
  <c r="J86" i="5"/>
  <c r="N31" i="6" s="1"/>
  <c r="R83" i="5"/>
  <c r="V108" i="6" s="1"/>
  <c r="H84" i="5"/>
  <c r="L11" i="6" s="1"/>
  <c r="H72" i="5"/>
  <c r="L28" i="6" s="1"/>
  <c r="I83" i="5"/>
  <c r="M108" i="6" s="1"/>
  <c r="T86" i="5"/>
  <c r="X31" i="6" s="1"/>
  <c r="AA31" l="1"/>
  <c r="U83" i="5"/>
  <c r="Y108" i="6" s="1"/>
  <c r="J83" i="5"/>
  <c r="N108" i="6" s="1"/>
  <c r="H75" i="5"/>
  <c r="L119" i="6" s="1"/>
  <c r="H73" i="5"/>
  <c r="L29" i="6" s="1"/>
  <c r="G72" i="5"/>
  <c r="K28" i="6" s="1"/>
  <c r="S72" i="5"/>
  <c r="W28" i="6" s="1"/>
  <c r="T83" i="5"/>
  <c r="X108" i="6" s="1"/>
  <c r="G84" i="5"/>
  <c r="K11" i="6" s="1"/>
  <c r="S84" i="5"/>
  <c r="W11" i="6" s="1"/>
  <c r="AA108" l="1"/>
  <c r="R84" i="5"/>
  <c r="V11" i="6" s="1"/>
  <c r="R72" i="5"/>
  <c r="V28" i="6" s="1"/>
  <c r="I84" i="5"/>
  <c r="M11" i="6" s="1"/>
  <c r="S75" i="5"/>
  <c r="W119" i="6" s="1"/>
  <c r="I72" i="5"/>
  <c r="M28" i="6" s="1"/>
  <c r="G73" i="5"/>
  <c r="K29" i="6" s="1"/>
  <c r="G75" i="5"/>
  <c r="K119" i="6" s="1"/>
  <c r="S73" i="5"/>
  <c r="W29" i="6" s="1"/>
  <c r="U84" i="5" l="1"/>
  <c r="Y11" i="6" s="1"/>
  <c r="U72" i="5"/>
  <c r="Y28" i="6" s="1"/>
  <c r="R75" i="5"/>
  <c r="V119" i="6" s="1"/>
  <c r="R73" i="5"/>
  <c r="V29" i="6" s="1"/>
  <c r="T84" i="5"/>
  <c r="X11" i="6" s="1"/>
  <c r="T72" i="5"/>
  <c r="X28" i="6" s="1"/>
  <c r="J72" i="5"/>
  <c r="N28" i="6" s="1"/>
  <c r="I73" i="5"/>
  <c r="M29" i="6" s="1"/>
  <c r="T75" i="5"/>
  <c r="X119" i="6" s="1"/>
  <c r="AA11" l="1"/>
  <c r="AA28"/>
  <c r="J84" i="5"/>
  <c r="N11" i="6" s="1"/>
  <c r="U73" i="5"/>
  <c r="Y29" i="6" s="1"/>
  <c r="J73" i="5"/>
  <c r="N29" i="6" s="1"/>
  <c r="I75" i="5"/>
  <c r="M119" i="6" s="1"/>
  <c r="T73" i="5"/>
  <c r="X29" i="6" s="1"/>
  <c r="H91" i="5"/>
  <c r="L58" i="6" s="1"/>
  <c r="AA29" l="1"/>
  <c r="U75" i="5"/>
  <c r="Y119" i="6" s="1"/>
  <c r="AA119" s="1"/>
  <c r="J75" i="5"/>
  <c r="N119" i="6" s="1"/>
  <c r="G91" i="5"/>
  <c r="K58" i="6" s="1"/>
  <c r="S91" i="5"/>
  <c r="W58" i="6" s="1"/>
  <c r="R91" i="5" l="1"/>
  <c r="V58" i="6" s="1"/>
  <c r="H89" i="5"/>
  <c r="L47" i="6" s="1"/>
  <c r="H88" i="5"/>
  <c r="L45" i="6" s="1"/>
  <c r="I91" i="5"/>
  <c r="M58" i="6" s="1"/>
  <c r="U91" i="5" l="1"/>
  <c r="Y58" i="6" s="1"/>
  <c r="J91" i="5"/>
  <c r="N58" i="6" s="1"/>
  <c r="G89" i="5"/>
  <c r="K47" i="6" s="1"/>
  <c r="G88" i="5"/>
  <c r="K45" i="6" s="1"/>
  <c r="S89" i="5"/>
  <c r="W47" i="6" s="1"/>
  <c r="S88" i="5"/>
  <c r="W45" i="6" s="1"/>
  <c r="T91" i="5"/>
  <c r="X58" i="6" s="1"/>
  <c r="AA58" l="1"/>
  <c r="R89" i="5"/>
  <c r="V47" i="6" s="1"/>
  <c r="R88" i="5"/>
  <c r="V45" i="6" s="1"/>
  <c r="H25" i="5"/>
  <c r="L18" i="6" s="1"/>
  <c r="H23" i="5"/>
  <c r="L85" i="6" s="1"/>
  <c r="H22" i="5"/>
  <c r="L112" i="6" s="1"/>
  <c r="H21" i="5"/>
  <c r="L17" i="6" s="1"/>
  <c r="I88" i="5" l="1"/>
  <c r="M45" i="6" s="1"/>
  <c r="I89" i="5"/>
  <c r="M47" i="6" s="1"/>
  <c r="S21" i="5"/>
  <c r="W17" i="6" s="1"/>
  <c r="G21" i="5"/>
  <c r="K17" i="6" s="1"/>
  <c r="S25" i="5"/>
  <c r="W18" i="6" s="1"/>
  <c r="G25" i="5"/>
  <c r="K18" i="6" s="1"/>
  <c r="S22" i="5"/>
  <c r="G22"/>
  <c r="K112" i="6" s="1"/>
  <c r="S23" i="5"/>
  <c r="G23"/>
  <c r="K85" i="6" s="1"/>
  <c r="T89" i="5"/>
  <c r="X47" i="6" s="1"/>
  <c r="T88" i="5"/>
  <c r="X45" i="6" s="1"/>
  <c r="U89" i="5" l="1"/>
  <c r="Y47" i="6" s="1"/>
  <c r="AA47" s="1"/>
  <c r="J89" i="5"/>
  <c r="N47" i="6" s="1"/>
  <c r="U88" i="5"/>
  <c r="Y45" i="6" s="1"/>
  <c r="AA45" s="1"/>
  <c r="J88" i="5"/>
  <c r="N45" i="6" s="1"/>
  <c r="W112"/>
  <c r="W87"/>
  <c r="W85"/>
  <c r="R25" i="5"/>
  <c r="V18" i="6" s="1"/>
  <c r="R23" i="5"/>
  <c r="R21"/>
  <c r="V17" i="6" s="1"/>
  <c r="H43" i="5"/>
  <c r="L53" i="6" s="1"/>
  <c r="R22" i="5"/>
  <c r="V112" i="6" s="1"/>
  <c r="V87" l="1"/>
  <c r="V85"/>
  <c r="L21" i="5"/>
  <c r="P17" i="6" s="1"/>
  <c r="T21" i="5"/>
  <c r="X17" i="6" s="1"/>
  <c r="K21" i="5"/>
  <c r="O17" i="6" s="1"/>
  <c r="L22" i="5"/>
  <c r="P112" i="6" s="1"/>
  <c r="T22" i="5"/>
  <c r="X112" i="6" s="1"/>
  <c r="I22" i="5"/>
  <c r="M112" i="6" s="1"/>
  <c r="I23" i="5"/>
  <c r="M85" i="6" s="1"/>
  <c r="T23" i="5"/>
  <c r="L23"/>
  <c r="P85" i="6" s="1"/>
  <c r="S43" i="5"/>
  <c r="W53" i="6" s="1"/>
  <c r="T25" i="5"/>
  <c r="L25"/>
  <c r="P18" i="6" s="1"/>
  <c r="K25" i="5"/>
  <c r="O18" i="6" s="1"/>
  <c r="K23" i="5" l="1"/>
  <c r="O85" i="6" s="1"/>
  <c r="K22" i="5"/>
  <c r="O112" i="6" s="1"/>
  <c r="J25" i="5"/>
  <c r="N18" i="6" s="1"/>
  <c r="I25" i="5"/>
  <c r="M18" i="6" s="1"/>
  <c r="J21" i="5"/>
  <c r="N17" i="6" s="1"/>
  <c r="I21" i="5"/>
  <c r="M17" i="6" s="1"/>
  <c r="U23" i="5"/>
  <c r="Y85" i="6" s="1"/>
  <c r="J23" i="5"/>
  <c r="N85" i="6" s="1"/>
  <c r="R43" i="5"/>
  <c r="V53" i="6" s="1"/>
  <c r="G43" i="5"/>
  <c r="K53" i="6" s="1"/>
  <c r="U22" i="5"/>
  <c r="Y112" i="6" s="1"/>
  <c r="AA112" s="1"/>
  <c r="J22" i="5"/>
  <c r="N112" i="6" s="1"/>
  <c r="X18"/>
  <c r="X87"/>
  <c r="X85"/>
  <c r="Y87"/>
  <c r="I43" i="5"/>
  <c r="M53" i="6" s="1"/>
  <c r="U25" i="5"/>
  <c r="Y18" i="6" s="1"/>
  <c r="V25" i="5"/>
  <c r="Z18" i="6" s="1"/>
  <c r="BD14" i="1"/>
  <c r="V23" i="5"/>
  <c r="U21"/>
  <c r="Y17" i="6" s="1"/>
  <c r="V21" i="5"/>
  <c r="Z17" i="6" s="1"/>
  <c r="V22" i="5"/>
  <c r="Z112" i="6" s="1"/>
  <c r="U43" i="5" l="1"/>
  <c r="Y53" i="6" s="1"/>
  <c r="Z87"/>
  <c r="Z85"/>
  <c r="L43" i="5"/>
  <c r="P53" i="6" s="1"/>
  <c r="T43" i="5"/>
  <c r="K43"/>
  <c r="O53" i="6" s="1"/>
  <c r="J43" i="5" l="1"/>
  <c r="N53" i="6" s="1"/>
  <c r="X53"/>
  <c r="AA53" s="1"/>
  <c r="V43" i="5"/>
  <c r="Z53" i="6" l="1"/>
  <c r="H77" i="5" l="1"/>
  <c r="L40" i="6" s="1"/>
  <c r="H92" i="5"/>
  <c r="L69" i="6" s="1"/>
  <c r="G77" i="5" l="1"/>
  <c r="K40" i="6" s="1"/>
  <c r="S77" i="5"/>
  <c r="W40" i="6" s="1"/>
  <c r="H93" i="5"/>
  <c r="L70" i="6" s="1"/>
  <c r="H99" i="5"/>
  <c r="L73" i="6" s="1"/>
  <c r="G92" i="5"/>
  <c r="K69" i="6" s="1"/>
  <c r="S92" i="5"/>
  <c r="W69" i="6" s="1"/>
  <c r="H98" i="5"/>
  <c r="L72" i="6" s="1"/>
  <c r="H85" i="5"/>
  <c r="L56" i="6" s="1"/>
  <c r="R92" i="5" l="1"/>
  <c r="V69" i="6" s="1"/>
  <c r="R77" i="5"/>
  <c r="V40" i="6" s="1"/>
  <c r="G99" i="5"/>
  <c r="K73" i="6" s="1"/>
  <c r="G98" i="5"/>
  <c r="K72" i="6" s="1"/>
  <c r="S99" i="5"/>
  <c r="W73" i="6" s="1"/>
  <c r="S85" i="5"/>
  <c r="S98"/>
  <c r="W72" i="6" s="1"/>
  <c r="G85" i="5"/>
  <c r="K56" i="6" s="1"/>
  <c r="S93" i="5"/>
  <c r="W70" i="6" s="1"/>
  <c r="R93" i="5" l="1"/>
  <c r="V70" i="6" s="1"/>
  <c r="G93" i="5"/>
  <c r="K70" i="6" s="1"/>
  <c r="I92" i="5"/>
  <c r="M69" i="6" s="1"/>
  <c r="I77" i="5"/>
  <c r="M40" i="6" s="1"/>
  <c r="R99" i="5"/>
  <c r="V73" i="6" s="1"/>
  <c r="R85" i="5"/>
  <c r="V56" i="6" s="1"/>
  <c r="R98" i="5"/>
  <c r="V72" i="6" s="1"/>
  <c r="T77" i="5"/>
  <c r="X40" i="6" s="1"/>
  <c r="I93" i="5"/>
  <c r="M70" i="6" s="1"/>
  <c r="H94" i="5"/>
  <c r="L59" i="6" s="1"/>
  <c r="W56"/>
  <c r="T92" i="5"/>
  <c r="X69" i="6" s="1"/>
  <c r="U77" i="5" l="1"/>
  <c r="Y40" i="6" s="1"/>
  <c r="AA40" s="1"/>
  <c r="J77" i="5"/>
  <c r="N40" i="6" s="1"/>
  <c r="U93" i="5"/>
  <c r="Y70" i="6" s="1"/>
  <c r="U92" i="5"/>
  <c r="Y69" i="6" s="1"/>
  <c r="AA69" s="1"/>
  <c r="J92" i="5"/>
  <c r="N69" i="6" s="1"/>
  <c r="I98" i="5"/>
  <c r="M72" i="6" s="1"/>
  <c r="I85" i="5"/>
  <c r="M56" i="6" s="1"/>
  <c r="I99" i="5"/>
  <c r="M73" i="6" s="1"/>
  <c r="G94" i="5"/>
  <c r="K59" i="6" s="1"/>
  <c r="T85" i="5"/>
  <c r="S94"/>
  <c r="T98"/>
  <c r="X72" i="6" s="1"/>
  <c r="T99" i="5"/>
  <c r="X73" i="6" s="1"/>
  <c r="J93" i="5"/>
  <c r="N70" i="6" s="1"/>
  <c r="T93" i="5"/>
  <c r="X70" i="6" s="1"/>
  <c r="AA70" s="1"/>
  <c r="U85" i="5" l="1"/>
  <c r="Y56" i="6" s="1"/>
  <c r="J85" i="5"/>
  <c r="N56" i="6" s="1"/>
  <c r="U98" i="5"/>
  <c r="Y72" i="6" s="1"/>
  <c r="AA72" s="1"/>
  <c r="J98" i="5"/>
  <c r="N72" i="6" s="1"/>
  <c r="U99" i="5"/>
  <c r="Y73" i="6" s="1"/>
  <c r="AA73" s="1"/>
  <c r="J99" i="5"/>
  <c r="N73" i="6" s="1"/>
  <c r="R94" i="5"/>
  <c r="V59" i="6" s="1"/>
  <c r="H70" i="5"/>
  <c r="L27" i="6" s="1"/>
  <c r="H69" i="5"/>
  <c r="L26" i="6" s="1"/>
  <c r="H78" i="5"/>
  <c r="L41" i="6" s="1"/>
  <c r="H80" i="5"/>
  <c r="L43" i="6" s="1"/>
  <c r="H81" i="5"/>
  <c r="L44" i="6" s="1"/>
  <c r="H82" i="5"/>
  <c r="L106" i="6" s="1"/>
  <c r="X56"/>
  <c r="W59"/>
  <c r="AA56" l="1"/>
  <c r="I94" i="5"/>
  <c r="M59" i="6" s="1"/>
  <c r="H68" i="5"/>
  <c r="L10" i="6" s="1"/>
  <c r="S82" i="5"/>
  <c r="W106" i="6" s="1"/>
  <c r="H67" i="5"/>
  <c r="L55" i="6" s="1"/>
  <c r="G78" i="5"/>
  <c r="K41" i="6" s="1"/>
  <c r="H71" i="5"/>
  <c r="L118" i="6" s="1"/>
  <c r="S78" i="5"/>
  <c r="W41" i="6" s="1"/>
  <c r="G69" i="5"/>
  <c r="K26" i="6" s="1"/>
  <c r="G81" i="5"/>
  <c r="K44" i="6" s="1"/>
  <c r="S80" i="5"/>
  <c r="W43" i="6" s="1"/>
  <c r="S69" i="5"/>
  <c r="W26" i="6" s="1"/>
  <c r="S81" i="5"/>
  <c r="W44" i="6" s="1"/>
  <c r="H66" i="5"/>
  <c r="G80"/>
  <c r="K43" i="6" s="1"/>
  <c r="G70" i="5"/>
  <c r="K27" i="6" s="1"/>
  <c r="G82" i="5"/>
  <c r="K106" i="6" s="1"/>
  <c r="S70" i="5"/>
  <c r="W27" i="6" s="1"/>
  <c r="T94" i="5"/>
  <c r="L68" i="6" l="1"/>
  <c r="U94" i="5"/>
  <c r="Y59" i="6" s="1"/>
  <c r="J94" i="5"/>
  <c r="N59" i="6" s="1"/>
  <c r="R82" i="5"/>
  <c r="V106" i="6" s="1"/>
  <c r="R80" i="5"/>
  <c r="V43" i="6" s="1"/>
  <c r="R78" i="5"/>
  <c r="V41" i="6" s="1"/>
  <c r="R70" i="5"/>
  <c r="V27" i="6" s="1"/>
  <c r="R81" i="5"/>
  <c r="V44" i="6" s="1"/>
  <c r="R69" i="5"/>
  <c r="V26" i="6" s="1"/>
  <c r="S66" i="5"/>
  <c r="W68" i="6" s="1"/>
  <c r="S67" i="5"/>
  <c r="W55" i="6" s="1"/>
  <c r="G71" i="5"/>
  <c r="K118" i="6" s="1"/>
  <c r="S71" i="5"/>
  <c r="W118" i="6" s="1"/>
  <c r="I78" i="5"/>
  <c r="M41" i="6" s="1"/>
  <c r="I81" i="5"/>
  <c r="M44" i="6" s="1"/>
  <c r="G68" i="5"/>
  <c r="K10" i="6" s="1"/>
  <c r="I69" i="5"/>
  <c r="M26" i="6" s="1"/>
  <c r="G67" i="5"/>
  <c r="K55" i="6" s="1"/>
  <c r="S68" i="5"/>
  <c r="W10" i="6" s="1"/>
  <c r="X59"/>
  <c r="AA59" l="1"/>
  <c r="U69" i="5"/>
  <c r="Y26" i="6" s="1"/>
  <c r="U81" i="5"/>
  <c r="Y44" i="6" s="1"/>
  <c r="R66" i="5"/>
  <c r="V68" i="6" s="1"/>
  <c r="G66" i="5"/>
  <c r="U78"/>
  <c r="Y41" i="6" s="1"/>
  <c r="I70" i="5"/>
  <c r="M27" i="6" s="1"/>
  <c r="I82" i="5"/>
  <c r="M106" i="6" s="1"/>
  <c r="I80" i="5"/>
  <c r="M43" i="6" s="1"/>
  <c r="R71" i="5"/>
  <c r="V118" i="6" s="1"/>
  <c r="R68" i="5"/>
  <c r="V10" i="6" s="1"/>
  <c r="R67" i="5"/>
  <c r="V55" i="6" s="1"/>
  <c r="T80" i="5"/>
  <c r="X43" i="6" s="1"/>
  <c r="I67" i="5"/>
  <c r="M55" i="6" s="1"/>
  <c r="I66" i="5"/>
  <c r="J78"/>
  <c r="N41" i="6" s="1"/>
  <c r="T78" i="5"/>
  <c r="X41" i="6" s="1"/>
  <c r="AA41" s="1"/>
  <c r="T70" i="5"/>
  <c r="X27" i="6" s="1"/>
  <c r="T82" i="5"/>
  <c r="X106" i="6" s="1"/>
  <c r="T69" i="5"/>
  <c r="X26" i="6" s="1"/>
  <c r="AA26" s="1"/>
  <c r="T81" i="5"/>
  <c r="X44" i="6" s="1"/>
  <c r="AA44" l="1"/>
  <c r="I71" i="5"/>
  <c r="M118" i="6" s="1"/>
  <c r="J81" i="5"/>
  <c r="N44" i="6" s="1"/>
  <c r="J69" i="5"/>
  <c r="N26" i="6" s="1"/>
  <c r="U82" i="5"/>
  <c r="Y106" i="6" s="1"/>
  <c r="AA106" s="1"/>
  <c r="J82" i="5"/>
  <c r="N106" i="6" s="1"/>
  <c r="K68"/>
  <c r="U67" i="5"/>
  <c r="Y55" i="6" s="1"/>
  <c r="U80" i="5"/>
  <c r="Y43" i="6" s="1"/>
  <c r="AA43" s="1"/>
  <c r="J80" i="5"/>
  <c r="N43" i="6" s="1"/>
  <c r="U71" i="5"/>
  <c r="Y118" i="6" s="1"/>
  <c r="U66" i="5"/>
  <c r="Y68" i="6" s="1"/>
  <c r="U70" i="5"/>
  <c r="Y27" i="6" s="1"/>
  <c r="AA27" s="1"/>
  <c r="J70" i="5"/>
  <c r="N27" i="6" s="1"/>
  <c r="M68"/>
  <c r="I68" i="5"/>
  <c r="M10" i="6" s="1"/>
  <c r="T66" i="5"/>
  <c r="X68" i="6" s="1"/>
  <c r="T67" i="5"/>
  <c r="X55" i="6" s="1"/>
  <c r="AA55" s="1"/>
  <c r="J67" i="5"/>
  <c r="N55" i="6" s="1"/>
  <c r="T68" i="5"/>
  <c r="X10" i="6" s="1"/>
  <c r="J71" i="5"/>
  <c r="N118" i="6" s="1"/>
  <c r="T71" i="5"/>
  <c r="X118" i="6" s="1"/>
  <c r="AA118" l="1"/>
  <c r="J66" i="5"/>
  <c r="N68" i="6" s="1"/>
  <c r="AA68"/>
  <c r="U68" i="5"/>
  <c r="Y10" i="6" s="1"/>
  <c r="AA10" s="1"/>
  <c r="J68" i="5"/>
  <c r="N10" i="6" s="1"/>
  <c r="H19" i="5"/>
  <c r="H18"/>
  <c r="H17"/>
  <c r="L16" i="6" l="1"/>
  <c r="H37" i="5"/>
  <c r="L136" i="6"/>
  <c r="L84"/>
  <c r="L138"/>
  <c r="L113"/>
  <c r="L137"/>
  <c r="S18" i="5"/>
  <c r="W113" i="6" s="1"/>
  <c r="G18" i="5"/>
  <c r="S17"/>
  <c r="G17"/>
  <c r="S19"/>
  <c r="G19"/>
  <c r="K84" i="6" l="1"/>
  <c r="K138"/>
  <c r="G37" i="5"/>
  <c r="K136" i="6"/>
  <c r="K16"/>
  <c r="K137"/>
  <c r="K113"/>
  <c r="W84"/>
  <c r="W138"/>
  <c r="S37" i="5"/>
  <c r="W136" i="6"/>
  <c r="W16"/>
  <c r="R18" i="5"/>
  <c r="V113" i="6" s="1"/>
  <c r="R17" i="5"/>
  <c r="R19"/>
  <c r="W137" i="6"/>
  <c r="T18" i="5" l="1"/>
  <c r="I18"/>
  <c r="M113" i="6" s="1"/>
  <c r="L18" i="5"/>
  <c r="K18"/>
  <c r="V138" i="6"/>
  <c r="V84"/>
  <c r="V137"/>
  <c r="T19" i="5"/>
  <c r="L19"/>
  <c r="K19"/>
  <c r="I19"/>
  <c r="M84" i="6" s="1"/>
  <c r="L17" i="5"/>
  <c r="T17"/>
  <c r="R37"/>
  <c r="V16" i="6"/>
  <c r="V136"/>
  <c r="K17" i="5" l="1"/>
  <c r="O136" i="6" s="1"/>
  <c r="M138"/>
  <c r="J17" i="5"/>
  <c r="N136" i="6" s="1"/>
  <c r="I17" i="5"/>
  <c r="M137" i="6"/>
  <c r="P16"/>
  <c r="L37" i="5"/>
  <c r="P136" i="6"/>
  <c r="O113"/>
  <c r="O137"/>
  <c r="O84"/>
  <c r="O138"/>
  <c r="P113"/>
  <c r="P137"/>
  <c r="U19" i="5"/>
  <c r="Y84" i="6" s="1"/>
  <c r="J19" i="5"/>
  <c r="P84" i="6"/>
  <c r="P138"/>
  <c r="U18" i="5"/>
  <c r="Y113" i="6" s="1"/>
  <c r="J18" i="5"/>
  <c r="X113" i="6"/>
  <c r="T37" i="5"/>
  <c r="X16" i="6"/>
  <c r="X136"/>
  <c r="V19" i="5"/>
  <c r="X84" i="6"/>
  <c r="X138"/>
  <c r="V18" i="5"/>
  <c r="U17"/>
  <c r="V17"/>
  <c r="X137" i="6"/>
  <c r="O16" l="1"/>
  <c r="K37" i="5"/>
  <c r="N16" i="6"/>
  <c r="Y137"/>
  <c r="AA137" s="1"/>
  <c r="J37" i="5"/>
  <c r="I37"/>
  <c r="M136" i="6"/>
  <c r="M16"/>
  <c r="N113"/>
  <c r="N137"/>
  <c r="Y138"/>
  <c r="AA138" s="1"/>
  <c r="AA113"/>
  <c r="N84"/>
  <c r="N138"/>
  <c r="Z113"/>
  <c r="Z84"/>
  <c r="U37" i="5"/>
  <c r="Y16" i="6"/>
  <c r="Y136"/>
  <c r="AA136" s="1"/>
  <c r="V37" i="5"/>
  <c r="Z16" i="6"/>
  <c r="H39" i="5" l="1"/>
  <c r="L4" i="6" s="1"/>
  <c r="H40" i="5"/>
  <c r="L50" i="6" l="1"/>
  <c r="S39" i="5"/>
  <c r="S40"/>
  <c r="W50" i="6" s="1"/>
  <c r="R40" i="5" l="1"/>
  <c r="G40"/>
  <c r="W4" i="6"/>
  <c r="V50"/>
  <c r="I40" i="5"/>
  <c r="M50" i="6" l="1"/>
  <c r="K50"/>
  <c r="U40" i="5"/>
  <c r="Y50" i="6" s="1"/>
  <c r="T40" i="5"/>
  <c r="K40"/>
  <c r="L40" l="1"/>
  <c r="J40"/>
  <c r="P50" i="6"/>
  <c r="N50"/>
  <c r="O50"/>
  <c r="V40" i="5"/>
  <c r="X50" i="6"/>
  <c r="AA50" s="1"/>
  <c r="Z50" l="1"/>
  <c r="H14" i="5" l="1"/>
  <c r="L134" i="6" s="1"/>
  <c r="H13" i="5"/>
  <c r="L133" i="6" s="1"/>
  <c r="H12" i="5"/>
  <c r="L132" i="6" l="1"/>
  <c r="H15" i="5"/>
  <c r="S13"/>
  <c r="W133" i="6" s="1"/>
  <c r="G13" i="5"/>
  <c r="K133" i="6" s="1"/>
  <c r="S14" i="5"/>
  <c r="W134" i="6" s="1"/>
  <c r="G14" i="5"/>
  <c r="K134" i="6" s="1"/>
  <c r="H8" i="5"/>
  <c r="L110" i="6" s="1"/>
  <c r="H7" i="5"/>
  <c r="S12"/>
  <c r="G12"/>
  <c r="L14" i="6" l="1"/>
  <c r="K132"/>
  <c r="G15" i="5"/>
  <c r="S7"/>
  <c r="S8"/>
  <c r="W110" i="6" s="1"/>
  <c r="R14" i="5"/>
  <c r="V134" i="6" s="1"/>
  <c r="R12" i="5"/>
  <c r="R13"/>
  <c r="V133" i="6" s="1"/>
  <c r="S15" i="5"/>
  <c r="W132" i="6"/>
  <c r="R7" i="5" l="1"/>
  <c r="V14" i="6" s="1"/>
  <c r="G7" i="5"/>
  <c r="R8"/>
  <c r="V110" i="6" s="1"/>
  <c r="G8" i="5"/>
  <c r="K110" i="6" s="1"/>
  <c r="BE14" i="1"/>
  <c r="I8" i="5"/>
  <c r="M110" i="6" s="1"/>
  <c r="I7" i="5"/>
  <c r="L13"/>
  <c r="P133" i="6" s="1"/>
  <c r="T13" i="5"/>
  <c r="X133" i="6" s="1"/>
  <c r="I13" i="5"/>
  <c r="M133" i="6" s="1"/>
  <c r="H9" i="5"/>
  <c r="L12"/>
  <c r="T12"/>
  <c r="L14"/>
  <c r="P134" i="6" s="1"/>
  <c r="T14" i="5"/>
  <c r="X134" i="6" s="1"/>
  <c r="I14" i="5"/>
  <c r="M134" i="6" s="1"/>
  <c r="V132"/>
  <c r="R15" i="5"/>
  <c r="W9"/>
  <c r="W14" i="6"/>
  <c r="K12" i="5" l="1"/>
  <c r="K14"/>
  <c r="O134" i="6" s="1"/>
  <c r="J12" i="5"/>
  <c r="N132" i="6" s="1"/>
  <c r="I12" i="5"/>
  <c r="K13"/>
  <c r="O133" i="6" s="1"/>
  <c r="U7" i="5"/>
  <c r="U13"/>
  <c r="Y133" i="6" s="1"/>
  <c r="AA133" s="1"/>
  <c r="J13" i="5"/>
  <c r="N133" i="6" s="1"/>
  <c r="O132"/>
  <c r="L66"/>
  <c r="H10" i="5"/>
  <c r="U8"/>
  <c r="Y110" i="6" s="1"/>
  <c r="J8" i="5"/>
  <c r="N110" i="6" s="1"/>
  <c r="U14" i="5"/>
  <c r="Y134" i="6" s="1"/>
  <c r="AA134" s="1"/>
  <c r="J14" i="5"/>
  <c r="N134" i="6" s="1"/>
  <c r="M14"/>
  <c r="P132"/>
  <c r="L15" i="5"/>
  <c r="K14" i="6"/>
  <c r="AN14" i="1"/>
  <c r="U12" i="5"/>
  <c r="V14"/>
  <c r="Z134" i="6" s="1"/>
  <c r="T15" i="5"/>
  <c r="X132" i="6"/>
  <c r="L7" i="5"/>
  <c r="L8"/>
  <c r="P110" i="6" s="1"/>
  <c r="T8" i="5"/>
  <c r="K8"/>
  <c r="O110" i="6" s="1"/>
  <c r="Y14"/>
  <c r="G9" i="5"/>
  <c r="K66" i="6" s="1"/>
  <c r="K7" i="5"/>
  <c r="T7"/>
  <c r="V12"/>
  <c r="S9"/>
  <c r="V13"/>
  <c r="Z133" i="6" s="1"/>
  <c r="J7" i="5" l="1"/>
  <c r="N14" i="6" s="1"/>
  <c r="M132"/>
  <c r="I15" i="5"/>
  <c r="K15"/>
  <c r="G10"/>
  <c r="J15"/>
  <c r="O14" i="6"/>
  <c r="P14"/>
  <c r="X110"/>
  <c r="AA110" s="1"/>
  <c r="AU14" i="1"/>
  <c r="R9" i="5"/>
  <c r="U15"/>
  <c r="Y132" i="6"/>
  <c r="AA132" s="1"/>
  <c r="X14"/>
  <c r="BM14" i="1"/>
  <c r="I9" i="5"/>
  <c r="W66" i="6"/>
  <c r="W140" s="1"/>
  <c r="S10" i="5"/>
  <c r="AQ14" i="1"/>
  <c r="V8" i="5"/>
  <c r="AE14" i="1"/>
  <c r="Z132" i="6"/>
  <c r="V15" i="5"/>
  <c r="V7"/>
  <c r="M66" i="6" l="1"/>
  <c r="I10" i="5"/>
  <c r="U9"/>
  <c r="J9"/>
  <c r="AS14" i="1"/>
  <c r="AA14"/>
  <c r="Z110" i="6"/>
  <c r="V66"/>
  <c r="R10" i="5"/>
  <c r="Z14" i="6"/>
  <c r="Y66"/>
  <c r="Y140" s="1"/>
  <c r="U10" i="5"/>
  <c r="L9"/>
  <c r="T9"/>
  <c r="K9"/>
  <c r="N66" i="6" l="1"/>
  <c r="J10" i="5"/>
  <c r="P66" i="6"/>
  <c r="L10" i="5"/>
  <c r="O66" i="6"/>
  <c r="K10" i="5"/>
  <c r="AF14" i="1"/>
  <c r="X66" i="6"/>
  <c r="T10" i="5"/>
  <c r="V9"/>
  <c r="S42" l="1"/>
  <c r="H42"/>
  <c r="AA66" i="6"/>
  <c r="X140"/>
  <c r="Z66"/>
  <c r="V10" i="5"/>
  <c r="R42" l="1"/>
  <c r="V52" i="6" s="1"/>
  <c r="G42" i="5"/>
  <c r="L52" i="6"/>
  <c r="W52"/>
  <c r="I42" i="5" l="1"/>
  <c r="K52" i="6"/>
  <c r="M52"/>
  <c r="U42" i="5"/>
  <c r="Y52" i="6" s="1"/>
  <c r="J42" i="5"/>
  <c r="T42"/>
  <c r="N52" i="6" l="1"/>
  <c r="K42" i="5"/>
  <c r="L42"/>
  <c r="V42"/>
  <c r="X52" i="6"/>
  <c r="AA52" s="1"/>
  <c r="P52" l="1"/>
  <c r="O52"/>
  <c r="Z52"/>
  <c r="H50" i="5" l="1"/>
  <c r="L111" i="6" s="1"/>
  <c r="S50" i="5" l="1"/>
  <c r="W111" i="6" s="1"/>
  <c r="R50" i="5" l="1"/>
  <c r="V111" i="6" s="1"/>
  <c r="G50" i="5"/>
  <c r="K111" i="6" s="1"/>
  <c r="I50" i="5"/>
  <c r="M111" i="6" s="1"/>
  <c r="H51" i="5"/>
  <c r="L67" i="6" s="1"/>
  <c r="U50" i="5" l="1"/>
  <c r="Y111" i="6" s="1"/>
  <c r="T50" i="5"/>
  <c r="J50"/>
  <c r="N111" i="6" s="1"/>
  <c r="S51" i="5"/>
  <c r="G51"/>
  <c r="K67" i="6" s="1"/>
  <c r="X111" l="1"/>
  <c r="AA111" s="1"/>
  <c r="I51" i="5"/>
  <c r="M67" i="6" s="1"/>
  <c r="R51" i="5"/>
  <c r="W67" i="6"/>
  <c r="J51" i="5" l="1"/>
  <c r="N67" i="6" s="1"/>
  <c r="T51" i="5"/>
  <c r="U51"/>
  <c r="V67" i="6"/>
  <c r="S44" i="5" l="1"/>
  <c r="H44"/>
  <c r="S45"/>
  <c r="W8" i="6" s="1"/>
  <c r="X67"/>
  <c r="Y67"/>
  <c r="L54" l="1"/>
  <c r="H46" i="5"/>
  <c r="H47" s="1"/>
  <c r="R44"/>
  <c r="G44"/>
  <c r="AG14" i="1"/>
  <c r="AZ14"/>
  <c r="AY14"/>
  <c r="AC14"/>
  <c r="BA14"/>
  <c r="R45" i="5"/>
  <c r="V8" i="6" s="1"/>
  <c r="AX14" i="1"/>
  <c r="W54" i="6"/>
  <c r="S46" i="5"/>
  <c r="S47" s="1"/>
  <c r="AR14" i="1"/>
  <c r="AM14"/>
  <c r="I44" i="5"/>
  <c r="AA67" i="6"/>
  <c r="M54" l="1"/>
  <c r="I46" i="5"/>
  <c r="I47" s="1"/>
  <c r="K54" i="6"/>
  <c r="G46" i="5"/>
  <c r="G47" s="1"/>
  <c r="U44"/>
  <c r="J44"/>
  <c r="AV14" i="1"/>
  <c r="AD14"/>
  <c r="AH14"/>
  <c r="T44" i="5"/>
  <c r="U45"/>
  <c r="Y8" i="6" s="1"/>
  <c r="T45" i="5"/>
  <c r="AB14" i="1"/>
  <c r="L44" i="5"/>
  <c r="V54" i="6"/>
  <c r="R46" i="5"/>
  <c r="R47" s="1"/>
  <c r="K44" l="1"/>
  <c r="N54" i="6"/>
  <c r="J46" i="5"/>
  <c r="J47" s="1"/>
  <c r="P54" i="6"/>
  <c r="L46" i="5"/>
  <c r="L47" s="1"/>
  <c r="AA13" i="1"/>
  <c r="X8" i="6"/>
  <c r="AA8" s="1"/>
  <c r="V44" i="5"/>
  <c r="X54" i="6"/>
  <c r="T46" i="5"/>
  <c r="V45"/>
  <c r="Z8" i="6" s="1"/>
  <c r="Y54"/>
  <c r="U46" i="5"/>
  <c r="U47" s="1"/>
  <c r="H102"/>
  <c r="L74" i="6" s="1"/>
  <c r="O54" l="1"/>
  <c r="K46" i="5"/>
  <c r="K47" s="1"/>
  <c r="T47"/>
  <c r="AA54" i="6"/>
  <c r="Z54"/>
  <c r="V46" i="5"/>
  <c r="G102"/>
  <c r="K74" i="6" s="1"/>
  <c r="S102" i="5"/>
  <c r="V47" l="1"/>
  <c r="W74" i="6"/>
  <c r="R102" i="5"/>
  <c r="U102" l="1"/>
  <c r="T102"/>
  <c r="V74" i="6"/>
  <c r="J102" i="5" l="1"/>
  <c r="N74" i="6" s="1"/>
  <c r="I102" i="5"/>
  <c r="M74" i="6" s="1"/>
  <c r="Y74"/>
  <c r="X74"/>
  <c r="AA74" l="1"/>
  <c r="H76" i="5" l="1"/>
  <c r="L120" i="6" l="1"/>
  <c r="G76" i="5"/>
  <c r="S76"/>
  <c r="K120" i="6" l="1"/>
  <c r="W120"/>
  <c r="R76" i="5"/>
  <c r="I76"/>
  <c r="J76" l="1"/>
  <c r="N120" i="6" s="1"/>
  <c r="M120"/>
  <c r="U76" i="5"/>
  <c r="T76"/>
  <c r="V120" i="6"/>
  <c r="X120" l="1"/>
  <c r="Y120"/>
  <c r="AA120" l="1"/>
  <c r="H139" i="5" l="1"/>
  <c r="L37" i="6" s="1"/>
  <c r="G139" i="5"/>
  <c r="K37" i="6" l="1"/>
  <c r="R139" i="5"/>
  <c r="V37" i="6" s="1"/>
  <c r="I139" i="5"/>
  <c r="M37" i="6" s="1"/>
  <c r="S139" i="5"/>
  <c r="W37" i="6" s="1"/>
  <c r="J139" i="5" l="1"/>
  <c r="N37" i="6" s="1"/>
  <c r="T139" i="5"/>
  <c r="X37" i="6" s="1"/>
  <c r="U139" i="5"/>
  <c r="Y37" i="6" s="1"/>
  <c r="AA37" l="1"/>
  <c r="H105" i="5" l="1"/>
  <c r="L125" i="6" s="1"/>
  <c r="H112" i="5"/>
  <c r="L79" i="6" s="1"/>
  <c r="H113" i="5"/>
  <c r="L32" i="6" s="1"/>
  <c r="H110" i="5"/>
  <c r="L126" i="6" s="1"/>
  <c r="H115" i="5"/>
  <c r="L94" i="6" s="1"/>
  <c r="G110" i="5" l="1"/>
  <c r="K126" i="6" s="1"/>
  <c r="G112" i="5"/>
  <c r="K79" i="6" s="1"/>
  <c r="S110" i="5"/>
  <c r="W126" i="6" s="1"/>
  <c r="S105" i="5"/>
  <c r="W125" i="6" s="1"/>
  <c r="H114" i="5"/>
  <c r="L128" i="6" s="1"/>
  <c r="G105" i="5"/>
  <c r="K125" i="6" s="1"/>
  <c r="H123" i="5"/>
  <c r="L129" i="6" s="1"/>
  <c r="S115" i="5"/>
  <c r="W94" i="6" s="1"/>
  <c r="S113" i="5"/>
  <c r="W32" i="6" s="1"/>
  <c r="S112" i="5"/>
  <c r="W79" i="6" s="1"/>
  <c r="G115" i="5"/>
  <c r="K94" i="6" s="1"/>
  <c r="G113" i="5"/>
  <c r="K32" i="6" s="1"/>
  <c r="R110" i="5" l="1"/>
  <c r="V126" i="6" s="1"/>
  <c r="R115" i="5"/>
  <c r="V94" i="6" s="1"/>
  <c r="R105" i="5"/>
  <c r="V125" i="6" s="1"/>
  <c r="R112" i="5"/>
  <c r="V79" i="6" s="1"/>
  <c r="R113" i="5"/>
  <c r="V32" i="6" s="1"/>
  <c r="I115" i="5"/>
  <c r="M94" i="6" s="1"/>
  <c r="S123" i="5"/>
  <c r="W129" i="6" s="1"/>
  <c r="G114" i="5"/>
  <c r="K128" i="6" s="1"/>
  <c r="G123" i="5"/>
  <c r="K129" i="6" s="1"/>
  <c r="S114" i="5"/>
  <c r="W128" i="6" s="1"/>
  <c r="I110" i="5"/>
  <c r="M126" i="6" s="1"/>
  <c r="I105" i="5"/>
  <c r="M125" i="6" s="1"/>
  <c r="T112" i="5"/>
  <c r="X79" i="6" s="1"/>
  <c r="I112" i="5"/>
  <c r="M79" i="6" s="1"/>
  <c r="U115" i="5" l="1"/>
  <c r="Y94" i="6" s="1"/>
  <c r="U112" i="5"/>
  <c r="Y79" i="6" s="1"/>
  <c r="AA79" s="1"/>
  <c r="J112" i="5"/>
  <c r="N79" i="6" s="1"/>
  <c r="U105" i="5"/>
  <c r="Y125" i="6" s="1"/>
  <c r="U110" i="5"/>
  <c r="Y126" i="6" s="1"/>
  <c r="I113" i="5"/>
  <c r="M32" i="6" s="1"/>
  <c r="R123" i="5"/>
  <c r="V129" i="6" s="1"/>
  <c r="R114" i="5"/>
  <c r="V128" i="6" s="1"/>
  <c r="I123" i="5"/>
  <c r="M129" i="6" s="1"/>
  <c r="I114" i="5"/>
  <c r="M128" i="6" s="1"/>
  <c r="T105" i="5"/>
  <c r="X125" i="6" s="1"/>
  <c r="J105" i="5"/>
  <c r="N125" i="6" s="1"/>
  <c r="T110" i="5"/>
  <c r="X126" i="6" s="1"/>
  <c r="AA126" s="1"/>
  <c r="T113" i="5"/>
  <c r="X32" i="6" s="1"/>
  <c r="T115" i="5"/>
  <c r="X94" i="6" s="1"/>
  <c r="AA94" s="1"/>
  <c r="J115" i="5" l="1"/>
  <c r="N94" i="6" s="1"/>
  <c r="J110" i="5"/>
  <c r="N126" i="6" s="1"/>
  <c r="U123" i="5"/>
  <c r="Y129" i="6" s="1"/>
  <c r="U114" i="5"/>
  <c r="Y128" i="6" s="1"/>
  <c r="U113" i="5"/>
  <c r="Y32" i="6" s="1"/>
  <c r="AA32" s="1"/>
  <c r="J113" i="5"/>
  <c r="N32" i="6" s="1"/>
  <c r="T114" i="5"/>
  <c r="X128" i="6" s="1"/>
  <c r="J114" i="5"/>
  <c r="N128" i="6" s="1"/>
  <c r="T123" i="5"/>
  <c r="X129" i="6" s="1"/>
  <c r="AA129" s="1"/>
  <c r="J123" i="5"/>
  <c r="N129" i="6" s="1"/>
  <c r="AA125"/>
  <c r="AA128" l="1"/>
  <c r="H104" i="5" l="1"/>
  <c r="L75" i="6" s="1"/>
  <c r="H108" i="5"/>
  <c r="L127" i="6" s="1"/>
  <c r="H107" i="5"/>
  <c r="L76" i="6" s="1"/>
  <c r="H116" i="5"/>
  <c r="L104" i="6" s="1"/>
  <c r="H111" i="5"/>
  <c r="L78" i="6" s="1"/>
  <c r="H106" i="5"/>
  <c r="L5" i="6" s="1"/>
  <c r="H109" i="5"/>
  <c r="L77" i="6" s="1"/>
  <c r="H103" i="5"/>
  <c r="L60" i="6" l="1"/>
  <c r="H129" i="5"/>
  <c r="G104"/>
  <c r="K75" i="6" s="1"/>
  <c r="G106" i="5"/>
  <c r="K5" i="6" s="1"/>
  <c r="S104" i="5"/>
  <c r="W75" i="6" s="1"/>
  <c r="G103" i="5"/>
  <c r="G107"/>
  <c r="K76" i="6" s="1"/>
  <c r="G111" i="5"/>
  <c r="K78" i="6" s="1"/>
  <c r="G109" i="5"/>
  <c r="K77" i="6" s="1"/>
  <c r="S109" i="5"/>
  <c r="W77" i="6" s="1"/>
  <c r="G108" i="5"/>
  <c r="K127" i="6" s="1"/>
  <c r="S116" i="5"/>
  <c r="W104" i="6" s="1"/>
  <c r="S106" i="5"/>
  <c r="W5" i="6" s="1"/>
  <c r="S103" i="5"/>
  <c r="S111"/>
  <c r="W78" i="6" s="1"/>
  <c r="S108" i="5"/>
  <c r="W127" i="6" s="1"/>
  <c r="S107" i="5"/>
  <c r="W76" i="6" s="1"/>
  <c r="G116" i="5"/>
  <c r="K104" i="6" s="1"/>
  <c r="K60" l="1"/>
  <c r="G129" i="5"/>
  <c r="R109"/>
  <c r="V77" i="6" s="1"/>
  <c r="R104" i="5"/>
  <c r="V75" i="6" s="1"/>
  <c r="R108" i="5"/>
  <c r="V127" i="6" s="1"/>
  <c r="R107" i="5"/>
  <c r="V76" i="6" s="1"/>
  <c r="R111" i="5"/>
  <c r="V78" i="6" s="1"/>
  <c r="R116" i="5"/>
  <c r="V104" i="6" s="1"/>
  <c r="R106" i="5"/>
  <c r="V5" i="6" s="1"/>
  <c r="I111" i="5"/>
  <c r="M78" i="6" s="1"/>
  <c r="R103" i="5"/>
  <c r="I116"/>
  <c r="M104" i="6" s="1"/>
  <c r="W60"/>
  <c r="S129" i="5"/>
  <c r="I106"/>
  <c r="M5" i="6" s="1"/>
  <c r="I108" i="5"/>
  <c r="M127" i="6" s="1"/>
  <c r="U106" i="5" l="1"/>
  <c r="Y5" i="6" s="1"/>
  <c r="U111" i="5"/>
  <c r="Y78" i="6" s="1"/>
  <c r="U116" i="5"/>
  <c r="Y104" i="6" s="1"/>
  <c r="U108" i="5"/>
  <c r="Y127" i="6" s="1"/>
  <c r="I104" i="5"/>
  <c r="M75" i="6" s="1"/>
  <c r="I109" i="5"/>
  <c r="M77" i="6" s="1"/>
  <c r="I107" i="5"/>
  <c r="M76" i="6" s="1"/>
  <c r="T103" i="5"/>
  <c r="T104"/>
  <c r="X75" i="6" s="1"/>
  <c r="V60"/>
  <c r="R129" i="5"/>
  <c r="T107"/>
  <c r="X76" i="6" s="1"/>
  <c r="T106" i="5"/>
  <c r="X5" i="6" s="1"/>
  <c r="AA5" s="1"/>
  <c r="T109" i="5"/>
  <c r="X77" i="6" s="1"/>
  <c r="T111" i="5"/>
  <c r="X78" i="6" s="1"/>
  <c r="AA78" s="1"/>
  <c r="J108" i="5"/>
  <c r="N127" i="6" s="1"/>
  <c r="T108" i="5"/>
  <c r="X127" i="6" s="1"/>
  <c r="T116" i="5"/>
  <c r="X104" i="6" s="1"/>
  <c r="AA104" s="1"/>
  <c r="J116" i="5"/>
  <c r="N104" i="6" s="1"/>
  <c r="U103" i="5"/>
  <c r="J111" l="1"/>
  <c r="N78" i="6" s="1"/>
  <c r="J106" i="5"/>
  <c r="N5" i="6" s="1"/>
  <c r="J103" i="5"/>
  <c r="N60" i="6" s="1"/>
  <c r="I103" i="5"/>
  <c r="U107"/>
  <c r="Y76" i="6" s="1"/>
  <c r="AA76" s="1"/>
  <c r="J107" i="5"/>
  <c r="N76" i="6" s="1"/>
  <c r="U109" i="5"/>
  <c r="Y77" i="6" s="1"/>
  <c r="AA77" s="1"/>
  <c r="J109" i="5"/>
  <c r="N77" i="6" s="1"/>
  <c r="U104" i="5"/>
  <c r="Y75" i="6" s="1"/>
  <c r="AA75" s="1"/>
  <c r="J104" i="5"/>
  <c r="N75" i="6" s="1"/>
  <c r="X60"/>
  <c r="T129" i="5"/>
  <c r="Y60" i="6"/>
  <c r="AA127"/>
  <c r="M60" l="1"/>
  <c r="I129" i="5"/>
  <c r="U129"/>
  <c r="J129"/>
  <c r="H138"/>
  <c r="AA60" i="6"/>
  <c r="H140" i="5" l="1"/>
  <c r="L12" i="6"/>
  <c r="G138" i="5"/>
  <c r="S138"/>
  <c r="K12" i="6" l="1"/>
  <c r="G140" i="5"/>
  <c r="S140"/>
  <c r="W12" i="6"/>
  <c r="I138" i="5"/>
  <c r="R138"/>
  <c r="J138" l="1"/>
  <c r="J140" s="1"/>
  <c r="I140"/>
  <c r="M12" i="6"/>
  <c r="T138" i="5"/>
  <c r="U138"/>
  <c r="R140"/>
  <c r="V12" i="6"/>
  <c r="N12" l="1"/>
  <c r="Y12"/>
  <c r="U140" i="5"/>
  <c r="X12" i="6"/>
  <c r="T140" i="5"/>
  <c r="AA12" i="6" l="1"/>
  <c r="H131" i="5" l="1"/>
  <c r="L34" i="6" l="1"/>
  <c r="S131" i="5"/>
  <c r="W34" i="6" l="1"/>
  <c r="H132" i="5" l="1"/>
  <c r="L35" i="6" l="1"/>
  <c r="H134" i="5"/>
  <c r="S132"/>
  <c r="W35" i="6" l="1"/>
  <c r="S134" i="5"/>
  <c r="FR14" i="1" l="1"/>
  <c r="CV14"/>
  <c r="HJ14"/>
  <c r="BR14"/>
  <c r="GR14"/>
  <c r="EB14"/>
  <c r="CG14"/>
  <c r="DF14"/>
  <c r="DP14"/>
  <c r="BV14"/>
  <c r="EN14"/>
  <c r="II14"/>
  <c r="IR14"/>
  <c r="CL14"/>
  <c r="GM14"/>
  <c r="IU14"/>
  <c r="L68" i="5" l="1"/>
  <c r="P10" i="6" s="1"/>
  <c r="K68" i="5"/>
  <c r="O10" i="6" s="1"/>
  <c r="L103" i="5"/>
  <c r="P60" i="6" s="1"/>
  <c r="K103" i="5"/>
  <c r="O60" i="6" s="1"/>
  <c r="L116" i="5"/>
  <c r="P104" i="6" s="1"/>
  <c r="K116" i="5"/>
  <c r="O104" i="6" s="1"/>
  <c r="L104" i="5"/>
  <c r="P75" i="6" s="1"/>
  <c r="K104" i="5"/>
  <c r="O75" i="6" s="1"/>
  <c r="L108" i="5"/>
  <c r="P127" i="6" s="1"/>
  <c r="K108" i="5"/>
  <c r="O127" i="6" s="1"/>
  <c r="L138" i="5"/>
  <c r="K138"/>
  <c r="L139"/>
  <c r="P37" i="6" s="1"/>
  <c r="K139" i="5"/>
  <c r="O37" i="6" s="1"/>
  <c r="L95" i="5"/>
  <c r="P122" i="6" s="1"/>
  <c r="K95" i="5"/>
  <c r="O122" i="6" s="1"/>
  <c r="L121" i="5"/>
  <c r="P6" i="6" s="1"/>
  <c r="K121" i="5"/>
  <c r="O6" i="6" s="1"/>
  <c r="L81" i="5"/>
  <c r="P44" i="6" s="1"/>
  <c r="K81" i="5"/>
  <c r="O44" i="6" s="1"/>
  <c r="L101" i="5"/>
  <c r="P124" i="6" s="1"/>
  <c r="K101" i="5"/>
  <c r="O124" i="6" s="1"/>
  <c r="L102" i="5"/>
  <c r="P74" i="6" s="1"/>
  <c r="K102" i="5"/>
  <c r="O74" i="6" s="1"/>
  <c r="L76" i="5"/>
  <c r="P120" i="6" s="1"/>
  <c r="K76" i="5"/>
  <c r="O120" i="6" s="1"/>
  <c r="L140" i="5"/>
  <c r="P12" i="6"/>
  <c r="K83" i="5"/>
  <c r="O108" i="6" s="1"/>
  <c r="CH14" i="1"/>
  <c r="K67" i="5"/>
  <c r="O55" i="6" s="1"/>
  <c r="GN14" i="1"/>
  <c r="K71" i="5"/>
  <c r="O118" i="6" s="1"/>
  <c r="CO14" i="1"/>
  <c r="CZ14"/>
  <c r="CU14"/>
  <c r="GC14"/>
  <c r="K91" i="5"/>
  <c r="O58" i="6" s="1"/>
  <c r="K72" i="5"/>
  <c r="O28" i="6" s="1"/>
  <c r="HQ13" i="1"/>
  <c r="EH14"/>
  <c r="CB14"/>
  <c r="GY14"/>
  <c r="K87" i="5"/>
  <c r="O121" i="6" s="1"/>
  <c r="K120" i="5"/>
  <c r="O96" i="6" s="1"/>
  <c r="K92" i="5"/>
  <c r="O69" i="6" s="1"/>
  <c r="L59" i="5"/>
  <c r="P62" i="6" s="1"/>
  <c r="L58" i="5"/>
  <c r="P39" i="6" s="1"/>
  <c r="L60" i="5"/>
  <c r="P49" i="6" s="1"/>
  <c r="V102" i="5"/>
  <c r="Z74" i="6" s="1"/>
  <c r="V139" i="5"/>
  <c r="Z37" i="6" s="1"/>
  <c r="V89" i="5"/>
  <c r="Z47" i="6" s="1"/>
  <c r="V116" i="5"/>
  <c r="Z104" i="6" s="1"/>
  <c r="V106" i="5"/>
  <c r="Z5" i="6" s="1"/>
  <c r="V108" i="5"/>
  <c r="Z127" i="6" s="1"/>
  <c r="V76" i="5"/>
  <c r="Z120" i="6" s="1"/>
  <c r="V81" i="5"/>
  <c r="Z44" i="6" s="1"/>
  <c r="V93" i="5"/>
  <c r="Z70" i="6" s="1"/>
  <c r="V103" i="5"/>
  <c r="Z60" i="6" s="1"/>
  <c r="V68" i="5"/>
  <c r="Z10" i="6" s="1"/>
  <c r="V94" i="5"/>
  <c r="Z59" i="6" s="1"/>
  <c r="V104" i="5"/>
  <c r="Z75" i="6" s="1"/>
  <c r="V80" i="5"/>
  <c r="Z43" i="6" s="1"/>
  <c r="V69" i="5"/>
  <c r="Z26" i="6" s="1"/>
  <c r="V118" i="5"/>
  <c r="Z81" i="6" s="1"/>
  <c r="V84" i="5"/>
  <c r="Z11" i="6" s="1"/>
  <c r="V121" i="5"/>
  <c r="Z6" i="6" s="1"/>
  <c r="V101" i="5"/>
  <c r="Z124" i="6" s="1"/>
  <c r="V95" i="5"/>
  <c r="Z122" i="6" s="1"/>
  <c r="V73" i="5"/>
  <c r="Z29" i="6" s="1"/>
  <c r="V98" i="5"/>
  <c r="Z72" i="6" s="1"/>
  <c r="V138" i="5"/>
  <c r="V100"/>
  <c r="Z123" i="6" s="1"/>
  <c r="L105" i="5" l="1"/>
  <c r="P125" i="6" s="1"/>
  <c r="K105" i="5"/>
  <c r="O125" i="6" s="1"/>
  <c r="L74" i="5"/>
  <c r="P30" i="6" s="1"/>
  <c r="K74" i="5"/>
  <c r="O30" i="6" s="1"/>
  <c r="L85" i="5"/>
  <c r="P56" i="6" s="1"/>
  <c r="K85" i="5"/>
  <c r="O56" i="6" s="1"/>
  <c r="L75" i="5"/>
  <c r="P119" i="6" s="1"/>
  <c r="K75" i="5"/>
  <c r="O119" i="6" s="1"/>
  <c r="L111" i="5"/>
  <c r="P78" i="6" s="1"/>
  <c r="K111" i="5"/>
  <c r="O78" i="6" s="1"/>
  <c r="L97" i="5"/>
  <c r="P91" i="6" s="1"/>
  <c r="K97" i="5"/>
  <c r="O91" i="6" s="1"/>
  <c r="L122" i="5"/>
  <c r="P83" i="6" s="1"/>
  <c r="K122" i="5"/>
  <c r="O83" i="6" s="1"/>
  <c r="L113" i="5"/>
  <c r="P32" i="6" s="1"/>
  <c r="K113" i="5"/>
  <c r="O32" i="6" s="1"/>
  <c r="L107" i="5"/>
  <c r="P76" i="6" s="1"/>
  <c r="K107" i="5"/>
  <c r="O76" i="6" s="1"/>
  <c r="L109" i="5"/>
  <c r="P77" i="6" s="1"/>
  <c r="K109" i="5"/>
  <c r="O77" i="6" s="1"/>
  <c r="L66" i="5"/>
  <c r="K66"/>
  <c r="L61"/>
  <c r="P64" i="6" s="1"/>
  <c r="K61" i="5"/>
  <c r="O64" i="6" s="1"/>
  <c r="L79" i="5"/>
  <c r="P42" i="6" s="1"/>
  <c r="K79" i="5"/>
  <c r="O42" i="6" s="1"/>
  <c r="L70" i="5"/>
  <c r="P27" i="6" s="1"/>
  <c r="K70" i="5"/>
  <c r="O27" i="6" s="1"/>
  <c r="L106" i="5"/>
  <c r="P5" i="6" s="1"/>
  <c r="K106" i="5"/>
  <c r="O5" i="6" s="1"/>
  <c r="L98" i="5"/>
  <c r="P72" i="6" s="1"/>
  <c r="K98" i="5"/>
  <c r="O72" i="6" s="1"/>
  <c r="L86" i="5"/>
  <c r="P31" i="6" s="1"/>
  <c r="K86" i="5"/>
  <c r="O31" i="6" s="1"/>
  <c r="L110" i="5"/>
  <c r="P126" i="6" s="1"/>
  <c r="K110" i="5"/>
  <c r="O126" i="6" s="1"/>
  <c r="L82" i="5"/>
  <c r="P106" i="6" s="1"/>
  <c r="K82" i="5"/>
  <c r="O106" i="6" s="1"/>
  <c r="L73" i="5"/>
  <c r="P29" i="6" s="1"/>
  <c r="K73" i="5"/>
  <c r="O29" i="6" s="1"/>
  <c r="L77" i="5"/>
  <c r="P40" i="6" s="1"/>
  <c r="K77" i="5"/>
  <c r="O40" i="6" s="1"/>
  <c r="L84" i="5"/>
  <c r="P11" i="6" s="1"/>
  <c r="K84" i="5"/>
  <c r="O11" i="6" s="1"/>
  <c r="L88" i="5"/>
  <c r="P45" i="6" s="1"/>
  <c r="K88" i="5"/>
  <c r="O45" i="6" s="1"/>
  <c r="L117" i="5"/>
  <c r="P80" i="6" s="1"/>
  <c r="K117" i="5"/>
  <c r="O80" i="6" s="1"/>
  <c r="L63" i="5"/>
  <c r="P103" i="6" s="1"/>
  <c r="K63" i="5"/>
  <c r="O103" i="6" s="1"/>
  <c r="L96" i="5"/>
  <c r="P71" i="6" s="1"/>
  <c r="K96" i="5"/>
  <c r="O71" i="6" s="1"/>
  <c r="L94" i="5"/>
  <c r="P59" i="6" s="1"/>
  <c r="K94" i="5"/>
  <c r="O59" i="6" s="1"/>
  <c r="L115" i="5"/>
  <c r="P94" i="6" s="1"/>
  <c r="K115" i="5"/>
  <c r="O94" i="6" s="1"/>
  <c r="L62" i="5"/>
  <c r="P101" i="6" s="1"/>
  <c r="K62" i="5"/>
  <c r="O101" i="6" s="1"/>
  <c r="K140" i="5"/>
  <c r="O12" i="6"/>
  <c r="L78" i="5"/>
  <c r="P41" i="6" s="1"/>
  <c r="K78" i="5"/>
  <c r="O41" i="6" s="1"/>
  <c r="L100" i="5"/>
  <c r="P123" i="6" s="1"/>
  <c r="K100" i="5"/>
  <c r="O123" i="6" s="1"/>
  <c r="L124" i="5"/>
  <c r="P130" i="6" s="1"/>
  <c r="K124" i="5"/>
  <c r="O130" i="6" s="1"/>
  <c r="L114" i="5"/>
  <c r="P128" i="6" s="1"/>
  <c r="K114" i="5"/>
  <c r="O128" i="6" s="1"/>
  <c r="L99" i="5"/>
  <c r="P73" i="6" s="1"/>
  <c r="K99" i="5"/>
  <c r="O73" i="6" s="1"/>
  <c r="L80" i="5"/>
  <c r="P43" i="6" s="1"/>
  <c r="K80" i="5"/>
  <c r="O43" i="6" s="1"/>
  <c r="L125" i="5"/>
  <c r="P97" i="6" s="1"/>
  <c r="K125" i="5"/>
  <c r="O97" i="6" s="1"/>
  <c r="L123" i="5"/>
  <c r="P129" i="6" s="1"/>
  <c r="K123" i="5"/>
  <c r="O129" i="6" s="1"/>
  <c r="L112" i="5"/>
  <c r="P79" i="6" s="1"/>
  <c r="K112" i="5"/>
  <c r="O79" i="6" s="1"/>
  <c r="L119" i="5"/>
  <c r="P82" i="6" s="1"/>
  <c r="K119" i="5"/>
  <c r="O82" i="6" s="1"/>
  <c r="L89" i="5"/>
  <c r="P47" i="6" s="1"/>
  <c r="K89" i="5"/>
  <c r="O47" i="6" s="1"/>
  <c r="L93" i="5"/>
  <c r="P70" i="6" s="1"/>
  <c r="K93" i="5"/>
  <c r="O70" i="6" s="1"/>
  <c r="L90" i="5"/>
  <c r="P57" i="6" s="1"/>
  <c r="K90" i="5"/>
  <c r="O57" i="6" s="1"/>
  <c r="L118" i="5"/>
  <c r="P81" i="6" s="1"/>
  <c r="K118" i="5"/>
  <c r="O81" i="6" s="1"/>
  <c r="L69" i="5"/>
  <c r="P26" i="6" s="1"/>
  <c r="K69" i="5"/>
  <c r="O26" i="6" s="1"/>
  <c r="P68"/>
  <c r="V120" i="5"/>
  <c r="Z96" i="6" s="1"/>
  <c r="L120" i="5"/>
  <c r="P96" i="6" s="1"/>
  <c r="V72" i="5"/>
  <c r="Z28" i="6" s="1"/>
  <c r="L72" i="5"/>
  <c r="P28" i="6" s="1"/>
  <c r="L71" i="5"/>
  <c r="P118" i="6" s="1"/>
  <c r="L83" i="5"/>
  <c r="P108" i="6" s="1"/>
  <c r="L87" i="5"/>
  <c r="P121" i="6" s="1"/>
  <c r="V92" i="5"/>
  <c r="Z69" i="6" s="1"/>
  <c r="L92" i="5"/>
  <c r="P69" i="6" s="1"/>
  <c r="V57" i="5"/>
  <c r="L57"/>
  <c r="L91"/>
  <c r="P58" i="6" s="1"/>
  <c r="L67" i="5"/>
  <c r="P55" i="6" s="1"/>
  <c r="V87" i="5"/>
  <c r="Z121" i="6" s="1"/>
  <c r="V83" i="5"/>
  <c r="Z108" i="6" s="1"/>
  <c r="V91" i="5"/>
  <c r="Z58" i="6" s="1"/>
  <c r="CA14" i="1"/>
  <c r="V60" i="5"/>
  <c r="Z49" i="6" s="1"/>
  <c r="V105" i="5"/>
  <c r="Z125" i="6" s="1"/>
  <c r="V67" i="5"/>
  <c r="Z55" i="6" s="1"/>
  <c r="V79" i="5"/>
  <c r="Z42" i="6" s="1"/>
  <c r="V70" i="5"/>
  <c r="Z27" i="6" s="1"/>
  <c r="V71" i="5"/>
  <c r="Z118" i="6" s="1"/>
  <c r="DE14" i="1"/>
  <c r="V88" i="5"/>
  <c r="Z45" i="6" s="1"/>
  <c r="V77" i="5"/>
  <c r="Z40" i="6" s="1"/>
  <c r="V90" i="5"/>
  <c r="Z57" i="6" s="1"/>
  <c r="DW14" i="1"/>
  <c r="V85" i="5"/>
  <c r="Z56" i="6" s="1"/>
  <c r="FD14" i="1"/>
  <c r="DR14"/>
  <c r="V99" i="5"/>
  <c r="Z73" i="6" s="1"/>
  <c r="V58" i="5"/>
  <c r="Z39" i="6" s="1"/>
  <c r="DD14" i="1"/>
  <c r="BT14"/>
  <c r="EZ14"/>
  <c r="V78" i="5"/>
  <c r="Z41" i="6" s="1"/>
  <c r="GO14" i="1"/>
  <c r="GW14"/>
  <c r="CC14"/>
  <c r="GH14"/>
  <c r="HP14"/>
  <c r="DS14"/>
  <c r="GX14"/>
  <c r="HB14"/>
  <c r="GP14"/>
  <c r="DV14"/>
  <c r="CX14"/>
  <c r="DG14"/>
  <c r="GL14"/>
  <c r="CY14"/>
  <c r="BU14"/>
  <c r="V119" i="5"/>
  <c r="Z82" i="6" s="1"/>
  <c r="DB14" i="1"/>
  <c r="HK14"/>
  <c r="GS14"/>
  <c r="CT14"/>
  <c r="GV14"/>
  <c r="CQ14"/>
  <c r="V96" i="5"/>
  <c r="Z71" i="6" s="1"/>
  <c r="V63" i="5"/>
  <c r="V62"/>
  <c r="V61"/>
  <c r="V74"/>
  <c r="Z30" i="6" s="1"/>
  <c r="V75" i="5"/>
  <c r="Z119" i="6" s="1"/>
  <c r="V66" i="5"/>
  <c r="Z68" i="6" s="1"/>
  <c r="V59" i="5"/>
  <c r="V82"/>
  <c r="Z106" i="6" s="1"/>
  <c r="V109" i="5"/>
  <c r="Z77" i="6" s="1"/>
  <c r="V110" i="5"/>
  <c r="Z126" i="6" s="1"/>
  <c r="V117" i="5"/>
  <c r="Z80" i="6" s="1"/>
  <c r="V122" i="5"/>
  <c r="Z83" i="6" s="1"/>
  <c r="V113" i="5"/>
  <c r="Z32" i="6" s="1"/>
  <c r="V97" i="5"/>
  <c r="Z91" i="6" s="1"/>
  <c r="V125" i="5"/>
  <c r="Z97" i="6" s="1"/>
  <c r="V107" i="5"/>
  <c r="Z76" i="6" s="1"/>
  <c r="V112" i="5"/>
  <c r="Z79" i="6" s="1"/>
  <c r="V111" i="5"/>
  <c r="Z78" i="6" s="1"/>
  <c r="V115" i="5"/>
  <c r="Z94" i="6" s="1"/>
  <c r="Z24"/>
  <c r="V114" i="5"/>
  <c r="Z128" i="6" s="1"/>
  <c r="Z12"/>
  <c r="V140" i="5"/>
  <c r="V124"/>
  <c r="V86"/>
  <c r="Z31" i="6" s="1"/>
  <c r="V123" i="5"/>
  <c r="Z129" i="6" s="1"/>
  <c r="O68" l="1"/>
  <c r="K129" i="5"/>
  <c r="L129"/>
  <c r="P24" i="6"/>
  <c r="Z62"/>
  <c r="Z64"/>
  <c r="Z101"/>
  <c r="Z103"/>
  <c r="Z130"/>
  <c r="V129" i="5"/>
  <c r="BS14" i="1" l="1"/>
  <c r="DC14" l="1"/>
  <c r="DO14" l="1"/>
  <c r="DU14" l="1"/>
  <c r="EM14" l="1"/>
  <c r="EY14" l="1"/>
  <c r="GU14" l="1"/>
  <c r="L50" i="5" l="1"/>
  <c r="P111" i="6" s="1"/>
  <c r="K50" i="5"/>
  <c r="O111" i="6" s="1"/>
  <c r="HA14" i="1"/>
  <c r="V50" i="5"/>
  <c r="Z111" i="6" l="1"/>
  <c r="F149" i="5" l="1"/>
  <c r="F147" l="1"/>
  <c r="L51" l="1"/>
  <c r="P67" i="6" s="1"/>
  <c r="K51" i="5"/>
  <c r="O67" i="6" s="1"/>
  <c r="V51" i="5"/>
  <c r="Z67" i="6" l="1"/>
  <c r="F148" i="5" l="1"/>
  <c r="C148" l="1"/>
  <c r="K49" l="1"/>
  <c r="O15" i="6" s="1"/>
  <c r="BQ14" i="1"/>
  <c r="BQ13" s="1"/>
  <c r="Z13" s="1"/>
  <c r="L49" i="5" l="1"/>
  <c r="V49"/>
  <c r="Z15" i="6" s="1"/>
  <c r="Z139" s="1"/>
  <c r="P15" l="1"/>
  <c r="P139" s="1"/>
  <c r="L64" i="5"/>
  <c r="L141" s="1"/>
  <c r="L145" s="1"/>
  <c r="V64"/>
  <c r="V141" s="1"/>
  <c r="V148" s="1"/>
  <c r="L146" l="1"/>
  <c r="V146"/>
  <c r="V149"/>
  <c r="V147"/>
  <c r="V7" i="1"/>
  <c r="W8" s="1"/>
  <c r="V145" i="5"/>
  <c r="H57" l="1"/>
  <c r="H60"/>
  <c r="L49" i="6" s="1"/>
  <c r="H58" i="5"/>
  <c r="L39" i="6" s="1"/>
  <c r="H59" i="5"/>
  <c r="L62" i="6" s="1"/>
  <c r="L24" l="1"/>
  <c r="L139" s="1"/>
  <c r="H64" i="5"/>
  <c r="H141" s="1"/>
  <c r="H145" s="1"/>
  <c r="S57"/>
  <c r="S59"/>
  <c r="W62" i="6" s="1"/>
  <c r="S58" i="5"/>
  <c r="W39" i="6" s="1"/>
  <c r="S60" i="5"/>
  <c r="W49" i="6" s="1"/>
  <c r="G60" i="5"/>
  <c r="K49" i="6" s="1"/>
  <c r="R57" i="5" l="1"/>
  <c r="V24" i="6" s="1"/>
  <c r="G57" i="5"/>
  <c r="R59"/>
  <c r="V62" i="6" s="1"/>
  <c r="G59" i="5"/>
  <c r="K62" i="6" s="1"/>
  <c r="R58" i="5"/>
  <c r="V39" i="6" s="1"/>
  <c r="G58" i="5"/>
  <c r="K39" i="6" s="1"/>
  <c r="H146" i="5"/>
  <c r="I57"/>
  <c r="R60"/>
  <c r="V49" i="6" s="1"/>
  <c r="I59" i="5"/>
  <c r="M62" i="6" s="1"/>
  <c r="W24"/>
  <c r="W139" s="1"/>
  <c r="S64" i="5"/>
  <c r="S141" s="1"/>
  <c r="I58"/>
  <c r="M39" i="6" s="1"/>
  <c r="J60" i="5" l="1"/>
  <c r="N49" i="6" s="1"/>
  <c r="I60" i="5"/>
  <c r="M49" i="6" s="1"/>
  <c r="M24"/>
  <c r="S146" i="5"/>
  <c r="U59"/>
  <c r="Y62" i="6" s="1"/>
  <c r="U57" i="5"/>
  <c r="Y24" i="6" s="1"/>
  <c r="U58" i="5"/>
  <c r="Y39" i="6" s="1"/>
  <c r="K24"/>
  <c r="K139" s="1"/>
  <c r="G64" i="5"/>
  <c r="G141" s="1"/>
  <c r="G145" s="1"/>
  <c r="T60"/>
  <c r="X49" i="6" s="1"/>
  <c r="K60" i="5"/>
  <c r="O49" i="6" s="1"/>
  <c r="T59" i="5"/>
  <c r="X62" i="6" s="1"/>
  <c r="K59" i="5"/>
  <c r="O62" i="6" s="1"/>
  <c r="K57" i="5"/>
  <c r="T57"/>
  <c r="T58"/>
  <c r="X39" i="6" s="1"/>
  <c r="K58" i="5"/>
  <c r="O39" i="6" s="1"/>
  <c r="U60" i="5"/>
  <c r="Y49" i="6" s="1"/>
  <c r="R64" i="5"/>
  <c r="R141" s="1"/>
  <c r="R145" s="1"/>
  <c r="V139" i="6"/>
  <c r="J59" i="5" l="1"/>
  <c r="N62" i="6" s="1"/>
  <c r="AA62"/>
  <c r="I64" i="5"/>
  <c r="I141" s="1"/>
  <c r="I145" s="1"/>
  <c r="J58"/>
  <c r="N39" i="6" s="1"/>
  <c r="M139"/>
  <c r="J57" i="5"/>
  <c r="N24" i="6" s="1"/>
  <c r="G146" i="5"/>
  <c r="O24" i="6"/>
  <c r="O139" s="1"/>
  <c r="K146" i="5" s="1"/>
  <c r="K64"/>
  <c r="K141" s="1"/>
  <c r="K145" s="1"/>
  <c r="AA39" i="6"/>
  <c r="AA49"/>
  <c r="S145" i="5"/>
  <c r="X24" i="6"/>
  <c r="T64" i="5"/>
  <c r="T141" s="1"/>
  <c r="R146"/>
  <c r="V141" i="6"/>
  <c r="T141"/>
  <c r="U64" i="5"/>
  <c r="U141" s="1"/>
  <c r="Y139" i="6"/>
  <c r="I146" i="5" l="1"/>
  <c r="N139" i="6"/>
  <c r="N141" s="1"/>
  <c r="J64" i="5"/>
  <c r="J141" s="1"/>
  <c r="J145" s="1"/>
  <c r="K141" i="6"/>
  <c r="U146" i="5"/>
  <c r="T149"/>
  <c r="T150"/>
  <c r="T147"/>
  <c r="T148"/>
  <c r="T143"/>
  <c r="U145"/>
  <c r="U147"/>
  <c r="AA24" i="6"/>
  <c r="X139"/>
  <c r="J146" i="5" l="1"/>
  <c r="Y13" i="1"/>
  <c r="Z14" s="1"/>
  <c r="T145" i="5"/>
  <c r="T146"/>
  <c r="X142" i="6"/>
</calcChain>
</file>

<file path=xl/sharedStrings.xml><?xml version="1.0" encoding="utf-8"?>
<sst xmlns="http://schemas.openxmlformats.org/spreadsheetml/2006/main" count="797" uniqueCount="297">
  <si>
    <t>Bar 4</t>
  </si>
  <si>
    <t>HEALTH</t>
  </si>
  <si>
    <t>REGIONAL OFFICE VII</t>
  </si>
  <si>
    <t xml:space="preserve">Fund              </t>
  </si>
  <si>
    <t>OBJECT OF EXPENDITURE</t>
  </si>
  <si>
    <t>(1)</t>
  </si>
  <si>
    <t>(2)</t>
  </si>
  <si>
    <t>(3)</t>
  </si>
  <si>
    <t>(4)</t>
  </si>
  <si>
    <t>(6)</t>
  </si>
  <si>
    <t>ALLOTMENT</t>
  </si>
  <si>
    <t xml:space="preserve">P/A/P/ ALLOTMENT CLASS/ </t>
  </si>
  <si>
    <t>EXPENSES</t>
  </si>
  <si>
    <t>CODE</t>
  </si>
  <si>
    <t xml:space="preserve">BALANCE OF </t>
  </si>
  <si>
    <t>(5)</t>
  </si>
  <si>
    <t>MAINTENANCE AND OTHER OPERATING SERVICES</t>
  </si>
  <si>
    <t>MEDICAL EQUIPMENT</t>
  </si>
  <si>
    <t>Certified Correct:</t>
  </si>
  <si>
    <t xml:space="preserve"> </t>
  </si>
  <si>
    <t>PERSONNEL SERVICES</t>
  </si>
  <si>
    <t>STATEMENT OF ALLOTMENTS, OBLIGATIONS AND BALANCES</t>
  </si>
  <si>
    <t>TOTAL AFTER</t>
  </si>
  <si>
    <t>REALIGNMENT</t>
  </si>
  <si>
    <t>AUTOMATIC APPROPRIATION</t>
  </si>
  <si>
    <t>RECEIVED</t>
  </si>
  <si>
    <t>OBLIGATION</t>
  </si>
  <si>
    <t>MOOE</t>
  </si>
  <si>
    <t>PS</t>
  </si>
  <si>
    <t>INFRASTRUCTURE</t>
  </si>
  <si>
    <t>OBLIGATION
GRANDTOTAL</t>
  </si>
  <si>
    <t>SAOB-OBLIGATION
GRANDTOTAL</t>
  </si>
  <si>
    <t>ALLOTMENT
GRANDTOTAL</t>
  </si>
  <si>
    <t>SAOB-ALLOTMENT
GRANDTOTAL</t>
  </si>
  <si>
    <t>JAN-DEC</t>
  </si>
  <si>
    <t xml:space="preserve">TOTAL </t>
  </si>
  <si>
    <t>As of July</t>
  </si>
  <si>
    <t>TRANSFER TO</t>
  </si>
  <si>
    <t>(7)</t>
  </si>
  <si>
    <t>(8) = (5) - (7)</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</si>
  <si>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</si>
  <si>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</si>
  <si>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</si>
  <si>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</si>
  <si>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</si>
  <si>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</si>
  <si>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</si>
  <si>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</si>
  <si>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</si>
  <si>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</si>
  <si>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</si>
  <si>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</si>
  <si>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</si>
  <si>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</si>
  <si>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</si>
  <si>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Budget Officer III</t>
  </si>
  <si>
    <t>SAA# 18-01-001 (VSSMC FOR VIA dtd 1/24/18)</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</si>
  <si>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</si>
  <si>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</si>
  <si>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</si>
  <si>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</si>
  <si>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</si>
  <si>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</si>
  <si>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</si>
  <si>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2018-02-0203</t>
  </si>
  <si>
    <t>HFPPDev - Hiring of JO for HFEP projects of DOH</t>
  </si>
  <si>
    <t>2018-02-0090</t>
  </si>
  <si>
    <t>2018-02-0081</t>
  </si>
  <si>
    <t>HFPPDev - Hiring of JO for HFEP - Equipment projects of DOH</t>
  </si>
  <si>
    <t>2018-02-0134</t>
  </si>
  <si>
    <t>NEGROS ORIENTAL PROVINCIAL HOSPITAL</t>
  </si>
  <si>
    <t>RLIP-RRHFS</t>
  </si>
  <si>
    <t xml:space="preserve">STATEMENT OF ALLOTMENT, OBLIGATIONS AND BALANCES </t>
  </si>
  <si>
    <t>P/P/A</t>
  </si>
  <si>
    <t>PARTICULARS</t>
  </si>
  <si>
    <t xml:space="preserve">ALLOTMENT </t>
  </si>
  <si>
    <t>REGULATION OF REGIONAL HEALTH FACILITIES AND SERVICES-PS</t>
  </si>
  <si>
    <t>PUBLIC HEALTH MANAGEMENT-PS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</si>
  <si>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</si>
  <si>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</si>
  <si>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</si>
  <si>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</si>
  <si>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</si>
  <si>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</si>
  <si>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</si>
  <si>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</si>
  <si>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</si>
  <si>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</si>
  <si>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</si>
  <si>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</si>
  <si>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</si>
  <si>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</si>
  <si>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</si>
  <si>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</si>
  <si>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</si>
  <si>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</si>
  <si>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</si>
  <si>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</si>
  <si>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</si>
  <si>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</si>
  <si>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</si>
  <si>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</si>
  <si>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</si>
  <si>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</si>
  <si>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</si>
  <si>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</si>
  <si>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</si>
  <si>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</si>
  <si>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</si>
  <si>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</si>
  <si>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</si>
  <si>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</si>
  <si>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</si>
  <si>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</si>
  <si>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</si>
  <si>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</si>
  <si>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</si>
  <si>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</si>
  <si>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</si>
  <si>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</si>
  <si>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</si>
  <si>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</si>
  <si>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</si>
  <si>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</si>
  <si>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</si>
  <si>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</si>
  <si>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</si>
  <si>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</si>
  <si>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</si>
  <si>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</si>
  <si>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</si>
  <si>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</si>
  <si>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</si>
  <si>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</si>
  <si>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</si>
  <si>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</si>
  <si>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2018-03-0277</t>
  </si>
  <si>
    <t>2018-03-0483</t>
  </si>
  <si>
    <t>2018-03-0469</t>
  </si>
  <si>
    <t>2018-03-0503</t>
  </si>
  <si>
    <t>HFPPDev - Hiring of JO for HFDU</t>
  </si>
  <si>
    <t>2018-03-0519</t>
  </si>
  <si>
    <t>HFPPDev - Conduct of National Laboratory Network Activities</t>
  </si>
  <si>
    <t>2018-03-0309</t>
  </si>
  <si>
    <t>2018-03-0293</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</si>
  <si>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</si>
  <si>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</si>
  <si>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</si>
  <si>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</si>
  <si>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</si>
  <si>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</si>
  <si>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</si>
  <si>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SAA# 18-03-002 (GCGMH FOR LMT dtd 3/16/18)</t>
  </si>
  <si>
    <t>REQUESTED</t>
  </si>
  <si>
    <t>BALANCE</t>
  </si>
  <si>
    <t>AUTOMATIC</t>
  </si>
  <si>
    <t>SAA</t>
  </si>
  <si>
    <t>FAR 1</t>
  </si>
  <si>
    <t>CO</t>
  </si>
  <si>
    <t>SAA# 18-04-003 (VSMMC FOR EMS dtd 4/11/18)</t>
  </si>
  <si>
    <t>2018-04-0657</t>
  </si>
  <si>
    <t>HFPPDev - Conduct of Capacity Enhancement for Chief Nurse on Establishing Regional Nurse Network (Batch 2)</t>
  </si>
  <si>
    <t>2018-04-0673</t>
  </si>
  <si>
    <t>2018-04-0666</t>
  </si>
  <si>
    <t>2018-04-0766</t>
  </si>
  <si>
    <t>2018-04-0699</t>
  </si>
  <si>
    <t>PHARMA - Implementation of Differenct Pharmaceutical Division Programs and Activities</t>
  </si>
  <si>
    <t>2018-04-0685</t>
  </si>
  <si>
    <t>LHSDA - Continuing Implementation of HLGP FY 2018</t>
  </si>
  <si>
    <t>LHSDA - 2017 LGU Scorecard Performance Results</t>
  </si>
  <si>
    <t>LHSDA - Facilitating GIDA and IP Health Projects</t>
  </si>
  <si>
    <t>LHSDA - 2018 Local Health Systems Awards</t>
  </si>
  <si>
    <t>LHSDA - Development, Monitoring and Evaluation of LGU AOP</t>
  </si>
  <si>
    <t>LHSDA - Facilitating the establishment and operation of SDN</t>
  </si>
  <si>
    <t>FLASH</t>
  </si>
  <si>
    <t>FAST</t>
  </si>
  <si>
    <t>N/A</t>
  </si>
  <si>
    <t xml:space="preserve">THIS COLUMN </t>
  </si>
  <si>
    <t>SHOULD</t>
  </si>
  <si>
    <t xml:space="preserve"> BE ZERO</t>
  </si>
  <si>
    <t>Checking for Summary and Saob Obligation</t>
  </si>
  <si>
    <t>Checking for Formula</t>
  </si>
  <si>
    <t>This 2 column should be Equal!</t>
  </si>
  <si>
    <t>Difference should be equal to the Transfer To!</t>
  </si>
  <si>
    <t>This column should be equal to zero</t>
  </si>
  <si>
    <t>SAA# 18-04-004 (VSMMC FOR PPIUD dtd 4/23/18)</t>
  </si>
  <si>
    <t>2018-05-0880</t>
  </si>
  <si>
    <t>PHM - Conduct of Program Strategy Review of Essential Non-Communicable Disease Division (ECNDD)</t>
  </si>
  <si>
    <t>2018-05-0845</t>
  </si>
  <si>
    <t>HRHDep - Salaries and Benefits of Midwives under the DOH Deployment Program and DTTBs CME</t>
  </si>
  <si>
    <t>2018-05-0869</t>
  </si>
  <si>
    <t>PHM - Conduct of Mental Health Fair of the National Mental Health Week</t>
  </si>
  <si>
    <t>HRHDep - Per Diem of DOH Deployed Health Workers for the Barangay Election on May 14, 2018</t>
  </si>
  <si>
    <t>2018-05-0828</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</si>
  <si>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</si>
  <si>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</si>
  <si>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</si>
  <si>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</si>
  <si>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</si>
  <si>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</si>
  <si>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</si>
  <si>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</si>
  <si>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HISDev - Hiring of JO Computer Programmers I to Support the Implementation of Electronic Medical Records in Primary Care Facilities and Hospitals</t>
  </si>
  <si>
    <t>FOR FAR 1 (SHEET 3)</t>
  </si>
  <si>
    <t>2018-05-1019</t>
  </si>
  <si>
    <t>PHM - Conduct of PODTP Organ Donation Advocacy Campaign and Life Organ Donor Card Sign-up under PODTP-PhilNOS)</t>
  </si>
  <si>
    <t>2018-05-1013</t>
  </si>
  <si>
    <t>CO SUB-ALLOTMENT</t>
  </si>
  <si>
    <t>SPECIAL ALLOTMENT RELEASE ORDER</t>
  </si>
  <si>
    <t>18-0014209-STO</t>
  </si>
  <si>
    <t>18-0014209-RRHFS</t>
  </si>
  <si>
    <t>18-0014209-PHM</t>
  </si>
  <si>
    <t>PENSION AND GRATUITY</t>
  </si>
  <si>
    <t>P&amp;G</t>
  </si>
  <si>
    <t>2018-06-1037</t>
  </si>
  <si>
    <t>2018-06-1089</t>
  </si>
  <si>
    <t>2018-06-1162</t>
  </si>
  <si>
    <t>PHM - Conduct of the 2018 Recognition of LGU with Adolescent Friendly Health Facilities for Visayas and Mindanao Cluster</t>
  </si>
  <si>
    <t>2018-06-1155</t>
  </si>
  <si>
    <t>SARO</t>
  </si>
  <si>
    <t>HRHDep - Conduct of Summer Immersion Program (SIP)</t>
  </si>
  <si>
    <t>2018-07-1207</t>
  </si>
  <si>
    <t>2018-07-1251</t>
  </si>
  <si>
    <t>PHM - Support to Finding Missing TB Cases Activities of National Tuberculosis Control Program</t>
  </si>
  <si>
    <t>2018-07-1274</t>
  </si>
  <si>
    <t>BALANCE AFTER OBLIGATION</t>
  </si>
  <si>
    <t>2018-08-1302</t>
  </si>
  <si>
    <t>2018-08-1309</t>
  </si>
  <si>
    <t>GMS - Conduct of Laws and Rules on Government Expenditures</t>
  </si>
  <si>
    <t>2018-08-1347</t>
  </si>
  <si>
    <t>PHM - Conduct of National Validation of LGU and Adolescent Friendly Health Facilities</t>
  </si>
  <si>
    <t>2018-08-1354</t>
  </si>
  <si>
    <t>2018-08-1399</t>
  </si>
  <si>
    <t>2018-08-1357</t>
  </si>
  <si>
    <t>18-0017849-STO</t>
  </si>
  <si>
    <t>18-0017849-RRHFS</t>
  </si>
  <si>
    <t>18-0017849-PHM</t>
  </si>
  <si>
    <t>18-0018315</t>
  </si>
  <si>
    <t>SAA# 18-08-005 (VSMMC FOR BEmONC dtd 8/07/18)</t>
  </si>
  <si>
    <t>DISBURSEMENT</t>
  </si>
  <si>
    <t>AS OF AUGUST</t>
  </si>
  <si>
    <t>%</t>
  </si>
  <si>
    <t>OF</t>
  </si>
  <si>
    <t>UTILIZATION</t>
  </si>
  <si>
    <t>(10)</t>
  </si>
  <si>
    <t>(9) = (8) / (5)</t>
  </si>
  <si>
    <t>2018-09-1479</t>
  </si>
  <si>
    <t>PHM - Conduct of activities for the Observance of Worlds AIDS Day</t>
  </si>
  <si>
    <t>2018-09-1490</t>
  </si>
  <si>
    <t>Rabies - Augment the procurement of Human Rabies Vaccines and Immunoglobulin</t>
  </si>
  <si>
    <t>2018-09-1504</t>
  </si>
  <si>
    <t>2018-09-1519</t>
  </si>
  <si>
    <t>2018-09-1536</t>
  </si>
  <si>
    <t>HFPPDev - Roll-out Training of Trainers on the Infection Prevention and Control for Healthcare Workers</t>
  </si>
  <si>
    <t>2018-09-1542</t>
  </si>
  <si>
    <t>PHM - National Organ Donation and Tissue Awareness Month and Life Line Organ Donor Card Sign-up</t>
  </si>
  <si>
    <t>2018-09-1572</t>
  </si>
  <si>
    <t>HERP - Cascading of Disaster Risk Reduction Management in Health Program</t>
  </si>
  <si>
    <t>2018-09-1576</t>
  </si>
  <si>
    <t>18-0019697</t>
  </si>
  <si>
    <t>PHM - Conduct of Training on Trainers n Basic Thryoid Course for Primary Care Physicians and BHWs</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</si>
  <si>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</si>
  <si>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</si>
  <si>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</si>
  <si>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</si>
  <si>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</si>
  <si>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</si>
  <si>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</si>
  <si>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</si>
  <si>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2018-10-1662</t>
  </si>
  <si>
    <t>PHM - Rental and Repair of Existing DOH Regional Warehouse</t>
  </si>
  <si>
    <t>2018-10-1651</t>
  </si>
  <si>
    <t>GMS - National Health Sector Research Meeting</t>
  </si>
  <si>
    <t xml:space="preserve">          (In Pesos) </t>
  </si>
  <si>
    <t>2018-11-1730</t>
  </si>
  <si>
    <t>18-0027244-STO</t>
  </si>
  <si>
    <t>18-0027244-PHM</t>
  </si>
  <si>
    <t xml:space="preserve"> BE ZERO/POSITIVE</t>
  </si>
  <si>
    <t>2018-11-1727</t>
  </si>
  <si>
    <t>OIDERED - Procurement of Insecticide treated screen and other logistics</t>
  </si>
  <si>
    <t>2018-12-1814</t>
  </si>
  <si>
    <t>2018-12-1757</t>
  </si>
  <si>
    <t>18-0033044</t>
  </si>
  <si>
    <t>18-0030250</t>
  </si>
  <si>
    <t>18-0033869-PHM</t>
  </si>
  <si>
    <t>18-0033869-RRHFS</t>
  </si>
  <si>
    <t>Assistance to Indigent - Medical Assistance to the patients recipient of Dengvaxa Vaccine</t>
  </si>
  <si>
    <t>Assistance to Indigent - Medical Assistance to indigent patients</t>
  </si>
  <si>
    <t>pension and gratuity</t>
  </si>
  <si>
    <t>rrhfs</t>
  </si>
  <si>
    <t>mpbf</t>
  </si>
  <si>
    <t>pension</t>
  </si>
  <si>
    <t>MPBF</t>
  </si>
  <si>
    <t>PENSION</t>
  </si>
  <si>
    <t>LEONORA A. ANIEL</t>
  </si>
  <si>
    <t>As of December 31, 2018</t>
  </si>
  <si>
    <t xml:space="preserve">DEPARTMENT OF HEALTH - CV CHD </t>
  </si>
</sst>
</file>

<file path=xl/styles.xml><?xml version="1.0" encoding="utf-8"?>
<styleSheet xmlns="http://schemas.openxmlformats.org/spreadsheetml/2006/main">
  <numFmts count="2">
    <numFmt numFmtId="43" formatCode="_(* #,##0.00_);_(* \(#,##0.00\);_(* &quot;-&quot;??_);_(@_)"/>
    <numFmt numFmtId="164" formatCode="_-* #,##0.00_-;\-* #,##0.00_-;_-* &quot;-&quot;??_-;_-@_-"/>
  </numFmts>
  <fonts count="15">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70">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0" fontId="2" fillId="0" borderId="0" xfId="2" applyFont="1" applyFill="1"/>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43" fontId="4" fillId="0" borderId="1" xfId="1" applyFont="1" applyFill="1" applyBorder="1" applyAlignment="1">
      <alignment horizontal="center" vertical="center"/>
    </xf>
    <xf numFmtId="43" fontId="4" fillId="0" borderId="9"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10" xfId="1" applyFont="1" applyFill="1" applyBorder="1" applyAlignment="1">
      <alignment horizontal="center" vertical="center"/>
    </xf>
    <xf numFmtId="43" fontId="4" fillId="0" borderId="2" xfId="1" applyFont="1" applyFill="1" applyBorder="1" applyAlignment="1">
      <alignment horizontal="center" vertical="center"/>
    </xf>
    <xf numFmtId="0" fontId="8" fillId="0" borderId="14"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10"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0" xfId="1" applyFont="1" applyFill="1"/>
    <xf numFmtId="43" fontId="2" fillId="0" borderId="5" xfId="1" applyFont="1" applyFill="1" applyBorder="1" applyAlignment="1">
      <alignment horizontal="center" vertical="center"/>
    </xf>
    <xf numFmtId="43" fontId="2" fillId="0" borderId="8" xfId="1" applyFont="1" applyFill="1" applyBorder="1" applyAlignment="1">
      <alignment horizontal="center" vertical="center"/>
    </xf>
    <xf numFmtId="37" fontId="2" fillId="0" borderId="6" xfId="1" applyNumberFormat="1" applyFont="1" applyFill="1" applyBorder="1" applyAlignment="1">
      <alignment horizontal="center" vertical="center"/>
    </xf>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0" fontId="4" fillId="0" borderId="0" xfId="2" applyFont="1" applyFill="1" applyBorder="1" applyAlignment="1"/>
    <xf numFmtId="43" fontId="4" fillId="0" borderId="12" xfId="1" applyFont="1" applyFill="1" applyBorder="1" applyAlignment="1">
      <alignment vertical="center"/>
    </xf>
    <xf numFmtId="43" fontId="4" fillId="0" borderId="7" xfId="1" applyFont="1" applyFill="1" applyBorder="1"/>
    <xf numFmtId="43" fontId="4" fillId="0" borderId="0" xfId="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0" fillId="0" borderId="0" xfId="1" applyFont="1"/>
    <xf numFmtId="43" fontId="2" fillId="0" borderId="8" xfId="1" quotePrefix="1" applyFont="1" applyFill="1" applyBorder="1" applyAlignment="1">
      <alignment horizontal="center" vertical="center"/>
    </xf>
    <xf numFmtId="10" fontId="2" fillId="0" borderId="4" xfId="1" applyNumberFormat="1" applyFont="1" applyFill="1" applyBorder="1" applyAlignment="1">
      <alignment vertical="center"/>
    </xf>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9" xfId="2" applyNumberFormat="1" applyFont="1" applyFill="1" applyBorder="1" applyAlignment="1">
      <alignment horizontal="center" vertical="center"/>
    </xf>
    <xf numFmtId="1" fontId="4" fillId="0" borderId="10" xfId="2" applyNumberFormat="1" applyFont="1" applyFill="1" applyBorder="1" applyAlignment="1">
      <alignment horizontal="center" vertical="center"/>
    </xf>
    <xf numFmtId="1" fontId="2" fillId="0" borderId="8" xfId="2" applyNumberFormat="1" applyFont="1" applyFill="1" applyBorder="1" applyAlignment="1">
      <alignment horizontal="center" vertical="center"/>
    </xf>
    <xf numFmtId="1" fontId="2" fillId="0" borderId="0" xfId="0" applyNumberFormat="1" applyFont="1" applyFill="1"/>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2" applyFont="1" applyFill="1" applyAlignment="1">
      <alignment horizontal="center" vertical="center"/>
    </xf>
    <xf numFmtId="0" fontId="10" fillId="0" borderId="0" xfId="5" applyFont="1" applyFill="1" applyAlignment="1">
      <alignment horizontal="left"/>
    </xf>
    <xf numFmtId="15" fontId="10" fillId="0" borderId="0" xfId="5" quotePrefix="1" applyNumberFormat="1" applyFont="1" applyFill="1" applyAlignment="1">
      <alignment horizontal="left"/>
    </xf>
    <xf numFmtId="0" fontId="10" fillId="0" borderId="17" xfId="5" applyFont="1" applyFill="1" applyBorder="1" applyAlignment="1">
      <alignment horizontal="center" vertical="center"/>
    </xf>
    <xf numFmtId="43" fontId="10" fillId="0" borderId="17" xfId="1" applyFont="1" applyFill="1" applyBorder="1" applyAlignment="1">
      <alignment horizontal="center" vertical="center"/>
    </xf>
    <xf numFmtId="0" fontId="11" fillId="0" borderId="0" xfId="0" applyFont="1"/>
    <xf numFmtId="43" fontId="10" fillId="0" borderId="17" xfId="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43" fontId="5" fillId="0" borderId="7" xfId="1" applyFont="1" applyFill="1" applyBorder="1" applyAlignment="1">
      <alignment horizontal="center" vertical="center"/>
    </xf>
    <xf numFmtId="43" fontId="0" fillId="0" borderId="0" xfId="1" applyFont="1" applyFill="1"/>
    <xf numFmtId="43" fontId="0" fillId="0" borderId="0" xfId="1" applyFont="1" applyAlignment="1">
      <alignment vertical="center"/>
    </xf>
    <xf numFmtId="43" fontId="5" fillId="0" borderId="0" xfId="1" applyFont="1" applyFill="1" applyBorder="1" applyAlignment="1">
      <alignment horizontal="center" vertical="center"/>
    </xf>
    <xf numFmtId="43" fontId="4" fillId="0" borderId="10" xfId="1" applyFont="1" applyFill="1" applyBorder="1" applyAlignment="1">
      <alignment horizontal="center" vertical="center" wrapText="1"/>
    </xf>
    <xf numFmtId="43" fontId="4" fillId="0" borderId="3" xfId="1" applyFont="1" applyFill="1" applyBorder="1" applyAlignment="1">
      <alignment horizontal="center" vertical="center" wrapText="1"/>
    </xf>
    <xf numFmtId="0" fontId="8" fillId="0" borderId="19" xfId="2" applyFont="1" applyFill="1" applyBorder="1" applyAlignment="1">
      <alignment horizontal="center" vertical="center"/>
    </xf>
    <xf numFmtId="49" fontId="2" fillId="0" borderId="10" xfId="2" applyNumberFormat="1" applyFont="1" applyFill="1" applyBorder="1" applyAlignment="1">
      <alignment horizontal="center" vertical="center"/>
    </xf>
    <xf numFmtId="43" fontId="2" fillId="0" borderId="10" xfId="2" applyNumberFormat="1" applyFont="1" applyFill="1" applyBorder="1"/>
    <xf numFmtId="43" fontId="4" fillId="0" borderId="7" xfId="2" applyNumberFormat="1" applyFont="1" applyFill="1" applyBorder="1"/>
    <xf numFmtId="0" fontId="8" fillId="0" borderId="0" xfId="2" applyFont="1" applyFill="1" applyBorder="1" applyAlignment="1">
      <alignment horizontal="center" vertical="center"/>
    </xf>
    <xf numFmtId="9" fontId="2" fillId="0" borderId="0" xfId="0" applyNumberFormat="1" applyFont="1" applyFill="1" applyBorder="1" applyAlignment="1">
      <alignment horizontal="right"/>
    </xf>
    <xf numFmtId="0" fontId="2" fillId="0" borderId="0" xfId="0" applyFont="1" applyFill="1" applyBorder="1"/>
    <xf numFmtId="15" fontId="4" fillId="0" borderId="0" xfId="2" applyNumberFormat="1" applyFont="1" applyFill="1" applyBorder="1" applyAlignment="1">
      <alignment horizontal="center"/>
    </xf>
    <xf numFmtId="0" fontId="2" fillId="0" borderId="0" xfId="2" applyFont="1" applyFill="1" applyBorder="1" applyAlignment="1"/>
    <xf numFmtId="9" fontId="2" fillId="0" borderId="0" xfId="2" applyNumberFormat="1" applyFont="1" applyFill="1" applyBorder="1" applyAlignment="1">
      <alignment horizontal="right"/>
    </xf>
    <xf numFmtId="0" fontId="4" fillId="0" borderId="0" xfId="2" applyFont="1" applyFill="1" applyBorder="1" applyAlignment="1">
      <alignment horizontal="center"/>
    </xf>
    <xf numFmtId="43" fontId="4" fillId="0" borderId="0" xfId="1" applyFont="1" applyFill="1" applyBorder="1"/>
    <xf numFmtId="43" fontId="4" fillId="0" borderId="10" xfId="1"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3" fontId="2" fillId="0" borderId="13" xfId="0" applyNumberFormat="1" applyFont="1" applyFill="1" applyBorder="1"/>
    <xf numFmtId="43" fontId="2" fillId="0" borderId="7" xfId="0" applyNumberFormat="1" applyFont="1" applyFill="1" applyBorder="1"/>
    <xf numFmtId="0" fontId="0" fillId="0" borderId="0" xfId="0" applyFill="1"/>
    <xf numFmtId="43" fontId="11" fillId="0" borderId="0" xfId="1" applyFont="1" applyFill="1"/>
    <xf numFmtId="43" fontId="12" fillId="0" borderId="15" xfId="1" applyFont="1" applyFill="1" applyBorder="1"/>
    <xf numFmtId="43" fontId="12" fillId="0" borderId="18" xfId="1" applyFont="1" applyFill="1" applyBorder="1"/>
    <xf numFmtId="43" fontId="9" fillId="0" borderId="7" xfId="1" applyFont="1" applyFill="1" applyBorder="1"/>
    <xf numFmtId="43" fontId="0" fillId="0" borderId="7" xfId="1" applyFont="1" applyFill="1" applyBorder="1"/>
    <xf numFmtId="164" fontId="0" fillId="0" borderId="7" xfId="0" applyNumberFormat="1" applyFill="1" applyBorder="1"/>
    <xf numFmtId="0" fontId="11" fillId="0" borderId="0" xfId="0" applyFont="1" applyFill="1"/>
    <xf numFmtId="164" fontId="0" fillId="0" borderId="0" xfId="0" applyNumberFormat="1" applyFill="1"/>
    <xf numFmtId="0" fontId="12" fillId="0" borderId="12" xfId="0" applyFont="1" applyFill="1" applyBorder="1" applyAlignment="1">
      <alignment horizontal="right"/>
    </xf>
    <xf numFmtId="43" fontId="12" fillId="0" borderId="12" xfId="1" applyFont="1" applyFill="1" applyBorder="1"/>
    <xf numFmtId="0" fontId="12" fillId="0" borderId="18" xfId="0" applyFont="1" applyFill="1" applyBorder="1" applyAlignment="1">
      <alignment horizontal="right"/>
    </xf>
    <xf numFmtId="0" fontId="9" fillId="0" borderId="7" xfId="0" applyFont="1" applyFill="1" applyBorder="1" applyAlignment="1">
      <alignment horizontal="right"/>
    </xf>
    <xf numFmtId="0" fontId="0" fillId="0" borderId="7" xfId="0" applyFill="1" applyBorder="1"/>
    <xf numFmtId="0" fontId="0" fillId="0" borderId="7" xfId="0" applyFill="1" applyBorder="1" applyAlignment="1">
      <alignment horizont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4" xfId="1" applyNumberFormat="1" applyFont="1" applyFill="1" applyBorder="1" applyAlignment="1">
      <alignment horizontal="center" vertical="center"/>
    </xf>
    <xf numFmtId="37" fontId="2" fillId="0" borderId="6" xfId="1" quotePrefix="1" applyNumberFormat="1" applyFont="1" applyFill="1" applyBorder="1" applyAlignment="1">
      <alignment horizontal="center" vertical="center"/>
    </xf>
    <xf numFmtId="10" fontId="2" fillId="0" borderId="0" xfId="2" applyNumberFormat="1" applyFont="1" applyFill="1" applyAlignment="1">
      <alignment horizontal="center" vertical="center"/>
    </xf>
    <xf numFmtId="43" fontId="2" fillId="0" borderId="0" xfId="1" applyNumberFormat="1" applyFont="1" applyFill="1" applyAlignment="1">
      <alignment horizontal="center" vertical="center"/>
    </xf>
    <xf numFmtId="0" fontId="2" fillId="0" borderId="0" xfId="0" applyFont="1" applyFill="1" applyAlignment="1">
      <alignment horizontal="center"/>
    </xf>
    <xf numFmtId="43" fontId="4" fillId="4" borderId="0" xfId="1" applyFont="1" applyFill="1" applyAlignment="1">
      <alignment vertical="center"/>
    </xf>
    <xf numFmtId="43" fontId="0" fillId="0" borderId="7" xfId="0" applyNumberFormat="1" applyFill="1" applyBorder="1"/>
    <xf numFmtId="0" fontId="9" fillId="0" borderId="17" xfId="0" applyFont="1" applyBorder="1" applyAlignment="1">
      <alignment vertical="center"/>
    </xf>
    <xf numFmtId="164" fontId="0" fillId="0" borderId="0" xfId="0" applyNumberFormat="1"/>
    <xf numFmtId="0" fontId="4" fillId="0" borderId="0" xfId="2" applyFont="1" applyFill="1" applyAlignment="1">
      <alignment horizontal="center" vertical="center"/>
    </xf>
    <xf numFmtId="43" fontId="4" fillId="0" borderId="13" xfId="1" applyFont="1" applyFill="1" applyBorder="1" applyAlignment="1">
      <alignment vertical="center"/>
    </xf>
    <xf numFmtId="0" fontId="4" fillId="0" borderId="0" xfId="2" applyFont="1" applyFill="1" applyAlignment="1">
      <alignment vertical="center"/>
    </xf>
    <xf numFmtId="49" fontId="4" fillId="0" borderId="0" xfId="2" applyNumberFormat="1" applyFont="1" applyFill="1" applyAlignment="1">
      <alignment vertical="center"/>
    </xf>
    <xf numFmtId="49" fontId="4" fillId="0" borderId="0" xfId="2" applyNumberFormat="1" applyFont="1" applyFill="1" applyAlignment="1">
      <alignment horizontal="left" vertical="center"/>
    </xf>
    <xf numFmtId="43" fontId="2" fillId="0" borderId="0" xfId="1" quotePrefix="1" applyFont="1" applyFill="1" applyBorder="1" applyAlignment="1">
      <alignment horizontal="center" vertical="center"/>
    </xf>
    <xf numFmtId="43" fontId="0" fillId="0" borderId="0" xfId="0" applyNumberFormat="1" applyFill="1"/>
    <xf numFmtId="43" fontId="0" fillId="0" borderId="0" xfId="0" applyNumberFormat="1"/>
    <xf numFmtId="43" fontId="9" fillId="0" borderId="0" xfId="1" applyFont="1"/>
    <xf numFmtId="0" fontId="0" fillId="2" borderId="0" xfId="0" applyFill="1"/>
    <xf numFmtId="43" fontId="10" fillId="2" borderId="17" xfId="1" applyFont="1" applyFill="1" applyBorder="1" applyAlignment="1">
      <alignment horizontal="center" vertical="center" wrapText="1"/>
    </xf>
    <xf numFmtId="43" fontId="12" fillId="2" borderId="12" xfId="1" applyFont="1" applyFill="1" applyBorder="1"/>
    <xf numFmtId="43" fontId="12" fillId="2" borderId="18" xfId="1" applyFont="1" applyFill="1" applyBorder="1"/>
    <xf numFmtId="43" fontId="9" fillId="2" borderId="7" xfId="1" applyFont="1" applyFill="1" applyBorder="1"/>
    <xf numFmtId="43" fontId="0" fillId="2" borderId="7" xfId="1" applyFont="1" applyFill="1" applyBorder="1"/>
    <xf numFmtId="43" fontId="0" fillId="2" borderId="0" xfId="1" applyFont="1" applyFill="1"/>
    <xf numFmtId="0" fontId="0" fillId="2" borderId="7" xfId="0" applyFill="1" applyBorder="1" applyAlignment="1">
      <alignment horizontal="center"/>
    </xf>
    <xf numFmtId="0" fontId="10" fillId="0" borderId="20" xfId="5" applyFont="1" applyFill="1" applyBorder="1" applyAlignment="1">
      <alignment horizontal="left" vertical="center"/>
    </xf>
    <xf numFmtId="0" fontId="10" fillId="0" borderId="20" xfId="5" applyFont="1" applyFill="1" applyBorder="1" applyAlignment="1">
      <alignment horizontal="center" vertical="center"/>
    </xf>
    <xf numFmtId="43" fontId="10" fillId="0" borderId="20" xfId="1" applyFont="1" applyFill="1" applyBorder="1" applyAlignment="1">
      <alignment horizontal="center" vertical="center"/>
    </xf>
    <xf numFmtId="0" fontId="0" fillId="0" borderId="20" xfId="0" applyFill="1" applyBorder="1"/>
    <xf numFmtId="0" fontId="0" fillId="2" borderId="20" xfId="0" applyFill="1" applyBorder="1"/>
    <xf numFmtId="0" fontId="13" fillId="0" borderId="12" xfId="0" applyFont="1" applyFill="1" applyBorder="1"/>
    <xf numFmtId="0" fontId="11" fillId="0" borderId="12" xfId="0" applyFont="1" applyFill="1" applyBorder="1"/>
    <xf numFmtId="43" fontId="11" fillId="0" borderId="12" xfId="1" applyFont="1" applyFill="1" applyBorder="1"/>
    <xf numFmtId="43" fontId="11" fillId="2" borderId="12" xfId="1" applyFont="1" applyFill="1" applyBorder="1"/>
    <xf numFmtId="0" fontId="10" fillId="0" borderId="12" xfId="5" applyFont="1" applyFill="1" applyBorder="1" applyAlignment="1">
      <alignment horizontal="left" vertical="center"/>
    </xf>
    <xf numFmtId="0" fontId="12" fillId="0" borderId="12" xfId="0" applyFont="1" applyFill="1" applyBorder="1"/>
    <xf numFmtId="0" fontId="14" fillId="0" borderId="12" xfId="0" applyFont="1" applyFill="1" applyBorder="1"/>
    <xf numFmtId="43" fontId="14" fillId="0" borderId="12" xfId="1" applyFont="1" applyFill="1" applyBorder="1"/>
    <xf numFmtId="0" fontId="11" fillId="0" borderId="15" xfId="0" applyFont="1" applyFill="1" applyBorder="1"/>
    <xf numFmtId="0" fontId="9" fillId="0" borderId="0" xfId="0" applyFont="1" applyFill="1"/>
    <xf numFmtId="43" fontId="5" fillId="0" borderId="9" xfId="1" applyFont="1" applyFill="1" applyBorder="1" applyAlignment="1">
      <alignment horizontal="center" vertical="center" wrapText="1"/>
    </xf>
    <xf numFmtId="43" fontId="5" fillId="0" borderId="1" xfId="1" applyFont="1" applyFill="1" applyBorder="1" applyAlignment="1">
      <alignment horizontal="center" vertical="center" wrapText="1"/>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2" fillId="0" borderId="16" xfId="2" applyFont="1" applyFill="1" applyBorder="1" applyAlignment="1">
      <alignment horizontal="center"/>
    </xf>
    <xf numFmtId="0" fontId="2" fillId="0" borderId="11" xfId="0" applyFont="1" applyFill="1" applyBorder="1" applyAlignment="1">
      <alignment horizontal="center"/>
    </xf>
    <xf numFmtId="0" fontId="2" fillId="0" borderId="13" xfId="0" applyFont="1" applyFill="1" applyBorder="1" applyAlignment="1">
      <alignment horizontal="center"/>
    </xf>
    <xf numFmtId="0" fontId="4" fillId="0" borderId="9" xfId="2" applyFont="1" applyFill="1" applyBorder="1" applyAlignment="1">
      <alignment horizontal="center" wrapText="1"/>
    </xf>
    <xf numFmtId="0" fontId="4" fillId="0" borderId="10" xfId="2" applyFont="1" applyFill="1" applyBorder="1" applyAlignment="1">
      <alignment horizontal="center" wrapText="1"/>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3"/>
  <dimension ref="A1:TI26"/>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46" customWidth="1"/>
    <col min="12" max="12" width="15.28515625" style="40" hidden="1" customWidth="1"/>
    <col min="13" max="13" width="18.5703125" style="2" customWidth="1"/>
    <col min="14" max="14" width="15.7109375" style="2" customWidth="1"/>
    <col min="15" max="15" width="16.42578125" style="2" customWidth="1"/>
    <col min="16" max="16" width="19" style="2" bestFit="1" customWidth="1"/>
    <col min="17" max="17" width="16.7109375" style="2" customWidth="1"/>
    <col min="18" max="18" width="18.7109375" style="2" customWidth="1"/>
    <col min="19" max="19" width="17.85546875" style="2" customWidth="1"/>
    <col min="20" max="20" width="12" style="18" customWidth="1"/>
    <col min="21" max="21" width="18.5703125" style="2" customWidth="1"/>
    <col min="22" max="22" width="24" style="2" hidden="1" customWidth="1"/>
    <col min="23" max="23" width="18" style="2" hidden="1" customWidth="1"/>
    <col min="24" max="24" width="18.140625" style="7" hidden="1" customWidth="1"/>
    <col min="25" max="26" width="19" style="4" hidden="1" customWidth="1"/>
    <col min="27" max="27" width="17.28515625" style="4" hidden="1" customWidth="1"/>
    <col min="28" max="28" width="14.28515625" style="4" hidden="1" customWidth="1"/>
    <col min="29" max="29" width="13.28515625" style="4" hidden="1" customWidth="1"/>
    <col min="30" max="31" width="11.5703125" style="4" hidden="1" customWidth="1"/>
    <col min="32" max="33" width="13.28515625" style="4" hidden="1" customWidth="1"/>
    <col min="34" max="34" width="11.5703125" style="4" hidden="1" customWidth="1"/>
    <col min="35" max="38" width="9.5703125" style="4" hidden="1" customWidth="1"/>
    <col min="39" max="40" width="13.28515625" style="4" hidden="1" customWidth="1"/>
    <col min="41" max="42" width="9.5703125" style="4" hidden="1" customWidth="1"/>
    <col min="43" max="43" width="13.28515625" style="4" hidden="1" customWidth="1"/>
    <col min="44" max="44" width="9.5703125" style="4" hidden="1" customWidth="1"/>
    <col min="45" max="45" width="13.28515625" style="4" hidden="1" customWidth="1"/>
    <col min="46" max="46" width="9.5703125" style="4" hidden="1" customWidth="1"/>
    <col min="47" max="47" width="13.28515625" style="4" hidden="1" customWidth="1"/>
    <col min="48" max="48" width="9.5703125" style="4" hidden="1" customWidth="1"/>
    <col min="49" max="50" width="13.28515625" style="4" hidden="1" customWidth="1"/>
    <col min="51" max="53" width="11.5703125" style="4" hidden="1" customWidth="1"/>
    <col min="54" max="55" width="9.5703125" style="4" hidden="1" customWidth="1"/>
    <col min="56" max="56" width="10.5703125" style="4" hidden="1" customWidth="1"/>
    <col min="57" max="68" width="9.5703125" style="4" hidden="1" customWidth="1"/>
    <col min="69" max="69" width="17.28515625" style="4" hidden="1" customWidth="1"/>
    <col min="70" max="70" width="10.5703125" style="4" hidden="1" customWidth="1"/>
    <col min="71" max="71" width="14.28515625" style="4" hidden="1" customWidth="1"/>
    <col min="72" max="72" width="11.5703125" style="4" hidden="1" customWidth="1"/>
    <col min="73" max="73" width="13.28515625" style="4" hidden="1" customWidth="1"/>
    <col min="74" max="78" width="9.5703125" style="4" hidden="1" customWidth="1"/>
    <col min="79" max="80" width="13.28515625" style="4" hidden="1" customWidth="1"/>
    <col min="81" max="81" width="11.5703125" style="4" hidden="1" customWidth="1"/>
    <col min="82" max="84" width="9.5703125" style="4" hidden="1" customWidth="1"/>
    <col min="85" max="86" width="11.5703125" style="4" hidden="1" customWidth="1"/>
    <col min="87" max="94" width="9.5703125" style="4" hidden="1" customWidth="1"/>
    <col min="95" max="95" width="13.28515625" style="4" hidden="1" customWidth="1"/>
    <col min="96" max="98" width="9.5703125" style="4" hidden="1" customWidth="1"/>
    <col min="99" max="99" width="10.5703125" style="4" hidden="1" customWidth="1"/>
    <col min="100" max="101" width="9.5703125" style="4" hidden="1" customWidth="1"/>
    <col min="102" max="103" width="11.5703125" style="4" hidden="1" customWidth="1"/>
    <col min="104" max="104" width="13.28515625" style="4" hidden="1" customWidth="1"/>
    <col min="105" max="105" width="9.5703125" style="4" hidden="1" customWidth="1"/>
    <col min="106" max="109" width="11.5703125" style="4" hidden="1" customWidth="1"/>
    <col min="110" max="110" width="9.5703125" style="4" hidden="1" customWidth="1"/>
    <col min="111" max="111" width="10.5703125" style="4" hidden="1" customWidth="1"/>
    <col min="112" max="118" width="9.5703125" style="4" hidden="1" customWidth="1"/>
    <col min="119" max="119" width="10.5703125" style="4" hidden="1" customWidth="1"/>
    <col min="120" max="122" width="9.5703125" style="4" hidden="1" customWidth="1"/>
    <col min="123" max="123" width="15.28515625" style="4" hidden="1" customWidth="1"/>
    <col min="124" max="124" width="9.5703125" style="4" hidden="1" customWidth="1"/>
    <col min="125" max="126" width="13.28515625" style="4" hidden="1" customWidth="1"/>
    <col min="127" max="127" width="11.5703125" style="4" hidden="1" customWidth="1"/>
    <col min="128" max="131" width="9.5703125" style="4" hidden="1" customWidth="1"/>
    <col min="132" max="132" width="10.5703125" style="4" hidden="1" customWidth="1"/>
    <col min="133" max="137" width="9.5703125" style="4" hidden="1" customWidth="1"/>
    <col min="138" max="138" width="11.5703125" style="4" hidden="1" customWidth="1"/>
    <col min="139" max="142" width="9.5703125" style="4" hidden="1" customWidth="1"/>
    <col min="143" max="143" width="10.5703125" style="4" hidden="1" customWidth="1"/>
    <col min="144" max="154" width="9.5703125" style="4" hidden="1" customWidth="1"/>
    <col min="155" max="155" width="10.5703125" style="4" hidden="1" customWidth="1"/>
    <col min="156" max="156" width="11.5703125" style="4" hidden="1" customWidth="1"/>
    <col min="157" max="159" width="9.5703125" style="4" hidden="1" customWidth="1"/>
    <col min="160" max="160" width="11.5703125" style="4" hidden="1" customWidth="1"/>
    <col min="161" max="173" width="9.5703125" style="4" hidden="1" customWidth="1"/>
    <col min="174" max="174" width="10.5703125" style="4" hidden="1" customWidth="1"/>
    <col min="175" max="189" width="9.5703125" style="4" hidden="1" customWidth="1"/>
    <col min="190" max="190" width="13.28515625" style="4" hidden="1" customWidth="1"/>
    <col min="191" max="197" width="9.5703125" style="4" hidden="1" customWidth="1"/>
    <col min="198" max="198" width="11.5703125" style="4" hidden="1" customWidth="1"/>
    <col min="199" max="199" width="9.5703125" style="4" hidden="1" customWidth="1"/>
    <col min="200" max="201" width="10.5703125" style="4" hidden="1" customWidth="1"/>
    <col min="202" max="202" width="9.5703125" style="4" hidden="1" customWidth="1"/>
    <col min="203" max="203" width="11.5703125" style="4" hidden="1" customWidth="1"/>
    <col min="204" max="206" width="13.28515625" style="4" hidden="1" customWidth="1"/>
    <col min="207" max="207" width="11.5703125" style="4" hidden="1" customWidth="1"/>
    <col min="208" max="208" width="9.5703125" style="4" hidden="1" customWidth="1"/>
    <col min="209" max="209" width="11.5703125" style="4" hidden="1" customWidth="1"/>
    <col min="210" max="210" width="10.5703125" style="4" hidden="1" customWidth="1"/>
    <col min="211" max="224" width="9.5703125" style="4" hidden="1" customWidth="1"/>
    <col min="225" max="225" width="17.28515625" style="4" hidden="1" customWidth="1"/>
    <col min="226" max="242" width="9.5703125" style="4" hidden="1" customWidth="1"/>
    <col min="243" max="243" width="15.28515625" style="4" hidden="1" customWidth="1"/>
    <col min="244" max="254" width="9.5703125" style="4" hidden="1" customWidth="1"/>
    <col min="255" max="255" width="14.28515625" style="4" hidden="1" customWidth="1"/>
    <col min="256" max="275" width="9.5703125" style="4" hidden="1" customWidth="1"/>
    <col min="276" max="276" width="2.28515625" style="82" hidden="1" customWidth="1"/>
    <col min="277" max="277" width="34.7109375" style="82" hidden="1" customWidth="1"/>
    <col min="278" max="278" width="17" style="4" hidden="1" customWidth="1"/>
    <col min="279" max="279" width="17.7109375" style="4" hidden="1" customWidth="1"/>
    <col min="280" max="280" width="17.28515625" style="4" hidden="1" customWidth="1"/>
    <col min="281" max="281" width="14.28515625" style="4" hidden="1" customWidth="1"/>
    <col min="282" max="282" width="13.28515625" style="9" hidden="1" customWidth="1"/>
    <col min="283" max="285" width="11.5703125" style="4" hidden="1" customWidth="1"/>
    <col min="286" max="286" width="13.28515625" style="4" hidden="1" customWidth="1"/>
    <col min="287" max="287" width="11.5703125" style="4" hidden="1" customWidth="1"/>
    <col min="288" max="291" width="9.5703125" style="4" hidden="1" customWidth="1"/>
    <col min="292" max="292" width="14.28515625" style="4" hidden="1" customWidth="1"/>
    <col min="293" max="295" width="9.5703125" style="4" hidden="1" customWidth="1"/>
    <col min="296" max="296" width="13.28515625" style="4" hidden="1" customWidth="1"/>
    <col min="297" max="298" width="11.5703125" style="4" hidden="1" customWidth="1"/>
    <col min="299" max="299" width="9.5703125" style="4" hidden="1" customWidth="1"/>
    <col min="300" max="300" width="13.28515625" style="4" hidden="1" customWidth="1"/>
    <col min="301" max="301" width="11.5703125" style="4" hidden="1" customWidth="1"/>
    <col min="302" max="302" width="13.28515625" style="4" hidden="1" customWidth="1"/>
    <col min="303" max="303" width="14.28515625" style="4" hidden="1" customWidth="1"/>
    <col min="304" max="306" width="11.5703125" style="4" hidden="1" customWidth="1"/>
    <col min="307" max="308" width="9.5703125" style="4" hidden="1" customWidth="1"/>
    <col min="309" max="309" width="10.5703125" style="4" hidden="1" customWidth="1"/>
    <col min="310" max="317" width="9.5703125" style="4" hidden="1" customWidth="1"/>
    <col min="318" max="318" width="11.5703125" style="4" hidden="1" customWidth="1"/>
    <col min="319" max="321" width="9.5703125" style="4" hidden="1" customWidth="1"/>
    <col min="322" max="322" width="19" style="4" hidden="1" customWidth="1"/>
    <col min="323" max="323" width="9.5703125" style="4" hidden="1" customWidth="1"/>
    <col min="324" max="324" width="14.28515625" style="4" hidden="1" customWidth="1"/>
    <col min="325" max="325" width="9.5703125" style="4" hidden="1" customWidth="1"/>
    <col min="326" max="326" width="13.28515625" style="4" hidden="1" customWidth="1"/>
    <col min="327" max="331" width="9.5703125" style="4" hidden="1" customWidth="1"/>
    <col min="332" max="333" width="13.28515625" style="4" hidden="1" customWidth="1"/>
    <col min="334" max="334" width="11.5703125" style="4" hidden="1" customWidth="1"/>
    <col min="335" max="354" width="9.5703125" style="4" hidden="1" customWidth="1"/>
    <col min="355" max="357" width="13.28515625" style="4" hidden="1" customWidth="1"/>
    <col min="358" max="358" width="9.5703125" style="4" hidden="1" customWidth="1"/>
    <col min="359" max="359" width="11.5703125" style="4" hidden="1" customWidth="1"/>
    <col min="360" max="360" width="9.5703125" style="4" hidden="1" customWidth="1"/>
    <col min="361" max="361" width="13.28515625" style="4" hidden="1" customWidth="1"/>
    <col min="362" max="362" width="11.5703125" style="4" hidden="1" customWidth="1"/>
    <col min="363" max="371" width="9.5703125" style="4" hidden="1" customWidth="1"/>
    <col min="372" max="372" width="11.5703125" style="4" hidden="1" customWidth="1"/>
    <col min="373" max="374" width="9.5703125" style="4" hidden="1" customWidth="1"/>
    <col min="375" max="375" width="13.28515625" style="4" hidden="1" customWidth="1"/>
    <col min="376" max="376" width="15.28515625" style="4" hidden="1" customWidth="1"/>
    <col min="377" max="377" width="9.5703125" style="4" hidden="1" customWidth="1"/>
    <col min="378" max="379" width="13.28515625" style="4" hidden="1" customWidth="1"/>
    <col min="380" max="380" width="10.5703125" style="4" hidden="1" customWidth="1"/>
    <col min="381" max="390" width="9.5703125" style="4" hidden="1" customWidth="1"/>
    <col min="391" max="391" width="13.28515625" style="4" hidden="1" customWidth="1"/>
    <col min="392" max="407" width="9.5703125" style="4" hidden="1" customWidth="1"/>
    <col min="408" max="409" width="13.28515625" style="4" hidden="1" customWidth="1"/>
    <col min="410" max="412" width="9.5703125" style="4" hidden="1" customWidth="1"/>
    <col min="413" max="413" width="11.5703125" style="4" hidden="1" customWidth="1"/>
    <col min="414" max="442" width="9.5703125" style="4" hidden="1" customWidth="1"/>
    <col min="443" max="443" width="14.28515625" style="4" hidden="1" customWidth="1"/>
    <col min="444" max="446" width="9.5703125" style="4" hidden="1" customWidth="1"/>
    <col min="447" max="447" width="15.28515625" style="4" hidden="1" customWidth="1"/>
    <col min="448" max="450" width="9.5703125" style="4" hidden="1" customWidth="1"/>
    <col min="451" max="451" width="11.5703125" style="4" hidden="1" customWidth="1"/>
    <col min="452" max="453" width="9.5703125" style="4" hidden="1" customWidth="1"/>
    <col min="454" max="454" width="11.5703125" style="4" hidden="1" customWidth="1"/>
    <col min="455" max="455" width="9.5703125" style="4" hidden="1" customWidth="1"/>
    <col min="456" max="458" width="13.28515625" style="4" hidden="1" customWidth="1"/>
    <col min="459" max="459" width="11.5703125" style="4" hidden="1" customWidth="1"/>
    <col min="460" max="460" width="13.28515625" style="4" hidden="1" customWidth="1"/>
    <col min="461" max="461" width="9.5703125" style="4" hidden="1" customWidth="1"/>
    <col min="462" max="463" width="13.28515625" style="4" hidden="1" customWidth="1"/>
    <col min="464" max="471" width="9.5703125" style="4" hidden="1" customWidth="1"/>
    <col min="472" max="472" width="11.5703125" style="4" hidden="1" customWidth="1"/>
    <col min="473" max="476" width="9.5703125" style="4" hidden="1" customWidth="1"/>
    <col min="477" max="477" width="14.28515625" style="4" hidden="1" customWidth="1"/>
    <col min="478" max="478" width="19" style="4" hidden="1" customWidth="1"/>
    <col min="479" max="495" width="9.5703125" style="4" hidden="1" customWidth="1"/>
    <col min="496" max="496" width="16.85546875" style="4" hidden="1" customWidth="1"/>
    <col min="497" max="497" width="9.5703125" style="4" hidden="1" customWidth="1"/>
    <col min="498" max="498" width="9.5703125" style="9" hidden="1" customWidth="1"/>
    <col min="499" max="504" width="9.5703125" style="4" hidden="1" customWidth="1"/>
    <col min="505" max="505" width="13.28515625" style="4" hidden="1" customWidth="1"/>
    <col min="506" max="507" width="9.5703125" style="4" hidden="1" customWidth="1"/>
    <col min="508" max="508" width="15.28515625" style="4" hidden="1" customWidth="1"/>
    <col min="509" max="528" width="9.5703125" style="4" hidden="1" customWidth="1"/>
    <col min="529" max="529" width="16.28515625" style="4" hidden="1" customWidth="1"/>
    <col min="530" max="16384" width="9.140625" style="4"/>
  </cols>
  <sheetData>
    <row r="1" spans="1:528" hidden="1">
      <c r="B1" s="5">
        <v>1</v>
      </c>
      <c r="C1" s="5">
        <v>2</v>
      </c>
      <c r="D1" s="5">
        <v>3</v>
      </c>
      <c r="E1" s="5">
        <v>4</v>
      </c>
      <c r="F1" s="5">
        <v>5</v>
      </c>
      <c r="G1" s="5">
        <v>6</v>
      </c>
      <c r="H1" s="5">
        <v>7</v>
      </c>
      <c r="I1" s="5">
        <v>8</v>
      </c>
      <c r="J1" s="5">
        <v>9</v>
      </c>
      <c r="K1" s="5">
        <v>10</v>
      </c>
      <c r="L1" s="5">
        <v>11</v>
      </c>
      <c r="M1" s="5">
        <v>12</v>
      </c>
      <c r="N1" s="5">
        <v>13</v>
      </c>
      <c r="O1" s="5">
        <v>14</v>
      </c>
      <c r="P1" s="5">
        <v>15</v>
      </c>
      <c r="Q1" s="5">
        <v>27</v>
      </c>
      <c r="R1" s="5">
        <v>29</v>
      </c>
      <c r="S1" s="5">
        <v>30</v>
      </c>
      <c r="T1" s="5">
        <v>31</v>
      </c>
      <c r="U1" s="5">
        <v>32</v>
      </c>
      <c r="AA1" s="8">
        <v>0</v>
      </c>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v>0</v>
      </c>
      <c r="JP1" s="81"/>
      <c r="JQ1" s="81"/>
      <c r="JT1" s="8">
        <v>0</v>
      </c>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v>0</v>
      </c>
    </row>
    <row r="2" spans="1:528" hidden="1">
      <c r="A2" s="2">
        <v>1</v>
      </c>
      <c r="B2" s="2">
        <v>2</v>
      </c>
      <c r="C2" s="2">
        <v>3</v>
      </c>
      <c r="D2" s="2">
        <v>4</v>
      </c>
      <c r="E2" s="2">
        <v>5</v>
      </c>
      <c r="F2" s="2">
        <v>6</v>
      </c>
      <c r="G2" s="2">
        <v>7</v>
      </c>
      <c r="H2" s="2">
        <v>8</v>
      </c>
      <c r="I2" s="2">
        <v>9</v>
      </c>
      <c r="J2" s="2">
        <v>10</v>
      </c>
      <c r="K2" s="2">
        <v>11</v>
      </c>
      <c r="L2" s="2">
        <v>12</v>
      </c>
      <c r="M2" s="2">
        <v>13</v>
      </c>
      <c r="N2" s="2">
        <v>14</v>
      </c>
      <c r="O2" s="2">
        <v>15</v>
      </c>
      <c r="P2" s="2">
        <v>16</v>
      </c>
      <c r="Q2" s="2">
        <v>28</v>
      </c>
      <c r="R2" s="2">
        <v>30</v>
      </c>
      <c r="S2" s="2">
        <v>31</v>
      </c>
      <c r="T2" s="2">
        <v>32</v>
      </c>
      <c r="U2" s="2">
        <v>33</v>
      </c>
      <c r="V2" s="121"/>
      <c r="W2" s="121"/>
      <c r="X2" s="121"/>
      <c r="Y2" s="121"/>
      <c r="Z2" s="121"/>
      <c r="AA2" s="121"/>
      <c r="AB2" s="121"/>
      <c r="AC2" s="121"/>
      <c r="AD2" s="121"/>
      <c r="AE2" s="121"/>
      <c r="AF2" s="121"/>
      <c r="AG2" s="121"/>
      <c r="AH2" s="121"/>
      <c r="AI2" s="121"/>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1"/>
      <c r="JQ2" s="81"/>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row>
    <row r="3" spans="1:528" ht="12.75" hidden="1" customHeight="1">
      <c r="C3" s="10"/>
      <c r="D3" s="10"/>
      <c r="E3" s="10"/>
      <c r="F3" s="10"/>
      <c r="G3" s="10"/>
      <c r="H3" s="10"/>
      <c r="I3" s="10"/>
      <c r="J3" s="10"/>
      <c r="K3" s="47"/>
      <c r="T3" s="111"/>
      <c r="U3" s="111" t="s">
        <v>0</v>
      </c>
      <c r="V3" s="121"/>
      <c r="W3" s="121"/>
      <c r="X3" s="121"/>
      <c r="Y3" s="121"/>
      <c r="Z3" s="121"/>
      <c r="AA3" s="121"/>
      <c r="AB3" s="121"/>
      <c r="AC3" s="121"/>
      <c r="AD3" s="121"/>
      <c r="AE3" s="121"/>
      <c r="AF3" s="121"/>
      <c r="AG3" s="121"/>
      <c r="AH3" s="121"/>
      <c r="AI3" s="121"/>
      <c r="JV3" s="4"/>
      <c r="SD3" s="4"/>
    </row>
    <row r="4" spans="1:528">
      <c r="A4" s="120"/>
      <c r="B4" s="120"/>
      <c r="C4" s="120"/>
      <c r="D4" s="120"/>
      <c r="E4" s="120"/>
      <c r="F4" s="120"/>
      <c r="G4" s="120"/>
      <c r="H4" s="120"/>
      <c r="I4" s="120"/>
      <c r="J4" s="120"/>
      <c r="K4" s="120"/>
      <c r="L4" s="120"/>
      <c r="M4" s="120"/>
      <c r="N4" s="120"/>
      <c r="O4" s="118" t="s">
        <v>21</v>
      </c>
      <c r="P4" s="120"/>
      <c r="Q4" s="120"/>
      <c r="R4" s="120"/>
      <c r="S4" s="120"/>
      <c r="T4" s="120"/>
      <c r="U4" s="120"/>
      <c r="V4" s="121"/>
      <c r="W4" s="121"/>
      <c r="X4" s="121"/>
      <c r="Y4" s="121"/>
      <c r="Z4" s="121"/>
      <c r="AA4" s="121"/>
      <c r="AB4" s="121"/>
      <c r="AC4" s="121"/>
      <c r="AD4" s="121"/>
      <c r="AE4" s="121"/>
      <c r="AF4" s="121"/>
      <c r="AG4" s="121"/>
      <c r="AH4" s="121"/>
      <c r="AI4" s="121"/>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36"/>
      <c r="JQ4" s="36"/>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2"/>
      <c r="ME4" s="12"/>
      <c r="MF4" s="12"/>
      <c r="MG4" s="12"/>
      <c r="MH4" s="12"/>
      <c r="MI4" s="12"/>
      <c r="MJ4" s="12"/>
      <c r="MK4" s="12"/>
      <c r="ML4" s="12"/>
      <c r="MM4" s="12"/>
      <c r="MN4" s="12"/>
      <c r="MO4" s="12"/>
      <c r="MP4" s="12"/>
      <c r="MQ4" s="12"/>
      <c r="MR4" s="12"/>
      <c r="MS4" s="12"/>
      <c r="MT4" s="12"/>
      <c r="MU4" s="12"/>
      <c r="MV4" s="12"/>
      <c r="MW4" s="12"/>
      <c r="MX4" s="12"/>
      <c r="MY4" s="12"/>
      <c r="MZ4" s="12"/>
      <c r="NA4" s="12"/>
      <c r="NB4" s="12"/>
      <c r="NC4" s="12"/>
      <c r="ND4" s="12"/>
      <c r="NE4" s="12"/>
      <c r="NF4" s="12"/>
      <c r="NG4" s="12"/>
      <c r="NH4" s="12"/>
      <c r="NI4" s="12"/>
      <c r="NJ4" s="12"/>
      <c r="NK4" s="12"/>
      <c r="NL4" s="12"/>
      <c r="NM4" s="12"/>
      <c r="NN4" s="12"/>
      <c r="NO4" s="12"/>
      <c r="NP4" s="12"/>
      <c r="NQ4" s="12"/>
      <c r="NR4" s="12"/>
      <c r="NS4" s="12"/>
      <c r="NT4" s="12"/>
      <c r="NU4" s="12"/>
      <c r="NV4" s="12"/>
      <c r="NW4" s="12"/>
      <c r="NX4" s="12"/>
      <c r="NY4" s="12"/>
      <c r="NZ4" s="12"/>
      <c r="OA4" s="12"/>
      <c r="OB4" s="12"/>
      <c r="OC4" s="12"/>
      <c r="OD4" s="12"/>
      <c r="OE4" s="12"/>
      <c r="OF4" s="12"/>
      <c r="OG4" s="12"/>
      <c r="OH4" s="12"/>
      <c r="OI4" s="12"/>
      <c r="OJ4" s="12"/>
      <c r="OK4" s="12"/>
      <c r="OL4" s="12"/>
      <c r="OM4" s="12"/>
      <c r="ON4" s="12"/>
      <c r="OO4" s="12"/>
      <c r="OP4" s="12"/>
      <c r="OQ4" s="12"/>
      <c r="OR4" s="12"/>
      <c r="OS4" s="12"/>
      <c r="OT4" s="12"/>
      <c r="OU4" s="12"/>
      <c r="OV4" s="12"/>
      <c r="OW4" s="12"/>
      <c r="OX4" s="12"/>
      <c r="OY4" s="12"/>
      <c r="OZ4" s="12"/>
      <c r="PA4" s="12"/>
      <c r="PB4" s="12"/>
      <c r="PC4" s="12"/>
      <c r="PD4" s="12"/>
      <c r="PE4" s="12"/>
      <c r="PF4" s="12"/>
      <c r="PG4" s="12"/>
      <c r="PH4" s="12"/>
      <c r="PI4" s="12"/>
      <c r="PJ4" s="12"/>
      <c r="PK4" s="12"/>
      <c r="PL4" s="12"/>
      <c r="PM4" s="12"/>
      <c r="PN4" s="12"/>
      <c r="PO4" s="12"/>
      <c r="PP4" s="12"/>
      <c r="PQ4" s="12"/>
      <c r="PR4" s="12"/>
      <c r="PS4" s="12"/>
      <c r="PT4" s="12"/>
      <c r="PU4" s="12"/>
      <c r="PV4" s="12"/>
      <c r="PW4" s="12"/>
      <c r="PX4" s="12"/>
      <c r="PY4" s="12"/>
      <c r="PZ4" s="12"/>
      <c r="QA4" s="12"/>
      <c r="QB4" s="12"/>
      <c r="QC4" s="12"/>
      <c r="QD4" s="12"/>
      <c r="QE4" s="12"/>
      <c r="QF4" s="12"/>
      <c r="QG4" s="12"/>
      <c r="QH4" s="12"/>
      <c r="QI4" s="12"/>
      <c r="QJ4" s="12"/>
      <c r="QK4" s="12"/>
      <c r="QL4" s="12"/>
      <c r="QM4" s="12"/>
      <c r="QN4" s="12"/>
      <c r="QO4" s="12"/>
      <c r="QP4" s="12"/>
      <c r="QQ4" s="12"/>
      <c r="QR4" s="12"/>
      <c r="QS4" s="12"/>
      <c r="QT4" s="12"/>
      <c r="QU4" s="12"/>
      <c r="QV4" s="12"/>
      <c r="QW4" s="12"/>
      <c r="QX4" s="12"/>
      <c r="QY4" s="12"/>
      <c r="QZ4" s="12"/>
      <c r="RA4" s="12"/>
      <c r="RB4" s="12"/>
      <c r="RC4" s="12"/>
      <c r="RD4" s="12"/>
      <c r="RE4" s="12"/>
      <c r="RF4" s="12"/>
      <c r="RG4" s="12"/>
      <c r="RH4" s="12"/>
      <c r="RI4" s="12"/>
      <c r="RJ4" s="12"/>
      <c r="RK4" s="12"/>
      <c r="RL4" s="12"/>
      <c r="RM4" s="12"/>
      <c r="RN4" s="12"/>
      <c r="RO4" s="12"/>
      <c r="RP4" s="12"/>
      <c r="RQ4" s="12"/>
      <c r="RR4" s="12"/>
      <c r="RS4" s="12"/>
      <c r="RT4" s="12"/>
      <c r="RU4" s="12"/>
      <c r="RV4" s="12"/>
      <c r="RW4" s="12"/>
      <c r="RX4" s="12"/>
      <c r="RY4" s="12"/>
      <c r="RZ4" s="12"/>
      <c r="SA4" s="12"/>
      <c r="SB4" s="12"/>
      <c r="SC4" s="12"/>
      <c r="SD4" s="12"/>
      <c r="SE4" s="12"/>
      <c r="SF4" s="12"/>
      <c r="SG4" s="12"/>
      <c r="SH4" s="12"/>
      <c r="SI4" s="12"/>
      <c r="SJ4" s="12"/>
      <c r="SK4" s="12"/>
      <c r="SL4" s="12"/>
      <c r="SM4" s="12"/>
      <c r="SN4" s="12"/>
      <c r="SO4" s="12"/>
      <c r="SP4" s="12"/>
      <c r="SQ4" s="12"/>
      <c r="SR4" s="12"/>
      <c r="SS4" s="12"/>
      <c r="ST4" s="12"/>
      <c r="SU4" s="12"/>
      <c r="SV4" s="12"/>
      <c r="SW4" s="12"/>
      <c r="SX4" s="12"/>
      <c r="SY4" s="12"/>
      <c r="SZ4" s="12"/>
      <c r="TA4" s="12"/>
      <c r="TB4" s="12"/>
      <c r="TC4" s="12"/>
      <c r="TD4" s="12"/>
      <c r="TE4" s="12"/>
      <c r="TF4" s="12"/>
      <c r="TG4" s="12"/>
      <c r="TH4" s="12"/>
    </row>
    <row r="5" spans="1:528">
      <c r="J5" s="121"/>
      <c r="K5" s="121"/>
      <c r="L5" s="121"/>
      <c r="M5" s="121"/>
      <c r="N5" s="121"/>
      <c r="O5" s="122"/>
      <c r="P5" s="121"/>
      <c r="Q5" s="121"/>
      <c r="R5" s="15"/>
      <c r="S5" s="15"/>
      <c r="T5" s="121"/>
      <c r="U5" s="107"/>
      <c r="V5" s="121"/>
      <c r="W5" s="121"/>
      <c r="X5" s="121"/>
      <c r="Y5" s="121"/>
      <c r="Z5" s="121"/>
      <c r="AA5" s="121"/>
      <c r="AB5" s="121"/>
      <c r="AC5" s="121"/>
      <c r="AD5" s="121"/>
      <c r="AE5" s="121"/>
      <c r="AF5" s="121"/>
      <c r="AG5" s="121"/>
      <c r="AH5" s="121"/>
      <c r="AI5" s="121"/>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83"/>
      <c r="JQ5" s="8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row>
    <row r="6" spans="1:528">
      <c r="J6" s="10"/>
      <c r="K6" s="10"/>
      <c r="L6" s="10"/>
      <c r="M6" s="10"/>
      <c r="N6" s="10"/>
      <c r="O6" s="10" t="s">
        <v>273</v>
      </c>
      <c r="P6" s="10"/>
      <c r="Q6" s="10"/>
      <c r="S6" s="10"/>
      <c r="T6" s="10"/>
      <c r="U6" s="108"/>
      <c r="V6" s="121"/>
      <c r="W6" s="121"/>
      <c r="X6" s="121"/>
      <c r="Y6" s="121"/>
      <c r="Z6" s="121"/>
      <c r="AA6" s="121"/>
      <c r="AB6" s="121"/>
      <c r="AC6" s="121"/>
      <c r="AD6" s="121"/>
      <c r="AE6" s="121"/>
      <c r="AF6" s="121"/>
      <c r="AG6" s="121"/>
      <c r="AH6" s="121"/>
      <c r="AI6" s="121"/>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84"/>
      <c r="JQ6" s="8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row>
    <row r="7" spans="1:528">
      <c r="A7" s="10" t="s">
        <v>53</v>
      </c>
      <c r="B7" s="10"/>
      <c r="C7" s="3"/>
      <c r="D7" s="3"/>
      <c r="E7" s="3"/>
      <c r="F7" s="3"/>
      <c r="G7" s="3"/>
      <c r="H7" s="3"/>
      <c r="I7" s="3"/>
      <c r="J7" s="3" t="s">
        <v>1</v>
      </c>
      <c r="K7" s="48"/>
      <c r="L7" s="3"/>
      <c r="N7" s="1"/>
      <c r="O7" s="1"/>
      <c r="P7" s="1"/>
      <c r="Q7" s="15"/>
      <c r="R7" s="15"/>
      <c r="S7" s="15"/>
      <c r="U7" s="15"/>
      <c r="V7" s="15" t="e">
        <f>+#REF!</f>
        <v>#REF!</v>
      </c>
      <c r="W7" s="2">
        <v>1152912450.4199998</v>
      </c>
      <c r="Y7" s="11"/>
      <c r="Z7" s="11"/>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85"/>
      <c r="JQ7" s="85"/>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row>
    <row r="8" spans="1:528">
      <c r="A8" s="10" t="s">
        <v>54</v>
      </c>
      <c r="B8" s="10"/>
      <c r="C8" s="3"/>
      <c r="D8" s="3"/>
      <c r="E8" s="3"/>
      <c r="F8" s="3"/>
      <c r="G8" s="3"/>
      <c r="H8" s="3"/>
      <c r="I8" s="3"/>
      <c r="J8" s="3" t="s">
        <v>2</v>
      </c>
      <c r="K8" s="48"/>
      <c r="L8" s="3"/>
      <c r="N8" s="1"/>
      <c r="O8" s="1"/>
      <c r="P8" s="1"/>
      <c r="Q8" s="15"/>
      <c r="R8" s="15"/>
      <c r="S8" s="15"/>
      <c r="U8" s="15"/>
      <c r="V8" s="15"/>
      <c r="W8" s="2" t="e">
        <f>+V7-W7</f>
        <v>#REF!</v>
      </c>
      <c r="Y8" s="11"/>
      <c r="Z8" s="11"/>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85"/>
      <c r="JQ8" s="85"/>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row>
    <row r="9" spans="1:528">
      <c r="A9" s="10" t="s">
        <v>3</v>
      </c>
      <c r="B9" s="10"/>
      <c r="C9" s="56"/>
      <c r="D9" s="56"/>
      <c r="E9" s="56"/>
      <c r="F9" s="56"/>
      <c r="G9" s="56"/>
      <c r="H9" s="56"/>
      <c r="I9" s="56"/>
      <c r="J9" s="56"/>
      <c r="K9" s="48"/>
      <c r="L9" s="3"/>
      <c r="N9" s="17"/>
      <c r="O9" s="17"/>
      <c r="P9" s="17"/>
      <c r="Q9" s="1"/>
      <c r="R9" s="1"/>
      <c r="S9" s="1"/>
      <c r="U9" s="1"/>
      <c r="V9" s="1"/>
      <c r="W9" s="40"/>
      <c r="X9" s="18"/>
      <c r="Y9" s="11"/>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85"/>
      <c r="JQ9" s="85"/>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row>
    <row r="10" spans="1:528">
      <c r="C10" s="10"/>
      <c r="D10" s="10"/>
      <c r="E10" s="10"/>
      <c r="F10" s="10"/>
      <c r="G10" s="10"/>
      <c r="H10" s="10"/>
      <c r="I10" s="10"/>
      <c r="J10" s="10"/>
      <c r="K10" s="47"/>
      <c r="M10" s="1"/>
      <c r="N10" s="1"/>
      <c r="O10" s="1"/>
      <c r="P10" s="1"/>
      <c r="Q10" s="1"/>
      <c r="R10" s="1"/>
      <c r="S10" s="1"/>
      <c r="U10" s="1"/>
      <c r="V10" s="1"/>
      <c r="Y10" s="162" t="s">
        <v>182</v>
      </c>
      <c r="Z10" s="162"/>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85"/>
      <c r="JQ10" s="85"/>
      <c r="JR10" s="163" t="s">
        <v>183</v>
      </c>
      <c r="JS10" s="164"/>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row>
    <row r="11" spans="1:528" s="22" customFormat="1" ht="13.5" customHeight="1" thickBot="1">
      <c r="A11" s="167" t="s">
        <v>11</v>
      </c>
      <c r="B11" s="168"/>
      <c r="C11" s="168"/>
      <c r="D11" s="168"/>
      <c r="E11" s="168"/>
      <c r="F11" s="168"/>
      <c r="G11" s="168"/>
      <c r="H11" s="168"/>
      <c r="I11" s="168"/>
      <c r="J11" s="169"/>
      <c r="K11" s="49" t="s">
        <v>12</v>
      </c>
      <c r="L11" s="19"/>
      <c r="M11" s="19" t="s">
        <v>10</v>
      </c>
      <c r="N11" s="20"/>
      <c r="O11" s="20"/>
      <c r="P11" s="20" t="s">
        <v>22</v>
      </c>
      <c r="Q11" s="37"/>
      <c r="R11" s="119"/>
      <c r="S11" s="20" t="s">
        <v>40</v>
      </c>
      <c r="T11" s="45" t="s">
        <v>241</v>
      </c>
      <c r="U11" s="45" t="s">
        <v>239</v>
      </c>
      <c r="V11" s="19" t="s">
        <v>177</v>
      </c>
      <c r="W11" s="19" t="s">
        <v>177</v>
      </c>
      <c r="X11" s="20" t="s">
        <v>177</v>
      </c>
      <c r="Y11" s="158" t="s">
        <v>31</v>
      </c>
      <c r="Z11" s="160" t="s">
        <v>30</v>
      </c>
      <c r="AA11" s="21" t="s">
        <v>28</v>
      </c>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t="s">
        <v>27</v>
      </c>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t="s">
        <v>158</v>
      </c>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86"/>
      <c r="JQ11" s="165" t="s">
        <v>184</v>
      </c>
      <c r="JR11" s="158" t="s">
        <v>33</v>
      </c>
      <c r="JS11" s="160" t="s">
        <v>32</v>
      </c>
      <c r="JT11" s="21" t="s">
        <v>28</v>
      </c>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t="s">
        <v>27</v>
      </c>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t="s">
        <v>158</v>
      </c>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row>
    <row r="12" spans="1:528" s="41" customFormat="1" ht="15.75" customHeight="1" thickBot="1">
      <c r="A12" s="155" t="s">
        <v>4</v>
      </c>
      <c r="B12" s="156"/>
      <c r="C12" s="156"/>
      <c r="D12" s="156"/>
      <c r="E12" s="156"/>
      <c r="F12" s="156"/>
      <c r="G12" s="156"/>
      <c r="H12" s="156"/>
      <c r="I12" s="156"/>
      <c r="J12" s="157"/>
      <c r="K12" s="50" t="s">
        <v>13</v>
      </c>
      <c r="L12" s="23" t="s">
        <v>153</v>
      </c>
      <c r="M12" s="23" t="s">
        <v>25</v>
      </c>
      <c r="N12" s="24" t="s">
        <v>23</v>
      </c>
      <c r="O12" s="24" t="s">
        <v>37</v>
      </c>
      <c r="P12" s="24" t="s">
        <v>23</v>
      </c>
      <c r="Q12" s="25"/>
      <c r="R12" s="53"/>
      <c r="S12" s="24" t="s">
        <v>14</v>
      </c>
      <c r="T12" s="109" t="s">
        <v>242</v>
      </c>
      <c r="U12" s="109"/>
      <c r="V12" s="75" t="s">
        <v>178</v>
      </c>
      <c r="W12" s="75" t="s">
        <v>178</v>
      </c>
      <c r="X12" s="74" t="s">
        <v>178</v>
      </c>
      <c r="Y12" s="159"/>
      <c r="Z12" s="161"/>
      <c r="AA12" s="76">
        <v>5010101001</v>
      </c>
      <c r="AB12" s="26">
        <v>5010102000</v>
      </c>
      <c r="AC12" s="26">
        <v>5010201001</v>
      </c>
      <c r="AD12" s="26">
        <v>5010202000</v>
      </c>
      <c r="AE12" s="26">
        <v>5010203001</v>
      </c>
      <c r="AF12" s="26">
        <v>5010204001</v>
      </c>
      <c r="AG12" s="26">
        <v>5010205003</v>
      </c>
      <c r="AH12" s="26">
        <v>5010206004</v>
      </c>
      <c r="AI12" s="26">
        <v>5010207004</v>
      </c>
      <c r="AJ12" s="26">
        <v>5010208001</v>
      </c>
      <c r="AK12" s="26">
        <v>5010209001</v>
      </c>
      <c r="AL12" s="26">
        <v>5010210001</v>
      </c>
      <c r="AM12" s="26">
        <v>5010211005</v>
      </c>
      <c r="AN12" s="26">
        <v>5010212004</v>
      </c>
      <c r="AO12" s="26">
        <v>5010213001</v>
      </c>
      <c r="AP12" s="26">
        <v>5010213002</v>
      </c>
      <c r="AQ12" s="26">
        <v>5010214001</v>
      </c>
      <c r="AR12" s="26">
        <v>5010215001</v>
      </c>
      <c r="AS12" s="26">
        <v>5010299038</v>
      </c>
      <c r="AT12" s="26">
        <v>5010299011</v>
      </c>
      <c r="AU12" s="26">
        <v>5010299036</v>
      </c>
      <c r="AV12" s="26">
        <v>5010299012</v>
      </c>
      <c r="AW12" s="26">
        <v>5010299014</v>
      </c>
      <c r="AX12" s="26">
        <v>5010301000</v>
      </c>
      <c r="AY12" s="26">
        <v>5010302001</v>
      </c>
      <c r="AZ12" s="26">
        <v>5010303001</v>
      </c>
      <c r="BA12" s="26">
        <v>5010304001</v>
      </c>
      <c r="BB12" s="26">
        <v>5010401001</v>
      </c>
      <c r="BC12" s="26">
        <v>5010402001</v>
      </c>
      <c r="BD12" s="26">
        <v>5010403001</v>
      </c>
      <c r="BE12" s="26">
        <v>5010499015</v>
      </c>
      <c r="BF12" s="26">
        <v>5010499001</v>
      </c>
      <c r="BG12" s="26">
        <v>5010499003</v>
      </c>
      <c r="BH12" s="26">
        <v>5010499004</v>
      </c>
      <c r="BI12" s="26">
        <v>5010499006</v>
      </c>
      <c r="BJ12" s="26">
        <v>5010499007</v>
      </c>
      <c r="BK12" s="26">
        <v>5010499008</v>
      </c>
      <c r="BL12" s="26">
        <v>5010499009</v>
      </c>
      <c r="BM12" s="26">
        <v>5010499010</v>
      </c>
      <c r="BN12" s="26">
        <v>5010499011</v>
      </c>
      <c r="BO12" s="26">
        <v>5010499012</v>
      </c>
      <c r="BP12" s="26">
        <v>5010499099</v>
      </c>
      <c r="BQ12" s="26">
        <v>5020101000</v>
      </c>
      <c r="BR12" s="26">
        <v>5020102000</v>
      </c>
      <c r="BS12" s="26">
        <v>5020201002</v>
      </c>
      <c r="BT12" s="26">
        <v>5020202000</v>
      </c>
      <c r="BU12" s="26">
        <v>5020301002</v>
      </c>
      <c r="BV12" s="26">
        <v>5020302000</v>
      </c>
      <c r="BW12" s="26">
        <v>5020303000</v>
      </c>
      <c r="BX12" s="26">
        <v>5020304000</v>
      </c>
      <c r="BY12" s="26">
        <v>5020305000</v>
      </c>
      <c r="BZ12" s="26">
        <v>5020306000</v>
      </c>
      <c r="CA12" s="26">
        <v>5020307000</v>
      </c>
      <c r="CB12" s="26">
        <v>5020308000</v>
      </c>
      <c r="CC12" s="26">
        <v>5020309000</v>
      </c>
      <c r="CD12" s="26">
        <v>5020310000</v>
      </c>
      <c r="CE12" s="26">
        <v>5020311001</v>
      </c>
      <c r="CF12" s="26">
        <v>5020321001</v>
      </c>
      <c r="CG12" s="26">
        <v>5020321002</v>
      </c>
      <c r="CH12" s="26">
        <v>5020321003</v>
      </c>
      <c r="CI12" s="26">
        <v>5020321004</v>
      </c>
      <c r="CJ12" s="26">
        <v>5020321005</v>
      </c>
      <c r="CK12" s="26">
        <v>5020321006</v>
      </c>
      <c r="CL12" s="26">
        <v>5020321007</v>
      </c>
      <c r="CM12" s="26">
        <v>5020321008</v>
      </c>
      <c r="CN12" s="26">
        <v>5020321009</v>
      </c>
      <c r="CO12" s="26">
        <v>5020321010</v>
      </c>
      <c r="CP12" s="26">
        <v>5020321011</v>
      </c>
      <c r="CQ12" s="26">
        <v>5020321000</v>
      </c>
      <c r="CR12" s="26">
        <v>5020321012</v>
      </c>
      <c r="CS12" s="26">
        <v>5020321013</v>
      </c>
      <c r="CT12" s="26">
        <v>5020321099</v>
      </c>
      <c r="CU12" s="26">
        <v>5020322001</v>
      </c>
      <c r="CV12" s="26">
        <v>5020322002</v>
      </c>
      <c r="CW12" s="26">
        <v>5020322000</v>
      </c>
      <c r="CX12" s="26">
        <v>5020399000</v>
      </c>
      <c r="CY12" s="26">
        <v>5020401000</v>
      </c>
      <c r="CZ12" s="26">
        <v>5020402000</v>
      </c>
      <c r="DA12" s="26">
        <v>5020403000</v>
      </c>
      <c r="DB12" s="26">
        <v>5020501000</v>
      </c>
      <c r="DC12" s="26">
        <v>5020502001</v>
      </c>
      <c r="DD12" s="26">
        <v>5020502002</v>
      </c>
      <c r="DE12" s="26">
        <v>5020503000</v>
      </c>
      <c r="DF12" s="26">
        <v>5020504000</v>
      </c>
      <c r="DG12" s="26">
        <v>5020601001</v>
      </c>
      <c r="DH12" s="26">
        <v>5020601002</v>
      </c>
      <c r="DI12" s="26">
        <v>5020602000</v>
      </c>
      <c r="DJ12" s="26">
        <v>5020701000</v>
      </c>
      <c r="DK12" s="26">
        <v>5020702001</v>
      </c>
      <c r="DL12" s="26">
        <v>5020702002</v>
      </c>
      <c r="DM12" s="26">
        <v>5021001000</v>
      </c>
      <c r="DN12" s="26">
        <v>5021002000</v>
      </c>
      <c r="DO12" s="26">
        <v>5021003000</v>
      </c>
      <c r="DP12" s="26">
        <v>5021101000</v>
      </c>
      <c r="DQ12" s="26">
        <v>5021102000</v>
      </c>
      <c r="DR12" s="26">
        <v>5021103002</v>
      </c>
      <c r="DS12" s="26">
        <v>5021199000</v>
      </c>
      <c r="DT12" s="26">
        <v>5021201000</v>
      </c>
      <c r="DU12" s="26">
        <v>5021202000</v>
      </c>
      <c r="DV12" s="26">
        <v>5021203000</v>
      </c>
      <c r="DW12" s="26">
        <v>5021299099</v>
      </c>
      <c r="DX12" s="26">
        <v>5021301000</v>
      </c>
      <c r="DY12" s="26">
        <v>5021302099</v>
      </c>
      <c r="DZ12" s="26">
        <v>5021303001</v>
      </c>
      <c r="EA12" s="26">
        <v>5021303002</v>
      </c>
      <c r="EB12" s="26">
        <v>5021303003</v>
      </c>
      <c r="EC12" s="26">
        <v>5021303004</v>
      </c>
      <c r="ED12" s="26">
        <v>5021303005</v>
      </c>
      <c r="EE12" s="26">
        <v>5021303006</v>
      </c>
      <c r="EF12" s="26">
        <v>5021303008</v>
      </c>
      <c r="EG12" s="26">
        <v>5021303099</v>
      </c>
      <c r="EH12" s="26">
        <v>5021304001</v>
      </c>
      <c r="EI12" s="26">
        <v>5021304003</v>
      </c>
      <c r="EJ12" s="26">
        <v>5021304006</v>
      </c>
      <c r="EK12" s="26">
        <v>5021304099</v>
      </c>
      <c r="EL12" s="26">
        <v>5021305001</v>
      </c>
      <c r="EM12" s="26">
        <v>5021305002</v>
      </c>
      <c r="EN12" s="26">
        <v>5021305003</v>
      </c>
      <c r="EO12" s="26">
        <v>5021305004</v>
      </c>
      <c r="EP12" s="26">
        <v>5021305005</v>
      </c>
      <c r="EQ12" s="26">
        <v>5021305006</v>
      </c>
      <c r="ER12" s="26">
        <v>5021305007</v>
      </c>
      <c r="ES12" s="26">
        <v>5021305009</v>
      </c>
      <c r="ET12" s="26">
        <v>5021305010</v>
      </c>
      <c r="EU12" s="26">
        <v>5021305011</v>
      </c>
      <c r="EV12" s="26">
        <v>5021305012</v>
      </c>
      <c r="EW12" s="26">
        <v>5021305013</v>
      </c>
      <c r="EX12" s="26">
        <v>5021305014</v>
      </c>
      <c r="EY12" s="26">
        <v>5021305099</v>
      </c>
      <c r="EZ12" s="26">
        <v>5021306001</v>
      </c>
      <c r="FA12" s="26">
        <v>5021306002</v>
      </c>
      <c r="FB12" s="26">
        <v>5021306004</v>
      </c>
      <c r="FC12" s="26">
        <v>5021306099</v>
      </c>
      <c r="FD12" s="26">
        <v>5021307000</v>
      </c>
      <c r="FE12" s="26">
        <v>5021308001</v>
      </c>
      <c r="FF12" s="26">
        <v>5021308002</v>
      </c>
      <c r="FG12" s="26">
        <v>5021308004</v>
      </c>
      <c r="FH12" s="26">
        <v>5021308003</v>
      </c>
      <c r="FI12" s="26">
        <v>5021308099</v>
      </c>
      <c r="FJ12" s="26">
        <v>5021309001</v>
      </c>
      <c r="FK12" s="26">
        <v>5021309002</v>
      </c>
      <c r="FL12" s="26">
        <v>5021309099</v>
      </c>
      <c r="FM12" s="26">
        <v>5021310001</v>
      </c>
      <c r="FN12" s="26">
        <v>5021310002</v>
      </c>
      <c r="FO12" s="26">
        <v>5021310099</v>
      </c>
      <c r="FP12" s="26">
        <v>5021321001</v>
      </c>
      <c r="FQ12" s="26">
        <v>5021321002</v>
      </c>
      <c r="FR12" s="26">
        <v>5021321003</v>
      </c>
      <c r="FS12" s="26">
        <v>5021321004</v>
      </c>
      <c r="FT12" s="26">
        <v>5021321005</v>
      </c>
      <c r="FU12" s="26">
        <v>5021321007</v>
      </c>
      <c r="FV12" s="26">
        <v>5021321008</v>
      </c>
      <c r="FW12" s="26">
        <v>5021321009</v>
      </c>
      <c r="FX12" s="26">
        <v>5021321010</v>
      </c>
      <c r="FY12" s="26">
        <v>5021321011</v>
      </c>
      <c r="FZ12" s="26">
        <v>5021321012</v>
      </c>
      <c r="GA12" s="26">
        <v>5021321013</v>
      </c>
      <c r="GB12" s="26">
        <v>5021321099</v>
      </c>
      <c r="GC12" s="26">
        <v>5021322001</v>
      </c>
      <c r="GD12" s="26">
        <v>5021322002</v>
      </c>
      <c r="GE12" s="26">
        <v>5021399099</v>
      </c>
      <c r="GF12" s="26">
        <v>5021401000</v>
      </c>
      <c r="GG12" s="26">
        <v>5021402000</v>
      </c>
      <c r="GH12" s="26">
        <v>5021403000</v>
      </c>
      <c r="GI12" s="26">
        <v>5021404001</v>
      </c>
      <c r="GJ12" s="26">
        <v>5021405000</v>
      </c>
      <c r="GK12" s="26">
        <v>5021406000</v>
      </c>
      <c r="GL12" s="26">
        <v>5021407000</v>
      </c>
      <c r="GM12" s="26">
        <v>5021408000</v>
      </c>
      <c r="GN12" s="26">
        <v>5021409000</v>
      </c>
      <c r="GO12" s="26">
        <v>5021499000</v>
      </c>
      <c r="GP12" s="26">
        <v>5021501001</v>
      </c>
      <c r="GQ12" s="26">
        <v>5021501002</v>
      </c>
      <c r="GR12" s="26">
        <v>5021502000</v>
      </c>
      <c r="GS12" s="26">
        <v>5021503000</v>
      </c>
      <c r="GT12" s="26">
        <v>5021601000</v>
      </c>
      <c r="GU12" s="26">
        <v>5029901000</v>
      </c>
      <c r="GV12" s="26">
        <v>5029902000</v>
      </c>
      <c r="GW12" s="26">
        <v>5029903000</v>
      </c>
      <c r="GX12" s="26">
        <v>5029904000</v>
      </c>
      <c r="GY12" s="26">
        <v>5029905001</v>
      </c>
      <c r="GZ12" s="26">
        <v>5029905002</v>
      </c>
      <c r="HA12" s="26">
        <v>5029905003</v>
      </c>
      <c r="HB12" s="26">
        <v>5029905004</v>
      </c>
      <c r="HC12" s="26">
        <v>5029905005</v>
      </c>
      <c r="HD12" s="26">
        <v>5029905006</v>
      </c>
      <c r="HE12" s="26">
        <v>5029905007</v>
      </c>
      <c r="HF12" s="26">
        <v>5029905008</v>
      </c>
      <c r="HG12" s="26">
        <v>5029906000</v>
      </c>
      <c r="HH12" s="26">
        <v>5029907003</v>
      </c>
      <c r="HI12" s="26">
        <v>5029907002</v>
      </c>
      <c r="HJ12" s="26">
        <v>5029907001</v>
      </c>
      <c r="HK12" s="26">
        <v>5029907004</v>
      </c>
      <c r="HL12" s="26">
        <v>5029907099</v>
      </c>
      <c r="HM12" s="26">
        <v>5029908000</v>
      </c>
      <c r="HN12" s="26">
        <v>5029909000</v>
      </c>
      <c r="HO12" s="26">
        <v>5029999001</v>
      </c>
      <c r="HP12" s="26">
        <v>5029999099</v>
      </c>
      <c r="HQ12" s="26">
        <v>5060301002</v>
      </c>
      <c r="HR12" s="26">
        <v>5060301001</v>
      </c>
      <c r="HS12" s="26">
        <v>5060401001</v>
      </c>
      <c r="HT12" s="26">
        <v>5060402001</v>
      </c>
      <c r="HU12" s="26">
        <v>5060402099</v>
      </c>
      <c r="HV12" s="26">
        <v>5060402002</v>
      </c>
      <c r="HW12" s="26">
        <v>5060403008</v>
      </c>
      <c r="HX12" s="26">
        <v>5060403006</v>
      </c>
      <c r="HY12" s="26">
        <v>5060403002</v>
      </c>
      <c r="HZ12" s="26">
        <v>5060403099</v>
      </c>
      <c r="IA12" s="26">
        <v>5060403009</v>
      </c>
      <c r="IB12" s="26">
        <v>5060403005</v>
      </c>
      <c r="IC12" s="26">
        <v>5060403001</v>
      </c>
      <c r="ID12" s="26">
        <v>5060403007</v>
      </c>
      <c r="IE12" s="26">
        <v>5060403003</v>
      </c>
      <c r="IF12" s="26">
        <v>5060403004</v>
      </c>
      <c r="IG12" s="26">
        <v>5060404001</v>
      </c>
      <c r="IH12" s="26">
        <v>5060404007</v>
      </c>
      <c r="II12" s="26">
        <v>5060404003</v>
      </c>
      <c r="IJ12" s="26">
        <v>5060404006</v>
      </c>
      <c r="IK12" s="26">
        <v>5060404099</v>
      </c>
      <c r="IL12" s="26">
        <v>5060404002</v>
      </c>
      <c r="IM12" s="26">
        <v>5060405004</v>
      </c>
      <c r="IN12" s="26">
        <v>5060405006</v>
      </c>
      <c r="IO12" s="26">
        <v>5060405007</v>
      </c>
      <c r="IP12" s="26">
        <v>5060405009</v>
      </c>
      <c r="IQ12" s="26">
        <v>5060405015</v>
      </c>
      <c r="IR12" s="26">
        <v>5060405003</v>
      </c>
      <c r="IS12" s="26">
        <v>5060405001</v>
      </c>
      <c r="IT12" s="26">
        <v>5060405005</v>
      </c>
      <c r="IU12" s="26">
        <v>5060405011</v>
      </c>
      <c r="IV12" s="26">
        <v>5060405002</v>
      </c>
      <c r="IW12" s="26">
        <v>5060405099</v>
      </c>
      <c r="IX12" s="26">
        <v>5060405012</v>
      </c>
      <c r="IY12" s="26">
        <v>5060405013</v>
      </c>
      <c r="IZ12" s="26">
        <v>5060405014</v>
      </c>
      <c r="JA12" s="26">
        <v>5060406003</v>
      </c>
      <c r="JB12" s="26">
        <v>5060406001</v>
      </c>
      <c r="JC12" s="26">
        <v>5060406099</v>
      </c>
      <c r="JD12" s="26">
        <v>5060406002</v>
      </c>
      <c r="JE12" s="26">
        <v>5060406004</v>
      </c>
      <c r="JF12" s="26">
        <v>5060407002</v>
      </c>
      <c r="JG12" s="26">
        <v>5060407001</v>
      </c>
      <c r="JH12" s="26">
        <v>5060408001</v>
      </c>
      <c r="JI12" s="26">
        <v>5060408099</v>
      </c>
      <c r="JJ12" s="26">
        <v>5060408002</v>
      </c>
      <c r="JK12" s="26">
        <v>5060409099</v>
      </c>
      <c r="JL12" s="26">
        <v>5060409001</v>
      </c>
      <c r="JM12" s="26">
        <v>5060601000</v>
      </c>
      <c r="JN12" s="26">
        <v>5060602000</v>
      </c>
      <c r="JO12" s="26">
        <v>5060699000</v>
      </c>
      <c r="JP12" s="80"/>
      <c r="JQ12" s="166"/>
      <c r="JR12" s="159"/>
      <c r="JS12" s="161"/>
      <c r="JT12" s="76">
        <v>5010101001</v>
      </c>
      <c r="JU12" s="26">
        <v>5010102000</v>
      </c>
      <c r="JV12" s="26">
        <v>5010201001</v>
      </c>
      <c r="JW12" s="26">
        <v>5010202000</v>
      </c>
      <c r="JX12" s="26">
        <v>5010203001</v>
      </c>
      <c r="JY12" s="26">
        <v>5010204001</v>
      </c>
      <c r="JZ12" s="26">
        <v>5010205003</v>
      </c>
      <c r="KA12" s="26">
        <v>5010206004</v>
      </c>
      <c r="KB12" s="26">
        <v>5010207004</v>
      </c>
      <c r="KC12" s="26">
        <v>5010208001</v>
      </c>
      <c r="KD12" s="26">
        <v>5010209001</v>
      </c>
      <c r="KE12" s="26">
        <v>5010210001</v>
      </c>
      <c r="KF12" s="26">
        <v>5010211005</v>
      </c>
      <c r="KG12" s="26">
        <v>5010212004</v>
      </c>
      <c r="KH12" s="26">
        <v>5010213001</v>
      </c>
      <c r="KI12" s="26">
        <v>5010213002</v>
      </c>
      <c r="KJ12" s="26">
        <v>5010214001</v>
      </c>
      <c r="KK12" s="26">
        <v>5010215001</v>
      </c>
      <c r="KL12" s="26">
        <v>5010299038</v>
      </c>
      <c r="KM12" s="26">
        <v>5010299011</v>
      </c>
      <c r="KN12" s="26">
        <v>5010299036</v>
      </c>
      <c r="KO12" s="26">
        <v>5010299012</v>
      </c>
      <c r="KP12" s="26">
        <v>5010299014</v>
      </c>
      <c r="KQ12" s="26">
        <v>5010301000</v>
      </c>
      <c r="KR12" s="26">
        <v>5010302001</v>
      </c>
      <c r="KS12" s="26">
        <v>5010303001</v>
      </c>
      <c r="KT12" s="26">
        <v>5010304001</v>
      </c>
      <c r="KU12" s="26">
        <v>5010401001</v>
      </c>
      <c r="KV12" s="26">
        <v>5010402001</v>
      </c>
      <c r="KW12" s="26">
        <v>5010403001</v>
      </c>
      <c r="KX12" s="26">
        <v>5010499015</v>
      </c>
      <c r="KY12" s="26">
        <v>5010499001</v>
      </c>
      <c r="KZ12" s="26">
        <v>5010499003</v>
      </c>
      <c r="LA12" s="26">
        <v>5010499004</v>
      </c>
      <c r="LB12" s="26">
        <v>5010499006</v>
      </c>
      <c r="LC12" s="26">
        <v>5010499007</v>
      </c>
      <c r="LD12" s="26">
        <v>5010499008</v>
      </c>
      <c r="LE12" s="26">
        <v>5010499009</v>
      </c>
      <c r="LF12" s="26">
        <v>5010499010</v>
      </c>
      <c r="LG12" s="26">
        <v>5010499011</v>
      </c>
      <c r="LH12" s="26">
        <v>5010499012</v>
      </c>
      <c r="LI12" s="26">
        <v>5010499099</v>
      </c>
      <c r="LJ12" s="26">
        <v>5020101000</v>
      </c>
      <c r="LK12" s="26">
        <v>5020102000</v>
      </c>
      <c r="LL12" s="26">
        <v>5020201002</v>
      </c>
      <c r="LM12" s="26">
        <v>5020202000</v>
      </c>
      <c r="LN12" s="26">
        <v>5020301002</v>
      </c>
      <c r="LO12" s="26">
        <v>5020302000</v>
      </c>
      <c r="LP12" s="26">
        <v>5020303000</v>
      </c>
      <c r="LQ12" s="26">
        <v>5020304000</v>
      </c>
      <c r="LR12" s="26">
        <v>5020305000</v>
      </c>
      <c r="LS12" s="26">
        <v>5020306000</v>
      </c>
      <c r="LT12" s="26">
        <v>5020307000</v>
      </c>
      <c r="LU12" s="26">
        <v>5020308000</v>
      </c>
      <c r="LV12" s="26">
        <v>5020309000</v>
      </c>
      <c r="LW12" s="26">
        <v>5020310000</v>
      </c>
      <c r="LX12" s="26">
        <v>5020311001</v>
      </c>
      <c r="LY12" s="26">
        <v>5020321001</v>
      </c>
      <c r="LZ12" s="26">
        <v>5020321002</v>
      </c>
      <c r="MA12" s="26">
        <v>5020321003</v>
      </c>
      <c r="MB12" s="26">
        <v>5020321004</v>
      </c>
      <c r="MC12" s="26">
        <v>5020321005</v>
      </c>
      <c r="MD12" s="26">
        <v>5020321006</v>
      </c>
      <c r="ME12" s="26">
        <v>5020321007</v>
      </c>
      <c r="MF12" s="26">
        <v>5020321008</v>
      </c>
      <c r="MG12" s="26">
        <v>5020321009</v>
      </c>
      <c r="MH12" s="26">
        <v>5020321010</v>
      </c>
      <c r="MI12" s="26">
        <v>5020321011</v>
      </c>
      <c r="MJ12" s="26">
        <v>5020321000</v>
      </c>
      <c r="MK12" s="26">
        <v>5020321012</v>
      </c>
      <c r="ML12" s="26">
        <v>5020321013</v>
      </c>
      <c r="MM12" s="26">
        <v>5020321099</v>
      </c>
      <c r="MN12" s="26">
        <v>5020322001</v>
      </c>
      <c r="MO12" s="26">
        <v>5020322002</v>
      </c>
      <c r="MP12" s="26">
        <v>5020322000</v>
      </c>
      <c r="MQ12" s="26">
        <v>5020399000</v>
      </c>
      <c r="MR12" s="26">
        <v>5020401000</v>
      </c>
      <c r="MS12" s="26">
        <v>5020402000</v>
      </c>
      <c r="MT12" s="26">
        <v>5020403000</v>
      </c>
      <c r="MU12" s="26">
        <v>5020501000</v>
      </c>
      <c r="MV12" s="26">
        <v>5020502001</v>
      </c>
      <c r="MW12" s="26">
        <v>5020502002</v>
      </c>
      <c r="MX12" s="26">
        <v>5020503000</v>
      </c>
      <c r="MY12" s="26">
        <v>5020504000</v>
      </c>
      <c r="MZ12" s="26">
        <v>5020601001</v>
      </c>
      <c r="NA12" s="26">
        <v>5020601002</v>
      </c>
      <c r="NB12" s="26">
        <v>5020602000</v>
      </c>
      <c r="NC12" s="26">
        <v>5020701000</v>
      </c>
      <c r="ND12" s="26">
        <v>5020702001</v>
      </c>
      <c r="NE12" s="26">
        <v>5020702002</v>
      </c>
      <c r="NF12" s="26">
        <v>5021001000</v>
      </c>
      <c r="NG12" s="26">
        <v>5021002000</v>
      </c>
      <c r="NH12" s="26">
        <v>5021003000</v>
      </c>
      <c r="NI12" s="26">
        <v>5021101000</v>
      </c>
      <c r="NJ12" s="26">
        <v>5021102000</v>
      </c>
      <c r="NK12" s="26">
        <v>5021103002</v>
      </c>
      <c r="NL12" s="26">
        <v>5021199000</v>
      </c>
      <c r="NM12" s="26">
        <v>5021201000</v>
      </c>
      <c r="NN12" s="26">
        <v>5021202000</v>
      </c>
      <c r="NO12" s="26">
        <v>5021203000</v>
      </c>
      <c r="NP12" s="26">
        <v>5021299099</v>
      </c>
      <c r="NQ12" s="26">
        <v>5021301000</v>
      </c>
      <c r="NR12" s="26">
        <v>5021302099</v>
      </c>
      <c r="NS12" s="26">
        <v>5021303001</v>
      </c>
      <c r="NT12" s="26">
        <v>5021303002</v>
      </c>
      <c r="NU12" s="26">
        <v>5021303003</v>
      </c>
      <c r="NV12" s="26">
        <v>5021303004</v>
      </c>
      <c r="NW12" s="26">
        <v>5021303005</v>
      </c>
      <c r="NX12" s="26">
        <v>5021303006</v>
      </c>
      <c r="NY12" s="26">
        <v>5021303008</v>
      </c>
      <c r="NZ12" s="26">
        <v>5021303099</v>
      </c>
      <c r="OA12" s="26">
        <v>5021304001</v>
      </c>
      <c r="OB12" s="26">
        <v>5021304003</v>
      </c>
      <c r="OC12" s="26">
        <v>5021304006</v>
      </c>
      <c r="OD12" s="26">
        <v>5021304099</v>
      </c>
      <c r="OE12" s="26">
        <v>5021305001</v>
      </c>
      <c r="OF12" s="26">
        <v>5021305002</v>
      </c>
      <c r="OG12" s="26">
        <v>5021305003</v>
      </c>
      <c r="OH12" s="26">
        <v>5021305004</v>
      </c>
      <c r="OI12" s="26">
        <v>5021305005</v>
      </c>
      <c r="OJ12" s="26">
        <v>5021305006</v>
      </c>
      <c r="OK12" s="26">
        <v>5021305007</v>
      </c>
      <c r="OL12" s="26">
        <v>5021305009</v>
      </c>
      <c r="OM12" s="26">
        <v>5021305010</v>
      </c>
      <c r="ON12" s="26">
        <v>5021305011</v>
      </c>
      <c r="OO12" s="26">
        <v>5021305012</v>
      </c>
      <c r="OP12" s="26">
        <v>5021305013</v>
      </c>
      <c r="OQ12" s="26">
        <v>5021305014</v>
      </c>
      <c r="OR12" s="26">
        <v>5021305099</v>
      </c>
      <c r="OS12" s="26">
        <v>5021306001</v>
      </c>
      <c r="OT12" s="26">
        <v>5021306002</v>
      </c>
      <c r="OU12" s="26">
        <v>5021306004</v>
      </c>
      <c r="OV12" s="26">
        <v>5021306099</v>
      </c>
      <c r="OW12" s="26">
        <v>5021307000</v>
      </c>
      <c r="OX12" s="26">
        <v>5021308001</v>
      </c>
      <c r="OY12" s="26">
        <v>5021308002</v>
      </c>
      <c r="OZ12" s="26">
        <v>5021308004</v>
      </c>
      <c r="PA12" s="26">
        <v>5021308003</v>
      </c>
      <c r="PB12" s="26">
        <v>5021308099</v>
      </c>
      <c r="PC12" s="26">
        <v>5021309001</v>
      </c>
      <c r="PD12" s="26">
        <v>5021309002</v>
      </c>
      <c r="PE12" s="26">
        <v>5021309099</v>
      </c>
      <c r="PF12" s="26">
        <v>5021310001</v>
      </c>
      <c r="PG12" s="26">
        <v>5021310002</v>
      </c>
      <c r="PH12" s="26">
        <v>5021310099</v>
      </c>
      <c r="PI12" s="26">
        <v>5021321001</v>
      </c>
      <c r="PJ12" s="26">
        <v>5021321002</v>
      </c>
      <c r="PK12" s="26">
        <v>5021321003</v>
      </c>
      <c r="PL12" s="26">
        <v>5021321004</v>
      </c>
      <c r="PM12" s="26">
        <v>5021321005</v>
      </c>
      <c r="PN12" s="26">
        <v>5021321007</v>
      </c>
      <c r="PO12" s="26">
        <v>5021321008</v>
      </c>
      <c r="PP12" s="26">
        <v>5021321009</v>
      </c>
      <c r="PQ12" s="26">
        <v>5021321010</v>
      </c>
      <c r="PR12" s="26">
        <v>5021321011</v>
      </c>
      <c r="PS12" s="26">
        <v>5021321012</v>
      </c>
      <c r="PT12" s="26">
        <v>5021321013</v>
      </c>
      <c r="PU12" s="26">
        <v>5021321099</v>
      </c>
      <c r="PV12" s="26">
        <v>5021322001</v>
      </c>
      <c r="PW12" s="26">
        <v>5021322002</v>
      </c>
      <c r="PX12" s="26">
        <v>5021399099</v>
      </c>
      <c r="PY12" s="26">
        <v>5021401000</v>
      </c>
      <c r="PZ12" s="26">
        <v>5021402000</v>
      </c>
      <c r="QA12" s="26">
        <v>5021403000</v>
      </c>
      <c r="QB12" s="26">
        <v>5021404001</v>
      </c>
      <c r="QC12" s="26">
        <v>5021405000</v>
      </c>
      <c r="QD12" s="26">
        <v>5021406000</v>
      </c>
      <c r="QE12" s="26">
        <v>5021407000</v>
      </c>
      <c r="QF12" s="26">
        <v>5021408000</v>
      </c>
      <c r="QG12" s="26">
        <v>5021409000</v>
      </c>
      <c r="QH12" s="26">
        <v>5021499000</v>
      </c>
      <c r="QI12" s="26">
        <v>5021501001</v>
      </c>
      <c r="QJ12" s="26">
        <v>5021501002</v>
      </c>
      <c r="QK12" s="26">
        <v>5021502000</v>
      </c>
      <c r="QL12" s="26">
        <v>5021503000</v>
      </c>
      <c r="QM12" s="26">
        <v>5021601000</v>
      </c>
      <c r="QN12" s="26">
        <v>5029901000</v>
      </c>
      <c r="QO12" s="26">
        <v>5029902000</v>
      </c>
      <c r="QP12" s="26">
        <v>5029903000</v>
      </c>
      <c r="QQ12" s="26">
        <v>5029904000</v>
      </c>
      <c r="QR12" s="26">
        <v>5029905001</v>
      </c>
      <c r="QS12" s="26">
        <v>5029905002</v>
      </c>
      <c r="QT12" s="26">
        <v>5029905003</v>
      </c>
      <c r="QU12" s="26">
        <v>5029905004</v>
      </c>
      <c r="QV12" s="26">
        <v>5029905005</v>
      </c>
      <c r="QW12" s="26">
        <v>5029905006</v>
      </c>
      <c r="QX12" s="26">
        <v>5029905007</v>
      </c>
      <c r="QY12" s="26">
        <v>5029905008</v>
      </c>
      <c r="QZ12" s="26">
        <v>5029906000</v>
      </c>
      <c r="RA12" s="26">
        <v>5029907003</v>
      </c>
      <c r="RB12" s="26">
        <v>5029907002</v>
      </c>
      <c r="RC12" s="26">
        <v>5029907001</v>
      </c>
      <c r="RD12" s="26">
        <v>5029907004</v>
      </c>
      <c r="RE12" s="26">
        <v>5029907099</v>
      </c>
      <c r="RF12" s="26">
        <v>5029908000</v>
      </c>
      <c r="RG12" s="26">
        <v>5029909000</v>
      </c>
      <c r="RH12" s="26">
        <v>5029999001</v>
      </c>
      <c r="RI12" s="26">
        <v>5029999099</v>
      </c>
      <c r="RJ12" s="26">
        <v>5060301002</v>
      </c>
      <c r="RK12" s="26">
        <v>5060301001</v>
      </c>
      <c r="RL12" s="26">
        <v>5060401001</v>
      </c>
      <c r="RM12" s="26">
        <v>5060402001</v>
      </c>
      <c r="RN12" s="26">
        <v>5060402099</v>
      </c>
      <c r="RO12" s="26">
        <v>5060402002</v>
      </c>
      <c r="RP12" s="26">
        <v>5060403008</v>
      </c>
      <c r="RQ12" s="26">
        <v>5060403006</v>
      </c>
      <c r="RR12" s="26">
        <v>5060403002</v>
      </c>
      <c r="RS12" s="26">
        <v>5060403099</v>
      </c>
      <c r="RT12" s="26">
        <v>5060403009</v>
      </c>
      <c r="RU12" s="26">
        <v>5060403005</v>
      </c>
      <c r="RV12" s="26">
        <v>5060403001</v>
      </c>
      <c r="RW12" s="26">
        <v>5060403007</v>
      </c>
      <c r="RX12" s="26">
        <v>5060403003</v>
      </c>
      <c r="RY12" s="26">
        <v>5060403004</v>
      </c>
      <c r="RZ12" s="26">
        <v>5060404001</v>
      </c>
      <c r="SA12" s="26">
        <v>5060404007</v>
      </c>
      <c r="SB12" s="26">
        <v>5060404003</v>
      </c>
      <c r="SC12" s="26">
        <v>5060404006</v>
      </c>
      <c r="SD12" s="26">
        <v>5060404099</v>
      </c>
      <c r="SE12" s="26">
        <v>5060404002</v>
      </c>
      <c r="SF12" s="26">
        <v>5060405004</v>
      </c>
      <c r="SG12" s="26">
        <v>5060405006</v>
      </c>
      <c r="SH12" s="26">
        <v>5060405007</v>
      </c>
      <c r="SI12" s="26">
        <v>5060405009</v>
      </c>
      <c r="SJ12" s="26">
        <v>5060405015</v>
      </c>
      <c r="SK12" s="26">
        <v>5060405003</v>
      </c>
      <c r="SL12" s="26">
        <v>5060405001</v>
      </c>
      <c r="SM12" s="26">
        <v>5060405005</v>
      </c>
      <c r="SN12" s="26">
        <v>5060405011</v>
      </c>
      <c r="SO12" s="26">
        <v>5060405002</v>
      </c>
      <c r="SP12" s="26">
        <v>5060405099</v>
      </c>
      <c r="SQ12" s="26">
        <v>5060405012</v>
      </c>
      <c r="SR12" s="26">
        <v>5060405013</v>
      </c>
      <c r="SS12" s="26">
        <v>5060405014</v>
      </c>
      <c r="ST12" s="26">
        <v>5060406003</v>
      </c>
      <c r="SU12" s="26">
        <v>5060406001</v>
      </c>
      <c r="SV12" s="26">
        <v>5060406099</v>
      </c>
      <c r="SW12" s="26">
        <v>5060406002</v>
      </c>
      <c r="SX12" s="26">
        <v>5060406004</v>
      </c>
      <c r="SY12" s="26">
        <v>5060407002</v>
      </c>
      <c r="SZ12" s="26">
        <v>5060407001</v>
      </c>
      <c r="TA12" s="26">
        <v>5060408001</v>
      </c>
      <c r="TB12" s="26">
        <v>5060408099</v>
      </c>
      <c r="TC12" s="26">
        <v>5060408002</v>
      </c>
      <c r="TD12" s="26">
        <v>5060409099</v>
      </c>
      <c r="TE12" s="26">
        <v>5060409001</v>
      </c>
      <c r="TF12" s="26">
        <v>5060601000</v>
      </c>
      <c r="TG12" s="26">
        <v>5060602000</v>
      </c>
      <c r="TH12" s="26">
        <v>5060699000</v>
      </c>
    </row>
    <row r="13" spans="1:528" s="22" customFormat="1">
      <c r="A13" s="155"/>
      <c r="B13" s="156"/>
      <c r="C13" s="156"/>
      <c r="D13" s="156"/>
      <c r="E13" s="156"/>
      <c r="F13" s="156"/>
      <c r="G13" s="156"/>
      <c r="H13" s="156"/>
      <c r="I13" s="156"/>
      <c r="J13" s="157"/>
      <c r="K13" s="50"/>
      <c r="L13" s="23" t="s">
        <v>23</v>
      </c>
      <c r="M13" s="27"/>
      <c r="N13" s="28"/>
      <c r="O13" s="28"/>
      <c r="P13" s="24"/>
      <c r="Q13" s="29"/>
      <c r="R13" s="54"/>
      <c r="S13" s="24" t="s">
        <v>10</v>
      </c>
      <c r="T13" s="109" t="s">
        <v>243</v>
      </c>
      <c r="U13" s="44"/>
      <c r="V13" s="23" t="s">
        <v>277</v>
      </c>
      <c r="W13" s="23" t="s">
        <v>179</v>
      </c>
      <c r="X13" s="24" t="s">
        <v>179</v>
      </c>
      <c r="Y13" s="79" t="e">
        <f>+#REF!</f>
        <v>#REF!</v>
      </c>
      <c r="Z13" s="38" t="e">
        <f>SUBTOTAL(109,AA13:JO13)</f>
        <v>#REF!</v>
      </c>
      <c r="AA13" s="30" t="e">
        <f>SUM(AA14:BP14)</f>
        <v>#REF!</v>
      </c>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t="e">
        <f>SUM(BQ14:HP14)</f>
        <v>#REF!</v>
      </c>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t="e">
        <f>SUM(HQ14:JO14)</f>
        <v>#REF!</v>
      </c>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87"/>
      <c r="JQ13" s="38" t="e">
        <f>SUM(#REF!)</f>
        <v>#REF!</v>
      </c>
      <c r="JR13" s="90" t="e">
        <f>+#REF!</f>
        <v>#REF!</v>
      </c>
      <c r="JS13" s="91" t="e">
        <f>SUM(JT13:AAS13)</f>
        <v>#REF!</v>
      </c>
      <c r="JT13" s="30" t="e">
        <f>SUM(JT14:LI14)</f>
        <v>#REF!</v>
      </c>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t="e">
        <f>SUM(LJ14:RI14)</f>
        <v>#REF!</v>
      </c>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c r="QM13" s="30"/>
      <c r="QN13" s="30"/>
      <c r="QO13" s="30"/>
      <c r="QP13" s="30"/>
      <c r="QQ13" s="30"/>
      <c r="QR13" s="30"/>
      <c r="QS13" s="30"/>
      <c r="QT13" s="30"/>
      <c r="QU13" s="30"/>
      <c r="QV13" s="30"/>
      <c r="QW13" s="30"/>
      <c r="QX13" s="30"/>
      <c r="QY13" s="30"/>
      <c r="QZ13" s="30"/>
      <c r="RA13" s="30"/>
      <c r="RB13" s="30"/>
      <c r="RC13" s="30"/>
      <c r="RD13" s="30"/>
      <c r="RE13" s="30"/>
      <c r="RF13" s="30"/>
      <c r="RG13" s="30"/>
      <c r="RH13" s="30"/>
      <c r="RI13" s="30"/>
      <c r="RJ13" s="30" t="e">
        <f>SUM(RJ14:TH14)</f>
        <v>#REF!</v>
      </c>
      <c r="RK13" s="30"/>
      <c r="RL13" s="30"/>
      <c r="RM13" s="30"/>
      <c r="RN13" s="30"/>
      <c r="RO13" s="30"/>
      <c r="RP13" s="30"/>
      <c r="RQ13" s="30"/>
      <c r="RR13" s="30"/>
      <c r="RS13" s="30"/>
      <c r="RT13" s="30"/>
      <c r="RU13" s="30"/>
      <c r="RV13" s="30"/>
      <c r="RW13" s="30"/>
      <c r="RX13" s="30"/>
      <c r="RY13" s="30"/>
      <c r="RZ13" s="30"/>
      <c r="SA13" s="30"/>
      <c r="SB13" s="30"/>
      <c r="SC13" s="30"/>
      <c r="SD13" s="30"/>
      <c r="SE13" s="30"/>
      <c r="SF13" s="30"/>
      <c r="SG13" s="30"/>
      <c r="SH13" s="30"/>
      <c r="SI13" s="30"/>
      <c r="SJ13" s="30"/>
      <c r="SK13" s="30"/>
      <c r="SL13" s="30"/>
      <c r="SM13" s="30"/>
      <c r="SN13" s="30"/>
      <c r="SO13" s="30"/>
      <c r="SP13" s="30"/>
      <c r="SQ13" s="30"/>
      <c r="SR13" s="30"/>
      <c r="SS13" s="30"/>
      <c r="ST13" s="30"/>
      <c r="SU13" s="30"/>
      <c r="SV13" s="30"/>
      <c r="SW13" s="30"/>
      <c r="SX13" s="30"/>
      <c r="SY13" s="30"/>
      <c r="SZ13" s="30"/>
      <c r="TA13" s="30"/>
      <c r="TB13" s="30"/>
      <c r="TC13" s="30"/>
      <c r="TD13" s="30"/>
      <c r="TE13" s="30"/>
      <c r="TF13" s="30"/>
      <c r="TG13" s="30"/>
      <c r="TH13" s="30"/>
    </row>
    <row r="14" spans="1:528" s="35" customFormat="1" ht="13.5" hidden="1" customHeight="1" thickBot="1">
      <c r="A14" s="152" t="s">
        <v>5</v>
      </c>
      <c r="B14" s="153"/>
      <c r="C14" s="153"/>
      <c r="D14" s="153"/>
      <c r="E14" s="153"/>
      <c r="F14" s="153"/>
      <c r="G14" s="153"/>
      <c r="H14" s="153"/>
      <c r="I14" s="153"/>
      <c r="J14" s="154"/>
      <c r="K14" s="51"/>
      <c r="L14" s="31"/>
      <c r="M14" s="31" t="s">
        <v>6</v>
      </c>
      <c r="N14" s="43" t="s">
        <v>7</v>
      </c>
      <c r="O14" s="32" t="s">
        <v>8</v>
      </c>
      <c r="P14" s="43" t="s">
        <v>15</v>
      </c>
      <c r="Q14" s="43" t="s">
        <v>9</v>
      </c>
      <c r="R14" s="55" t="s">
        <v>38</v>
      </c>
      <c r="S14" s="33" t="s">
        <v>39</v>
      </c>
      <c r="T14" s="110" t="s">
        <v>245</v>
      </c>
      <c r="U14" s="110" t="s">
        <v>244</v>
      </c>
      <c r="V14" s="123"/>
      <c r="W14" s="151" t="s">
        <v>180</v>
      </c>
      <c r="X14" s="150" t="s">
        <v>181</v>
      </c>
      <c r="Y14" s="77"/>
      <c r="Z14" s="78" t="e">
        <f>+Y13-Z13</f>
        <v>#REF!</v>
      </c>
      <c r="AA14" s="34" t="e">
        <f>SUBTOTAL(109,#REF!)</f>
        <v>#REF!</v>
      </c>
      <c r="AB14" s="34" t="e">
        <f>SUBTOTAL(109,#REF!)</f>
        <v>#REF!</v>
      </c>
      <c r="AC14" s="34" t="e">
        <f>SUBTOTAL(109,#REF!)</f>
        <v>#REF!</v>
      </c>
      <c r="AD14" s="34" t="e">
        <f>SUBTOTAL(109,#REF!)</f>
        <v>#REF!</v>
      </c>
      <c r="AE14" s="34" t="e">
        <f>SUBTOTAL(109,#REF!)</f>
        <v>#REF!</v>
      </c>
      <c r="AF14" s="34" t="e">
        <f>SUBTOTAL(109,#REF!)</f>
        <v>#REF!</v>
      </c>
      <c r="AG14" s="34" t="e">
        <f>SUBTOTAL(109,#REF!)</f>
        <v>#REF!</v>
      </c>
      <c r="AH14" s="34" t="e">
        <f>SUBTOTAL(109,#REF!)</f>
        <v>#REF!</v>
      </c>
      <c r="AI14" s="34" t="e">
        <f>SUBTOTAL(109,#REF!)</f>
        <v>#REF!</v>
      </c>
      <c r="AJ14" s="34" t="e">
        <f>SUBTOTAL(109,#REF!)</f>
        <v>#REF!</v>
      </c>
      <c r="AK14" s="34" t="e">
        <f>SUBTOTAL(109,#REF!)</f>
        <v>#REF!</v>
      </c>
      <c r="AL14" s="34" t="e">
        <f>SUBTOTAL(109,#REF!)</f>
        <v>#REF!</v>
      </c>
      <c r="AM14" s="34" t="e">
        <f>SUBTOTAL(109,#REF!)</f>
        <v>#REF!</v>
      </c>
      <c r="AN14" s="34" t="e">
        <f>SUBTOTAL(109,#REF!)</f>
        <v>#REF!</v>
      </c>
      <c r="AO14" s="34" t="e">
        <f>SUBTOTAL(109,#REF!)</f>
        <v>#REF!</v>
      </c>
      <c r="AP14" s="34" t="e">
        <f>SUBTOTAL(109,#REF!)</f>
        <v>#REF!</v>
      </c>
      <c r="AQ14" s="34" t="e">
        <f>SUBTOTAL(109,#REF!)</f>
        <v>#REF!</v>
      </c>
      <c r="AR14" s="34" t="e">
        <f>SUBTOTAL(109,#REF!)</f>
        <v>#REF!</v>
      </c>
      <c r="AS14" s="34" t="e">
        <f>SUBTOTAL(109,#REF!)</f>
        <v>#REF!</v>
      </c>
      <c r="AT14" s="34" t="e">
        <f>SUBTOTAL(109,#REF!)</f>
        <v>#REF!</v>
      </c>
      <c r="AU14" s="34" t="e">
        <f>SUBTOTAL(109,#REF!)</f>
        <v>#REF!</v>
      </c>
      <c r="AV14" s="34" t="e">
        <f>SUBTOTAL(109,#REF!)</f>
        <v>#REF!</v>
      </c>
      <c r="AW14" s="34" t="e">
        <f>SUBTOTAL(109,#REF!)</f>
        <v>#REF!</v>
      </c>
      <c r="AX14" s="34" t="e">
        <f>SUBTOTAL(109,#REF!)</f>
        <v>#REF!</v>
      </c>
      <c r="AY14" s="34" t="e">
        <f>SUBTOTAL(109,#REF!)</f>
        <v>#REF!</v>
      </c>
      <c r="AZ14" s="34" t="e">
        <f>SUBTOTAL(109,#REF!)</f>
        <v>#REF!</v>
      </c>
      <c r="BA14" s="34" t="e">
        <f>SUBTOTAL(109,#REF!)</f>
        <v>#REF!</v>
      </c>
      <c r="BB14" s="34" t="e">
        <f>SUBTOTAL(109,#REF!)</f>
        <v>#REF!</v>
      </c>
      <c r="BC14" s="34" t="e">
        <f>SUBTOTAL(109,#REF!)</f>
        <v>#REF!</v>
      </c>
      <c r="BD14" s="34" t="e">
        <f>SUBTOTAL(109,#REF!)</f>
        <v>#REF!</v>
      </c>
      <c r="BE14" s="34" t="e">
        <f>SUBTOTAL(109,#REF!)</f>
        <v>#REF!</v>
      </c>
      <c r="BF14" s="34" t="e">
        <f>SUBTOTAL(109,#REF!)</f>
        <v>#REF!</v>
      </c>
      <c r="BG14" s="34" t="e">
        <f>SUBTOTAL(109,#REF!)</f>
        <v>#REF!</v>
      </c>
      <c r="BH14" s="34" t="e">
        <f>SUBTOTAL(109,#REF!)</f>
        <v>#REF!</v>
      </c>
      <c r="BI14" s="34" t="e">
        <f>SUBTOTAL(109,#REF!)</f>
        <v>#REF!</v>
      </c>
      <c r="BJ14" s="34" t="e">
        <f>SUBTOTAL(109,#REF!)</f>
        <v>#REF!</v>
      </c>
      <c r="BK14" s="34" t="e">
        <f>SUBTOTAL(109,#REF!)</f>
        <v>#REF!</v>
      </c>
      <c r="BL14" s="34" t="e">
        <f>SUBTOTAL(109,#REF!)</f>
        <v>#REF!</v>
      </c>
      <c r="BM14" s="34" t="e">
        <f>SUBTOTAL(109,#REF!)</f>
        <v>#REF!</v>
      </c>
      <c r="BN14" s="34" t="e">
        <f>SUBTOTAL(109,#REF!)</f>
        <v>#REF!</v>
      </c>
      <c r="BO14" s="34" t="e">
        <f>SUBTOTAL(109,#REF!)</f>
        <v>#REF!</v>
      </c>
      <c r="BP14" s="34" t="e">
        <f>SUBTOTAL(109,#REF!)</f>
        <v>#REF!</v>
      </c>
      <c r="BQ14" s="34" t="e">
        <f>SUBTOTAL(109,#REF!)</f>
        <v>#REF!</v>
      </c>
      <c r="BR14" s="34" t="e">
        <f>SUBTOTAL(109,#REF!)</f>
        <v>#REF!</v>
      </c>
      <c r="BS14" s="34" t="e">
        <f>SUBTOTAL(109,#REF!)</f>
        <v>#REF!</v>
      </c>
      <c r="BT14" s="34" t="e">
        <f>SUBTOTAL(109,#REF!)</f>
        <v>#REF!</v>
      </c>
      <c r="BU14" s="34" t="e">
        <f>SUBTOTAL(109,#REF!)</f>
        <v>#REF!</v>
      </c>
      <c r="BV14" s="34" t="e">
        <f>SUBTOTAL(109,#REF!)</f>
        <v>#REF!</v>
      </c>
      <c r="BW14" s="34" t="e">
        <f>SUBTOTAL(109,#REF!)</f>
        <v>#REF!</v>
      </c>
      <c r="BX14" s="34" t="e">
        <f>SUBTOTAL(109,#REF!)</f>
        <v>#REF!</v>
      </c>
      <c r="BY14" s="34" t="e">
        <f>SUBTOTAL(109,#REF!)</f>
        <v>#REF!</v>
      </c>
      <c r="BZ14" s="34" t="e">
        <f>SUBTOTAL(109,#REF!)</f>
        <v>#REF!</v>
      </c>
      <c r="CA14" s="34" t="e">
        <f>SUBTOTAL(109,#REF!)</f>
        <v>#REF!</v>
      </c>
      <c r="CB14" s="34" t="e">
        <f>SUBTOTAL(109,#REF!)</f>
        <v>#REF!</v>
      </c>
      <c r="CC14" s="34" t="e">
        <f>SUBTOTAL(109,#REF!)</f>
        <v>#REF!</v>
      </c>
      <c r="CD14" s="34" t="e">
        <f>SUBTOTAL(109,#REF!)</f>
        <v>#REF!</v>
      </c>
      <c r="CE14" s="34" t="e">
        <f>SUBTOTAL(109,#REF!)</f>
        <v>#REF!</v>
      </c>
      <c r="CF14" s="34" t="e">
        <f>SUBTOTAL(109,#REF!)</f>
        <v>#REF!</v>
      </c>
      <c r="CG14" s="34" t="e">
        <f>SUBTOTAL(109,#REF!)</f>
        <v>#REF!</v>
      </c>
      <c r="CH14" s="34" t="e">
        <f>SUBTOTAL(109,#REF!)</f>
        <v>#REF!</v>
      </c>
      <c r="CI14" s="34" t="e">
        <f>SUBTOTAL(109,#REF!)</f>
        <v>#REF!</v>
      </c>
      <c r="CJ14" s="34" t="e">
        <f>SUBTOTAL(109,#REF!)</f>
        <v>#REF!</v>
      </c>
      <c r="CK14" s="34" t="e">
        <f>SUBTOTAL(109,#REF!)</f>
        <v>#REF!</v>
      </c>
      <c r="CL14" s="34" t="e">
        <f>SUBTOTAL(109,#REF!)</f>
        <v>#REF!</v>
      </c>
      <c r="CM14" s="34" t="e">
        <f>SUBTOTAL(109,#REF!)</f>
        <v>#REF!</v>
      </c>
      <c r="CN14" s="34" t="e">
        <f>SUBTOTAL(109,#REF!)</f>
        <v>#REF!</v>
      </c>
      <c r="CO14" s="34" t="e">
        <f>SUBTOTAL(109,#REF!)</f>
        <v>#REF!</v>
      </c>
      <c r="CP14" s="34" t="e">
        <f>SUBTOTAL(109,#REF!)</f>
        <v>#REF!</v>
      </c>
      <c r="CQ14" s="34" t="e">
        <f>SUBTOTAL(109,#REF!)</f>
        <v>#REF!</v>
      </c>
      <c r="CR14" s="34" t="e">
        <f>SUBTOTAL(109,#REF!)</f>
        <v>#REF!</v>
      </c>
      <c r="CS14" s="34" t="e">
        <f>SUBTOTAL(109,#REF!)</f>
        <v>#REF!</v>
      </c>
      <c r="CT14" s="34" t="e">
        <f>SUBTOTAL(109,#REF!)</f>
        <v>#REF!</v>
      </c>
      <c r="CU14" s="34" t="e">
        <f>SUBTOTAL(109,#REF!)</f>
        <v>#REF!</v>
      </c>
      <c r="CV14" s="34" t="e">
        <f>SUBTOTAL(109,#REF!)</f>
        <v>#REF!</v>
      </c>
      <c r="CW14" s="34" t="e">
        <f>SUBTOTAL(109,#REF!)</f>
        <v>#REF!</v>
      </c>
      <c r="CX14" s="34" t="e">
        <f>SUBTOTAL(109,#REF!)</f>
        <v>#REF!</v>
      </c>
      <c r="CY14" s="34" t="e">
        <f>SUBTOTAL(109,#REF!)</f>
        <v>#REF!</v>
      </c>
      <c r="CZ14" s="34" t="e">
        <f>SUBTOTAL(109,#REF!)</f>
        <v>#REF!</v>
      </c>
      <c r="DA14" s="34" t="e">
        <f>SUBTOTAL(109,#REF!)</f>
        <v>#REF!</v>
      </c>
      <c r="DB14" s="34" t="e">
        <f>SUBTOTAL(109,#REF!)</f>
        <v>#REF!</v>
      </c>
      <c r="DC14" s="34" t="e">
        <f>SUBTOTAL(109,#REF!)</f>
        <v>#REF!</v>
      </c>
      <c r="DD14" s="34" t="e">
        <f>SUBTOTAL(109,#REF!)</f>
        <v>#REF!</v>
      </c>
      <c r="DE14" s="34" t="e">
        <f>SUBTOTAL(109,#REF!)</f>
        <v>#REF!</v>
      </c>
      <c r="DF14" s="34" t="e">
        <f>SUBTOTAL(109,#REF!)</f>
        <v>#REF!</v>
      </c>
      <c r="DG14" s="34" t="e">
        <f>SUBTOTAL(109,#REF!)</f>
        <v>#REF!</v>
      </c>
      <c r="DH14" s="34" t="e">
        <f>SUBTOTAL(109,#REF!)</f>
        <v>#REF!</v>
      </c>
      <c r="DI14" s="34" t="e">
        <f>SUBTOTAL(109,#REF!)</f>
        <v>#REF!</v>
      </c>
      <c r="DJ14" s="34" t="e">
        <f>SUBTOTAL(109,#REF!)</f>
        <v>#REF!</v>
      </c>
      <c r="DK14" s="34" t="e">
        <f>SUBTOTAL(109,#REF!)</f>
        <v>#REF!</v>
      </c>
      <c r="DL14" s="34" t="e">
        <f>SUBTOTAL(109,#REF!)</f>
        <v>#REF!</v>
      </c>
      <c r="DM14" s="34" t="e">
        <f>SUBTOTAL(109,#REF!)</f>
        <v>#REF!</v>
      </c>
      <c r="DN14" s="34" t="e">
        <f>SUBTOTAL(109,#REF!)</f>
        <v>#REF!</v>
      </c>
      <c r="DO14" s="34" t="e">
        <f>SUBTOTAL(109,#REF!)</f>
        <v>#REF!</v>
      </c>
      <c r="DP14" s="34" t="e">
        <f>SUBTOTAL(109,#REF!)</f>
        <v>#REF!</v>
      </c>
      <c r="DQ14" s="34" t="e">
        <f>SUBTOTAL(109,#REF!)</f>
        <v>#REF!</v>
      </c>
      <c r="DR14" s="34" t="e">
        <f>SUBTOTAL(109,#REF!)</f>
        <v>#REF!</v>
      </c>
      <c r="DS14" s="34" t="e">
        <f>SUBTOTAL(109,#REF!)</f>
        <v>#REF!</v>
      </c>
      <c r="DT14" s="34" t="e">
        <f>SUBTOTAL(109,#REF!)</f>
        <v>#REF!</v>
      </c>
      <c r="DU14" s="34" t="e">
        <f>SUBTOTAL(109,#REF!)</f>
        <v>#REF!</v>
      </c>
      <c r="DV14" s="34" t="e">
        <f>SUBTOTAL(109,#REF!)</f>
        <v>#REF!</v>
      </c>
      <c r="DW14" s="34" t="e">
        <f>SUBTOTAL(109,#REF!)</f>
        <v>#REF!</v>
      </c>
      <c r="DX14" s="34" t="e">
        <f>SUBTOTAL(109,#REF!)</f>
        <v>#REF!</v>
      </c>
      <c r="DY14" s="34" t="e">
        <f>SUBTOTAL(109,#REF!)</f>
        <v>#REF!</v>
      </c>
      <c r="DZ14" s="34" t="e">
        <f>SUBTOTAL(109,#REF!)</f>
        <v>#REF!</v>
      </c>
      <c r="EA14" s="34" t="e">
        <f>SUBTOTAL(109,#REF!)</f>
        <v>#REF!</v>
      </c>
      <c r="EB14" s="34" t="e">
        <f>SUBTOTAL(109,#REF!)</f>
        <v>#REF!</v>
      </c>
      <c r="EC14" s="34" t="e">
        <f>SUBTOTAL(109,#REF!)</f>
        <v>#REF!</v>
      </c>
      <c r="ED14" s="34" t="e">
        <f>SUBTOTAL(109,#REF!)</f>
        <v>#REF!</v>
      </c>
      <c r="EE14" s="34" t="e">
        <f>SUBTOTAL(109,#REF!)</f>
        <v>#REF!</v>
      </c>
      <c r="EF14" s="34" t="e">
        <f>SUBTOTAL(109,#REF!)</f>
        <v>#REF!</v>
      </c>
      <c r="EG14" s="34" t="e">
        <f>SUBTOTAL(109,#REF!)</f>
        <v>#REF!</v>
      </c>
      <c r="EH14" s="34" t="e">
        <f>SUBTOTAL(109,#REF!)</f>
        <v>#REF!</v>
      </c>
      <c r="EI14" s="34" t="e">
        <f>SUBTOTAL(109,#REF!)</f>
        <v>#REF!</v>
      </c>
      <c r="EJ14" s="34" t="e">
        <f>SUBTOTAL(109,#REF!)</f>
        <v>#REF!</v>
      </c>
      <c r="EK14" s="34" t="e">
        <f>SUBTOTAL(109,#REF!)</f>
        <v>#REF!</v>
      </c>
      <c r="EL14" s="34" t="e">
        <f>SUBTOTAL(109,#REF!)</f>
        <v>#REF!</v>
      </c>
      <c r="EM14" s="34" t="e">
        <f>SUBTOTAL(109,#REF!)</f>
        <v>#REF!</v>
      </c>
      <c r="EN14" s="34" t="e">
        <f>SUBTOTAL(109,#REF!)</f>
        <v>#REF!</v>
      </c>
      <c r="EO14" s="34" t="e">
        <f>SUBTOTAL(109,#REF!)</f>
        <v>#REF!</v>
      </c>
      <c r="EP14" s="34" t="e">
        <f>SUBTOTAL(109,#REF!)</f>
        <v>#REF!</v>
      </c>
      <c r="EQ14" s="34" t="e">
        <f>SUBTOTAL(109,#REF!)</f>
        <v>#REF!</v>
      </c>
      <c r="ER14" s="34" t="e">
        <f>SUBTOTAL(109,#REF!)</f>
        <v>#REF!</v>
      </c>
      <c r="ES14" s="34" t="e">
        <f>SUBTOTAL(109,#REF!)</f>
        <v>#REF!</v>
      </c>
      <c r="ET14" s="34" t="e">
        <f>SUBTOTAL(109,#REF!)</f>
        <v>#REF!</v>
      </c>
      <c r="EU14" s="34" t="e">
        <f>SUBTOTAL(109,#REF!)</f>
        <v>#REF!</v>
      </c>
      <c r="EV14" s="34" t="e">
        <f>SUBTOTAL(109,#REF!)</f>
        <v>#REF!</v>
      </c>
      <c r="EW14" s="34" t="e">
        <f>SUBTOTAL(109,#REF!)</f>
        <v>#REF!</v>
      </c>
      <c r="EX14" s="34" t="e">
        <f>SUBTOTAL(109,#REF!)</f>
        <v>#REF!</v>
      </c>
      <c r="EY14" s="34" t="e">
        <f>SUBTOTAL(109,#REF!)</f>
        <v>#REF!</v>
      </c>
      <c r="EZ14" s="34" t="e">
        <f>SUBTOTAL(109,#REF!)</f>
        <v>#REF!</v>
      </c>
      <c r="FA14" s="34" t="e">
        <f>SUBTOTAL(109,#REF!)</f>
        <v>#REF!</v>
      </c>
      <c r="FB14" s="34" t="e">
        <f>SUBTOTAL(109,#REF!)</f>
        <v>#REF!</v>
      </c>
      <c r="FC14" s="34" t="e">
        <f>SUBTOTAL(109,#REF!)</f>
        <v>#REF!</v>
      </c>
      <c r="FD14" s="34" t="e">
        <f>SUBTOTAL(109,#REF!)</f>
        <v>#REF!</v>
      </c>
      <c r="FE14" s="34" t="e">
        <f>SUBTOTAL(109,#REF!)</f>
        <v>#REF!</v>
      </c>
      <c r="FF14" s="34" t="e">
        <f>SUBTOTAL(109,#REF!)</f>
        <v>#REF!</v>
      </c>
      <c r="FG14" s="34" t="e">
        <f>SUBTOTAL(109,#REF!)</f>
        <v>#REF!</v>
      </c>
      <c r="FH14" s="34" t="e">
        <f>SUBTOTAL(109,#REF!)</f>
        <v>#REF!</v>
      </c>
      <c r="FI14" s="34" t="e">
        <f>SUBTOTAL(109,#REF!)</f>
        <v>#REF!</v>
      </c>
      <c r="FJ14" s="34" t="e">
        <f>SUBTOTAL(109,#REF!)</f>
        <v>#REF!</v>
      </c>
      <c r="FK14" s="34" t="e">
        <f>SUBTOTAL(109,#REF!)</f>
        <v>#REF!</v>
      </c>
      <c r="FL14" s="34" t="e">
        <f>SUBTOTAL(109,#REF!)</f>
        <v>#REF!</v>
      </c>
      <c r="FM14" s="34" t="e">
        <f>SUBTOTAL(109,#REF!)</f>
        <v>#REF!</v>
      </c>
      <c r="FN14" s="34" t="e">
        <f>SUBTOTAL(109,#REF!)</f>
        <v>#REF!</v>
      </c>
      <c r="FO14" s="34" t="e">
        <f>SUBTOTAL(109,#REF!)</f>
        <v>#REF!</v>
      </c>
      <c r="FP14" s="34" t="e">
        <f>SUBTOTAL(109,#REF!)</f>
        <v>#REF!</v>
      </c>
      <c r="FQ14" s="34" t="e">
        <f>SUBTOTAL(109,#REF!)</f>
        <v>#REF!</v>
      </c>
      <c r="FR14" s="34" t="e">
        <f>SUBTOTAL(109,#REF!)</f>
        <v>#REF!</v>
      </c>
      <c r="FS14" s="34" t="e">
        <f>SUBTOTAL(109,#REF!)</f>
        <v>#REF!</v>
      </c>
      <c r="FT14" s="34" t="e">
        <f>SUBTOTAL(109,#REF!)</f>
        <v>#REF!</v>
      </c>
      <c r="FU14" s="34" t="e">
        <f>SUBTOTAL(109,#REF!)</f>
        <v>#REF!</v>
      </c>
      <c r="FV14" s="34" t="e">
        <f>SUBTOTAL(109,#REF!)</f>
        <v>#REF!</v>
      </c>
      <c r="FW14" s="34" t="e">
        <f>SUBTOTAL(109,#REF!)</f>
        <v>#REF!</v>
      </c>
      <c r="FX14" s="34" t="e">
        <f>SUBTOTAL(109,#REF!)</f>
        <v>#REF!</v>
      </c>
      <c r="FY14" s="34" t="e">
        <f>SUBTOTAL(109,#REF!)</f>
        <v>#REF!</v>
      </c>
      <c r="FZ14" s="34" t="e">
        <f>SUBTOTAL(109,#REF!)</f>
        <v>#REF!</v>
      </c>
      <c r="GA14" s="34" t="e">
        <f>SUBTOTAL(109,#REF!)</f>
        <v>#REF!</v>
      </c>
      <c r="GB14" s="34" t="e">
        <f>SUBTOTAL(109,#REF!)</f>
        <v>#REF!</v>
      </c>
      <c r="GC14" s="34" t="e">
        <f>SUBTOTAL(109,#REF!)</f>
        <v>#REF!</v>
      </c>
      <c r="GD14" s="34" t="e">
        <f>SUBTOTAL(109,#REF!)</f>
        <v>#REF!</v>
      </c>
      <c r="GE14" s="34" t="e">
        <f>SUBTOTAL(109,#REF!)</f>
        <v>#REF!</v>
      </c>
      <c r="GF14" s="34" t="e">
        <f>SUBTOTAL(109,#REF!)</f>
        <v>#REF!</v>
      </c>
      <c r="GG14" s="34" t="e">
        <f>SUBTOTAL(109,#REF!)</f>
        <v>#REF!</v>
      </c>
      <c r="GH14" s="34" t="e">
        <f>SUBTOTAL(109,#REF!)</f>
        <v>#REF!</v>
      </c>
      <c r="GI14" s="34" t="e">
        <f>SUBTOTAL(109,#REF!)</f>
        <v>#REF!</v>
      </c>
      <c r="GJ14" s="34" t="e">
        <f>SUBTOTAL(109,#REF!)</f>
        <v>#REF!</v>
      </c>
      <c r="GK14" s="34" t="e">
        <f>SUBTOTAL(109,#REF!)</f>
        <v>#REF!</v>
      </c>
      <c r="GL14" s="34" t="e">
        <f>SUBTOTAL(109,#REF!)</f>
        <v>#REF!</v>
      </c>
      <c r="GM14" s="34" t="e">
        <f>SUBTOTAL(109,#REF!)</f>
        <v>#REF!</v>
      </c>
      <c r="GN14" s="34" t="e">
        <f>SUBTOTAL(109,#REF!)</f>
        <v>#REF!</v>
      </c>
      <c r="GO14" s="34" t="e">
        <f>SUBTOTAL(109,#REF!)</f>
        <v>#REF!</v>
      </c>
      <c r="GP14" s="34" t="e">
        <f>SUBTOTAL(109,#REF!)</f>
        <v>#REF!</v>
      </c>
      <c r="GQ14" s="34" t="e">
        <f>SUBTOTAL(109,#REF!)</f>
        <v>#REF!</v>
      </c>
      <c r="GR14" s="34" t="e">
        <f>SUBTOTAL(109,#REF!)</f>
        <v>#REF!</v>
      </c>
      <c r="GS14" s="34" t="e">
        <f>SUBTOTAL(109,#REF!)</f>
        <v>#REF!</v>
      </c>
      <c r="GT14" s="34" t="e">
        <f>SUBTOTAL(109,#REF!)</f>
        <v>#REF!</v>
      </c>
      <c r="GU14" s="34" t="e">
        <f>SUBTOTAL(109,#REF!)</f>
        <v>#REF!</v>
      </c>
      <c r="GV14" s="34" t="e">
        <f>SUBTOTAL(109,#REF!)</f>
        <v>#REF!</v>
      </c>
      <c r="GW14" s="34" t="e">
        <f>SUBTOTAL(109,#REF!)</f>
        <v>#REF!</v>
      </c>
      <c r="GX14" s="34" t="e">
        <f>SUBTOTAL(109,#REF!)</f>
        <v>#REF!</v>
      </c>
      <c r="GY14" s="34" t="e">
        <f>SUBTOTAL(109,#REF!)</f>
        <v>#REF!</v>
      </c>
      <c r="GZ14" s="34" t="e">
        <f>SUBTOTAL(109,#REF!)</f>
        <v>#REF!</v>
      </c>
      <c r="HA14" s="34" t="e">
        <f>SUBTOTAL(109,#REF!)</f>
        <v>#REF!</v>
      </c>
      <c r="HB14" s="34" t="e">
        <f>SUBTOTAL(109,#REF!)</f>
        <v>#REF!</v>
      </c>
      <c r="HC14" s="34" t="e">
        <f>SUBTOTAL(109,#REF!)</f>
        <v>#REF!</v>
      </c>
      <c r="HD14" s="34" t="e">
        <f>SUBTOTAL(109,#REF!)</f>
        <v>#REF!</v>
      </c>
      <c r="HE14" s="34" t="e">
        <f>SUBTOTAL(109,#REF!)</f>
        <v>#REF!</v>
      </c>
      <c r="HF14" s="34" t="e">
        <f>SUBTOTAL(109,#REF!)</f>
        <v>#REF!</v>
      </c>
      <c r="HG14" s="34" t="e">
        <f>SUBTOTAL(109,#REF!)</f>
        <v>#REF!</v>
      </c>
      <c r="HH14" s="34" t="e">
        <f>SUBTOTAL(109,#REF!)</f>
        <v>#REF!</v>
      </c>
      <c r="HI14" s="34" t="e">
        <f>SUBTOTAL(109,#REF!)</f>
        <v>#REF!</v>
      </c>
      <c r="HJ14" s="34" t="e">
        <f>SUBTOTAL(109,#REF!)</f>
        <v>#REF!</v>
      </c>
      <c r="HK14" s="34" t="e">
        <f>SUBTOTAL(109,#REF!)</f>
        <v>#REF!</v>
      </c>
      <c r="HL14" s="34" t="e">
        <f>SUBTOTAL(109,#REF!)</f>
        <v>#REF!</v>
      </c>
      <c r="HM14" s="34" t="e">
        <f>SUBTOTAL(109,#REF!)</f>
        <v>#REF!</v>
      </c>
      <c r="HN14" s="34" t="e">
        <f>SUBTOTAL(109,#REF!)</f>
        <v>#REF!</v>
      </c>
      <c r="HO14" s="34" t="e">
        <f>SUBTOTAL(109,#REF!)</f>
        <v>#REF!</v>
      </c>
      <c r="HP14" s="34" t="e">
        <f>SUBTOTAL(109,#REF!)</f>
        <v>#REF!</v>
      </c>
      <c r="HQ14" s="34" t="e">
        <f>SUBTOTAL(109,#REF!)</f>
        <v>#REF!</v>
      </c>
      <c r="HR14" s="34" t="e">
        <f>SUBTOTAL(109,#REF!)</f>
        <v>#REF!</v>
      </c>
      <c r="HS14" s="34" t="e">
        <f>SUBTOTAL(109,#REF!)</f>
        <v>#REF!</v>
      </c>
      <c r="HT14" s="34" t="e">
        <f>SUBTOTAL(109,#REF!)</f>
        <v>#REF!</v>
      </c>
      <c r="HU14" s="34" t="e">
        <f>SUBTOTAL(109,#REF!)</f>
        <v>#REF!</v>
      </c>
      <c r="HV14" s="34" t="e">
        <f>SUBTOTAL(109,#REF!)</f>
        <v>#REF!</v>
      </c>
      <c r="HW14" s="34" t="e">
        <f>SUBTOTAL(109,#REF!)</f>
        <v>#REF!</v>
      </c>
      <c r="HX14" s="34" t="e">
        <f>SUBTOTAL(109,#REF!)</f>
        <v>#REF!</v>
      </c>
      <c r="HY14" s="34" t="e">
        <f>SUBTOTAL(109,#REF!)</f>
        <v>#REF!</v>
      </c>
      <c r="HZ14" s="34" t="e">
        <f>SUBTOTAL(109,#REF!)</f>
        <v>#REF!</v>
      </c>
      <c r="IA14" s="34" t="e">
        <f>SUBTOTAL(109,#REF!)</f>
        <v>#REF!</v>
      </c>
      <c r="IB14" s="34" t="e">
        <f>SUBTOTAL(109,#REF!)</f>
        <v>#REF!</v>
      </c>
      <c r="IC14" s="34" t="e">
        <f>SUBTOTAL(109,#REF!)</f>
        <v>#REF!</v>
      </c>
      <c r="ID14" s="34" t="e">
        <f>SUBTOTAL(109,#REF!)</f>
        <v>#REF!</v>
      </c>
      <c r="IE14" s="34" t="e">
        <f>SUBTOTAL(109,#REF!)</f>
        <v>#REF!</v>
      </c>
      <c r="IF14" s="34" t="e">
        <f>SUBTOTAL(109,#REF!)</f>
        <v>#REF!</v>
      </c>
      <c r="IG14" s="34" t="e">
        <f>SUBTOTAL(109,#REF!)</f>
        <v>#REF!</v>
      </c>
      <c r="IH14" s="34" t="e">
        <f>SUBTOTAL(109,#REF!)</f>
        <v>#REF!</v>
      </c>
      <c r="II14" s="34" t="e">
        <f>SUBTOTAL(109,#REF!)</f>
        <v>#REF!</v>
      </c>
      <c r="IJ14" s="34" t="e">
        <f>SUBTOTAL(109,#REF!)</f>
        <v>#REF!</v>
      </c>
      <c r="IK14" s="34" t="e">
        <f>SUBTOTAL(109,#REF!)</f>
        <v>#REF!</v>
      </c>
      <c r="IL14" s="34" t="e">
        <f>SUBTOTAL(109,#REF!)</f>
        <v>#REF!</v>
      </c>
      <c r="IM14" s="34" t="e">
        <f>SUBTOTAL(109,#REF!)</f>
        <v>#REF!</v>
      </c>
      <c r="IN14" s="34" t="e">
        <f>SUBTOTAL(109,#REF!)</f>
        <v>#REF!</v>
      </c>
      <c r="IO14" s="34" t="e">
        <f>SUBTOTAL(109,#REF!)</f>
        <v>#REF!</v>
      </c>
      <c r="IP14" s="34" t="e">
        <f>SUBTOTAL(109,#REF!)</f>
        <v>#REF!</v>
      </c>
      <c r="IQ14" s="34" t="e">
        <f>SUBTOTAL(109,#REF!)</f>
        <v>#REF!</v>
      </c>
      <c r="IR14" s="34" t="e">
        <f>SUBTOTAL(109,#REF!)</f>
        <v>#REF!</v>
      </c>
      <c r="IS14" s="34" t="e">
        <f>SUBTOTAL(109,#REF!)</f>
        <v>#REF!</v>
      </c>
      <c r="IT14" s="34" t="e">
        <f>SUBTOTAL(109,#REF!)</f>
        <v>#REF!</v>
      </c>
      <c r="IU14" s="34" t="e">
        <f>SUBTOTAL(109,#REF!)</f>
        <v>#REF!</v>
      </c>
      <c r="IV14" s="34" t="e">
        <f>SUBTOTAL(109,#REF!)</f>
        <v>#REF!</v>
      </c>
      <c r="IW14" s="34" t="e">
        <f>SUBTOTAL(109,#REF!)</f>
        <v>#REF!</v>
      </c>
      <c r="IX14" s="34" t="e">
        <f>SUBTOTAL(109,#REF!)</f>
        <v>#REF!</v>
      </c>
      <c r="IY14" s="34" t="e">
        <f>SUBTOTAL(109,#REF!)</f>
        <v>#REF!</v>
      </c>
      <c r="IZ14" s="34" t="e">
        <f>SUBTOTAL(109,#REF!)</f>
        <v>#REF!</v>
      </c>
      <c r="JA14" s="34" t="e">
        <f>SUBTOTAL(109,#REF!)</f>
        <v>#REF!</v>
      </c>
      <c r="JB14" s="34" t="e">
        <f>SUBTOTAL(109,#REF!)</f>
        <v>#REF!</v>
      </c>
      <c r="JC14" s="34" t="e">
        <f>SUBTOTAL(109,#REF!)</f>
        <v>#REF!</v>
      </c>
      <c r="JD14" s="34" t="e">
        <f>SUBTOTAL(109,#REF!)</f>
        <v>#REF!</v>
      </c>
      <c r="JE14" s="34" t="e">
        <f>SUBTOTAL(109,#REF!)</f>
        <v>#REF!</v>
      </c>
      <c r="JF14" s="34" t="e">
        <f>SUBTOTAL(109,#REF!)</f>
        <v>#REF!</v>
      </c>
      <c r="JG14" s="34" t="e">
        <f>SUBTOTAL(109,#REF!)</f>
        <v>#REF!</v>
      </c>
      <c r="JH14" s="34" t="e">
        <f>SUBTOTAL(109,#REF!)</f>
        <v>#REF!</v>
      </c>
      <c r="JI14" s="34" t="e">
        <f>SUBTOTAL(109,#REF!)</f>
        <v>#REF!</v>
      </c>
      <c r="JJ14" s="34" t="e">
        <f>SUBTOTAL(109,#REF!)</f>
        <v>#REF!</v>
      </c>
      <c r="JK14" s="34" t="e">
        <f>SUBTOTAL(109,#REF!)</f>
        <v>#REF!</v>
      </c>
      <c r="JL14" s="34" t="e">
        <f>SUBTOTAL(109,#REF!)</f>
        <v>#REF!</v>
      </c>
      <c r="JM14" s="34" t="e">
        <f>SUBTOTAL(109,#REF!)</f>
        <v>#REF!</v>
      </c>
      <c r="JN14" s="34" t="e">
        <f>SUBTOTAL(109,#REF!)</f>
        <v>#REF!</v>
      </c>
      <c r="JO14" s="34" t="e">
        <f>SUBTOTAL(109,#REF!)</f>
        <v>#REF!</v>
      </c>
      <c r="JP14" s="73"/>
      <c r="JQ14" s="70"/>
      <c r="JR14" s="89" t="s">
        <v>23</v>
      </c>
      <c r="JS14" s="88"/>
      <c r="JT14" s="34" t="e">
        <f>SUBTOTAL(109,#REF!)</f>
        <v>#REF!</v>
      </c>
      <c r="JU14" s="34" t="e">
        <f>SUBTOTAL(109,#REF!)</f>
        <v>#REF!</v>
      </c>
      <c r="JV14" s="34" t="e">
        <f>SUBTOTAL(109,#REF!)</f>
        <v>#REF!</v>
      </c>
      <c r="JW14" s="34" t="e">
        <f>SUBTOTAL(109,#REF!)</f>
        <v>#REF!</v>
      </c>
      <c r="JX14" s="34" t="e">
        <f>SUBTOTAL(109,#REF!)</f>
        <v>#REF!</v>
      </c>
      <c r="JY14" s="34" t="e">
        <f>SUBTOTAL(109,#REF!)</f>
        <v>#REF!</v>
      </c>
      <c r="JZ14" s="34" t="e">
        <f>SUBTOTAL(109,#REF!)</f>
        <v>#REF!</v>
      </c>
      <c r="KA14" s="34" t="e">
        <f>SUBTOTAL(109,#REF!)</f>
        <v>#REF!</v>
      </c>
      <c r="KB14" s="34" t="e">
        <f>SUBTOTAL(109,#REF!)</f>
        <v>#REF!</v>
      </c>
      <c r="KC14" s="34" t="e">
        <f>SUBTOTAL(109,#REF!)</f>
        <v>#REF!</v>
      </c>
      <c r="KD14" s="34" t="e">
        <f>SUBTOTAL(109,#REF!)</f>
        <v>#REF!</v>
      </c>
      <c r="KE14" s="34" t="e">
        <f>SUBTOTAL(109,#REF!)</f>
        <v>#REF!</v>
      </c>
      <c r="KF14" s="34" t="e">
        <f>SUBTOTAL(109,#REF!)</f>
        <v>#REF!</v>
      </c>
      <c r="KG14" s="34" t="e">
        <f>SUBTOTAL(109,#REF!)</f>
        <v>#REF!</v>
      </c>
      <c r="KH14" s="34" t="e">
        <f>SUBTOTAL(109,#REF!)</f>
        <v>#REF!</v>
      </c>
      <c r="KI14" s="34" t="e">
        <f>SUBTOTAL(109,#REF!)</f>
        <v>#REF!</v>
      </c>
      <c r="KJ14" s="34" t="e">
        <f>SUBTOTAL(109,#REF!)</f>
        <v>#REF!</v>
      </c>
      <c r="KK14" s="34" t="e">
        <f>SUBTOTAL(109,#REF!)</f>
        <v>#REF!</v>
      </c>
      <c r="KL14" s="34" t="e">
        <f>SUBTOTAL(109,#REF!)</f>
        <v>#REF!</v>
      </c>
      <c r="KM14" s="34" t="e">
        <f>SUBTOTAL(109,#REF!)</f>
        <v>#REF!</v>
      </c>
      <c r="KN14" s="34" t="e">
        <f>SUBTOTAL(109,#REF!)</f>
        <v>#REF!</v>
      </c>
      <c r="KO14" s="34" t="e">
        <f>SUBTOTAL(109,#REF!)</f>
        <v>#REF!</v>
      </c>
      <c r="KP14" s="34" t="e">
        <f>SUBTOTAL(109,#REF!)</f>
        <v>#REF!</v>
      </c>
      <c r="KQ14" s="34" t="e">
        <f>SUBTOTAL(109,#REF!)</f>
        <v>#REF!</v>
      </c>
      <c r="KR14" s="34" t="e">
        <f>SUBTOTAL(109,#REF!)</f>
        <v>#REF!</v>
      </c>
      <c r="KS14" s="34" t="e">
        <f>SUBTOTAL(109,#REF!)</f>
        <v>#REF!</v>
      </c>
      <c r="KT14" s="34" t="e">
        <f>SUBTOTAL(109,#REF!)</f>
        <v>#REF!</v>
      </c>
      <c r="KU14" s="34" t="e">
        <f>SUBTOTAL(109,#REF!)</f>
        <v>#REF!</v>
      </c>
      <c r="KV14" s="34" t="e">
        <f>SUBTOTAL(109,#REF!)</f>
        <v>#REF!</v>
      </c>
      <c r="KW14" s="34" t="e">
        <f>SUBTOTAL(109,#REF!)</f>
        <v>#REF!</v>
      </c>
      <c r="KX14" s="34" t="e">
        <f>SUBTOTAL(109,#REF!)</f>
        <v>#REF!</v>
      </c>
      <c r="KY14" s="34" t="e">
        <f>SUBTOTAL(109,#REF!)</f>
        <v>#REF!</v>
      </c>
      <c r="KZ14" s="34" t="e">
        <f>SUBTOTAL(109,#REF!)</f>
        <v>#REF!</v>
      </c>
      <c r="LA14" s="34" t="e">
        <f>SUBTOTAL(109,#REF!)</f>
        <v>#REF!</v>
      </c>
      <c r="LB14" s="34" t="e">
        <f>SUBTOTAL(109,#REF!)</f>
        <v>#REF!</v>
      </c>
      <c r="LC14" s="34" t="e">
        <f>SUBTOTAL(109,#REF!)</f>
        <v>#REF!</v>
      </c>
      <c r="LD14" s="34" t="e">
        <f>SUBTOTAL(109,#REF!)</f>
        <v>#REF!</v>
      </c>
      <c r="LE14" s="34" t="e">
        <f>SUBTOTAL(109,#REF!)</f>
        <v>#REF!</v>
      </c>
      <c r="LF14" s="34" t="e">
        <f>SUBTOTAL(109,#REF!)</f>
        <v>#REF!</v>
      </c>
      <c r="LG14" s="34" t="e">
        <f>SUBTOTAL(109,#REF!)</f>
        <v>#REF!</v>
      </c>
      <c r="LH14" s="34" t="e">
        <f>SUBTOTAL(109,#REF!)</f>
        <v>#REF!</v>
      </c>
      <c r="LI14" s="34" t="e">
        <f>SUBTOTAL(109,#REF!)</f>
        <v>#REF!</v>
      </c>
      <c r="LJ14" s="34" t="e">
        <f>SUBTOTAL(109,#REF!)</f>
        <v>#REF!</v>
      </c>
      <c r="LK14" s="34" t="e">
        <f>SUBTOTAL(109,#REF!)</f>
        <v>#REF!</v>
      </c>
      <c r="LL14" s="34" t="e">
        <f>SUBTOTAL(109,#REF!)</f>
        <v>#REF!</v>
      </c>
      <c r="LM14" s="34" t="e">
        <f>SUBTOTAL(109,#REF!)</f>
        <v>#REF!</v>
      </c>
      <c r="LN14" s="34" t="e">
        <f>SUBTOTAL(109,#REF!)</f>
        <v>#REF!</v>
      </c>
      <c r="LO14" s="34" t="e">
        <f>SUBTOTAL(109,#REF!)</f>
        <v>#REF!</v>
      </c>
      <c r="LP14" s="34" t="e">
        <f>SUBTOTAL(109,#REF!)</f>
        <v>#REF!</v>
      </c>
      <c r="LQ14" s="34" t="e">
        <f>SUBTOTAL(109,#REF!)</f>
        <v>#REF!</v>
      </c>
      <c r="LR14" s="34" t="e">
        <f>SUBTOTAL(109,#REF!)</f>
        <v>#REF!</v>
      </c>
      <c r="LS14" s="34" t="e">
        <f>SUBTOTAL(109,#REF!)</f>
        <v>#REF!</v>
      </c>
      <c r="LT14" s="34" t="e">
        <f>SUBTOTAL(109,#REF!)</f>
        <v>#REF!</v>
      </c>
      <c r="LU14" s="34" t="e">
        <f>SUBTOTAL(109,#REF!)</f>
        <v>#REF!</v>
      </c>
      <c r="LV14" s="34" t="e">
        <f>SUBTOTAL(109,#REF!)</f>
        <v>#REF!</v>
      </c>
      <c r="LW14" s="34" t="e">
        <f>SUBTOTAL(109,#REF!)</f>
        <v>#REF!</v>
      </c>
      <c r="LX14" s="34" t="e">
        <f>SUBTOTAL(109,#REF!)</f>
        <v>#REF!</v>
      </c>
      <c r="LY14" s="34" t="e">
        <f>SUBTOTAL(109,#REF!)</f>
        <v>#REF!</v>
      </c>
      <c r="LZ14" s="34" t="e">
        <f>SUBTOTAL(109,#REF!)</f>
        <v>#REF!</v>
      </c>
      <c r="MA14" s="34" t="e">
        <f>SUBTOTAL(109,#REF!)</f>
        <v>#REF!</v>
      </c>
      <c r="MB14" s="34" t="e">
        <f>SUBTOTAL(109,#REF!)</f>
        <v>#REF!</v>
      </c>
      <c r="MC14" s="34" t="e">
        <f>SUBTOTAL(109,#REF!)</f>
        <v>#REF!</v>
      </c>
      <c r="MD14" s="34" t="e">
        <f>SUBTOTAL(109,#REF!)</f>
        <v>#REF!</v>
      </c>
      <c r="ME14" s="34" t="e">
        <f>SUBTOTAL(109,#REF!)</f>
        <v>#REF!</v>
      </c>
      <c r="MF14" s="34" t="e">
        <f>SUBTOTAL(109,#REF!)</f>
        <v>#REF!</v>
      </c>
      <c r="MG14" s="34" t="e">
        <f>SUBTOTAL(109,#REF!)</f>
        <v>#REF!</v>
      </c>
      <c r="MH14" s="34" t="e">
        <f>SUBTOTAL(109,#REF!)</f>
        <v>#REF!</v>
      </c>
      <c r="MI14" s="34" t="e">
        <f>SUBTOTAL(109,#REF!)</f>
        <v>#REF!</v>
      </c>
      <c r="MJ14" s="34" t="e">
        <f>SUBTOTAL(109,#REF!)</f>
        <v>#REF!</v>
      </c>
      <c r="MK14" s="34" t="e">
        <f>SUBTOTAL(109,#REF!)</f>
        <v>#REF!</v>
      </c>
      <c r="ML14" s="34" t="e">
        <f>SUBTOTAL(109,#REF!)</f>
        <v>#REF!</v>
      </c>
      <c r="MM14" s="34" t="e">
        <f>SUBTOTAL(109,#REF!)</f>
        <v>#REF!</v>
      </c>
      <c r="MN14" s="34" t="e">
        <f>SUBTOTAL(109,#REF!)</f>
        <v>#REF!</v>
      </c>
      <c r="MO14" s="34" t="e">
        <f>SUBTOTAL(109,#REF!)</f>
        <v>#REF!</v>
      </c>
      <c r="MP14" s="34" t="e">
        <f>SUBTOTAL(109,#REF!)</f>
        <v>#REF!</v>
      </c>
      <c r="MQ14" s="34" t="e">
        <f>SUBTOTAL(109,#REF!)</f>
        <v>#REF!</v>
      </c>
      <c r="MR14" s="34" t="e">
        <f>SUBTOTAL(109,#REF!)</f>
        <v>#REF!</v>
      </c>
      <c r="MS14" s="34" t="e">
        <f>SUBTOTAL(109,#REF!)</f>
        <v>#REF!</v>
      </c>
      <c r="MT14" s="34" t="e">
        <f>SUBTOTAL(109,#REF!)</f>
        <v>#REF!</v>
      </c>
      <c r="MU14" s="34" t="e">
        <f>SUBTOTAL(109,#REF!)</f>
        <v>#REF!</v>
      </c>
      <c r="MV14" s="34" t="e">
        <f>SUBTOTAL(109,#REF!)</f>
        <v>#REF!</v>
      </c>
      <c r="MW14" s="34" t="e">
        <f>SUBTOTAL(109,#REF!)</f>
        <v>#REF!</v>
      </c>
      <c r="MX14" s="34" t="e">
        <f>SUBTOTAL(109,#REF!)</f>
        <v>#REF!</v>
      </c>
      <c r="MY14" s="34" t="e">
        <f>SUBTOTAL(109,#REF!)</f>
        <v>#REF!</v>
      </c>
      <c r="MZ14" s="34" t="e">
        <f>SUBTOTAL(109,#REF!)</f>
        <v>#REF!</v>
      </c>
      <c r="NA14" s="34" t="e">
        <f>SUBTOTAL(109,#REF!)</f>
        <v>#REF!</v>
      </c>
      <c r="NB14" s="34" t="e">
        <f>SUBTOTAL(109,#REF!)</f>
        <v>#REF!</v>
      </c>
      <c r="NC14" s="34" t="e">
        <f>SUBTOTAL(109,#REF!)</f>
        <v>#REF!</v>
      </c>
      <c r="ND14" s="34" t="e">
        <f>SUBTOTAL(109,#REF!)</f>
        <v>#REF!</v>
      </c>
      <c r="NE14" s="34" t="e">
        <f>SUBTOTAL(109,#REF!)</f>
        <v>#REF!</v>
      </c>
      <c r="NF14" s="34" t="e">
        <f>SUBTOTAL(109,#REF!)</f>
        <v>#REF!</v>
      </c>
      <c r="NG14" s="34" t="e">
        <f>SUBTOTAL(109,#REF!)</f>
        <v>#REF!</v>
      </c>
      <c r="NH14" s="34" t="e">
        <f>SUBTOTAL(109,#REF!)</f>
        <v>#REF!</v>
      </c>
      <c r="NI14" s="34" t="e">
        <f>SUBTOTAL(109,#REF!)</f>
        <v>#REF!</v>
      </c>
      <c r="NJ14" s="34" t="e">
        <f>SUBTOTAL(109,#REF!)</f>
        <v>#REF!</v>
      </c>
      <c r="NK14" s="34" t="e">
        <f>SUBTOTAL(109,#REF!)</f>
        <v>#REF!</v>
      </c>
      <c r="NL14" s="34" t="e">
        <f>SUBTOTAL(109,#REF!)</f>
        <v>#REF!</v>
      </c>
      <c r="NM14" s="34" t="e">
        <f>SUBTOTAL(109,#REF!)</f>
        <v>#REF!</v>
      </c>
      <c r="NN14" s="34" t="e">
        <f>SUBTOTAL(109,#REF!)</f>
        <v>#REF!</v>
      </c>
      <c r="NO14" s="34" t="e">
        <f>SUBTOTAL(109,#REF!)</f>
        <v>#REF!</v>
      </c>
      <c r="NP14" s="34" t="e">
        <f>SUBTOTAL(109,#REF!)</f>
        <v>#REF!</v>
      </c>
      <c r="NQ14" s="34" t="e">
        <f>SUBTOTAL(109,#REF!)</f>
        <v>#REF!</v>
      </c>
      <c r="NR14" s="34" t="e">
        <f>SUBTOTAL(109,#REF!)</f>
        <v>#REF!</v>
      </c>
      <c r="NS14" s="34" t="e">
        <f>SUBTOTAL(109,#REF!)</f>
        <v>#REF!</v>
      </c>
      <c r="NT14" s="34" t="e">
        <f>SUBTOTAL(109,#REF!)</f>
        <v>#REF!</v>
      </c>
      <c r="NU14" s="34" t="e">
        <f>SUBTOTAL(109,#REF!)</f>
        <v>#REF!</v>
      </c>
      <c r="NV14" s="34" t="e">
        <f>SUBTOTAL(109,#REF!)</f>
        <v>#REF!</v>
      </c>
      <c r="NW14" s="34" t="e">
        <f>SUBTOTAL(109,#REF!)</f>
        <v>#REF!</v>
      </c>
      <c r="NX14" s="34" t="e">
        <f>SUBTOTAL(109,#REF!)</f>
        <v>#REF!</v>
      </c>
      <c r="NY14" s="34" t="e">
        <f>SUBTOTAL(109,#REF!)</f>
        <v>#REF!</v>
      </c>
      <c r="NZ14" s="34" t="e">
        <f>SUBTOTAL(109,#REF!)</f>
        <v>#REF!</v>
      </c>
      <c r="OA14" s="34" t="e">
        <f>SUBTOTAL(109,#REF!)</f>
        <v>#REF!</v>
      </c>
      <c r="OB14" s="34" t="e">
        <f>SUBTOTAL(109,#REF!)</f>
        <v>#REF!</v>
      </c>
      <c r="OC14" s="34" t="e">
        <f>SUBTOTAL(109,#REF!)</f>
        <v>#REF!</v>
      </c>
      <c r="OD14" s="34" t="e">
        <f>SUBTOTAL(109,#REF!)</f>
        <v>#REF!</v>
      </c>
      <c r="OE14" s="34" t="e">
        <f>SUBTOTAL(109,#REF!)</f>
        <v>#REF!</v>
      </c>
      <c r="OF14" s="34" t="e">
        <f>SUBTOTAL(109,#REF!)</f>
        <v>#REF!</v>
      </c>
      <c r="OG14" s="34" t="e">
        <f>SUBTOTAL(109,#REF!)</f>
        <v>#REF!</v>
      </c>
      <c r="OH14" s="34" t="e">
        <f>SUBTOTAL(109,#REF!)</f>
        <v>#REF!</v>
      </c>
      <c r="OI14" s="34" t="e">
        <f>SUBTOTAL(109,#REF!)</f>
        <v>#REF!</v>
      </c>
      <c r="OJ14" s="34" t="e">
        <f>SUBTOTAL(109,#REF!)</f>
        <v>#REF!</v>
      </c>
      <c r="OK14" s="34" t="e">
        <f>SUBTOTAL(109,#REF!)</f>
        <v>#REF!</v>
      </c>
      <c r="OL14" s="34" t="e">
        <f>SUBTOTAL(109,#REF!)</f>
        <v>#REF!</v>
      </c>
      <c r="OM14" s="34" t="e">
        <f>SUBTOTAL(109,#REF!)</f>
        <v>#REF!</v>
      </c>
      <c r="ON14" s="34" t="e">
        <f>SUBTOTAL(109,#REF!)</f>
        <v>#REF!</v>
      </c>
      <c r="OO14" s="34" t="e">
        <f>SUBTOTAL(109,#REF!)</f>
        <v>#REF!</v>
      </c>
      <c r="OP14" s="34" t="e">
        <f>SUBTOTAL(109,#REF!)</f>
        <v>#REF!</v>
      </c>
      <c r="OQ14" s="34" t="e">
        <f>SUBTOTAL(109,#REF!)</f>
        <v>#REF!</v>
      </c>
      <c r="OR14" s="34" t="e">
        <f>SUBTOTAL(109,#REF!)</f>
        <v>#REF!</v>
      </c>
      <c r="OS14" s="34" t="e">
        <f>SUBTOTAL(109,#REF!)</f>
        <v>#REF!</v>
      </c>
      <c r="OT14" s="34" t="e">
        <f>SUBTOTAL(109,#REF!)</f>
        <v>#REF!</v>
      </c>
      <c r="OU14" s="34" t="e">
        <f>SUBTOTAL(109,#REF!)</f>
        <v>#REF!</v>
      </c>
      <c r="OV14" s="34" t="e">
        <f>SUBTOTAL(109,#REF!)</f>
        <v>#REF!</v>
      </c>
      <c r="OW14" s="34" t="e">
        <f>SUBTOTAL(109,#REF!)</f>
        <v>#REF!</v>
      </c>
      <c r="OX14" s="34" t="e">
        <f>SUBTOTAL(109,#REF!)</f>
        <v>#REF!</v>
      </c>
      <c r="OY14" s="34" t="e">
        <f>SUBTOTAL(109,#REF!)</f>
        <v>#REF!</v>
      </c>
      <c r="OZ14" s="34" t="e">
        <f>SUBTOTAL(109,#REF!)</f>
        <v>#REF!</v>
      </c>
      <c r="PA14" s="34" t="e">
        <f>SUBTOTAL(109,#REF!)</f>
        <v>#REF!</v>
      </c>
      <c r="PB14" s="34" t="e">
        <f>SUBTOTAL(109,#REF!)</f>
        <v>#REF!</v>
      </c>
      <c r="PC14" s="34" t="e">
        <f>SUBTOTAL(109,#REF!)</f>
        <v>#REF!</v>
      </c>
      <c r="PD14" s="34" t="e">
        <f>SUBTOTAL(109,#REF!)</f>
        <v>#REF!</v>
      </c>
      <c r="PE14" s="34" t="e">
        <f>SUBTOTAL(109,#REF!)</f>
        <v>#REF!</v>
      </c>
      <c r="PF14" s="34" t="e">
        <f>SUBTOTAL(109,#REF!)</f>
        <v>#REF!</v>
      </c>
      <c r="PG14" s="34" t="e">
        <f>SUBTOTAL(109,#REF!)</f>
        <v>#REF!</v>
      </c>
      <c r="PH14" s="34" t="e">
        <f>SUBTOTAL(109,#REF!)</f>
        <v>#REF!</v>
      </c>
      <c r="PI14" s="34" t="e">
        <f>SUBTOTAL(109,#REF!)</f>
        <v>#REF!</v>
      </c>
      <c r="PJ14" s="34" t="e">
        <f>SUBTOTAL(109,#REF!)</f>
        <v>#REF!</v>
      </c>
      <c r="PK14" s="34" t="e">
        <f>SUBTOTAL(109,#REF!)</f>
        <v>#REF!</v>
      </c>
      <c r="PL14" s="34" t="e">
        <f>SUBTOTAL(109,#REF!)</f>
        <v>#REF!</v>
      </c>
      <c r="PM14" s="34" t="e">
        <f>SUBTOTAL(109,#REF!)</f>
        <v>#REF!</v>
      </c>
      <c r="PN14" s="34" t="e">
        <f>SUBTOTAL(109,#REF!)</f>
        <v>#REF!</v>
      </c>
      <c r="PO14" s="34" t="e">
        <f>SUBTOTAL(109,#REF!)</f>
        <v>#REF!</v>
      </c>
      <c r="PP14" s="34" t="e">
        <f>SUBTOTAL(109,#REF!)</f>
        <v>#REF!</v>
      </c>
      <c r="PQ14" s="34" t="e">
        <f>SUBTOTAL(109,#REF!)</f>
        <v>#REF!</v>
      </c>
      <c r="PR14" s="34" t="e">
        <f>SUBTOTAL(109,#REF!)</f>
        <v>#REF!</v>
      </c>
      <c r="PS14" s="34" t="e">
        <f>SUBTOTAL(109,#REF!)</f>
        <v>#REF!</v>
      </c>
      <c r="PT14" s="34" t="e">
        <f>SUBTOTAL(109,#REF!)</f>
        <v>#REF!</v>
      </c>
      <c r="PU14" s="34" t="e">
        <f>SUBTOTAL(109,#REF!)</f>
        <v>#REF!</v>
      </c>
      <c r="PV14" s="34" t="e">
        <f>SUBTOTAL(109,#REF!)</f>
        <v>#REF!</v>
      </c>
      <c r="PW14" s="34" t="e">
        <f>SUBTOTAL(109,#REF!)</f>
        <v>#REF!</v>
      </c>
      <c r="PX14" s="34" t="e">
        <f>SUBTOTAL(109,#REF!)</f>
        <v>#REF!</v>
      </c>
      <c r="PY14" s="34" t="e">
        <f>SUBTOTAL(109,#REF!)</f>
        <v>#REF!</v>
      </c>
      <c r="PZ14" s="34" t="e">
        <f>SUBTOTAL(109,#REF!)</f>
        <v>#REF!</v>
      </c>
      <c r="QA14" s="34" t="e">
        <f>SUBTOTAL(109,#REF!)</f>
        <v>#REF!</v>
      </c>
      <c r="QB14" s="34" t="e">
        <f>SUBTOTAL(109,#REF!)</f>
        <v>#REF!</v>
      </c>
      <c r="QC14" s="34" t="e">
        <f>SUBTOTAL(109,#REF!)</f>
        <v>#REF!</v>
      </c>
      <c r="QD14" s="34" t="e">
        <f>SUBTOTAL(109,#REF!)</f>
        <v>#REF!</v>
      </c>
      <c r="QE14" s="34" t="e">
        <f>SUBTOTAL(109,#REF!)</f>
        <v>#REF!</v>
      </c>
      <c r="QF14" s="34" t="e">
        <f>SUBTOTAL(109,#REF!)</f>
        <v>#REF!</v>
      </c>
      <c r="QG14" s="34" t="e">
        <f>SUBTOTAL(109,#REF!)</f>
        <v>#REF!</v>
      </c>
      <c r="QH14" s="34" t="e">
        <f>SUBTOTAL(109,#REF!)</f>
        <v>#REF!</v>
      </c>
      <c r="QI14" s="34" t="e">
        <f>SUBTOTAL(109,#REF!)</f>
        <v>#REF!</v>
      </c>
      <c r="QJ14" s="34" t="e">
        <f>SUBTOTAL(109,#REF!)</f>
        <v>#REF!</v>
      </c>
      <c r="QK14" s="34" t="e">
        <f>SUBTOTAL(109,#REF!)</f>
        <v>#REF!</v>
      </c>
      <c r="QL14" s="34" t="e">
        <f>SUBTOTAL(109,#REF!)</f>
        <v>#REF!</v>
      </c>
      <c r="QM14" s="34" t="e">
        <f>SUBTOTAL(109,#REF!)</f>
        <v>#REF!</v>
      </c>
      <c r="QN14" s="34" t="e">
        <f>SUBTOTAL(109,#REF!)</f>
        <v>#REF!</v>
      </c>
      <c r="QO14" s="34" t="e">
        <f>SUBTOTAL(109,#REF!)</f>
        <v>#REF!</v>
      </c>
      <c r="QP14" s="34" t="e">
        <f>SUBTOTAL(109,#REF!)</f>
        <v>#REF!</v>
      </c>
      <c r="QQ14" s="34" t="e">
        <f>SUBTOTAL(109,#REF!)</f>
        <v>#REF!</v>
      </c>
      <c r="QR14" s="34" t="e">
        <f>SUBTOTAL(109,#REF!)</f>
        <v>#REF!</v>
      </c>
      <c r="QS14" s="34" t="e">
        <f>SUBTOTAL(109,#REF!)</f>
        <v>#REF!</v>
      </c>
      <c r="QT14" s="34" t="e">
        <f>SUBTOTAL(109,#REF!)</f>
        <v>#REF!</v>
      </c>
      <c r="QU14" s="34" t="e">
        <f>SUBTOTAL(109,#REF!)</f>
        <v>#REF!</v>
      </c>
      <c r="QV14" s="34" t="e">
        <f>SUBTOTAL(109,#REF!)</f>
        <v>#REF!</v>
      </c>
      <c r="QW14" s="34" t="e">
        <f>SUBTOTAL(109,#REF!)</f>
        <v>#REF!</v>
      </c>
      <c r="QX14" s="34" t="e">
        <f>SUBTOTAL(109,#REF!)</f>
        <v>#REF!</v>
      </c>
      <c r="QY14" s="34" t="e">
        <f>SUBTOTAL(109,#REF!)</f>
        <v>#REF!</v>
      </c>
      <c r="QZ14" s="34" t="e">
        <f>SUBTOTAL(109,#REF!)</f>
        <v>#REF!</v>
      </c>
      <c r="RA14" s="34" t="e">
        <f>SUBTOTAL(109,#REF!)</f>
        <v>#REF!</v>
      </c>
      <c r="RB14" s="34" t="e">
        <f>SUBTOTAL(109,#REF!)</f>
        <v>#REF!</v>
      </c>
      <c r="RC14" s="34" t="e">
        <f>SUBTOTAL(109,#REF!)</f>
        <v>#REF!</v>
      </c>
      <c r="RD14" s="34" t="e">
        <f>SUBTOTAL(109,#REF!)</f>
        <v>#REF!</v>
      </c>
      <c r="RE14" s="34" t="e">
        <f>SUBTOTAL(109,#REF!)</f>
        <v>#REF!</v>
      </c>
      <c r="RF14" s="34" t="e">
        <f>SUBTOTAL(109,#REF!)</f>
        <v>#REF!</v>
      </c>
      <c r="RG14" s="34" t="e">
        <f>SUBTOTAL(109,#REF!)</f>
        <v>#REF!</v>
      </c>
      <c r="RH14" s="34" t="e">
        <f>SUBTOTAL(109,#REF!)</f>
        <v>#REF!</v>
      </c>
      <c r="RI14" s="34" t="e">
        <f>SUBTOTAL(109,#REF!)</f>
        <v>#REF!</v>
      </c>
      <c r="RJ14" s="34" t="e">
        <f>SUBTOTAL(109,#REF!)</f>
        <v>#REF!</v>
      </c>
      <c r="RK14" s="34" t="e">
        <f>SUBTOTAL(109,#REF!)</f>
        <v>#REF!</v>
      </c>
      <c r="RL14" s="34" t="e">
        <f>SUBTOTAL(109,#REF!)</f>
        <v>#REF!</v>
      </c>
      <c r="RM14" s="34" t="e">
        <f>SUBTOTAL(109,#REF!)</f>
        <v>#REF!</v>
      </c>
      <c r="RN14" s="34" t="e">
        <f>SUBTOTAL(109,#REF!)</f>
        <v>#REF!</v>
      </c>
      <c r="RO14" s="34" t="e">
        <f>SUBTOTAL(109,#REF!)</f>
        <v>#REF!</v>
      </c>
      <c r="RP14" s="34" t="e">
        <f>SUBTOTAL(109,#REF!)</f>
        <v>#REF!</v>
      </c>
      <c r="RQ14" s="34" t="e">
        <f>SUBTOTAL(109,#REF!)</f>
        <v>#REF!</v>
      </c>
      <c r="RR14" s="34" t="e">
        <f>SUBTOTAL(109,#REF!)</f>
        <v>#REF!</v>
      </c>
      <c r="RS14" s="34" t="e">
        <f>SUBTOTAL(109,#REF!)</f>
        <v>#REF!</v>
      </c>
      <c r="RT14" s="34" t="e">
        <f>SUBTOTAL(109,#REF!)</f>
        <v>#REF!</v>
      </c>
      <c r="RU14" s="34" t="e">
        <f>SUBTOTAL(109,#REF!)</f>
        <v>#REF!</v>
      </c>
      <c r="RV14" s="34" t="e">
        <f>SUBTOTAL(109,#REF!)</f>
        <v>#REF!</v>
      </c>
      <c r="RW14" s="34" t="e">
        <f>SUBTOTAL(109,#REF!)</f>
        <v>#REF!</v>
      </c>
      <c r="RX14" s="34" t="e">
        <f>SUBTOTAL(109,#REF!)</f>
        <v>#REF!</v>
      </c>
      <c r="RY14" s="34" t="e">
        <f>SUBTOTAL(109,#REF!)</f>
        <v>#REF!</v>
      </c>
      <c r="RZ14" s="34" t="e">
        <f>SUBTOTAL(109,#REF!)</f>
        <v>#REF!</v>
      </c>
      <c r="SA14" s="34" t="e">
        <f>SUBTOTAL(109,#REF!)</f>
        <v>#REF!</v>
      </c>
      <c r="SB14" s="34" t="e">
        <f>SUBTOTAL(109,#REF!)</f>
        <v>#REF!</v>
      </c>
      <c r="SC14" s="34" t="e">
        <f>SUBTOTAL(109,#REF!)</f>
        <v>#REF!</v>
      </c>
      <c r="SD14" s="34" t="e">
        <f>SUBTOTAL(109,#REF!)</f>
        <v>#REF!</v>
      </c>
      <c r="SE14" s="34" t="e">
        <f>SUBTOTAL(109,#REF!)</f>
        <v>#REF!</v>
      </c>
      <c r="SF14" s="34" t="e">
        <f>SUBTOTAL(109,#REF!)</f>
        <v>#REF!</v>
      </c>
      <c r="SG14" s="34" t="e">
        <f>SUBTOTAL(109,#REF!)</f>
        <v>#REF!</v>
      </c>
      <c r="SH14" s="34" t="e">
        <f>SUBTOTAL(109,#REF!)</f>
        <v>#REF!</v>
      </c>
      <c r="SI14" s="34" t="e">
        <f>SUBTOTAL(109,#REF!)</f>
        <v>#REF!</v>
      </c>
      <c r="SJ14" s="34" t="e">
        <f>SUBTOTAL(109,#REF!)</f>
        <v>#REF!</v>
      </c>
      <c r="SK14" s="34" t="e">
        <f>SUBTOTAL(109,#REF!)</f>
        <v>#REF!</v>
      </c>
      <c r="SL14" s="34" t="e">
        <f>SUBTOTAL(109,#REF!)</f>
        <v>#REF!</v>
      </c>
      <c r="SM14" s="34" t="e">
        <f>SUBTOTAL(109,#REF!)</f>
        <v>#REF!</v>
      </c>
      <c r="SN14" s="34" t="e">
        <f>SUBTOTAL(109,#REF!)</f>
        <v>#REF!</v>
      </c>
      <c r="SO14" s="34" t="e">
        <f>SUBTOTAL(109,#REF!)</f>
        <v>#REF!</v>
      </c>
      <c r="SP14" s="34" t="e">
        <f>SUBTOTAL(109,#REF!)</f>
        <v>#REF!</v>
      </c>
      <c r="SQ14" s="34" t="e">
        <f>SUBTOTAL(109,#REF!)</f>
        <v>#REF!</v>
      </c>
      <c r="SR14" s="34" t="e">
        <f>SUBTOTAL(109,#REF!)</f>
        <v>#REF!</v>
      </c>
      <c r="SS14" s="34" t="e">
        <f>SUBTOTAL(109,#REF!)</f>
        <v>#REF!</v>
      </c>
      <c r="ST14" s="34" t="e">
        <f>SUBTOTAL(109,#REF!)</f>
        <v>#REF!</v>
      </c>
      <c r="SU14" s="34" t="e">
        <f>SUBTOTAL(109,#REF!)</f>
        <v>#REF!</v>
      </c>
      <c r="SV14" s="34" t="e">
        <f>SUBTOTAL(109,#REF!)</f>
        <v>#REF!</v>
      </c>
      <c r="SW14" s="34" t="e">
        <f>SUBTOTAL(109,#REF!)</f>
        <v>#REF!</v>
      </c>
      <c r="SX14" s="34" t="e">
        <f>SUBTOTAL(109,#REF!)</f>
        <v>#REF!</v>
      </c>
      <c r="SY14" s="34" t="e">
        <f>SUBTOTAL(109,#REF!)</f>
        <v>#REF!</v>
      </c>
      <c r="SZ14" s="34" t="e">
        <f>SUBTOTAL(109,#REF!)</f>
        <v>#REF!</v>
      </c>
      <c r="TA14" s="34" t="e">
        <f>SUBTOTAL(109,#REF!)</f>
        <v>#REF!</v>
      </c>
      <c r="TB14" s="34" t="e">
        <f>SUBTOTAL(109,#REF!)</f>
        <v>#REF!</v>
      </c>
      <c r="TC14" s="34" t="e">
        <f>SUBTOTAL(109,#REF!)</f>
        <v>#REF!</v>
      </c>
      <c r="TD14" s="34" t="e">
        <f>SUBTOTAL(109,#REF!)</f>
        <v>#REF!</v>
      </c>
      <c r="TE14" s="34" t="e">
        <f>SUBTOTAL(109,#REF!)</f>
        <v>#REF!</v>
      </c>
      <c r="TF14" s="34" t="e">
        <f>SUBTOTAL(109,#REF!)</f>
        <v>#REF!</v>
      </c>
      <c r="TG14" s="34" t="e">
        <f>SUBTOTAL(109,#REF!)</f>
        <v>#REF!</v>
      </c>
      <c r="TH14" s="34" t="e">
        <f>SUBTOTAL(109,#REF!)</f>
        <v>#REF!</v>
      </c>
    </row>
    <row r="15" spans="1:528">
      <c r="W15" s="114">
        <v>252207.68</v>
      </c>
    </row>
    <row r="16" spans="1:528">
      <c r="A16" s="4"/>
      <c r="B16" s="4"/>
      <c r="C16" s="4"/>
      <c r="D16" s="4"/>
      <c r="E16" s="4"/>
      <c r="F16" s="4"/>
      <c r="G16" s="4"/>
      <c r="H16" s="4"/>
      <c r="I16" s="4"/>
      <c r="J16" s="4"/>
      <c r="S16" s="39"/>
      <c r="T16" s="112"/>
      <c r="U16" s="39"/>
      <c r="V16" s="39"/>
      <c r="X16" s="6"/>
      <c r="SD16" s="4"/>
    </row>
    <row r="17" spans="1:498">
      <c r="A17" s="4"/>
      <c r="B17" s="4"/>
      <c r="C17" s="4"/>
      <c r="D17" s="4"/>
      <c r="E17" s="4"/>
      <c r="F17" s="4"/>
      <c r="G17" s="4"/>
      <c r="H17" s="4"/>
      <c r="I17" s="4"/>
      <c r="J17" s="4"/>
      <c r="S17" s="39"/>
      <c r="T17" s="112"/>
      <c r="U17" s="39"/>
      <c r="V17" s="39"/>
      <c r="X17" s="6"/>
      <c r="SD17" s="4"/>
    </row>
    <row r="20" spans="1:498">
      <c r="A20" s="4"/>
      <c r="B20" s="4"/>
      <c r="C20" s="4"/>
      <c r="D20" s="4"/>
      <c r="E20" s="4"/>
      <c r="F20" s="4"/>
      <c r="G20" s="4"/>
      <c r="H20" s="4"/>
      <c r="I20" s="4"/>
      <c r="J20" s="4"/>
      <c r="K20" s="52"/>
      <c r="L20" s="9"/>
      <c r="M20" s="4"/>
      <c r="N20" s="4"/>
      <c r="O20" s="4"/>
      <c r="P20" s="4"/>
      <c r="Q20" s="4"/>
      <c r="R20" s="4"/>
      <c r="S20" s="4"/>
      <c r="T20" s="113"/>
      <c r="U20" s="4"/>
      <c r="V20" s="9"/>
      <c r="W20" s="9"/>
      <c r="X20" s="4"/>
      <c r="JV20" s="4"/>
      <c r="SD20" s="4"/>
    </row>
    <row r="21" spans="1:498">
      <c r="A21" s="4"/>
      <c r="B21" s="4"/>
      <c r="C21" s="4"/>
      <c r="D21" s="4"/>
      <c r="E21" s="4"/>
      <c r="F21" s="4"/>
      <c r="G21" s="4"/>
      <c r="H21" s="4"/>
      <c r="I21" s="4"/>
      <c r="J21" s="4"/>
      <c r="K21" s="52"/>
      <c r="L21" s="9"/>
      <c r="M21" s="4"/>
      <c r="N21" s="4"/>
      <c r="O21" s="4"/>
      <c r="P21" s="4"/>
      <c r="Q21" s="4"/>
      <c r="R21" s="4"/>
      <c r="S21" s="4"/>
      <c r="T21" s="113"/>
      <c r="U21" s="4"/>
      <c r="V21" s="9"/>
      <c r="W21" s="9"/>
      <c r="X21" s="4"/>
      <c r="JV21" s="4"/>
      <c r="SD21" s="4"/>
    </row>
    <row r="22" spans="1:498">
      <c r="A22" s="4"/>
      <c r="B22" s="4"/>
      <c r="C22" s="4"/>
      <c r="D22" s="4"/>
      <c r="E22" s="4"/>
      <c r="F22" s="4"/>
      <c r="G22" s="4"/>
      <c r="H22" s="4"/>
      <c r="I22" s="4"/>
      <c r="J22" s="4"/>
      <c r="K22" s="52"/>
      <c r="L22" s="9"/>
      <c r="M22" s="4"/>
      <c r="N22" s="4"/>
      <c r="O22" s="4"/>
      <c r="P22" s="4"/>
      <c r="Q22" s="4"/>
      <c r="R22" s="4"/>
      <c r="S22" s="4"/>
      <c r="T22" s="113"/>
      <c r="U22" s="4"/>
      <c r="V22" s="9"/>
      <c r="W22" s="9"/>
      <c r="X22" s="4"/>
      <c r="JV22" s="4"/>
      <c r="SD22" s="4"/>
    </row>
    <row r="23" spans="1:498">
      <c r="A23" s="4"/>
      <c r="B23" s="4"/>
      <c r="C23" s="4"/>
      <c r="D23" s="4"/>
      <c r="E23" s="4"/>
      <c r="F23" s="4"/>
      <c r="G23" s="4"/>
      <c r="H23" s="4"/>
      <c r="I23" s="4"/>
      <c r="J23" s="4"/>
      <c r="K23" s="52"/>
      <c r="L23" s="9"/>
      <c r="M23" s="4"/>
      <c r="N23" s="4"/>
      <c r="O23" s="4"/>
      <c r="P23" s="4"/>
      <c r="Q23" s="4"/>
      <c r="R23" s="4"/>
      <c r="S23" s="4"/>
      <c r="T23" s="113"/>
      <c r="U23" s="4"/>
      <c r="V23" s="9"/>
      <c r="W23" s="9"/>
      <c r="X23" s="4"/>
      <c r="JV23" s="4"/>
      <c r="SD23" s="4"/>
    </row>
    <row r="24" spans="1:498">
      <c r="A24" s="4"/>
      <c r="B24" s="4"/>
      <c r="C24" s="4"/>
      <c r="D24" s="4"/>
      <c r="E24" s="4"/>
      <c r="F24" s="4"/>
      <c r="G24" s="4"/>
      <c r="H24" s="4"/>
      <c r="I24" s="4"/>
      <c r="J24" s="4"/>
      <c r="K24" s="52"/>
      <c r="L24" s="9"/>
      <c r="M24" s="4"/>
      <c r="N24" s="4"/>
      <c r="O24" s="4"/>
      <c r="P24" s="4"/>
      <c r="Q24" s="4"/>
      <c r="R24" s="4"/>
      <c r="S24" s="4"/>
      <c r="T24" s="113"/>
      <c r="U24" s="4"/>
      <c r="V24" s="9"/>
      <c r="W24" s="9"/>
      <c r="X24" s="4"/>
      <c r="JV24" s="4"/>
      <c r="SD24" s="4"/>
    </row>
    <row r="25" spans="1:498">
      <c r="A25" s="4"/>
      <c r="B25" s="4"/>
      <c r="C25" s="4"/>
      <c r="D25" s="4"/>
      <c r="E25" s="4"/>
      <c r="F25" s="4"/>
      <c r="G25" s="4"/>
      <c r="H25" s="4"/>
      <c r="I25" s="4"/>
      <c r="J25" s="4"/>
      <c r="K25" s="52"/>
      <c r="L25" s="9"/>
      <c r="M25" s="4"/>
      <c r="N25" s="4"/>
      <c r="O25" s="4"/>
      <c r="P25" s="4"/>
      <c r="Q25" s="4"/>
      <c r="R25" s="4"/>
      <c r="S25" s="4"/>
      <c r="T25" s="113"/>
      <c r="U25" s="4"/>
      <c r="V25" s="9"/>
      <c r="W25" s="9"/>
      <c r="X25" s="4"/>
      <c r="JV25" s="4"/>
      <c r="SD25" s="4"/>
    </row>
    <row r="26" spans="1:498">
      <c r="A26" s="4"/>
      <c r="B26" s="4"/>
      <c r="C26" s="4"/>
      <c r="D26" s="4"/>
      <c r="E26" s="4"/>
      <c r="F26" s="4"/>
      <c r="G26" s="4"/>
      <c r="H26" s="4"/>
      <c r="I26" s="4"/>
      <c r="J26" s="4"/>
      <c r="K26" s="52"/>
      <c r="L26" s="9"/>
      <c r="M26" s="4"/>
      <c r="N26" s="4"/>
      <c r="O26" s="4"/>
      <c r="P26" s="4"/>
      <c r="Q26" s="4"/>
      <c r="R26" s="4"/>
      <c r="S26" s="4"/>
      <c r="T26" s="113"/>
      <c r="U26" s="4"/>
      <c r="V26" s="9"/>
      <c r="W26" s="9"/>
      <c r="X26" s="4"/>
      <c r="JV26" s="4"/>
      <c r="SD26" s="4"/>
    </row>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count="11">
    <mergeCell ref="Y10:Z10"/>
    <mergeCell ref="JR10:JS10"/>
    <mergeCell ref="JQ11:JQ12"/>
    <mergeCell ref="Z11:Z12"/>
    <mergeCell ref="A11:J11"/>
    <mergeCell ref="A14:J14"/>
    <mergeCell ref="A13:J13"/>
    <mergeCell ref="A12:J12"/>
    <mergeCell ref="JR11:JR12"/>
    <mergeCell ref="JS11:JS12"/>
    <mergeCell ref="Y11:Y12"/>
  </mergeCells>
  <conditionalFormatting sqref="Y13:Z13">
    <cfRule type="uniqueValues" dxfId="8" priority="162"/>
  </conditionalFormatting>
  <conditionalFormatting sqref="V1 V7:V1048576">
    <cfRule type="cellIs" dxfId="7"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colBreaks count="2" manualBreakCount="2">
    <brk id="21" min="1" max="1140" man="1"/>
    <brk id="27" max="1048575"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style="92" customWidth="1"/>
    <col min="2" max="2" width="38.28515625" style="92" customWidth="1"/>
    <col min="3" max="3" width="15.5703125" style="71" customWidth="1"/>
    <col min="4" max="4" width="13.28515625" style="92" customWidth="1"/>
    <col min="5" max="5" width="14" style="92" customWidth="1"/>
    <col min="6" max="6" width="16" style="92" customWidth="1"/>
    <col min="7" max="8" width="15" style="92" hidden="1" customWidth="1"/>
    <col min="9" max="10" width="16" style="92" hidden="1" customWidth="1"/>
    <col min="11" max="11" width="15" style="92" hidden="1" customWidth="1"/>
    <col min="12" max="15" width="16" style="92" hidden="1" customWidth="1"/>
    <col min="16" max="17" width="15" style="92" hidden="1" customWidth="1"/>
    <col min="18" max="18" width="14.42578125" style="92" customWidth="1"/>
    <col min="19" max="19" width="16.140625" style="92" hidden="1" customWidth="1"/>
    <col min="20" max="20" width="17.28515625" style="92" customWidth="1"/>
    <col min="21" max="21" width="16.85546875" style="127" bestFit="1" customWidth="1"/>
    <col min="22" max="22" width="18.7109375" style="92" hidden="1" customWidth="1"/>
    <col min="23" max="23" width="14.28515625" style="92" bestFit="1" customWidth="1"/>
    <col min="24" max="16384" width="9.140625" style="92"/>
  </cols>
  <sheetData>
    <row r="1" spans="1:23">
      <c r="A1" s="57" t="s">
        <v>296</v>
      </c>
    </row>
    <row r="2" spans="1:23">
      <c r="A2" s="57" t="s">
        <v>72</v>
      </c>
    </row>
    <row r="3" spans="1:23" ht="15.75" thickBot="1">
      <c r="A3" s="58" t="s">
        <v>295</v>
      </c>
    </row>
    <row r="4" spans="1:23" ht="15.75" hidden="1" thickBot="1"/>
    <row r="5" spans="1:23" ht="26.25" thickBot="1">
      <c r="A5" s="59" t="s">
        <v>73</v>
      </c>
      <c r="B5" s="59" t="s">
        <v>74</v>
      </c>
      <c r="C5" s="60" t="s">
        <v>75</v>
      </c>
      <c r="D5" s="60" t="s">
        <v>23</v>
      </c>
      <c r="E5" s="60" t="s">
        <v>37</v>
      </c>
      <c r="F5" s="62" t="s">
        <v>85</v>
      </c>
      <c r="G5" s="60" t="s">
        <v>86</v>
      </c>
      <c r="H5" s="60" t="s">
        <v>87</v>
      </c>
      <c r="I5" s="60" t="s">
        <v>88</v>
      </c>
      <c r="J5" s="60" t="s">
        <v>89</v>
      </c>
      <c r="K5" s="60" t="s">
        <v>90</v>
      </c>
      <c r="L5" s="60" t="s">
        <v>91</v>
      </c>
      <c r="M5" s="60" t="s">
        <v>92</v>
      </c>
      <c r="N5" s="60" t="s">
        <v>93</v>
      </c>
      <c r="O5" s="60" t="s">
        <v>94</v>
      </c>
      <c r="P5" s="60" t="s">
        <v>95</v>
      </c>
      <c r="Q5" s="60" t="s">
        <v>96</v>
      </c>
      <c r="R5" s="60" t="s">
        <v>97</v>
      </c>
      <c r="S5" s="62" t="s">
        <v>98</v>
      </c>
      <c r="T5" s="62" t="s">
        <v>100</v>
      </c>
      <c r="U5" s="128" t="s">
        <v>225</v>
      </c>
      <c r="V5" s="62" t="s">
        <v>239</v>
      </c>
    </row>
    <row r="6" spans="1:23" hidden="1">
      <c r="A6" s="135" t="s">
        <v>20</v>
      </c>
      <c r="B6" s="136"/>
      <c r="C6" s="137"/>
      <c r="D6" s="138"/>
      <c r="E6" s="138"/>
      <c r="F6" s="138"/>
      <c r="G6" s="138"/>
      <c r="H6" s="138"/>
      <c r="I6" s="138"/>
      <c r="J6" s="138"/>
      <c r="K6" s="138"/>
      <c r="L6" s="138"/>
      <c r="M6" s="138"/>
      <c r="N6" s="138"/>
      <c r="O6" s="138"/>
      <c r="P6" s="138"/>
      <c r="Q6" s="138"/>
      <c r="R6" s="138"/>
      <c r="S6" s="138"/>
      <c r="T6" s="138"/>
      <c r="U6" s="139"/>
      <c r="V6" s="92" t="s">
        <v>240</v>
      </c>
    </row>
    <row r="7" spans="1:23" hidden="1">
      <c r="A7" s="140" t="s">
        <v>78</v>
      </c>
      <c r="B7" s="141" t="e">
        <f>+'JAN-DEC'!#REF!</f>
        <v>#REF!</v>
      </c>
      <c r="C7" s="142" t="e">
        <f>VLOOKUP($B7,'JAN-DEC'!#REF!,12,FALSE)</f>
        <v>#REF!</v>
      </c>
      <c r="D7" s="142" t="e">
        <f>VLOOKUP($B7,'JAN-DEC'!#REF!,13,FALSE)</f>
        <v>#REF!</v>
      </c>
      <c r="E7" s="142" t="e">
        <f>VLOOKUP($B7,'JAN-DEC'!#REF!,14,FALSE)</f>
        <v>#REF!</v>
      </c>
      <c r="F7" s="142" t="e">
        <f>VLOOKUP($B7,'JAN-DEC'!#REF!,15,FALSE)</f>
        <v>#REF!</v>
      </c>
      <c r="G7" s="142" t="e">
        <f>VLOOKUP($B7,'JAN-DEC'!#REF!,16,FALSE)</f>
        <v>#REF!</v>
      </c>
      <c r="H7" s="142" t="e">
        <f>VLOOKUP($B7,'JAN-DEC'!#REF!,17,FALSE)</f>
        <v>#REF!</v>
      </c>
      <c r="I7" s="142" t="e">
        <f>VLOOKUP($B7,'JAN-DEC'!#REF!,18,FALSE)</f>
        <v>#REF!</v>
      </c>
      <c r="J7" s="142" t="e">
        <f>VLOOKUP($B7,'JAN-DEC'!#REF!,19,FALSE)</f>
        <v>#REF!</v>
      </c>
      <c r="K7" s="142" t="e">
        <f>VLOOKUP($B7,'JAN-DEC'!#REF!,20,FALSE)</f>
        <v>#REF!</v>
      </c>
      <c r="L7" s="142" t="e">
        <f>VLOOKUP($B7,'JAN-DEC'!#REF!,21,FALSE)</f>
        <v>#REF!</v>
      </c>
      <c r="M7" s="142" t="e">
        <f>VLOOKUP($B7,'JAN-DEC'!#REF!,22,FALSE)</f>
        <v>#REF!</v>
      </c>
      <c r="N7" s="142" t="e">
        <f>VLOOKUP($B7,'JAN-DEC'!#REF!,23,FALSE)</f>
        <v>#REF!</v>
      </c>
      <c r="O7" s="142" t="e">
        <f>VLOOKUP($B7,'JAN-DEC'!#REF!,24,FALSE)</f>
        <v>#REF!</v>
      </c>
      <c r="P7" s="142" t="e">
        <f>VLOOKUP($B7,'JAN-DEC'!#REF!,25,FALSE)</f>
        <v>#REF!</v>
      </c>
      <c r="Q7" s="142" t="e">
        <f>VLOOKUP($B7,'JAN-DEC'!#REF!,26,FALSE)</f>
        <v>#REF!</v>
      </c>
      <c r="R7" s="142" t="e">
        <f>VLOOKUP($B7,'JAN-DEC'!#REF!,27,FALSE)</f>
        <v>#REF!</v>
      </c>
      <c r="S7" s="142" t="e">
        <f>VLOOKUP($B7,'JAN-DEC'!#REF!,28,FALSE)</f>
        <v>#REF!</v>
      </c>
      <c r="T7" s="142" t="e">
        <f>VLOOKUP($B7,'JAN-DEC'!#REF!,29,FALSE)</f>
        <v>#REF!</v>
      </c>
      <c r="U7" s="143" t="e">
        <f>VLOOKUP($B7,'JAN-DEC'!#REF!,30,FALSE)</f>
        <v>#REF!</v>
      </c>
      <c r="V7" s="93" t="e">
        <f>VLOOKUP($B7,'JAN-DEC'!#REF!,32,FALSE)</f>
        <v>#REF!</v>
      </c>
    </row>
    <row r="8" spans="1:23" hidden="1">
      <c r="A8" s="140" t="s">
        <v>76</v>
      </c>
      <c r="B8" s="141" t="e">
        <f>+'JAN-DEC'!#REF!</f>
        <v>#REF!</v>
      </c>
      <c r="C8" s="142" t="e">
        <f>VLOOKUP($B8,'JAN-DEC'!#REF!,12,FALSE)</f>
        <v>#REF!</v>
      </c>
      <c r="D8" s="142" t="e">
        <f>VLOOKUP($B8,'JAN-DEC'!#REF!,13,FALSE)</f>
        <v>#REF!</v>
      </c>
      <c r="E8" s="142" t="e">
        <f>VLOOKUP($B8,'JAN-DEC'!#REF!,14,FALSE)</f>
        <v>#REF!</v>
      </c>
      <c r="F8" s="142" t="e">
        <f>VLOOKUP($B8,'JAN-DEC'!#REF!,15,FALSE)</f>
        <v>#REF!</v>
      </c>
      <c r="G8" s="142" t="e">
        <f>VLOOKUP($B8,'JAN-DEC'!#REF!,16,FALSE)</f>
        <v>#REF!</v>
      </c>
      <c r="H8" s="142" t="e">
        <f>VLOOKUP($B8,'JAN-DEC'!#REF!,17,FALSE)</f>
        <v>#REF!</v>
      </c>
      <c r="I8" s="142" t="e">
        <f>VLOOKUP($B8,'JAN-DEC'!#REF!,18,FALSE)</f>
        <v>#REF!</v>
      </c>
      <c r="J8" s="142" t="e">
        <f>VLOOKUP($B8,'JAN-DEC'!#REF!,19,FALSE)</f>
        <v>#REF!</v>
      </c>
      <c r="K8" s="142" t="e">
        <f>VLOOKUP($B8,'JAN-DEC'!#REF!,20,FALSE)</f>
        <v>#REF!</v>
      </c>
      <c r="L8" s="142" t="e">
        <f>VLOOKUP($B8,'JAN-DEC'!#REF!,21,FALSE)</f>
        <v>#REF!</v>
      </c>
      <c r="M8" s="142" t="e">
        <f>VLOOKUP($B8,'JAN-DEC'!#REF!,22,FALSE)</f>
        <v>#REF!</v>
      </c>
      <c r="N8" s="142" t="e">
        <f>VLOOKUP($B8,'JAN-DEC'!#REF!,23,FALSE)</f>
        <v>#REF!</v>
      </c>
      <c r="O8" s="142" t="e">
        <f>VLOOKUP($B8,'JAN-DEC'!#REF!,24,FALSE)</f>
        <v>#REF!</v>
      </c>
      <c r="P8" s="142" t="e">
        <f>VLOOKUP($B8,'JAN-DEC'!#REF!,25,FALSE)</f>
        <v>#REF!</v>
      </c>
      <c r="Q8" s="142" t="e">
        <f>VLOOKUP($B8,'JAN-DEC'!#REF!,26,FALSE)</f>
        <v>#REF!</v>
      </c>
      <c r="R8" s="142" t="e">
        <f>VLOOKUP($B8,'JAN-DEC'!#REF!,27,FALSE)</f>
        <v>#REF!</v>
      </c>
      <c r="S8" s="142" t="e">
        <f>VLOOKUP($B8,'JAN-DEC'!#REF!,28,FALSE)</f>
        <v>#REF!</v>
      </c>
      <c r="T8" s="142" t="e">
        <f>VLOOKUP($B8,'JAN-DEC'!#REF!,29,FALSE)</f>
        <v>#REF!</v>
      </c>
      <c r="U8" s="143" t="e">
        <f>VLOOKUP($B8,'JAN-DEC'!#REF!,30,FALSE)</f>
        <v>#REF!</v>
      </c>
      <c r="V8" s="93" t="e">
        <f>VLOOKUP($B8,'JAN-DEC'!#REF!,32,FALSE)</f>
        <v>#REF!</v>
      </c>
    </row>
    <row r="9" spans="1:23" hidden="1">
      <c r="A9" s="140" t="s">
        <v>77</v>
      </c>
      <c r="B9" s="141" t="e">
        <f>+'JAN-DEC'!#REF!</f>
        <v>#REF!</v>
      </c>
      <c r="C9" s="142" t="e">
        <f>VLOOKUP($B9,'JAN-DEC'!#REF!,12,FALSE)</f>
        <v>#REF!</v>
      </c>
      <c r="D9" s="142" t="e">
        <f>VLOOKUP($B9,'JAN-DEC'!#REF!,13,FALSE)</f>
        <v>#REF!</v>
      </c>
      <c r="E9" s="142" t="e">
        <f>VLOOKUP($B9,'JAN-DEC'!#REF!,14,FALSE)</f>
        <v>#REF!</v>
      </c>
      <c r="F9" s="142" t="e">
        <f>VLOOKUP($B9,'JAN-DEC'!#REF!,15,FALSE)</f>
        <v>#REF!</v>
      </c>
      <c r="G9" s="142" t="e">
        <f>VLOOKUP($B9,'JAN-DEC'!#REF!,16,FALSE)</f>
        <v>#REF!</v>
      </c>
      <c r="H9" s="142" t="e">
        <f>VLOOKUP($B9,'JAN-DEC'!#REF!,17,FALSE)</f>
        <v>#REF!</v>
      </c>
      <c r="I9" s="142" t="e">
        <f>VLOOKUP($B9,'JAN-DEC'!#REF!,18,FALSE)</f>
        <v>#REF!</v>
      </c>
      <c r="J9" s="142" t="e">
        <f>VLOOKUP($B9,'JAN-DEC'!#REF!,19,FALSE)</f>
        <v>#REF!</v>
      </c>
      <c r="K9" s="142" t="e">
        <f>VLOOKUP($B9,'JAN-DEC'!#REF!,20,FALSE)</f>
        <v>#REF!</v>
      </c>
      <c r="L9" s="142" t="e">
        <f>VLOOKUP($B9,'JAN-DEC'!#REF!,21,FALSE)</f>
        <v>#REF!</v>
      </c>
      <c r="M9" s="142" t="e">
        <f>VLOOKUP($B9,'JAN-DEC'!#REF!,22,FALSE)</f>
        <v>#REF!</v>
      </c>
      <c r="N9" s="142" t="e">
        <f>VLOOKUP($B9,'JAN-DEC'!#REF!,23,FALSE)</f>
        <v>#REF!</v>
      </c>
      <c r="O9" s="142" t="e">
        <f>VLOOKUP($B9,'JAN-DEC'!#REF!,24,FALSE)</f>
        <v>#REF!</v>
      </c>
      <c r="P9" s="142" t="e">
        <f>VLOOKUP($B9,'JAN-DEC'!#REF!,25,FALSE)</f>
        <v>#REF!</v>
      </c>
      <c r="Q9" s="142" t="e">
        <f>VLOOKUP($B9,'JAN-DEC'!#REF!,26,FALSE)</f>
        <v>#REF!</v>
      </c>
      <c r="R9" s="142" t="e">
        <f>VLOOKUP($B9,'JAN-DEC'!#REF!,27,FALSE)</f>
        <v>#REF!</v>
      </c>
      <c r="S9" s="142" t="e">
        <f>VLOOKUP($B9,'JAN-DEC'!#REF!,28,FALSE)</f>
        <v>#REF!</v>
      </c>
      <c r="T9" s="142" t="e">
        <f>VLOOKUP($B9,'JAN-DEC'!#REF!,29,FALSE)</f>
        <v>#REF!</v>
      </c>
      <c r="U9" s="143" t="e">
        <f>VLOOKUP($B9,'JAN-DEC'!#REF!,30,FALSE)</f>
        <v>#REF!</v>
      </c>
      <c r="V9" s="93" t="e">
        <f>VLOOKUP($B9,'JAN-DEC'!#REF!,32,FALSE)</f>
        <v>#REF!</v>
      </c>
      <c r="W9" s="100" t="e">
        <f>+S7+S12</f>
        <v>#REF!</v>
      </c>
    </row>
    <row r="10" spans="1:23" hidden="1">
      <c r="A10" s="141"/>
      <c r="B10" s="101" t="s">
        <v>80</v>
      </c>
      <c r="C10" s="102" t="e">
        <f>SUM(C7:C9)</f>
        <v>#REF!</v>
      </c>
      <c r="D10" s="102" t="e">
        <f>SUM(D7:D9)</f>
        <v>#REF!</v>
      </c>
      <c r="E10" s="102" t="e">
        <f t="shared" ref="E10:F10" si="0">SUM(E7:E9)</f>
        <v>#REF!</v>
      </c>
      <c r="F10" s="102" t="e">
        <f t="shared" si="0"/>
        <v>#REF!</v>
      </c>
      <c r="G10" s="102" t="e">
        <f t="shared" ref="G10" si="1">SUM(G7:G9)</f>
        <v>#REF!</v>
      </c>
      <c r="H10" s="102" t="e">
        <f t="shared" ref="H10" si="2">SUM(H7:H9)</f>
        <v>#REF!</v>
      </c>
      <c r="I10" s="102" t="e">
        <f t="shared" ref="I10" si="3">SUM(I7:I9)</f>
        <v>#REF!</v>
      </c>
      <c r="J10" s="102" t="e">
        <f t="shared" ref="J10:V10" si="4">SUM(J7:J9)</f>
        <v>#REF!</v>
      </c>
      <c r="K10" s="102" t="e">
        <f t="shared" si="4"/>
        <v>#REF!</v>
      </c>
      <c r="L10" s="102" t="e">
        <f t="shared" si="4"/>
        <v>#REF!</v>
      </c>
      <c r="M10" s="102" t="e">
        <f t="shared" si="4"/>
        <v>#REF!</v>
      </c>
      <c r="N10" s="102" t="e">
        <f t="shared" si="4"/>
        <v>#REF!</v>
      </c>
      <c r="O10" s="102" t="e">
        <f t="shared" si="4"/>
        <v>#REF!</v>
      </c>
      <c r="P10" s="102" t="e">
        <f t="shared" si="4"/>
        <v>#REF!</v>
      </c>
      <c r="Q10" s="102" t="e">
        <f t="shared" si="4"/>
        <v>#REF!</v>
      </c>
      <c r="R10" s="102" t="e">
        <f t="shared" si="4"/>
        <v>#REF!</v>
      </c>
      <c r="S10" s="102" t="e">
        <f t="shared" si="4"/>
        <v>#REF!</v>
      </c>
      <c r="T10" s="102" t="e">
        <f t="shared" si="4"/>
        <v>#REF!</v>
      </c>
      <c r="U10" s="129" t="e">
        <f t="shared" ref="U10" si="5">SUM(U7:U9)</f>
        <v>#REF!</v>
      </c>
      <c r="V10" s="94" t="e">
        <f t="shared" si="4"/>
        <v>#REF!</v>
      </c>
    </row>
    <row r="11" spans="1:23" hidden="1">
      <c r="A11" s="144" t="s">
        <v>79</v>
      </c>
      <c r="B11" s="141"/>
      <c r="C11" s="142"/>
      <c r="D11" s="142"/>
      <c r="E11" s="142"/>
      <c r="F11" s="142"/>
      <c r="G11" s="142"/>
      <c r="H11" s="142"/>
      <c r="I11" s="142"/>
      <c r="J11" s="142"/>
      <c r="K11" s="142"/>
      <c r="L11" s="142"/>
      <c r="M11" s="142"/>
      <c r="N11" s="142"/>
      <c r="O11" s="142"/>
      <c r="P11" s="142"/>
      <c r="Q11" s="142"/>
      <c r="R11" s="142"/>
      <c r="S11" s="142"/>
      <c r="T11" s="142"/>
      <c r="U11" s="143"/>
      <c r="V11" s="93"/>
    </row>
    <row r="12" spans="1:23" hidden="1">
      <c r="A12" s="140" t="s">
        <v>41</v>
      </c>
      <c r="B12" s="141" t="e">
        <f>+'JAN-DEC'!#REF!</f>
        <v>#REF!</v>
      </c>
      <c r="C12" s="142" t="e">
        <f>VLOOKUP($B12,'JAN-DEC'!#REF!,12,FALSE)</f>
        <v>#REF!</v>
      </c>
      <c r="D12" s="142" t="e">
        <f>VLOOKUP($B12,'JAN-DEC'!#REF!,13,FALSE)</f>
        <v>#REF!</v>
      </c>
      <c r="E12" s="142" t="e">
        <f>VLOOKUP($B12,'JAN-DEC'!#REF!,14,FALSE)</f>
        <v>#REF!</v>
      </c>
      <c r="F12" s="142" t="e">
        <f>VLOOKUP($B12,'JAN-DEC'!#REF!,15,FALSE)</f>
        <v>#REF!</v>
      </c>
      <c r="G12" s="142" t="e">
        <f>VLOOKUP($B12,'JAN-DEC'!#REF!,16,FALSE)</f>
        <v>#REF!</v>
      </c>
      <c r="H12" s="142" t="e">
        <f>VLOOKUP($B12,'JAN-DEC'!#REF!,17,FALSE)</f>
        <v>#REF!</v>
      </c>
      <c r="I12" s="142" t="e">
        <f>VLOOKUP($B12,'JAN-DEC'!#REF!,18,FALSE)</f>
        <v>#REF!</v>
      </c>
      <c r="J12" s="142" t="e">
        <f>VLOOKUP($B12,'JAN-DEC'!#REF!,19,FALSE)</f>
        <v>#REF!</v>
      </c>
      <c r="K12" s="142" t="e">
        <f>VLOOKUP($B12,'JAN-DEC'!#REF!,20,FALSE)</f>
        <v>#REF!</v>
      </c>
      <c r="L12" s="142" t="e">
        <f>VLOOKUP($B12,'JAN-DEC'!#REF!,21,FALSE)</f>
        <v>#REF!</v>
      </c>
      <c r="M12" s="142" t="e">
        <f>VLOOKUP($B12,'JAN-DEC'!#REF!,22,FALSE)</f>
        <v>#REF!</v>
      </c>
      <c r="N12" s="142" t="e">
        <f>VLOOKUP($B12,'JAN-DEC'!#REF!,23,FALSE)</f>
        <v>#REF!</v>
      </c>
      <c r="O12" s="142" t="e">
        <f>VLOOKUP($B12,'JAN-DEC'!#REF!,24,FALSE)</f>
        <v>#REF!</v>
      </c>
      <c r="P12" s="142" t="e">
        <f>VLOOKUP($B12,'JAN-DEC'!#REF!,25,FALSE)</f>
        <v>#REF!</v>
      </c>
      <c r="Q12" s="142" t="e">
        <f>VLOOKUP($B12,'JAN-DEC'!#REF!,26,FALSE)</f>
        <v>#REF!</v>
      </c>
      <c r="R12" s="142" t="e">
        <f>VLOOKUP($B12,'JAN-DEC'!#REF!,27,FALSE)</f>
        <v>#REF!</v>
      </c>
      <c r="S12" s="142" t="e">
        <f>VLOOKUP($B12,'JAN-DEC'!#REF!,28,FALSE)</f>
        <v>#REF!</v>
      </c>
      <c r="T12" s="142" t="e">
        <f>VLOOKUP($B12,'JAN-DEC'!#REF!,29,FALSE)</f>
        <v>#REF!</v>
      </c>
      <c r="U12" s="143" t="e">
        <f>VLOOKUP($B12,'JAN-DEC'!#REF!,30,FALSE)</f>
        <v>#REF!</v>
      </c>
      <c r="V12" s="93" t="e">
        <f>VLOOKUP($B12,'JAN-DEC'!#REF!,32,FALSE)</f>
        <v>#REF!</v>
      </c>
    </row>
    <row r="13" spans="1:23" hidden="1">
      <c r="A13" s="140" t="s">
        <v>71</v>
      </c>
      <c r="B13" s="141" t="e">
        <f>+'JAN-DEC'!#REF!</f>
        <v>#REF!</v>
      </c>
      <c r="C13" s="142" t="e">
        <f>VLOOKUP($B13,'JAN-DEC'!#REF!,12,FALSE)</f>
        <v>#REF!</v>
      </c>
      <c r="D13" s="142" t="e">
        <f>VLOOKUP($B13,'JAN-DEC'!#REF!,13,FALSE)</f>
        <v>#REF!</v>
      </c>
      <c r="E13" s="142" t="e">
        <f>VLOOKUP($B13,'JAN-DEC'!#REF!,14,FALSE)</f>
        <v>#REF!</v>
      </c>
      <c r="F13" s="142" t="e">
        <f>VLOOKUP($B13,'JAN-DEC'!#REF!,15,FALSE)</f>
        <v>#REF!</v>
      </c>
      <c r="G13" s="142" t="e">
        <f>VLOOKUP($B13,'JAN-DEC'!#REF!,16,FALSE)</f>
        <v>#REF!</v>
      </c>
      <c r="H13" s="142" t="e">
        <f>VLOOKUP($B13,'JAN-DEC'!#REF!,17,FALSE)</f>
        <v>#REF!</v>
      </c>
      <c r="I13" s="142" t="e">
        <f>VLOOKUP($B13,'JAN-DEC'!#REF!,18,FALSE)</f>
        <v>#REF!</v>
      </c>
      <c r="J13" s="142" t="e">
        <f>VLOOKUP($B13,'JAN-DEC'!#REF!,19,FALSE)</f>
        <v>#REF!</v>
      </c>
      <c r="K13" s="142" t="e">
        <f>VLOOKUP($B13,'JAN-DEC'!#REF!,20,FALSE)</f>
        <v>#REF!</v>
      </c>
      <c r="L13" s="142" t="e">
        <f>VLOOKUP($B13,'JAN-DEC'!#REF!,21,FALSE)</f>
        <v>#REF!</v>
      </c>
      <c r="M13" s="142" t="e">
        <f>VLOOKUP($B13,'JAN-DEC'!#REF!,22,FALSE)</f>
        <v>#REF!</v>
      </c>
      <c r="N13" s="142" t="e">
        <f>VLOOKUP($B13,'JAN-DEC'!#REF!,23,FALSE)</f>
        <v>#REF!</v>
      </c>
      <c r="O13" s="142" t="e">
        <f>VLOOKUP($B13,'JAN-DEC'!#REF!,24,FALSE)</f>
        <v>#REF!</v>
      </c>
      <c r="P13" s="142" t="e">
        <f>VLOOKUP($B13,'JAN-DEC'!#REF!,25,FALSE)</f>
        <v>#REF!</v>
      </c>
      <c r="Q13" s="142" t="e">
        <f>VLOOKUP($B13,'JAN-DEC'!#REF!,26,FALSE)</f>
        <v>#REF!</v>
      </c>
      <c r="R13" s="142" t="e">
        <f>VLOOKUP($B13,'JAN-DEC'!#REF!,27,FALSE)</f>
        <v>#REF!</v>
      </c>
      <c r="S13" s="142" t="e">
        <f>VLOOKUP($B13,'JAN-DEC'!#REF!,28,FALSE)</f>
        <v>#REF!</v>
      </c>
      <c r="T13" s="142" t="e">
        <f>VLOOKUP($B13,'JAN-DEC'!#REF!,29,FALSE)</f>
        <v>#REF!</v>
      </c>
      <c r="U13" s="143" t="e">
        <f>VLOOKUP($B13,'JAN-DEC'!#REF!,30,FALSE)</f>
        <v>#REF!</v>
      </c>
      <c r="V13" s="93" t="e">
        <f>VLOOKUP($B13,'JAN-DEC'!#REF!,32,FALSE)</f>
        <v>#REF!</v>
      </c>
    </row>
    <row r="14" spans="1:23" hidden="1">
      <c r="A14" s="140" t="s">
        <v>42</v>
      </c>
      <c r="B14" s="141" t="e">
        <f>+'JAN-DEC'!#REF!</f>
        <v>#REF!</v>
      </c>
      <c r="C14" s="142" t="e">
        <f>VLOOKUP($B14,'JAN-DEC'!#REF!,12,FALSE)</f>
        <v>#REF!</v>
      </c>
      <c r="D14" s="142" t="e">
        <f>VLOOKUP($B14,'JAN-DEC'!#REF!,13,FALSE)</f>
        <v>#REF!</v>
      </c>
      <c r="E14" s="142" t="e">
        <f>VLOOKUP($B14,'JAN-DEC'!#REF!,14,FALSE)</f>
        <v>#REF!</v>
      </c>
      <c r="F14" s="142" t="e">
        <f>VLOOKUP($B14,'JAN-DEC'!#REF!,15,FALSE)</f>
        <v>#REF!</v>
      </c>
      <c r="G14" s="142" t="e">
        <f>VLOOKUP($B14,'JAN-DEC'!#REF!,16,FALSE)</f>
        <v>#REF!</v>
      </c>
      <c r="H14" s="142" t="e">
        <f>VLOOKUP($B14,'JAN-DEC'!#REF!,17,FALSE)</f>
        <v>#REF!</v>
      </c>
      <c r="I14" s="142" t="e">
        <f>VLOOKUP($B14,'JAN-DEC'!#REF!,18,FALSE)</f>
        <v>#REF!</v>
      </c>
      <c r="J14" s="142" t="e">
        <f>VLOOKUP($B14,'JAN-DEC'!#REF!,19,FALSE)</f>
        <v>#REF!</v>
      </c>
      <c r="K14" s="142" t="e">
        <f>VLOOKUP($B14,'JAN-DEC'!#REF!,20,FALSE)</f>
        <v>#REF!</v>
      </c>
      <c r="L14" s="142" t="e">
        <f>VLOOKUP($B14,'JAN-DEC'!#REF!,21,FALSE)</f>
        <v>#REF!</v>
      </c>
      <c r="M14" s="142" t="e">
        <f>VLOOKUP($B14,'JAN-DEC'!#REF!,22,FALSE)</f>
        <v>#REF!</v>
      </c>
      <c r="N14" s="142" t="e">
        <f>VLOOKUP($B14,'JAN-DEC'!#REF!,23,FALSE)</f>
        <v>#REF!</v>
      </c>
      <c r="O14" s="142" t="e">
        <f>VLOOKUP($B14,'JAN-DEC'!#REF!,24,FALSE)</f>
        <v>#REF!</v>
      </c>
      <c r="P14" s="142" t="e">
        <f>VLOOKUP($B14,'JAN-DEC'!#REF!,25,FALSE)</f>
        <v>#REF!</v>
      </c>
      <c r="Q14" s="142" t="e">
        <f>VLOOKUP($B14,'JAN-DEC'!#REF!,26,FALSE)</f>
        <v>#REF!</v>
      </c>
      <c r="R14" s="142" t="e">
        <f>VLOOKUP($B14,'JAN-DEC'!#REF!,27,FALSE)</f>
        <v>#REF!</v>
      </c>
      <c r="S14" s="142" t="e">
        <f>VLOOKUP($B14,'JAN-DEC'!#REF!,28,FALSE)</f>
        <v>#REF!</v>
      </c>
      <c r="T14" s="142" t="e">
        <f>VLOOKUP($B14,'JAN-DEC'!#REF!,29,FALSE)</f>
        <v>#REF!</v>
      </c>
      <c r="U14" s="143" t="e">
        <f>VLOOKUP($B14,'JAN-DEC'!#REF!,30,FALSE)</f>
        <v>#REF!</v>
      </c>
      <c r="V14" s="93" t="e">
        <f>VLOOKUP($B14,'JAN-DEC'!#REF!,32,FALSE)</f>
        <v>#REF!</v>
      </c>
    </row>
    <row r="15" spans="1:23" hidden="1">
      <c r="A15" s="141"/>
      <c r="B15" s="101" t="s">
        <v>80</v>
      </c>
      <c r="C15" s="102" t="e">
        <f>SUM(C12:C14)</f>
        <v>#REF!</v>
      </c>
      <c r="D15" s="102" t="e">
        <f>SUM(D12:D14)</f>
        <v>#REF!</v>
      </c>
      <c r="E15" s="102" t="e">
        <f t="shared" ref="E15:F15" si="6">SUM(E12:E14)</f>
        <v>#REF!</v>
      </c>
      <c r="F15" s="102" t="e">
        <f t="shared" si="6"/>
        <v>#REF!</v>
      </c>
      <c r="G15" s="102" t="e">
        <f t="shared" ref="G15" si="7">SUM(G12:G14)</f>
        <v>#REF!</v>
      </c>
      <c r="H15" s="102" t="e">
        <f t="shared" ref="H15" si="8">SUM(H12:H14)</f>
        <v>#REF!</v>
      </c>
      <c r="I15" s="102" t="e">
        <f t="shared" ref="I15" si="9">SUM(I12:I14)</f>
        <v>#REF!</v>
      </c>
      <c r="J15" s="102" t="e">
        <f t="shared" ref="J15:V15" si="10">SUM(J12:J14)</f>
        <v>#REF!</v>
      </c>
      <c r="K15" s="102" t="e">
        <f t="shared" si="10"/>
        <v>#REF!</v>
      </c>
      <c r="L15" s="102" t="e">
        <f t="shared" si="10"/>
        <v>#REF!</v>
      </c>
      <c r="M15" s="102" t="e">
        <f t="shared" si="10"/>
        <v>#REF!</v>
      </c>
      <c r="N15" s="102" t="e">
        <f t="shared" si="10"/>
        <v>#REF!</v>
      </c>
      <c r="O15" s="102" t="e">
        <f t="shared" si="10"/>
        <v>#REF!</v>
      </c>
      <c r="P15" s="102" t="e">
        <f t="shared" si="10"/>
        <v>#REF!</v>
      </c>
      <c r="Q15" s="102" t="e">
        <f t="shared" si="10"/>
        <v>#REF!</v>
      </c>
      <c r="R15" s="102" t="e">
        <f t="shared" si="10"/>
        <v>#REF!</v>
      </c>
      <c r="S15" s="102" t="e">
        <f t="shared" si="10"/>
        <v>#REF!</v>
      </c>
      <c r="T15" s="102" t="e">
        <f t="shared" si="10"/>
        <v>#REF!</v>
      </c>
      <c r="U15" s="129" t="e">
        <f t="shared" ref="U15" si="11">SUM(U12:U14)</f>
        <v>#REF!</v>
      </c>
      <c r="V15" s="94" t="e">
        <f t="shared" si="10"/>
        <v>#REF!</v>
      </c>
    </row>
    <row r="16" spans="1:23" hidden="1">
      <c r="A16" s="144" t="s">
        <v>208</v>
      </c>
      <c r="B16" s="141"/>
      <c r="C16" s="142"/>
      <c r="D16" s="142"/>
      <c r="E16" s="142"/>
      <c r="F16" s="142"/>
      <c r="G16" s="142"/>
      <c r="H16" s="142"/>
      <c r="I16" s="142"/>
      <c r="J16" s="142"/>
      <c r="K16" s="142"/>
      <c r="L16" s="142"/>
      <c r="M16" s="142"/>
      <c r="N16" s="142"/>
      <c r="O16" s="142"/>
      <c r="P16" s="142"/>
      <c r="Q16" s="142"/>
      <c r="R16" s="142"/>
      <c r="S16" s="142"/>
      <c r="T16" s="142"/>
      <c r="U16" s="143"/>
      <c r="V16" s="93"/>
    </row>
    <row r="17" spans="1:24" hidden="1">
      <c r="A17" s="140" t="s">
        <v>209</v>
      </c>
      <c r="B17" s="141" t="e">
        <f>+'JAN-DEC'!#REF!</f>
        <v>#REF!</v>
      </c>
      <c r="C17" s="142" t="e">
        <f>VLOOKUP($B17,'JAN-DEC'!#REF!,12,FALSE)</f>
        <v>#REF!</v>
      </c>
      <c r="D17" s="142" t="e">
        <f>VLOOKUP($B17,'JAN-DEC'!#REF!,13,FALSE)</f>
        <v>#REF!</v>
      </c>
      <c r="E17" s="142" t="e">
        <f>VLOOKUP($B17,'JAN-DEC'!#REF!,14,FALSE)</f>
        <v>#REF!</v>
      </c>
      <c r="F17" s="142" t="e">
        <f>VLOOKUP($B17,'JAN-DEC'!#REF!,15,FALSE)</f>
        <v>#REF!</v>
      </c>
      <c r="G17" s="142" t="e">
        <f>VLOOKUP($B17,'JAN-DEC'!#REF!,16,FALSE)</f>
        <v>#REF!</v>
      </c>
      <c r="H17" s="142" t="e">
        <f>VLOOKUP($B17,'JAN-DEC'!#REF!,17,FALSE)</f>
        <v>#REF!</v>
      </c>
      <c r="I17" s="142" t="e">
        <f>VLOOKUP($B17,'JAN-DEC'!#REF!,18,FALSE)</f>
        <v>#REF!</v>
      </c>
      <c r="J17" s="142" t="e">
        <f>VLOOKUP($B17,'JAN-DEC'!#REF!,19,FALSE)</f>
        <v>#REF!</v>
      </c>
      <c r="K17" s="142" t="e">
        <f>VLOOKUP($B17,'JAN-DEC'!#REF!,20,FALSE)</f>
        <v>#REF!</v>
      </c>
      <c r="L17" s="142" t="e">
        <f>VLOOKUP($B17,'JAN-DEC'!#REF!,21,FALSE)</f>
        <v>#REF!</v>
      </c>
      <c r="M17" s="142" t="e">
        <f>VLOOKUP($B17,'JAN-DEC'!#REF!,22,FALSE)</f>
        <v>#REF!</v>
      </c>
      <c r="N17" s="142" t="e">
        <f>VLOOKUP($B17,'JAN-DEC'!#REF!,23,FALSE)</f>
        <v>#REF!</v>
      </c>
      <c r="O17" s="142" t="e">
        <f>VLOOKUP($B17,'JAN-DEC'!#REF!,24,FALSE)</f>
        <v>#REF!</v>
      </c>
      <c r="P17" s="142" t="e">
        <f>VLOOKUP($B17,'JAN-DEC'!#REF!,25,FALSE)</f>
        <v>#REF!</v>
      </c>
      <c r="Q17" s="142" t="e">
        <f>VLOOKUP($B17,'JAN-DEC'!#REF!,26,FALSE)</f>
        <v>#REF!</v>
      </c>
      <c r="R17" s="142" t="e">
        <f>VLOOKUP($B17,'JAN-DEC'!#REF!,27,FALSE)</f>
        <v>#REF!</v>
      </c>
      <c r="S17" s="142" t="e">
        <f>VLOOKUP($B17,'JAN-DEC'!#REF!,28,FALSE)</f>
        <v>#REF!</v>
      </c>
      <c r="T17" s="142" t="e">
        <f>VLOOKUP($B17,'JAN-DEC'!#REF!,29,FALSE)</f>
        <v>#REF!</v>
      </c>
      <c r="U17" s="143" t="e">
        <f>VLOOKUP($B17,'JAN-DEC'!#REF!,30,FALSE)</f>
        <v>#REF!</v>
      </c>
      <c r="V17" s="93" t="e">
        <f>VLOOKUP($B17,'JAN-DEC'!#REF!,32,FALSE)</f>
        <v>#REF!</v>
      </c>
    </row>
    <row r="18" spans="1:24" hidden="1">
      <c r="A18" s="140" t="s">
        <v>210</v>
      </c>
      <c r="B18" s="141" t="e">
        <f>+'JAN-DEC'!#REF!</f>
        <v>#REF!</v>
      </c>
      <c r="C18" s="142" t="e">
        <f>VLOOKUP($B18,'JAN-DEC'!#REF!,12,FALSE)</f>
        <v>#REF!</v>
      </c>
      <c r="D18" s="142" t="e">
        <f>VLOOKUP($B18,'JAN-DEC'!#REF!,13,FALSE)</f>
        <v>#REF!</v>
      </c>
      <c r="E18" s="142" t="e">
        <f>VLOOKUP($B18,'JAN-DEC'!#REF!,14,FALSE)</f>
        <v>#REF!</v>
      </c>
      <c r="F18" s="142" t="e">
        <f>VLOOKUP($B18,'JAN-DEC'!#REF!,15,FALSE)</f>
        <v>#REF!</v>
      </c>
      <c r="G18" s="142" t="e">
        <f>VLOOKUP($B18,'JAN-DEC'!#REF!,16,FALSE)</f>
        <v>#REF!</v>
      </c>
      <c r="H18" s="142" t="e">
        <f>VLOOKUP($B18,'JAN-DEC'!#REF!,17,FALSE)</f>
        <v>#REF!</v>
      </c>
      <c r="I18" s="142" t="e">
        <f>VLOOKUP($B18,'JAN-DEC'!#REF!,18,FALSE)</f>
        <v>#REF!</v>
      </c>
      <c r="J18" s="142" t="e">
        <f>VLOOKUP($B18,'JAN-DEC'!#REF!,19,FALSE)</f>
        <v>#REF!</v>
      </c>
      <c r="K18" s="142" t="e">
        <f>VLOOKUP($B18,'JAN-DEC'!#REF!,20,FALSE)</f>
        <v>#REF!</v>
      </c>
      <c r="L18" s="142" t="e">
        <f>VLOOKUP($B18,'JAN-DEC'!#REF!,21,FALSE)</f>
        <v>#REF!</v>
      </c>
      <c r="M18" s="142" t="e">
        <f>VLOOKUP($B18,'JAN-DEC'!#REF!,22,FALSE)</f>
        <v>#REF!</v>
      </c>
      <c r="N18" s="142" t="e">
        <f>VLOOKUP($B18,'JAN-DEC'!#REF!,23,FALSE)</f>
        <v>#REF!</v>
      </c>
      <c r="O18" s="142" t="e">
        <f>VLOOKUP($B18,'JAN-DEC'!#REF!,24,FALSE)</f>
        <v>#REF!</v>
      </c>
      <c r="P18" s="142" t="e">
        <f>VLOOKUP($B18,'JAN-DEC'!#REF!,25,FALSE)</f>
        <v>#REF!</v>
      </c>
      <c r="Q18" s="142" t="e">
        <f>VLOOKUP($B18,'JAN-DEC'!#REF!,26,FALSE)</f>
        <v>#REF!</v>
      </c>
      <c r="R18" s="142" t="e">
        <f>VLOOKUP($B18,'JAN-DEC'!#REF!,27,FALSE)</f>
        <v>#REF!</v>
      </c>
      <c r="S18" s="142" t="e">
        <f>VLOOKUP($B18,'JAN-DEC'!#REF!,28,FALSE)</f>
        <v>#REF!</v>
      </c>
      <c r="T18" s="142" t="e">
        <f>VLOOKUP($B18,'JAN-DEC'!#REF!,29,FALSE)</f>
        <v>#REF!</v>
      </c>
      <c r="U18" s="143" t="e">
        <f>VLOOKUP($B18,'JAN-DEC'!#REF!,30,FALSE)</f>
        <v>#REF!</v>
      </c>
      <c r="V18" s="93" t="e">
        <f>VLOOKUP($B18,'JAN-DEC'!#REF!,32,FALSE)</f>
        <v>#REF!</v>
      </c>
    </row>
    <row r="19" spans="1:24" hidden="1">
      <c r="A19" s="140" t="s">
        <v>211</v>
      </c>
      <c r="B19" s="141" t="e">
        <f>+'JAN-DEC'!#REF!</f>
        <v>#REF!</v>
      </c>
      <c r="C19" s="142" t="e">
        <f>VLOOKUP($B19,'JAN-DEC'!#REF!,12,FALSE)</f>
        <v>#REF!</v>
      </c>
      <c r="D19" s="142" t="e">
        <f>VLOOKUP($B19,'JAN-DEC'!#REF!,13,FALSE)</f>
        <v>#REF!</v>
      </c>
      <c r="E19" s="142" t="e">
        <f>VLOOKUP($B19,'JAN-DEC'!#REF!,14,FALSE)</f>
        <v>#REF!</v>
      </c>
      <c r="F19" s="142" t="e">
        <f>VLOOKUP($B19,'JAN-DEC'!#REF!,15,FALSE)</f>
        <v>#REF!</v>
      </c>
      <c r="G19" s="142" t="e">
        <f>VLOOKUP($B19,'JAN-DEC'!#REF!,16,FALSE)</f>
        <v>#REF!</v>
      </c>
      <c r="H19" s="142" t="e">
        <f>VLOOKUP($B19,'JAN-DEC'!#REF!,17,FALSE)</f>
        <v>#REF!</v>
      </c>
      <c r="I19" s="142" t="e">
        <f>VLOOKUP($B19,'JAN-DEC'!#REF!,18,FALSE)</f>
        <v>#REF!</v>
      </c>
      <c r="J19" s="142" t="e">
        <f>VLOOKUP($B19,'JAN-DEC'!#REF!,19,FALSE)</f>
        <v>#REF!</v>
      </c>
      <c r="K19" s="142" t="e">
        <f>VLOOKUP($B19,'JAN-DEC'!#REF!,20,FALSE)</f>
        <v>#REF!</v>
      </c>
      <c r="L19" s="142" t="e">
        <f>VLOOKUP($B19,'JAN-DEC'!#REF!,21,FALSE)</f>
        <v>#REF!</v>
      </c>
      <c r="M19" s="142" t="e">
        <f>VLOOKUP($B19,'JAN-DEC'!#REF!,22,FALSE)</f>
        <v>#REF!</v>
      </c>
      <c r="N19" s="142" t="e">
        <f>VLOOKUP($B19,'JAN-DEC'!#REF!,23,FALSE)</f>
        <v>#REF!</v>
      </c>
      <c r="O19" s="142" t="e">
        <f>VLOOKUP($B19,'JAN-DEC'!#REF!,24,FALSE)</f>
        <v>#REF!</v>
      </c>
      <c r="P19" s="142" t="e">
        <f>VLOOKUP($B19,'JAN-DEC'!#REF!,25,FALSE)</f>
        <v>#REF!</v>
      </c>
      <c r="Q19" s="142" t="e">
        <f>VLOOKUP($B19,'JAN-DEC'!#REF!,26,FALSE)</f>
        <v>#REF!</v>
      </c>
      <c r="R19" s="142" t="e">
        <f>VLOOKUP($B19,'JAN-DEC'!#REF!,27,FALSE)</f>
        <v>#REF!</v>
      </c>
      <c r="S19" s="142" t="e">
        <f>VLOOKUP($B19,'JAN-DEC'!#REF!,28,FALSE)</f>
        <v>#REF!</v>
      </c>
      <c r="T19" s="142" t="e">
        <f>VLOOKUP($B19,'JAN-DEC'!#REF!,29,FALSE)</f>
        <v>#REF!</v>
      </c>
      <c r="U19" s="143" t="e">
        <f>VLOOKUP($B19,'JAN-DEC'!#REF!,30,FALSE)</f>
        <v>#REF!</v>
      </c>
      <c r="V19" s="93" t="e">
        <f>VLOOKUP($B19,'JAN-DEC'!#REF!,32,FALSE)</f>
        <v>#REF!</v>
      </c>
    </row>
    <row r="20" spans="1:24" hidden="1">
      <c r="A20" s="140"/>
      <c r="B20" s="141"/>
      <c r="C20" s="142"/>
      <c r="D20" s="142"/>
      <c r="E20" s="142"/>
      <c r="F20" s="142"/>
      <c r="G20" s="142"/>
      <c r="H20" s="142"/>
      <c r="I20" s="142"/>
      <c r="J20" s="142"/>
      <c r="K20" s="142"/>
      <c r="L20" s="142"/>
      <c r="M20" s="142"/>
      <c r="N20" s="142"/>
      <c r="O20" s="142"/>
      <c r="P20" s="142"/>
      <c r="Q20" s="142"/>
      <c r="R20" s="142"/>
      <c r="S20" s="142"/>
      <c r="T20" s="142"/>
      <c r="U20" s="143"/>
      <c r="V20" s="100"/>
    </row>
    <row r="21" spans="1:24" hidden="1">
      <c r="A21" s="140" t="s">
        <v>234</v>
      </c>
      <c r="B21" s="141" t="e">
        <f>+'JAN-DEC'!#REF!</f>
        <v>#REF!</v>
      </c>
      <c r="C21" s="142" t="e">
        <f>VLOOKUP($B21,'JAN-DEC'!#REF!,12,FALSE)</f>
        <v>#REF!</v>
      </c>
      <c r="D21" s="142" t="e">
        <f>VLOOKUP($B21,'JAN-DEC'!#REF!,13,FALSE)</f>
        <v>#REF!</v>
      </c>
      <c r="E21" s="142" t="e">
        <f>VLOOKUP($B21,'JAN-DEC'!#REF!,14,FALSE)</f>
        <v>#REF!</v>
      </c>
      <c r="F21" s="142" t="e">
        <f>VLOOKUP($B21,'JAN-DEC'!#REF!,15,FALSE)</f>
        <v>#REF!</v>
      </c>
      <c r="G21" s="142" t="e">
        <f>VLOOKUP($B21,'JAN-DEC'!#REF!,16,FALSE)</f>
        <v>#REF!</v>
      </c>
      <c r="H21" s="142" t="e">
        <f>VLOOKUP($B21,'JAN-DEC'!#REF!,17,FALSE)</f>
        <v>#REF!</v>
      </c>
      <c r="I21" s="142" t="e">
        <f>VLOOKUP($B21,'JAN-DEC'!#REF!,18,FALSE)</f>
        <v>#REF!</v>
      </c>
      <c r="J21" s="142" t="e">
        <f>VLOOKUP($B21,'JAN-DEC'!#REF!,19,FALSE)</f>
        <v>#REF!</v>
      </c>
      <c r="K21" s="142" t="e">
        <f>VLOOKUP($B21,'JAN-DEC'!#REF!,20,FALSE)</f>
        <v>#REF!</v>
      </c>
      <c r="L21" s="142" t="e">
        <f>VLOOKUP($B21,'JAN-DEC'!#REF!,21,FALSE)</f>
        <v>#REF!</v>
      </c>
      <c r="M21" s="142" t="e">
        <f>VLOOKUP($B21,'JAN-DEC'!#REF!,22,FALSE)</f>
        <v>#REF!</v>
      </c>
      <c r="N21" s="142" t="e">
        <f>VLOOKUP($B21,'JAN-DEC'!#REF!,23,FALSE)</f>
        <v>#REF!</v>
      </c>
      <c r="O21" s="142" t="e">
        <f>VLOOKUP($B21,'JAN-DEC'!#REF!,24,FALSE)</f>
        <v>#REF!</v>
      </c>
      <c r="P21" s="142" t="e">
        <f>VLOOKUP($B21,'JAN-DEC'!#REF!,25,FALSE)</f>
        <v>#REF!</v>
      </c>
      <c r="Q21" s="142" t="e">
        <f>VLOOKUP($B21,'JAN-DEC'!#REF!,26,FALSE)</f>
        <v>#REF!</v>
      </c>
      <c r="R21" s="142" t="e">
        <f>VLOOKUP($B21,'JAN-DEC'!#REF!,27,FALSE)</f>
        <v>#REF!</v>
      </c>
      <c r="S21" s="142" t="e">
        <f>VLOOKUP($B21,'JAN-DEC'!#REF!,28,FALSE)</f>
        <v>#REF!</v>
      </c>
      <c r="T21" s="142" t="e">
        <f>VLOOKUP($B21,'JAN-DEC'!#REF!,29,FALSE)</f>
        <v>#REF!</v>
      </c>
      <c r="U21" s="143" t="e">
        <f>VLOOKUP($B21,'JAN-DEC'!#REF!,30,FALSE)</f>
        <v>#REF!</v>
      </c>
      <c r="V21" s="93" t="e">
        <f>VLOOKUP($B21,'JAN-DEC'!#REF!,32,FALSE)</f>
        <v>#REF!</v>
      </c>
    </row>
    <row r="22" spans="1:24" hidden="1">
      <c r="A22" s="140" t="s">
        <v>235</v>
      </c>
      <c r="B22" s="141" t="e">
        <f>+'JAN-DEC'!#REF!</f>
        <v>#REF!</v>
      </c>
      <c r="C22" s="142" t="e">
        <f>VLOOKUP($B22,'JAN-DEC'!#REF!,12,FALSE)</f>
        <v>#REF!</v>
      </c>
      <c r="D22" s="142" t="e">
        <f>VLOOKUP($B22,'JAN-DEC'!#REF!,13,FALSE)</f>
        <v>#REF!</v>
      </c>
      <c r="E22" s="142" t="e">
        <f>VLOOKUP($B22,'JAN-DEC'!#REF!,14,FALSE)</f>
        <v>#REF!</v>
      </c>
      <c r="F22" s="142" t="e">
        <f>VLOOKUP($B22,'JAN-DEC'!#REF!,15,FALSE)</f>
        <v>#REF!</v>
      </c>
      <c r="G22" s="142" t="e">
        <f>VLOOKUP($B22,'JAN-DEC'!#REF!,16,FALSE)</f>
        <v>#REF!</v>
      </c>
      <c r="H22" s="142" t="e">
        <f>VLOOKUP($B22,'JAN-DEC'!#REF!,17,FALSE)</f>
        <v>#REF!</v>
      </c>
      <c r="I22" s="142" t="e">
        <f>VLOOKUP($B22,'JAN-DEC'!#REF!,18,FALSE)</f>
        <v>#REF!</v>
      </c>
      <c r="J22" s="142" t="e">
        <f>VLOOKUP($B22,'JAN-DEC'!#REF!,19,FALSE)</f>
        <v>#REF!</v>
      </c>
      <c r="K22" s="142" t="e">
        <f>VLOOKUP($B22,'JAN-DEC'!#REF!,20,FALSE)</f>
        <v>#REF!</v>
      </c>
      <c r="L22" s="142" t="e">
        <f>VLOOKUP($B22,'JAN-DEC'!#REF!,21,FALSE)</f>
        <v>#REF!</v>
      </c>
      <c r="M22" s="142" t="e">
        <f>VLOOKUP($B22,'JAN-DEC'!#REF!,22,FALSE)</f>
        <v>#REF!</v>
      </c>
      <c r="N22" s="142" t="e">
        <f>VLOOKUP($B22,'JAN-DEC'!#REF!,23,FALSE)</f>
        <v>#REF!</v>
      </c>
      <c r="O22" s="142" t="e">
        <f>VLOOKUP($B22,'JAN-DEC'!#REF!,24,FALSE)</f>
        <v>#REF!</v>
      </c>
      <c r="P22" s="142" t="e">
        <f>VLOOKUP($B22,'JAN-DEC'!#REF!,25,FALSE)</f>
        <v>#REF!</v>
      </c>
      <c r="Q22" s="142" t="e">
        <f>VLOOKUP($B22,'JAN-DEC'!#REF!,26,FALSE)</f>
        <v>#REF!</v>
      </c>
      <c r="R22" s="142" t="e">
        <f>VLOOKUP($B22,'JAN-DEC'!#REF!,27,FALSE)</f>
        <v>#REF!</v>
      </c>
      <c r="S22" s="142" t="e">
        <f>VLOOKUP($B22,'JAN-DEC'!#REF!,28,FALSE)</f>
        <v>#REF!</v>
      </c>
      <c r="T22" s="142" t="e">
        <f>VLOOKUP($B22,'JAN-DEC'!#REF!,29,FALSE)</f>
        <v>#REF!</v>
      </c>
      <c r="U22" s="143" t="e">
        <f>VLOOKUP($B22,'JAN-DEC'!#REF!,30,FALSE)</f>
        <v>#REF!</v>
      </c>
      <c r="V22" s="93" t="e">
        <f>VLOOKUP($B22,'JAN-DEC'!#REF!,32,FALSE)</f>
        <v>#REF!</v>
      </c>
    </row>
    <row r="23" spans="1:24" hidden="1">
      <c r="A23" s="140" t="s">
        <v>236</v>
      </c>
      <c r="B23" s="141" t="e">
        <f>+'JAN-DEC'!#REF!</f>
        <v>#REF!</v>
      </c>
      <c r="C23" s="142" t="e">
        <f>VLOOKUP($B23,'JAN-DEC'!#REF!,12,FALSE)</f>
        <v>#REF!</v>
      </c>
      <c r="D23" s="142" t="e">
        <f>VLOOKUP($B23,'JAN-DEC'!#REF!,13,FALSE)</f>
        <v>#REF!</v>
      </c>
      <c r="E23" s="142" t="e">
        <f>VLOOKUP($B23,'JAN-DEC'!#REF!,14,FALSE)</f>
        <v>#REF!</v>
      </c>
      <c r="F23" s="142" t="e">
        <f>VLOOKUP($B23,'JAN-DEC'!#REF!,15,FALSE)</f>
        <v>#REF!</v>
      </c>
      <c r="G23" s="142" t="e">
        <f>VLOOKUP($B23,'JAN-DEC'!#REF!,16,FALSE)</f>
        <v>#REF!</v>
      </c>
      <c r="H23" s="142" t="e">
        <f>VLOOKUP($B23,'JAN-DEC'!#REF!,17,FALSE)</f>
        <v>#REF!</v>
      </c>
      <c r="I23" s="142" t="e">
        <f>VLOOKUP($B23,'JAN-DEC'!#REF!,18,FALSE)</f>
        <v>#REF!</v>
      </c>
      <c r="J23" s="142" t="e">
        <f>VLOOKUP($B23,'JAN-DEC'!#REF!,19,FALSE)</f>
        <v>#REF!</v>
      </c>
      <c r="K23" s="142" t="e">
        <f>VLOOKUP($B23,'JAN-DEC'!#REF!,20,FALSE)</f>
        <v>#REF!</v>
      </c>
      <c r="L23" s="142" t="e">
        <f>VLOOKUP($B23,'JAN-DEC'!#REF!,21,FALSE)</f>
        <v>#REF!</v>
      </c>
      <c r="M23" s="142" t="e">
        <f>VLOOKUP($B23,'JAN-DEC'!#REF!,22,FALSE)</f>
        <v>#REF!</v>
      </c>
      <c r="N23" s="142" t="e">
        <f>VLOOKUP($B23,'JAN-DEC'!#REF!,23,FALSE)</f>
        <v>#REF!</v>
      </c>
      <c r="O23" s="142" t="e">
        <f>VLOOKUP($B23,'JAN-DEC'!#REF!,24,FALSE)</f>
        <v>#REF!</v>
      </c>
      <c r="P23" s="142" t="e">
        <f>VLOOKUP($B23,'JAN-DEC'!#REF!,25,FALSE)</f>
        <v>#REF!</v>
      </c>
      <c r="Q23" s="142" t="e">
        <f>VLOOKUP($B23,'JAN-DEC'!#REF!,26,FALSE)</f>
        <v>#REF!</v>
      </c>
      <c r="R23" s="142" t="e">
        <f>VLOOKUP($B23,'JAN-DEC'!#REF!,27,FALSE)</f>
        <v>#REF!</v>
      </c>
      <c r="S23" s="142" t="e">
        <f>VLOOKUP($B23,'JAN-DEC'!#REF!,28,FALSE)</f>
        <v>#REF!</v>
      </c>
      <c r="T23" s="142" t="e">
        <f>VLOOKUP($B23,'JAN-DEC'!#REF!,29,FALSE)</f>
        <v>#REF!</v>
      </c>
      <c r="U23" s="143" t="e">
        <f>VLOOKUP($B23,'JAN-DEC'!#REF!,30,FALSE)</f>
        <v>#REF!</v>
      </c>
      <c r="V23" s="93" t="e">
        <f>VLOOKUP($B23,'JAN-DEC'!#REF!,32,FALSE)</f>
        <v>#REF!</v>
      </c>
    </row>
    <row r="24" spans="1:24" hidden="1">
      <c r="A24" s="140"/>
      <c r="B24" s="141"/>
      <c r="C24" s="142"/>
      <c r="D24" s="142"/>
      <c r="E24" s="142"/>
      <c r="F24" s="142"/>
      <c r="G24" s="142"/>
      <c r="H24" s="142"/>
      <c r="I24" s="142"/>
      <c r="J24" s="142"/>
      <c r="K24" s="142"/>
      <c r="L24" s="142"/>
      <c r="M24" s="142"/>
      <c r="N24" s="142"/>
      <c r="O24" s="142"/>
      <c r="P24" s="142"/>
      <c r="Q24" s="142"/>
      <c r="R24" s="142"/>
      <c r="S24" s="142"/>
      <c r="T24" s="142"/>
      <c r="U24" s="143"/>
      <c r="V24" s="93"/>
    </row>
    <row r="25" spans="1:24" hidden="1">
      <c r="A25" s="140" t="s">
        <v>237</v>
      </c>
      <c r="B25" s="141" t="s">
        <v>237</v>
      </c>
      <c r="C25" s="142" t="e">
        <f>VLOOKUP($B25,'JAN-DEC'!#REF!,12,FALSE)</f>
        <v>#REF!</v>
      </c>
      <c r="D25" s="142" t="e">
        <f>VLOOKUP($B25,'JAN-DEC'!#REF!,13,FALSE)</f>
        <v>#REF!</v>
      </c>
      <c r="E25" s="142" t="e">
        <f>VLOOKUP($B25,'JAN-DEC'!#REF!,14,FALSE)</f>
        <v>#REF!</v>
      </c>
      <c r="F25" s="142" t="e">
        <f>VLOOKUP($B25,'JAN-DEC'!#REF!,15,FALSE)</f>
        <v>#REF!</v>
      </c>
      <c r="G25" s="142" t="e">
        <f>VLOOKUP($B25,'JAN-DEC'!#REF!,16,FALSE)</f>
        <v>#REF!</v>
      </c>
      <c r="H25" s="142" t="e">
        <f>VLOOKUP($B25,'JAN-DEC'!#REF!,17,FALSE)</f>
        <v>#REF!</v>
      </c>
      <c r="I25" s="142" t="e">
        <f>VLOOKUP($B25,'JAN-DEC'!#REF!,18,FALSE)</f>
        <v>#REF!</v>
      </c>
      <c r="J25" s="142" t="e">
        <f>VLOOKUP($B25,'JAN-DEC'!#REF!,19,FALSE)</f>
        <v>#REF!</v>
      </c>
      <c r="K25" s="142" t="e">
        <f>VLOOKUP($B25,'JAN-DEC'!#REF!,20,FALSE)</f>
        <v>#REF!</v>
      </c>
      <c r="L25" s="142" t="e">
        <f>VLOOKUP($B25,'JAN-DEC'!#REF!,21,FALSE)</f>
        <v>#REF!</v>
      </c>
      <c r="M25" s="142" t="e">
        <f>VLOOKUP($B25,'JAN-DEC'!#REF!,22,FALSE)</f>
        <v>#REF!</v>
      </c>
      <c r="N25" s="142" t="e">
        <f>VLOOKUP($B25,'JAN-DEC'!#REF!,23,FALSE)</f>
        <v>#REF!</v>
      </c>
      <c r="O25" s="142" t="e">
        <f>VLOOKUP($B25,'JAN-DEC'!#REF!,24,FALSE)</f>
        <v>#REF!</v>
      </c>
      <c r="P25" s="142" t="e">
        <f>VLOOKUP($B25,'JAN-DEC'!#REF!,25,FALSE)</f>
        <v>#REF!</v>
      </c>
      <c r="Q25" s="142" t="e">
        <f>VLOOKUP($B25,'JAN-DEC'!#REF!,26,FALSE)</f>
        <v>#REF!</v>
      </c>
      <c r="R25" s="142" t="e">
        <f>VLOOKUP($B25,'JAN-DEC'!#REF!,27,FALSE)</f>
        <v>#REF!</v>
      </c>
      <c r="S25" s="142" t="e">
        <f>VLOOKUP($B25,'JAN-DEC'!#REF!,28,FALSE)</f>
        <v>#REF!</v>
      </c>
      <c r="T25" s="142" t="e">
        <f>VLOOKUP($B25,'JAN-DEC'!#REF!,29,FALSE)</f>
        <v>#REF!</v>
      </c>
      <c r="U25" s="143" t="e">
        <f>VLOOKUP($B25,'JAN-DEC'!#REF!,30,FALSE)</f>
        <v>#REF!</v>
      </c>
      <c r="V25" s="93" t="e">
        <f>VLOOKUP($B25,'JAN-DEC'!#REF!,32,FALSE)</f>
        <v>#REF!</v>
      </c>
    </row>
    <row r="26" spans="1:24" hidden="1">
      <c r="A26" s="140" t="s">
        <v>259</v>
      </c>
      <c r="B26" s="141" t="s">
        <v>259</v>
      </c>
      <c r="C26" s="142" t="e">
        <f>VLOOKUP($B26,'JAN-DEC'!#REF!,12,FALSE)</f>
        <v>#REF!</v>
      </c>
      <c r="D26" s="142" t="e">
        <f>VLOOKUP($B26,'JAN-DEC'!#REF!,13,FALSE)</f>
        <v>#REF!</v>
      </c>
      <c r="E26" s="142" t="e">
        <f>VLOOKUP($B26,'JAN-DEC'!#REF!,14,FALSE)</f>
        <v>#REF!</v>
      </c>
      <c r="F26" s="142" t="e">
        <f>VLOOKUP($B26,'JAN-DEC'!#REF!,15,FALSE)</f>
        <v>#REF!</v>
      </c>
      <c r="G26" s="142" t="e">
        <f>VLOOKUP($B26,'JAN-DEC'!#REF!,16,FALSE)</f>
        <v>#REF!</v>
      </c>
      <c r="H26" s="142" t="e">
        <f>VLOOKUP($B26,'JAN-DEC'!#REF!,17,FALSE)</f>
        <v>#REF!</v>
      </c>
      <c r="I26" s="142" t="e">
        <f>VLOOKUP($B26,'JAN-DEC'!#REF!,18,FALSE)</f>
        <v>#REF!</v>
      </c>
      <c r="J26" s="142" t="e">
        <f>VLOOKUP($B26,'JAN-DEC'!#REF!,19,FALSE)</f>
        <v>#REF!</v>
      </c>
      <c r="K26" s="142" t="e">
        <f>VLOOKUP($B26,'JAN-DEC'!#REF!,20,FALSE)</f>
        <v>#REF!</v>
      </c>
      <c r="L26" s="142" t="e">
        <f>VLOOKUP($B26,'JAN-DEC'!#REF!,21,FALSE)</f>
        <v>#REF!</v>
      </c>
      <c r="M26" s="142" t="e">
        <f>VLOOKUP($B26,'JAN-DEC'!#REF!,22,FALSE)</f>
        <v>#REF!</v>
      </c>
      <c r="N26" s="142" t="e">
        <f>VLOOKUP($B26,'JAN-DEC'!#REF!,23,FALSE)</f>
        <v>#REF!</v>
      </c>
      <c r="O26" s="142" t="e">
        <f>VLOOKUP($B26,'JAN-DEC'!#REF!,24,FALSE)</f>
        <v>#REF!</v>
      </c>
      <c r="P26" s="142" t="e">
        <f>VLOOKUP($B26,'JAN-DEC'!#REF!,25,FALSE)</f>
        <v>#REF!</v>
      </c>
      <c r="Q26" s="142" t="e">
        <f>VLOOKUP($B26,'JAN-DEC'!#REF!,26,FALSE)</f>
        <v>#REF!</v>
      </c>
      <c r="R26" s="142" t="e">
        <f>VLOOKUP($B26,'JAN-DEC'!#REF!,27,FALSE)</f>
        <v>#REF!</v>
      </c>
      <c r="S26" s="142" t="e">
        <f>VLOOKUP($B26,'JAN-DEC'!#REF!,28,FALSE)</f>
        <v>#REF!</v>
      </c>
      <c r="T26" s="142" t="e">
        <f>VLOOKUP($B26,'JAN-DEC'!#REF!,29,FALSE)</f>
        <v>#REF!</v>
      </c>
      <c r="U26" s="143" t="e">
        <f>VLOOKUP($B26,'JAN-DEC'!#REF!,30,FALSE)</f>
        <v>#REF!</v>
      </c>
      <c r="V26" s="93" t="e">
        <f>VLOOKUP($B26,'JAN-DEC'!#REF!,32,FALSE)</f>
        <v>#REF!</v>
      </c>
    </row>
    <row r="27" spans="1:24" hidden="1">
      <c r="A27" s="140"/>
      <c r="B27" s="141"/>
      <c r="C27" s="142"/>
      <c r="D27" s="142"/>
      <c r="E27" s="142"/>
      <c r="F27" s="142"/>
      <c r="G27" s="142"/>
      <c r="H27" s="142"/>
      <c r="I27" s="142"/>
      <c r="J27" s="142"/>
      <c r="K27" s="142"/>
      <c r="L27" s="142"/>
      <c r="M27" s="142"/>
      <c r="N27" s="142"/>
      <c r="O27" s="142"/>
      <c r="P27" s="142"/>
      <c r="Q27" s="142"/>
      <c r="R27" s="142"/>
      <c r="S27" s="142"/>
      <c r="T27" s="142"/>
      <c r="U27" s="143"/>
      <c r="V27" s="93"/>
    </row>
    <row r="28" spans="1:24" hidden="1">
      <c r="A28" s="140" t="s">
        <v>275</v>
      </c>
      <c r="B28" s="141" t="s">
        <v>275</v>
      </c>
      <c r="C28" s="142" t="e">
        <f>VLOOKUP($B28,'JAN-DEC'!#REF!,12,FALSE)</f>
        <v>#REF!</v>
      </c>
      <c r="D28" s="142" t="e">
        <f>VLOOKUP($B28,'JAN-DEC'!#REF!,13,FALSE)</f>
        <v>#REF!</v>
      </c>
      <c r="E28" s="142" t="e">
        <f>VLOOKUP($B28,'JAN-DEC'!#REF!,14,FALSE)</f>
        <v>#REF!</v>
      </c>
      <c r="F28" s="142" t="e">
        <f>VLOOKUP($B28,'JAN-DEC'!#REF!,15,FALSE)</f>
        <v>#REF!</v>
      </c>
      <c r="G28" s="142" t="e">
        <f>VLOOKUP($B28,'JAN-DEC'!#REF!,16,FALSE)</f>
        <v>#REF!</v>
      </c>
      <c r="H28" s="142" t="e">
        <f>VLOOKUP($B28,'JAN-DEC'!#REF!,17,FALSE)</f>
        <v>#REF!</v>
      </c>
      <c r="I28" s="142" t="e">
        <f>VLOOKUP($B28,'JAN-DEC'!#REF!,18,FALSE)</f>
        <v>#REF!</v>
      </c>
      <c r="J28" s="142" t="e">
        <f>VLOOKUP($B28,'JAN-DEC'!#REF!,19,FALSE)</f>
        <v>#REF!</v>
      </c>
      <c r="K28" s="142" t="e">
        <f>VLOOKUP($B28,'JAN-DEC'!#REF!,20,FALSE)</f>
        <v>#REF!</v>
      </c>
      <c r="L28" s="142" t="e">
        <f>VLOOKUP($B28,'JAN-DEC'!#REF!,21,FALSE)</f>
        <v>#REF!</v>
      </c>
      <c r="M28" s="142" t="e">
        <f>VLOOKUP($B28,'JAN-DEC'!#REF!,22,FALSE)</f>
        <v>#REF!</v>
      </c>
      <c r="N28" s="142" t="e">
        <f>VLOOKUP($B28,'JAN-DEC'!#REF!,23,FALSE)</f>
        <v>#REF!</v>
      </c>
      <c r="O28" s="142" t="e">
        <f>VLOOKUP($B28,'JAN-DEC'!#REF!,24,FALSE)</f>
        <v>#REF!</v>
      </c>
      <c r="P28" s="142" t="e">
        <f>VLOOKUP($B28,'JAN-DEC'!#REF!,25,FALSE)</f>
        <v>#REF!</v>
      </c>
      <c r="Q28" s="142" t="e">
        <f>VLOOKUP($B28,'JAN-DEC'!#REF!,26,FALSE)</f>
        <v>#REF!</v>
      </c>
      <c r="R28" s="142" t="e">
        <f>VLOOKUP($B28,'JAN-DEC'!#REF!,27,FALSE)</f>
        <v>#REF!</v>
      </c>
      <c r="S28" s="142" t="e">
        <f>VLOOKUP($B28,'JAN-DEC'!#REF!,28,FALSE)</f>
        <v>#REF!</v>
      </c>
      <c r="T28" s="142" t="e">
        <f>VLOOKUP($B28,'JAN-DEC'!#REF!,29,FALSE)</f>
        <v>#REF!</v>
      </c>
      <c r="U28" s="143" t="e">
        <f>VLOOKUP($B28,'JAN-DEC'!#REF!,30,FALSE)</f>
        <v>#REF!</v>
      </c>
      <c r="V28" s="93" t="e">
        <f>VLOOKUP($B28,'JAN-DEC'!#REF!,32,FALSE)</f>
        <v>#REF!</v>
      </c>
      <c r="W28" s="92" t="s">
        <v>291</v>
      </c>
    </row>
    <row r="29" spans="1:24" hidden="1">
      <c r="A29" s="140" t="s">
        <v>276</v>
      </c>
      <c r="B29" s="141" t="s">
        <v>276</v>
      </c>
      <c r="C29" s="142" t="e">
        <f>VLOOKUP($B29,'JAN-DEC'!#REF!,12,FALSE)</f>
        <v>#REF!</v>
      </c>
      <c r="D29" s="142" t="e">
        <f>VLOOKUP($B29,'JAN-DEC'!#REF!,13,FALSE)</f>
        <v>#REF!</v>
      </c>
      <c r="E29" s="142" t="e">
        <f>VLOOKUP($B29,'JAN-DEC'!#REF!,14,FALSE)</f>
        <v>#REF!</v>
      </c>
      <c r="F29" s="142" t="e">
        <f>VLOOKUP($B29,'JAN-DEC'!#REF!,15,FALSE)</f>
        <v>#REF!</v>
      </c>
      <c r="G29" s="142" t="e">
        <f>VLOOKUP($B29,'JAN-DEC'!#REF!,16,FALSE)</f>
        <v>#REF!</v>
      </c>
      <c r="H29" s="142" t="e">
        <f>VLOOKUP($B29,'JAN-DEC'!#REF!,17,FALSE)</f>
        <v>#REF!</v>
      </c>
      <c r="I29" s="142" t="e">
        <f>VLOOKUP($B29,'JAN-DEC'!#REF!,18,FALSE)</f>
        <v>#REF!</v>
      </c>
      <c r="J29" s="142" t="e">
        <f>VLOOKUP($B29,'JAN-DEC'!#REF!,19,FALSE)</f>
        <v>#REF!</v>
      </c>
      <c r="K29" s="142" t="e">
        <f>VLOOKUP($B29,'JAN-DEC'!#REF!,20,FALSE)</f>
        <v>#REF!</v>
      </c>
      <c r="L29" s="142" t="e">
        <f>VLOOKUP($B29,'JAN-DEC'!#REF!,21,FALSE)</f>
        <v>#REF!</v>
      </c>
      <c r="M29" s="142" t="e">
        <f>VLOOKUP($B29,'JAN-DEC'!#REF!,22,FALSE)</f>
        <v>#REF!</v>
      </c>
      <c r="N29" s="142" t="e">
        <f>VLOOKUP($B29,'JAN-DEC'!#REF!,23,FALSE)</f>
        <v>#REF!</v>
      </c>
      <c r="O29" s="142" t="e">
        <f>VLOOKUP($B29,'JAN-DEC'!#REF!,24,FALSE)</f>
        <v>#REF!</v>
      </c>
      <c r="P29" s="142" t="e">
        <f>VLOOKUP($B29,'JAN-DEC'!#REF!,25,FALSE)</f>
        <v>#REF!</v>
      </c>
      <c r="Q29" s="142" t="e">
        <f>VLOOKUP($B29,'JAN-DEC'!#REF!,26,FALSE)</f>
        <v>#REF!</v>
      </c>
      <c r="R29" s="142" t="e">
        <f>VLOOKUP($B29,'JAN-DEC'!#REF!,27,FALSE)</f>
        <v>#REF!</v>
      </c>
      <c r="S29" s="142" t="e">
        <f>VLOOKUP($B29,'JAN-DEC'!#REF!,28,FALSE)</f>
        <v>#REF!</v>
      </c>
      <c r="T29" s="142" t="e">
        <f>VLOOKUP($B29,'JAN-DEC'!#REF!,29,FALSE)</f>
        <v>#REF!</v>
      </c>
      <c r="U29" s="143" t="e">
        <f>VLOOKUP($B29,'JAN-DEC'!#REF!,30,FALSE)</f>
        <v>#REF!</v>
      </c>
      <c r="V29" s="93" t="e">
        <f>VLOOKUP($B29,'JAN-DEC'!#REF!,32,FALSE)</f>
        <v>#REF!</v>
      </c>
      <c r="W29" s="92" t="s">
        <v>291</v>
      </c>
    </row>
    <row r="30" spans="1:24" hidden="1">
      <c r="A30" s="140"/>
      <c r="B30" s="141"/>
      <c r="C30" s="142"/>
      <c r="D30" s="142"/>
      <c r="E30" s="142"/>
      <c r="F30" s="142"/>
      <c r="G30" s="142"/>
      <c r="H30" s="142"/>
      <c r="I30" s="142"/>
      <c r="J30" s="142"/>
      <c r="K30" s="142"/>
      <c r="L30" s="142"/>
      <c r="M30" s="142"/>
      <c r="N30" s="142"/>
      <c r="O30" s="142"/>
      <c r="P30" s="142"/>
      <c r="Q30" s="142"/>
      <c r="R30" s="142"/>
      <c r="S30" s="142"/>
      <c r="T30" s="142"/>
      <c r="U30" s="143"/>
      <c r="V30" s="93"/>
    </row>
    <row r="31" spans="1:24" hidden="1">
      <c r="A31" s="140" t="s">
        <v>283</v>
      </c>
      <c r="B31" s="141" t="s">
        <v>283</v>
      </c>
      <c r="C31" s="142" t="e">
        <f>VLOOKUP($B31,'JAN-DEC'!#REF!,12,FALSE)</f>
        <v>#REF!</v>
      </c>
      <c r="D31" s="142" t="e">
        <f>VLOOKUP($B31,'JAN-DEC'!#REF!,13,FALSE)</f>
        <v>#REF!</v>
      </c>
      <c r="E31" s="142" t="e">
        <f>VLOOKUP($B31,'JAN-DEC'!#REF!,14,FALSE)</f>
        <v>#REF!</v>
      </c>
      <c r="F31" s="142" t="e">
        <f>VLOOKUP($B31,'JAN-DEC'!#REF!,15,FALSE)</f>
        <v>#REF!</v>
      </c>
      <c r="G31" s="142" t="e">
        <f>VLOOKUP($B31,'JAN-DEC'!#REF!,16,FALSE)</f>
        <v>#REF!</v>
      </c>
      <c r="H31" s="142" t="e">
        <f>VLOOKUP($B31,'JAN-DEC'!#REF!,17,FALSE)</f>
        <v>#REF!</v>
      </c>
      <c r="I31" s="142" t="e">
        <f>VLOOKUP($B31,'JAN-DEC'!#REF!,18,FALSE)</f>
        <v>#REF!</v>
      </c>
      <c r="J31" s="142" t="e">
        <f>VLOOKUP($B31,'JAN-DEC'!#REF!,19,FALSE)</f>
        <v>#REF!</v>
      </c>
      <c r="K31" s="142" t="e">
        <f>VLOOKUP($B31,'JAN-DEC'!#REF!,20,FALSE)</f>
        <v>#REF!</v>
      </c>
      <c r="L31" s="142" t="e">
        <f>VLOOKUP($B31,'JAN-DEC'!#REF!,21,FALSE)</f>
        <v>#REF!</v>
      </c>
      <c r="M31" s="142" t="e">
        <f>VLOOKUP($B31,'JAN-DEC'!#REF!,22,FALSE)</f>
        <v>#REF!</v>
      </c>
      <c r="N31" s="142" t="e">
        <f>VLOOKUP($B31,'JAN-DEC'!#REF!,23,FALSE)</f>
        <v>#REF!</v>
      </c>
      <c r="O31" s="142" t="e">
        <f>VLOOKUP($B31,'JAN-DEC'!#REF!,24,FALSE)</f>
        <v>#REF!</v>
      </c>
      <c r="P31" s="142" t="e">
        <f>VLOOKUP($B31,'JAN-DEC'!#REF!,25,FALSE)</f>
        <v>#REF!</v>
      </c>
      <c r="Q31" s="142" t="e">
        <f>VLOOKUP($B31,'JAN-DEC'!#REF!,26,FALSE)</f>
        <v>#REF!</v>
      </c>
      <c r="R31" s="142" t="e">
        <f>VLOOKUP($B31,'JAN-DEC'!#REF!,27,FALSE)</f>
        <v>#REF!</v>
      </c>
      <c r="S31" s="142" t="e">
        <f>VLOOKUP($B31,'JAN-DEC'!#REF!,28,FALSE)</f>
        <v>#REF!</v>
      </c>
      <c r="T31" s="142" t="e">
        <f>VLOOKUP($B31,'JAN-DEC'!#REF!,29,FALSE)</f>
        <v>#REF!</v>
      </c>
      <c r="U31" s="143" t="e">
        <f>VLOOKUP($B31,'JAN-DEC'!#REF!,30,FALSE)</f>
        <v>#REF!</v>
      </c>
      <c r="V31" s="93" t="e">
        <f>VLOOKUP($B31,'JAN-DEC'!#REF!,32,FALSE)</f>
        <v>#REF!</v>
      </c>
      <c r="W31" s="92" t="s">
        <v>290</v>
      </c>
      <c r="X31" s="92" t="s">
        <v>289</v>
      </c>
    </row>
    <row r="32" spans="1:24" hidden="1">
      <c r="A32" s="140"/>
      <c r="B32" s="141"/>
      <c r="C32" s="142"/>
      <c r="D32" s="142"/>
      <c r="E32" s="142"/>
      <c r="F32" s="142"/>
      <c r="G32" s="142"/>
      <c r="H32" s="142"/>
      <c r="I32" s="142"/>
      <c r="J32" s="142"/>
      <c r="K32" s="142"/>
      <c r="L32" s="142"/>
      <c r="M32" s="142"/>
      <c r="N32" s="142"/>
      <c r="O32" s="142"/>
      <c r="P32" s="142"/>
      <c r="Q32" s="142"/>
      <c r="R32" s="142"/>
      <c r="S32" s="142"/>
      <c r="T32" s="142"/>
      <c r="U32" s="143"/>
      <c r="V32" s="93"/>
    </row>
    <row r="33" spans="1:24" hidden="1">
      <c r="A33" s="140" t="s">
        <v>282</v>
      </c>
      <c r="B33" s="141" t="s">
        <v>282</v>
      </c>
      <c r="C33" s="142" t="e">
        <f>VLOOKUP($B33,'JAN-DEC'!#REF!,12,FALSE)</f>
        <v>#REF!</v>
      </c>
      <c r="D33" s="142" t="e">
        <f>VLOOKUP($B33,'JAN-DEC'!#REF!,13,FALSE)</f>
        <v>#REF!</v>
      </c>
      <c r="E33" s="142" t="e">
        <f>VLOOKUP($B33,'JAN-DEC'!#REF!,14,FALSE)</f>
        <v>#REF!</v>
      </c>
      <c r="F33" s="142" t="e">
        <f>VLOOKUP($B33,'JAN-DEC'!#REF!,15,FALSE)</f>
        <v>#REF!</v>
      </c>
      <c r="G33" s="142" t="e">
        <f>VLOOKUP($B33,'JAN-DEC'!#REF!,16,FALSE)</f>
        <v>#REF!</v>
      </c>
      <c r="H33" s="142" t="e">
        <f>VLOOKUP($B33,'JAN-DEC'!#REF!,17,FALSE)</f>
        <v>#REF!</v>
      </c>
      <c r="I33" s="142" t="e">
        <f>VLOOKUP($B33,'JAN-DEC'!#REF!,18,FALSE)</f>
        <v>#REF!</v>
      </c>
      <c r="J33" s="142" t="e">
        <f>VLOOKUP($B33,'JAN-DEC'!#REF!,19,FALSE)</f>
        <v>#REF!</v>
      </c>
      <c r="K33" s="142" t="e">
        <f>VLOOKUP($B33,'JAN-DEC'!#REF!,20,FALSE)</f>
        <v>#REF!</v>
      </c>
      <c r="L33" s="142" t="e">
        <f>VLOOKUP($B33,'JAN-DEC'!#REF!,21,FALSE)</f>
        <v>#REF!</v>
      </c>
      <c r="M33" s="142" t="e">
        <f>VLOOKUP($B33,'JAN-DEC'!#REF!,22,FALSE)</f>
        <v>#REF!</v>
      </c>
      <c r="N33" s="142" t="e">
        <f>VLOOKUP($B33,'JAN-DEC'!#REF!,23,FALSE)</f>
        <v>#REF!</v>
      </c>
      <c r="O33" s="142" t="e">
        <f>VLOOKUP($B33,'JAN-DEC'!#REF!,24,FALSE)</f>
        <v>#REF!</v>
      </c>
      <c r="P33" s="142" t="e">
        <f>VLOOKUP($B33,'JAN-DEC'!#REF!,25,FALSE)</f>
        <v>#REF!</v>
      </c>
      <c r="Q33" s="142" t="e">
        <f>VLOOKUP($B33,'JAN-DEC'!#REF!,26,FALSE)</f>
        <v>#REF!</v>
      </c>
      <c r="R33" s="142" t="e">
        <f>VLOOKUP($B33,'JAN-DEC'!#REF!,27,FALSE)</f>
        <v>#REF!</v>
      </c>
      <c r="S33" s="142" t="e">
        <f>VLOOKUP($B33,'JAN-DEC'!#REF!,28,FALSE)</f>
        <v>#REF!</v>
      </c>
      <c r="T33" s="142" t="e">
        <f>VLOOKUP($B33,'JAN-DEC'!#REF!,29,FALSE)</f>
        <v>#REF!</v>
      </c>
      <c r="U33" s="143" t="e">
        <f>VLOOKUP($B33,'JAN-DEC'!#REF!,30,FALSE)</f>
        <v>#REF!</v>
      </c>
      <c r="V33" s="93" t="e">
        <f>VLOOKUP($B33,'JAN-DEC'!#REF!,32,FALSE)</f>
        <v>#REF!</v>
      </c>
      <c r="W33" s="92" t="s">
        <v>288</v>
      </c>
      <c r="X33" s="92" t="s">
        <v>289</v>
      </c>
    </row>
    <row r="34" spans="1:24" hidden="1">
      <c r="A34" s="140"/>
      <c r="B34" s="141"/>
      <c r="C34" s="142"/>
      <c r="D34" s="142"/>
      <c r="E34" s="142"/>
      <c r="F34" s="142"/>
      <c r="G34" s="142"/>
      <c r="H34" s="142"/>
      <c r="I34" s="142"/>
      <c r="J34" s="142"/>
      <c r="K34" s="142"/>
      <c r="L34" s="142"/>
      <c r="M34" s="142"/>
      <c r="N34" s="142"/>
      <c r="O34" s="142"/>
      <c r="P34" s="142"/>
      <c r="Q34" s="142"/>
      <c r="R34" s="142"/>
      <c r="S34" s="142"/>
      <c r="T34" s="142"/>
      <c r="U34" s="143"/>
      <c r="V34" s="93"/>
    </row>
    <row r="35" spans="1:24" hidden="1">
      <c r="A35" s="140" t="s">
        <v>284</v>
      </c>
      <c r="B35" s="141" t="s">
        <v>284</v>
      </c>
      <c r="C35" s="142" t="e">
        <f>VLOOKUP($B35,'JAN-DEC'!#REF!,12,FALSE)</f>
        <v>#REF!</v>
      </c>
      <c r="D35" s="142" t="e">
        <f>VLOOKUP($B35,'JAN-DEC'!#REF!,13,FALSE)</f>
        <v>#REF!</v>
      </c>
      <c r="E35" s="142" t="e">
        <f>VLOOKUP($B35,'JAN-DEC'!#REF!,14,FALSE)</f>
        <v>#REF!</v>
      </c>
      <c r="F35" s="142" t="e">
        <f>VLOOKUP($B35,'JAN-DEC'!#REF!,15,FALSE)</f>
        <v>#REF!</v>
      </c>
      <c r="G35" s="142" t="e">
        <f>VLOOKUP($B35,'JAN-DEC'!#REF!,16,FALSE)</f>
        <v>#REF!</v>
      </c>
      <c r="H35" s="142" t="e">
        <f>VLOOKUP($B35,'JAN-DEC'!#REF!,17,FALSE)</f>
        <v>#REF!</v>
      </c>
      <c r="I35" s="142" t="e">
        <f>VLOOKUP($B35,'JAN-DEC'!#REF!,18,FALSE)</f>
        <v>#REF!</v>
      </c>
      <c r="J35" s="142" t="e">
        <f>VLOOKUP($B35,'JAN-DEC'!#REF!,19,FALSE)</f>
        <v>#REF!</v>
      </c>
      <c r="K35" s="142" t="e">
        <f>VLOOKUP($B35,'JAN-DEC'!#REF!,20,FALSE)</f>
        <v>#REF!</v>
      </c>
      <c r="L35" s="142" t="e">
        <f>VLOOKUP($B35,'JAN-DEC'!#REF!,21,FALSE)</f>
        <v>#REF!</v>
      </c>
      <c r="M35" s="142" t="e">
        <f>VLOOKUP($B35,'JAN-DEC'!#REF!,22,FALSE)</f>
        <v>#REF!</v>
      </c>
      <c r="N35" s="142" t="e">
        <f>VLOOKUP($B35,'JAN-DEC'!#REF!,23,FALSE)</f>
        <v>#REF!</v>
      </c>
      <c r="O35" s="142" t="e">
        <f>VLOOKUP($B35,'JAN-DEC'!#REF!,24,FALSE)</f>
        <v>#REF!</v>
      </c>
      <c r="P35" s="142" t="e">
        <f>VLOOKUP($B35,'JAN-DEC'!#REF!,25,FALSE)</f>
        <v>#REF!</v>
      </c>
      <c r="Q35" s="142" t="e">
        <f>VLOOKUP($B35,'JAN-DEC'!#REF!,26,FALSE)</f>
        <v>#REF!</v>
      </c>
      <c r="R35" s="142" t="e">
        <f>VLOOKUP($B35,'JAN-DEC'!#REF!,27,FALSE)</f>
        <v>#REF!</v>
      </c>
      <c r="S35" s="142" t="e">
        <f>VLOOKUP($B35,'JAN-DEC'!#REF!,28,FALSE)</f>
        <v>#REF!</v>
      </c>
      <c r="T35" s="142" t="e">
        <f>VLOOKUP($B35,'JAN-DEC'!#REF!,29,FALSE)</f>
        <v>#REF!</v>
      </c>
      <c r="U35" s="143" t="e">
        <f>VLOOKUP($B35,'JAN-DEC'!#REF!,30,FALSE)</f>
        <v>#REF!</v>
      </c>
      <c r="V35" s="93" t="e">
        <f>VLOOKUP($B35,'JAN-DEC'!#REF!,32,FALSE)</f>
        <v>#REF!</v>
      </c>
    </row>
    <row r="36" spans="1:24" hidden="1">
      <c r="A36" s="140" t="s">
        <v>285</v>
      </c>
      <c r="B36" s="141" t="s">
        <v>285</v>
      </c>
      <c r="C36" s="142" t="e">
        <f>VLOOKUP($B36,'JAN-DEC'!#REF!,12,FALSE)</f>
        <v>#REF!</v>
      </c>
      <c r="D36" s="142" t="e">
        <f>VLOOKUP($B36,'JAN-DEC'!#REF!,13,FALSE)</f>
        <v>#REF!</v>
      </c>
      <c r="E36" s="142" t="e">
        <f>VLOOKUP($B36,'JAN-DEC'!#REF!,14,FALSE)</f>
        <v>#REF!</v>
      </c>
      <c r="F36" s="142" t="e">
        <f>VLOOKUP($B36,'JAN-DEC'!#REF!,15,FALSE)</f>
        <v>#REF!</v>
      </c>
      <c r="G36" s="142" t="e">
        <f>VLOOKUP($B36,'JAN-DEC'!#REF!,16,FALSE)</f>
        <v>#REF!</v>
      </c>
      <c r="H36" s="142" t="e">
        <f>VLOOKUP($B36,'JAN-DEC'!#REF!,17,FALSE)</f>
        <v>#REF!</v>
      </c>
      <c r="I36" s="142" t="e">
        <f>VLOOKUP($B36,'JAN-DEC'!#REF!,18,FALSE)</f>
        <v>#REF!</v>
      </c>
      <c r="J36" s="142" t="e">
        <f>VLOOKUP($B36,'JAN-DEC'!#REF!,19,FALSE)</f>
        <v>#REF!</v>
      </c>
      <c r="K36" s="142" t="e">
        <f>VLOOKUP($B36,'JAN-DEC'!#REF!,20,FALSE)</f>
        <v>#REF!</v>
      </c>
      <c r="L36" s="142" t="e">
        <f>VLOOKUP($B36,'JAN-DEC'!#REF!,21,FALSE)</f>
        <v>#REF!</v>
      </c>
      <c r="M36" s="142" t="e">
        <f>VLOOKUP($B36,'JAN-DEC'!#REF!,22,FALSE)</f>
        <v>#REF!</v>
      </c>
      <c r="N36" s="142" t="e">
        <f>VLOOKUP($B36,'JAN-DEC'!#REF!,23,FALSE)</f>
        <v>#REF!</v>
      </c>
      <c r="O36" s="142" t="e">
        <f>VLOOKUP($B36,'JAN-DEC'!#REF!,24,FALSE)</f>
        <v>#REF!</v>
      </c>
      <c r="P36" s="142" t="e">
        <f>VLOOKUP($B36,'JAN-DEC'!#REF!,25,FALSE)</f>
        <v>#REF!</v>
      </c>
      <c r="Q36" s="142" t="e">
        <f>VLOOKUP($B36,'JAN-DEC'!#REF!,26,FALSE)</f>
        <v>#REF!</v>
      </c>
      <c r="R36" s="142" t="e">
        <f>VLOOKUP($B36,'JAN-DEC'!#REF!,27,FALSE)</f>
        <v>#REF!</v>
      </c>
      <c r="S36" s="142" t="e">
        <f>VLOOKUP($B36,'JAN-DEC'!#REF!,28,FALSE)</f>
        <v>#REF!</v>
      </c>
      <c r="T36" s="142" t="e">
        <f>VLOOKUP($B36,'JAN-DEC'!#REF!,29,FALSE)</f>
        <v>#REF!</v>
      </c>
      <c r="U36" s="143" t="e">
        <f>VLOOKUP($B36,'JAN-DEC'!#REF!,30,FALSE)</f>
        <v>#REF!</v>
      </c>
      <c r="V36" s="93" t="e">
        <f>VLOOKUP($B36,'JAN-DEC'!#REF!,32,FALSE)</f>
        <v>#REF!</v>
      </c>
    </row>
    <row r="37" spans="1:24" hidden="1">
      <c r="A37" s="141"/>
      <c r="B37" s="101" t="s">
        <v>80</v>
      </c>
      <c r="C37" s="102" t="e">
        <f>SUM(C17:C36)</f>
        <v>#REF!</v>
      </c>
      <c r="D37" s="102" t="e">
        <f t="shared" ref="D37:V37" si="12">SUM(D17:D36)</f>
        <v>#REF!</v>
      </c>
      <c r="E37" s="102" t="e">
        <f t="shared" si="12"/>
        <v>#REF!</v>
      </c>
      <c r="F37" s="102" t="e">
        <f t="shared" si="12"/>
        <v>#REF!</v>
      </c>
      <c r="G37" s="102" t="e">
        <f t="shared" si="12"/>
        <v>#REF!</v>
      </c>
      <c r="H37" s="102" t="e">
        <f t="shared" si="12"/>
        <v>#REF!</v>
      </c>
      <c r="I37" s="102" t="e">
        <f t="shared" si="12"/>
        <v>#REF!</v>
      </c>
      <c r="J37" s="102" t="e">
        <f t="shared" si="12"/>
        <v>#REF!</v>
      </c>
      <c r="K37" s="102" t="e">
        <f t="shared" si="12"/>
        <v>#REF!</v>
      </c>
      <c r="L37" s="102" t="e">
        <f t="shared" si="12"/>
        <v>#REF!</v>
      </c>
      <c r="M37" s="102" t="e">
        <f t="shared" si="12"/>
        <v>#REF!</v>
      </c>
      <c r="N37" s="102" t="e">
        <f t="shared" si="12"/>
        <v>#REF!</v>
      </c>
      <c r="O37" s="102" t="e">
        <f t="shared" si="12"/>
        <v>#REF!</v>
      </c>
      <c r="P37" s="102" t="e">
        <f t="shared" si="12"/>
        <v>#REF!</v>
      </c>
      <c r="Q37" s="102" t="e">
        <f t="shared" si="12"/>
        <v>#REF!</v>
      </c>
      <c r="R37" s="102" t="e">
        <f t="shared" si="12"/>
        <v>#REF!</v>
      </c>
      <c r="S37" s="102" t="e">
        <f t="shared" si="12"/>
        <v>#REF!</v>
      </c>
      <c r="T37" s="102" t="e">
        <f t="shared" si="12"/>
        <v>#REF!</v>
      </c>
      <c r="U37" s="129" t="e">
        <f t="shared" si="12"/>
        <v>#REF!</v>
      </c>
      <c r="V37" s="94" t="e">
        <f t="shared" si="12"/>
        <v>#REF!</v>
      </c>
    </row>
    <row r="38" spans="1:24" hidden="1">
      <c r="A38" s="144" t="s">
        <v>83</v>
      </c>
      <c r="B38" s="141"/>
      <c r="C38" s="142"/>
      <c r="D38" s="142"/>
      <c r="E38" s="142"/>
      <c r="F38" s="142"/>
      <c r="G38" s="142"/>
      <c r="H38" s="142"/>
      <c r="I38" s="142"/>
      <c r="J38" s="142"/>
      <c r="K38" s="142"/>
      <c r="L38" s="142"/>
      <c r="M38" s="142"/>
      <c r="N38" s="142"/>
      <c r="O38" s="142"/>
      <c r="P38" s="142"/>
      <c r="Q38" s="142"/>
      <c r="R38" s="142"/>
      <c r="S38" s="142"/>
      <c r="T38" s="142"/>
      <c r="U38" s="143"/>
      <c r="V38" s="100"/>
    </row>
    <row r="39" spans="1:24" hidden="1">
      <c r="A39" s="141" t="s">
        <v>69</v>
      </c>
      <c r="B39" s="141" t="e">
        <f>VLOOKUP($A39,'JAN-DEC'!#REF!,2,FALSE)</f>
        <v>#REF!</v>
      </c>
      <c r="C39" s="142" t="e">
        <f>VLOOKUP($A39,'JAN-DEC'!#REF!,12,FALSE)</f>
        <v>#REF!</v>
      </c>
      <c r="D39" s="142" t="e">
        <f>VLOOKUP($A39,'JAN-DEC'!#REF!,13,FALSE)</f>
        <v>#REF!</v>
      </c>
      <c r="E39" s="142" t="e">
        <f>VLOOKUP($A39,'JAN-DEC'!#REF!,14,FALSE)</f>
        <v>#REF!</v>
      </c>
      <c r="F39" s="142" t="e">
        <f>VLOOKUP($A39,'JAN-DEC'!#REF!,15,FALSE)</f>
        <v>#REF!</v>
      </c>
      <c r="G39" s="142" t="e">
        <f>VLOOKUP($A39,'JAN-DEC'!#REF!,16,FALSE)</f>
        <v>#REF!</v>
      </c>
      <c r="H39" s="142" t="e">
        <f>VLOOKUP($A39,'JAN-DEC'!#REF!,17,FALSE)</f>
        <v>#REF!</v>
      </c>
      <c r="I39" s="142" t="e">
        <f>VLOOKUP($A39,'JAN-DEC'!#REF!,18,FALSE)</f>
        <v>#REF!</v>
      </c>
      <c r="J39" s="142" t="e">
        <f>VLOOKUP($A39,'JAN-DEC'!#REF!,19,FALSE)</f>
        <v>#REF!</v>
      </c>
      <c r="K39" s="142" t="e">
        <f>VLOOKUP($A39,'JAN-DEC'!#REF!,20,FALSE)</f>
        <v>#REF!</v>
      </c>
      <c r="L39" s="142" t="e">
        <f>VLOOKUP($A39,'JAN-DEC'!#REF!,21,FALSE)</f>
        <v>#REF!</v>
      </c>
      <c r="M39" s="142" t="e">
        <f>VLOOKUP($A39,'JAN-DEC'!#REF!,22,FALSE)</f>
        <v>#REF!</v>
      </c>
      <c r="N39" s="142" t="e">
        <f>VLOOKUP($A39,'JAN-DEC'!#REF!,23,FALSE)</f>
        <v>#REF!</v>
      </c>
      <c r="O39" s="142" t="e">
        <f>VLOOKUP($A39,'JAN-DEC'!#REF!,24,FALSE)</f>
        <v>#REF!</v>
      </c>
      <c r="P39" s="142" t="e">
        <f>VLOOKUP($A39,'JAN-DEC'!#REF!,25,FALSE)</f>
        <v>#REF!</v>
      </c>
      <c r="Q39" s="142" t="e">
        <f>VLOOKUP($A39,'JAN-DEC'!#REF!,26,FALSE)</f>
        <v>#REF!</v>
      </c>
      <c r="R39" s="142" t="e">
        <f>VLOOKUP($A39,'JAN-DEC'!#REF!,27,FALSE)</f>
        <v>#REF!</v>
      </c>
      <c r="S39" s="142" t="e">
        <f>VLOOKUP($A39,'JAN-DEC'!#REF!,28,FALSE)</f>
        <v>#REF!</v>
      </c>
      <c r="T39" s="142" t="e">
        <f>VLOOKUP($A39,'JAN-DEC'!#REF!,29,FALSE)</f>
        <v>#REF!</v>
      </c>
      <c r="U39" s="143" t="e">
        <f>VLOOKUP($A39,'JAN-DEC'!#REF!,30,FALSE)</f>
        <v>#REF!</v>
      </c>
      <c r="V39" s="93" t="e">
        <f>VLOOKUP($A39,'JAN-DEC'!#REF!,32,FALSE)</f>
        <v>#REF!</v>
      </c>
    </row>
    <row r="40" spans="1:24" hidden="1">
      <c r="A40" s="141" t="s">
        <v>58</v>
      </c>
      <c r="B40" s="141" t="e">
        <f>VLOOKUP($A40,'JAN-DEC'!#REF!,2,FALSE)</f>
        <v>#REF!</v>
      </c>
      <c r="C40" s="142" t="e">
        <f>VLOOKUP($A40,'JAN-DEC'!#REF!,12,FALSE)</f>
        <v>#REF!</v>
      </c>
      <c r="D40" s="142" t="e">
        <f>VLOOKUP($A40,'JAN-DEC'!#REF!,13,FALSE)</f>
        <v>#REF!</v>
      </c>
      <c r="E40" s="142" t="e">
        <f>VLOOKUP($A40,'JAN-DEC'!#REF!,14,FALSE)</f>
        <v>#REF!</v>
      </c>
      <c r="F40" s="142" t="e">
        <f>VLOOKUP($A40,'JAN-DEC'!#REF!,15,FALSE)</f>
        <v>#REF!</v>
      </c>
      <c r="G40" s="142" t="e">
        <f>VLOOKUP($A40,'JAN-DEC'!#REF!,16,FALSE)</f>
        <v>#REF!</v>
      </c>
      <c r="H40" s="142" t="e">
        <f>VLOOKUP($A40,'JAN-DEC'!#REF!,17,FALSE)</f>
        <v>#REF!</v>
      </c>
      <c r="I40" s="142" t="e">
        <f>VLOOKUP($A40,'JAN-DEC'!#REF!,18,FALSE)</f>
        <v>#REF!</v>
      </c>
      <c r="J40" s="142" t="e">
        <f>VLOOKUP($A40,'JAN-DEC'!#REF!,19,FALSE)</f>
        <v>#REF!</v>
      </c>
      <c r="K40" s="142" t="e">
        <f>VLOOKUP($A40,'JAN-DEC'!#REF!,20,FALSE)</f>
        <v>#REF!</v>
      </c>
      <c r="L40" s="142" t="e">
        <f>VLOOKUP($A40,'JAN-DEC'!#REF!,21,FALSE)</f>
        <v>#REF!</v>
      </c>
      <c r="M40" s="142" t="e">
        <f>VLOOKUP($A40,'JAN-DEC'!#REF!,22,FALSE)</f>
        <v>#REF!</v>
      </c>
      <c r="N40" s="142" t="e">
        <f>VLOOKUP($A40,'JAN-DEC'!#REF!,23,FALSE)</f>
        <v>#REF!</v>
      </c>
      <c r="O40" s="142" t="e">
        <f>VLOOKUP($A40,'JAN-DEC'!#REF!,24,FALSE)</f>
        <v>#REF!</v>
      </c>
      <c r="P40" s="142" t="e">
        <f>VLOOKUP($A40,'JAN-DEC'!#REF!,25,FALSE)</f>
        <v>#REF!</v>
      </c>
      <c r="Q40" s="142" t="e">
        <f>VLOOKUP($A40,'JAN-DEC'!#REF!,26,FALSE)</f>
        <v>#REF!</v>
      </c>
      <c r="R40" s="142" t="e">
        <f>VLOOKUP($A40,'JAN-DEC'!#REF!,27,FALSE)</f>
        <v>#REF!</v>
      </c>
      <c r="S40" s="142" t="e">
        <f>VLOOKUP($A40,'JAN-DEC'!#REF!,28,FALSE)</f>
        <v>#REF!</v>
      </c>
      <c r="T40" s="142" t="e">
        <f>VLOOKUP($A40,'JAN-DEC'!#REF!,29,FALSE)</f>
        <v>#REF!</v>
      </c>
      <c r="U40" s="143" t="e">
        <f>VLOOKUP($A40,'JAN-DEC'!#REF!,30,FALSE)</f>
        <v>#REF!</v>
      </c>
      <c r="V40" s="93" t="e">
        <f>VLOOKUP($A40,'JAN-DEC'!#REF!,32,FALSE)</f>
        <v>#REF!</v>
      </c>
    </row>
    <row r="41" spans="1:24" hidden="1">
      <c r="A41" s="141" t="s">
        <v>162</v>
      </c>
      <c r="B41" s="141"/>
      <c r="C41" s="142"/>
      <c r="D41" s="142"/>
      <c r="E41" s="142"/>
      <c r="F41" s="142"/>
      <c r="G41" s="142"/>
      <c r="H41" s="142"/>
      <c r="I41" s="142"/>
      <c r="J41" s="142"/>
      <c r="K41" s="142"/>
      <c r="L41" s="142"/>
      <c r="M41" s="142"/>
      <c r="N41" s="142"/>
      <c r="O41" s="142"/>
      <c r="P41" s="142"/>
      <c r="Q41" s="142"/>
      <c r="R41" s="142"/>
      <c r="S41" s="142"/>
      <c r="T41" s="142"/>
      <c r="U41" s="143"/>
      <c r="V41" s="93" t="e">
        <f>VLOOKUP($A41,'JAN-DEC'!#REF!,32,FALSE)</f>
        <v>#REF!</v>
      </c>
    </row>
    <row r="42" spans="1:24" hidden="1">
      <c r="A42" s="141" t="s">
        <v>218</v>
      </c>
      <c r="B42" s="141" t="e">
        <f>VLOOKUP($A42,'JAN-DEC'!#REF!,2,FALSE)</f>
        <v>#REF!</v>
      </c>
      <c r="C42" s="142" t="e">
        <f>VLOOKUP($A42,'JAN-DEC'!#REF!,12,FALSE)</f>
        <v>#REF!</v>
      </c>
      <c r="D42" s="142"/>
      <c r="E42" s="142" t="e">
        <f>VLOOKUP($A42,'JAN-DEC'!#REF!,14,FALSE)</f>
        <v>#REF!</v>
      </c>
      <c r="F42" s="142" t="e">
        <f>VLOOKUP($A42,'JAN-DEC'!#REF!,15,FALSE)</f>
        <v>#REF!</v>
      </c>
      <c r="G42" s="142" t="e">
        <f>VLOOKUP($A42,'JAN-DEC'!#REF!,16,FALSE)</f>
        <v>#REF!</v>
      </c>
      <c r="H42" s="142" t="e">
        <f>VLOOKUP($A42,'JAN-DEC'!#REF!,17,FALSE)</f>
        <v>#REF!</v>
      </c>
      <c r="I42" s="142" t="e">
        <f>VLOOKUP($A42,'JAN-DEC'!#REF!,18,FALSE)</f>
        <v>#REF!</v>
      </c>
      <c r="J42" s="142" t="e">
        <f>VLOOKUP($A42,'JAN-DEC'!#REF!,19,FALSE)</f>
        <v>#REF!</v>
      </c>
      <c r="K42" s="142" t="e">
        <f>VLOOKUP($A42,'JAN-DEC'!#REF!,20,FALSE)</f>
        <v>#REF!</v>
      </c>
      <c r="L42" s="142" t="e">
        <f>VLOOKUP($A42,'JAN-DEC'!#REF!,21,FALSE)</f>
        <v>#REF!</v>
      </c>
      <c r="M42" s="142" t="e">
        <f>VLOOKUP($A42,'JAN-DEC'!#REF!,22,FALSE)</f>
        <v>#REF!</v>
      </c>
      <c r="N42" s="142" t="e">
        <f>VLOOKUP($A42,'JAN-DEC'!#REF!,23,FALSE)</f>
        <v>#REF!</v>
      </c>
      <c r="O42" s="142" t="e">
        <f>VLOOKUP($A42,'JAN-DEC'!#REF!,24,FALSE)</f>
        <v>#REF!</v>
      </c>
      <c r="P42" s="142" t="e">
        <f>VLOOKUP($A42,'JAN-DEC'!#REF!,25,FALSE)</f>
        <v>#REF!</v>
      </c>
      <c r="Q42" s="142" t="e">
        <f>VLOOKUP($A42,'JAN-DEC'!#REF!,26,FALSE)</f>
        <v>#REF!</v>
      </c>
      <c r="R42" s="142" t="e">
        <f>VLOOKUP($A42,'JAN-DEC'!#REF!,27,FALSE)</f>
        <v>#REF!</v>
      </c>
      <c r="S42" s="142" t="e">
        <f>VLOOKUP($A42,'JAN-DEC'!#REF!,28,FALSE)</f>
        <v>#REF!</v>
      </c>
      <c r="T42" s="142" t="e">
        <f>VLOOKUP($A42,'JAN-DEC'!#REF!,29,FALSE)</f>
        <v>#REF!</v>
      </c>
      <c r="U42" s="143" t="e">
        <f>VLOOKUP($A42,'JAN-DEC'!#REF!,30,FALSE)</f>
        <v>#REF!</v>
      </c>
      <c r="V42" s="93" t="e">
        <f>VLOOKUP($A42,'JAN-DEC'!#REF!,32,FALSE)</f>
        <v>#REF!</v>
      </c>
    </row>
    <row r="43" spans="1:24" hidden="1">
      <c r="A43" s="141" t="s">
        <v>224</v>
      </c>
      <c r="B43" s="141" t="e">
        <f>VLOOKUP($A43,'JAN-DEC'!#REF!,2,FALSE)</f>
        <v>#REF!</v>
      </c>
      <c r="C43" s="142" t="e">
        <f>VLOOKUP($A43,'JAN-DEC'!#REF!,12,FALSE)</f>
        <v>#REF!</v>
      </c>
      <c r="D43" s="142"/>
      <c r="E43" s="142" t="e">
        <f>VLOOKUP($A43,'JAN-DEC'!#REF!,14,FALSE)</f>
        <v>#REF!</v>
      </c>
      <c r="F43" s="142" t="e">
        <f>VLOOKUP($A43,'JAN-DEC'!#REF!,15,FALSE)</f>
        <v>#REF!</v>
      </c>
      <c r="G43" s="142" t="e">
        <f>VLOOKUP($A43,'JAN-DEC'!#REF!,16,FALSE)</f>
        <v>#REF!</v>
      </c>
      <c r="H43" s="142" t="e">
        <f>VLOOKUP($A43,'JAN-DEC'!#REF!,17,FALSE)</f>
        <v>#REF!</v>
      </c>
      <c r="I43" s="142" t="e">
        <f>VLOOKUP($A43,'JAN-DEC'!#REF!,18,FALSE)</f>
        <v>#REF!</v>
      </c>
      <c r="J43" s="142" t="e">
        <f>VLOOKUP($A43,'JAN-DEC'!#REF!,19,FALSE)</f>
        <v>#REF!</v>
      </c>
      <c r="K43" s="142" t="e">
        <f>VLOOKUP($A43,'JAN-DEC'!#REF!,20,FALSE)</f>
        <v>#REF!</v>
      </c>
      <c r="L43" s="142" t="e">
        <f>VLOOKUP($A43,'JAN-DEC'!#REF!,21,FALSE)</f>
        <v>#REF!</v>
      </c>
      <c r="M43" s="142" t="e">
        <f>VLOOKUP($A43,'JAN-DEC'!#REF!,22,FALSE)</f>
        <v>#REF!</v>
      </c>
      <c r="N43" s="142" t="e">
        <f>VLOOKUP($A43,'JAN-DEC'!#REF!,23,FALSE)</f>
        <v>#REF!</v>
      </c>
      <c r="O43" s="142" t="e">
        <f>VLOOKUP($A43,'JAN-DEC'!#REF!,24,FALSE)</f>
        <v>#REF!</v>
      </c>
      <c r="P43" s="142" t="e">
        <f>VLOOKUP($A43,'JAN-DEC'!#REF!,25,FALSE)</f>
        <v>#REF!</v>
      </c>
      <c r="Q43" s="142" t="e">
        <f>VLOOKUP($A43,'JAN-DEC'!#REF!,26,FALSE)</f>
        <v>#REF!</v>
      </c>
      <c r="R43" s="142" t="e">
        <f>VLOOKUP($A43,'JAN-DEC'!#REF!,27,FALSE)</f>
        <v>#REF!</v>
      </c>
      <c r="S43" s="142" t="e">
        <f>VLOOKUP($A43,'JAN-DEC'!#REF!,28,FALSE)</f>
        <v>#REF!</v>
      </c>
      <c r="T43" s="142" t="e">
        <f>VLOOKUP($A43,'JAN-DEC'!#REF!,29,FALSE)</f>
        <v>#REF!</v>
      </c>
      <c r="U43" s="143" t="e">
        <f>VLOOKUP($A43,'JAN-DEC'!#REF!,30,FALSE)</f>
        <v>#REF!</v>
      </c>
      <c r="V43" s="93" t="e">
        <f>VLOOKUP($A43,'JAN-DEC'!#REF!,32,FALSE)</f>
        <v>#REF!</v>
      </c>
    </row>
    <row r="44" spans="1:24" hidden="1">
      <c r="A44" s="141" t="s">
        <v>251</v>
      </c>
      <c r="B44" s="141" t="e">
        <f>VLOOKUP($A44,'JAN-DEC'!#REF!,2,FALSE)</f>
        <v>#REF!</v>
      </c>
      <c r="C44" s="142" t="e">
        <f>VLOOKUP($A44,'JAN-DEC'!#REF!,12,FALSE)</f>
        <v>#REF!</v>
      </c>
      <c r="D44" s="142"/>
      <c r="E44" s="142" t="e">
        <f>VLOOKUP($A44,'JAN-DEC'!#REF!,14,FALSE)</f>
        <v>#REF!</v>
      </c>
      <c r="F44" s="142" t="e">
        <f>VLOOKUP($A44,'JAN-DEC'!#REF!,15,FALSE)</f>
        <v>#REF!</v>
      </c>
      <c r="G44" s="142" t="e">
        <f>VLOOKUP($A44,'JAN-DEC'!#REF!,16,FALSE)</f>
        <v>#REF!</v>
      </c>
      <c r="H44" s="142" t="e">
        <f>VLOOKUP($A44,'JAN-DEC'!#REF!,17,FALSE)</f>
        <v>#REF!</v>
      </c>
      <c r="I44" s="142" t="e">
        <f>VLOOKUP($A44,'JAN-DEC'!#REF!,18,FALSE)</f>
        <v>#REF!</v>
      </c>
      <c r="J44" s="142" t="e">
        <f>VLOOKUP($A44,'JAN-DEC'!#REF!,19,FALSE)</f>
        <v>#REF!</v>
      </c>
      <c r="K44" s="142" t="e">
        <f>VLOOKUP($A44,'JAN-DEC'!#REF!,20,FALSE)</f>
        <v>#REF!</v>
      </c>
      <c r="L44" s="142" t="e">
        <f>VLOOKUP($A44,'JAN-DEC'!#REF!,21,FALSE)</f>
        <v>#REF!</v>
      </c>
      <c r="M44" s="142" t="e">
        <f>VLOOKUP($A44,'JAN-DEC'!#REF!,22,FALSE)</f>
        <v>#REF!</v>
      </c>
      <c r="N44" s="142" t="e">
        <f>VLOOKUP($A44,'JAN-DEC'!#REF!,23,FALSE)</f>
        <v>#REF!</v>
      </c>
      <c r="O44" s="142" t="e">
        <f>VLOOKUP($A44,'JAN-DEC'!#REF!,24,FALSE)</f>
        <v>#REF!</v>
      </c>
      <c r="P44" s="142" t="e">
        <f>VLOOKUP($A44,'JAN-DEC'!#REF!,25,FALSE)</f>
        <v>#REF!</v>
      </c>
      <c r="Q44" s="142" t="e">
        <f>VLOOKUP($A44,'JAN-DEC'!#REF!,26,FALSE)</f>
        <v>#REF!</v>
      </c>
      <c r="R44" s="142" t="e">
        <f>VLOOKUP($A44,'JAN-DEC'!#REF!,27,FALSE)</f>
        <v>#REF!</v>
      </c>
      <c r="S44" s="142" t="e">
        <f>VLOOKUP($A44,'JAN-DEC'!#REF!,28,FALSE)</f>
        <v>#REF!</v>
      </c>
      <c r="T44" s="142" t="e">
        <f>VLOOKUP($A44,'JAN-DEC'!#REF!,29,FALSE)</f>
        <v>#REF!</v>
      </c>
      <c r="U44" s="143" t="e">
        <f>VLOOKUP($A44,'JAN-DEC'!#REF!,30,FALSE)</f>
        <v>#REF!</v>
      </c>
      <c r="V44" s="93" t="e">
        <f>VLOOKUP($A44,'JAN-DEC'!#REF!,32,FALSE)</f>
        <v>#REF!</v>
      </c>
    </row>
    <row r="45" spans="1:24" hidden="1">
      <c r="A45" s="141" t="s">
        <v>281</v>
      </c>
      <c r="B45" s="141" t="e">
        <f>VLOOKUP($A45,'JAN-DEC'!#REF!,2,FALSE)</f>
        <v>#REF!</v>
      </c>
      <c r="C45" s="142" t="e">
        <f>VLOOKUP($A45,'JAN-DEC'!#REF!,12,FALSE)</f>
        <v>#REF!</v>
      </c>
      <c r="D45" s="142"/>
      <c r="E45" s="142" t="e">
        <f>VLOOKUP($A45,'JAN-DEC'!#REF!,14,FALSE)</f>
        <v>#REF!</v>
      </c>
      <c r="F45" s="142" t="e">
        <f>VLOOKUP($A45,'JAN-DEC'!#REF!,15,FALSE)</f>
        <v>#REF!</v>
      </c>
      <c r="G45" s="142" t="e">
        <f>VLOOKUP($A45,'JAN-DEC'!#REF!,16,FALSE)</f>
        <v>#REF!</v>
      </c>
      <c r="H45" s="142" t="e">
        <f>VLOOKUP($A45,'JAN-DEC'!#REF!,17,FALSE)</f>
        <v>#REF!</v>
      </c>
      <c r="I45" s="142" t="e">
        <f>VLOOKUP($A45,'JAN-DEC'!#REF!,18,FALSE)</f>
        <v>#REF!</v>
      </c>
      <c r="J45" s="142" t="e">
        <f>VLOOKUP($A45,'JAN-DEC'!#REF!,19,FALSE)</f>
        <v>#REF!</v>
      </c>
      <c r="K45" s="142" t="e">
        <f>VLOOKUP($A45,'JAN-DEC'!#REF!,20,FALSE)</f>
        <v>#REF!</v>
      </c>
      <c r="L45" s="142" t="e">
        <f>VLOOKUP($A45,'JAN-DEC'!#REF!,21,FALSE)</f>
        <v>#REF!</v>
      </c>
      <c r="M45" s="142" t="e">
        <f>VLOOKUP($A45,'JAN-DEC'!#REF!,22,FALSE)</f>
        <v>#REF!</v>
      </c>
      <c r="N45" s="142" t="e">
        <f>VLOOKUP($A45,'JAN-DEC'!#REF!,23,FALSE)</f>
        <v>#REF!</v>
      </c>
      <c r="O45" s="142" t="e">
        <f>VLOOKUP($A45,'JAN-DEC'!#REF!,24,FALSE)</f>
        <v>#REF!</v>
      </c>
      <c r="P45" s="142" t="e">
        <f>VLOOKUP($A45,'JAN-DEC'!#REF!,25,FALSE)</f>
        <v>#REF!</v>
      </c>
      <c r="Q45" s="142" t="e">
        <f>VLOOKUP($A45,'JAN-DEC'!#REF!,26,FALSE)</f>
        <v>#REF!</v>
      </c>
      <c r="R45" s="142" t="e">
        <f>VLOOKUP($A45,'JAN-DEC'!#REF!,27,FALSE)</f>
        <v>#REF!</v>
      </c>
      <c r="S45" s="142" t="e">
        <f>VLOOKUP($A45,'JAN-DEC'!#REF!,28,FALSE)</f>
        <v>#REF!</v>
      </c>
      <c r="T45" s="142" t="e">
        <f>VLOOKUP($A45,'JAN-DEC'!#REF!,29,FALSE)</f>
        <v>#REF!</v>
      </c>
      <c r="U45" s="143" t="e">
        <f>VLOOKUP($A45,'JAN-DEC'!#REF!,30,FALSE)</f>
        <v>#REF!</v>
      </c>
      <c r="V45" s="93" t="e">
        <f>VLOOKUP($A45,'JAN-DEC'!#REF!,32,FALSE)</f>
        <v>#REF!</v>
      </c>
    </row>
    <row r="46" spans="1:24" hidden="1">
      <c r="A46" s="141"/>
      <c r="B46" s="101" t="s">
        <v>80</v>
      </c>
      <c r="C46" s="102" t="e">
        <f>SUM(C39:C45)</f>
        <v>#REF!</v>
      </c>
      <c r="D46" s="102" t="e">
        <f t="shared" ref="D46:V46" si="13">SUM(D39:D45)</f>
        <v>#REF!</v>
      </c>
      <c r="E46" s="102" t="e">
        <f t="shared" si="13"/>
        <v>#REF!</v>
      </c>
      <c r="F46" s="102" t="e">
        <f t="shared" si="13"/>
        <v>#REF!</v>
      </c>
      <c r="G46" s="102" t="e">
        <f t="shared" si="13"/>
        <v>#REF!</v>
      </c>
      <c r="H46" s="102" t="e">
        <f t="shared" si="13"/>
        <v>#REF!</v>
      </c>
      <c r="I46" s="102" t="e">
        <f t="shared" si="13"/>
        <v>#REF!</v>
      </c>
      <c r="J46" s="102" t="e">
        <f t="shared" si="13"/>
        <v>#REF!</v>
      </c>
      <c r="K46" s="102" t="e">
        <f t="shared" si="13"/>
        <v>#REF!</v>
      </c>
      <c r="L46" s="102" t="e">
        <f t="shared" si="13"/>
        <v>#REF!</v>
      </c>
      <c r="M46" s="102" t="e">
        <f t="shared" si="13"/>
        <v>#REF!</v>
      </c>
      <c r="N46" s="102" t="e">
        <f t="shared" si="13"/>
        <v>#REF!</v>
      </c>
      <c r="O46" s="102" t="e">
        <f t="shared" si="13"/>
        <v>#REF!</v>
      </c>
      <c r="P46" s="102" t="e">
        <f t="shared" si="13"/>
        <v>#REF!</v>
      </c>
      <c r="Q46" s="102" t="e">
        <f t="shared" si="13"/>
        <v>#REF!</v>
      </c>
      <c r="R46" s="102" t="e">
        <f t="shared" si="13"/>
        <v>#REF!</v>
      </c>
      <c r="S46" s="102" t="e">
        <f t="shared" si="13"/>
        <v>#REF!</v>
      </c>
      <c r="T46" s="102" t="e">
        <f t="shared" si="13"/>
        <v>#REF!</v>
      </c>
      <c r="U46" s="129" t="e">
        <f t="shared" si="13"/>
        <v>#REF!</v>
      </c>
      <c r="V46" s="102" t="e">
        <f t="shared" si="13"/>
        <v>#REF!</v>
      </c>
    </row>
    <row r="47" spans="1:24" hidden="1">
      <c r="A47" s="141"/>
      <c r="B47" s="101" t="s">
        <v>84</v>
      </c>
      <c r="C47" s="102" t="e">
        <f t="shared" ref="C47:V47" si="14">+C46+C15+C10+C37</f>
        <v>#REF!</v>
      </c>
      <c r="D47" s="102" t="e">
        <f t="shared" si="14"/>
        <v>#REF!</v>
      </c>
      <c r="E47" s="102" t="e">
        <f t="shared" si="14"/>
        <v>#REF!</v>
      </c>
      <c r="F47" s="102" t="e">
        <f t="shared" si="14"/>
        <v>#REF!</v>
      </c>
      <c r="G47" s="102" t="e">
        <f t="shared" si="14"/>
        <v>#REF!</v>
      </c>
      <c r="H47" s="102" t="e">
        <f t="shared" si="14"/>
        <v>#REF!</v>
      </c>
      <c r="I47" s="102" t="e">
        <f t="shared" si="14"/>
        <v>#REF!</v>
      </c>
      <c r="J47" s="102" t="e">
        <f t="shared" si="14"/>
        <v>#REF!</v>
      </c>
      <c r="K47" s="102" t="e">
        <f t="shared" si="14"/>
        <v>#REF!</v>
      </c>
      <c r="L47" s="102" t="e">
        <f t="shared" si="14"/>
        <v>#REF!</v>
      </c>
      <c r="M47" s="102" t="e">
        <f t="shared" si="14"/>
        <v>#REF!</v>
      </c>
      <c r="N47" s="102" t="e">
        <f t="shared" si="14"/>
        <v>#REF!</v>
      </c>
      <c r="O47" s="102" t="e">
        <f t="shared" si="14"/>
        <v>#REF!</v>
      </c>
      <c r="P47" s="102" t="e">
        <f t="shared" si="14"/>
        <v>#REF!</v>
      </c>
      <c r="Q47" s="102" t="e">
        <f t="shared" si="14"/>
        <v>#REF!</v>
      </c>
      <c r="R47" s="102" t="e">
        <f t="shared" si="14"/>
        <v>#REF!</v>
      </c>
      <c r="S47" s="102" t="e">
        <f t="shared" si="14"/>
        <v>#REF!</v>
      </c>
      <c r="T47" s="102" t="e">
        <f t="shared" si="14"/>
        <v>#REF!</v>
      </c>
      <c r="U47" s="129" t="e">
        <f t="shared" si="14"/>
        <v>#REF!</v>
      </c>
      <c r="V47" s="94" t="e">
        <f t="shared" si="14"/>
        <v>#REF!</v>
      </c>
    </row>
    <row r="48" spans="1:24">
      <c r="A48" s="145" t="s">
        <v>16</v>
      </c>
      <c r="B48" s="141"/>
      <c r="C48" s="142"/>
      <c r="D48" s="142"/>
      <c r="E48" s="142"/>
      <c r="F48" s="142"/>
      <c r="G48" s="142"/>
      <c r="H48" s="142"/>
      <c r="I48" s="142"/>
      <c r="J48" s="142"/>
      <c r="K48" s="142"/>
      <c r="L48" s="142"/>
      <c r="M48" s="142"/>
      <c r="N48" s="142"/>
      <c r="O48" s="142"/>
      <c r="P48" s="142"/>
      <c r="Q48" s="142"/>
      <c r="R48" s="142"/>
      <c r="S48" s="142"/>
      <c r="T48" s="142"/>
      <c r="U48" s="143"/>
      <c r="V48" s="100">
        <f t="shared" ref="V48:V130" si="15">+T48+U48-F48</f>
        <v>0</v>
      </c>
    </row>
    <row r="49" spans="1:22">
      <c r="A49" s="140" t="s">
        <v>44</v>
      </c>
      <c r="B49" s="141" t="e">
        <f>+'JAN-DEC'!#REF!</f>
        <v>#REF!</v>
      </c>
      <c r="C49" s="142" t="e">
        <f>VLOOKUP($B49,'JAN-DEC'!#REF!,12,FALSE)</f>
        <v>#REF!</v>
      </c>
      <c r="D49" s="142" t="e">
        <f>VLOOKUP($B49,'JAN-DEC'!#REF!,13,FALSE)</f>
        <v>#REF!</v>
      </c>
      <c r="E49" s="142" t="e">
        <f>VLOOKUP($B49,'JAN-DEC'!#REF!,14,FALSE)</f>
        <v>#REF!</v>
      </c>
      <c r="F49" s="142" t="e">
        <f>VLOOKUP($B49,'JAN-DEC'!#REF!,15,FALSE)</f>
        <v>#REF!</v>
      </c>
      <c r="G49" s="142" t="e">
        <f>VLOOKUP($B49,'JAN-DEC'!#REF!,16,FALSE)</f>
        <v>#REF!</v>
      </c>
      <c r="H49" s="142" t="e">
        <f>VLOOKUP($B49,'JAN-DEC'!#REF!,17,FALSE)</f>
        <v>#REF!</v>
      </c>
      <c r="I49" s="142" t="e">
        <f>VLOOKUP($B49,'JAN-DEC'!#REF!,18,FALSE)</f>
        <v>#REF!</v>
      </c>
      <c r="J49" s="142" t="e">
        <f>VLOOKUP($B49,'JAN-DEC'!#REF!,19,FALSE)</f>
        <v>#REF!</v>
      </c>
      <c r="K49" s="142" t="e">
        <f>VLOOKUP($B49,'JAN-DEC'!#REF!,20,FALSE)</f>
        <v>#REF!</v>
      </c>
      <c r="L49" s="142" t="e">
        <f>VLOOKUP($B49,'JAN-DEC'!#REF!,21,FALSE)</f>
        <v>#REF!</v>
      </c>
      <c r="M49" s="142" t="e">
        <f>VLOOKUP($B49,'JAN-DEC'!#REF!,22,FALSE)</f>
        <v>#REF!</v>
      </c>
      <c r="N49" s="142" t="e">
        <f>VLOOKUP($B49,'JAN-DEC'!#REF!,23,FALSE)</f>
        <v>#REF!</v>
      </c>
      <c r="O49" s="142" t="e">
        <f>VLOOKUP($B49,'JAN-DEC'!#REF!,24,FALSE)</f>
        <v>#REF!</v>
      </c>
      <c r="P49" s="142" t="e">
        <f>VLOOKUP($B49,'JAN-DEC'!#REF!,25,FALSE)</f>
        <v>#REF!</v>
      </c>
      <c r="Q49" s="142" t="e">
        <f>VLOOKUP($B49,'JAN-DEC'!#REF!,26,FALSE)</f>
        <v>#REF!</v>
      </c>
      <c r="R49" s="142" t="e">
        <f>VLOOKUP($B49,'JAN-DEC'!#REF!,27,FALSE)</f>
        <v>#REF!</v>
      </c>
      <c r="S49" s="142" t="e">
        <f>VLOOKUP($B49,'JAN-DEC'!#REF!,28,FALSE)</f>
        <v>#REF!</v>
      </c>
      <c r="T49" s="142" t="e">
        <f>VLOOKUP($B49,'JAN-DEC'!#REF!,29,FALSE)</f>
        <v>#REF!</v>
      </c>
      <c r="U49" s="143" t="e">
        <f>VLOOKUP($B49,'JAN-DEC'!#REF!,30,FALSE)</f>
        <v>#REF!</v>
      </c>
      <c r="V49" s="93" t="e">
        <f>VLOOKUP($A49,'JAN-DEC'!#REF!,32,FALSE)</f>
        <v>#REF!</v>
      </c>
    </row>
    <row r="50" spans="1:22">
      <c r="A50" s="140" t="s">
        <v>43</v>
      </c>
      <c r="B50" s="141" t="e">
        <f>+'JAN-DEC'!#REF!</f>
        <v>#REF!</v>
      </c>
      <c r="C50" s="142" t="e">
        <f>VLOOKUP($B50,'JAN-DEC'!#REF!,12,FALSE)</f>
        <v>#REF!</v>
      </c>
      <c r="D50" s="142" t="e">
        <f>VLOOKUP($B50,'JAN-DEC'!#REF!,13,FALSE)</f>
        <v>#REF!</v>
      </c>
      <c r="E50" s="142" t="e">
        <f>VLOOKUP($B50,'JAN-DEC'!#REF!,14,FALSE)</f>
        <v>#REF!</v>
      </c>
      <c r="F50" s="142" t="e">
        <f>VLOOKUP($B50,'JAN-DEC'!#REF!,15,FALSE)</f>
        <v>#REF!</v>
      </c>
      <c r="G50" s="142" t="e">
        <f>VLOOKUP($B50,'JAN-DEC'!#REF!,16,FALSE)</f>
        <v>#REF!</v>
      </c>
      <c r="H50" s="142" t="e">
        <f>VLOOKUP($B50,'JAN-DEC'!#REF!,17,FALSE)</f>
        <v>#REF!</v>
      </c>
      <c r="I50" s="142" t="e">
        <f>VLOOKUP($B50,'JAN-DEC'!#REF!,18,FALSE)</f>
        <v>#REF!</v>
      </c>
      <c r="J50" s="142" t="e">
        <f>VLOOKUP($B50,'JAN-DEC'!#REF!,19,FALSE)</f>
        <v>#REF!</v>
      </c>
      <c r="K50" s="142" t="e">
        <f>VLOOKUP($B50,'JAN-DEC'!#REF!,20,FALSE)</f>
        <v>#REF!</v>
      </c>
      <c r="L50" s="142" t="e">
        <f>VLOOKUP($B50,'JAN-DEC'!#REF!,21,FALSE)</f>
        <v>#REF!</v>
      </c>
      <c r="M50" s="142" t="e">
        <f>VLOOKUP($B50,'JAN-DEC'!#REF!,22,FALSE)</f>
        <v>#REF!</v>
      </c>
      <c r="N50" s="142" t="e">
        <f>VLOOKUP($B50,'JAN-DEC'!#REF!,23,FALSE)</f>
        <v>#REF!</v>
      </c>
      <c r="O50" s="142" t="e">
        <f>VLOOKUP($B50,'JAN-DEC'!#REF!,24,FALSE)</f>
        <v>#REF!</v>
      </c>
      <c r="P50" s="142" t="e">
        <f>VLOOKUP($B50,'JAN-DEC'!#REF!,25,FALSE)</f>
        <v>#REF!</v>
      </c>
      <c r="Q50" s="142" t="e">
        <f>VLOOKUP($B50,'JAN-DEC'!#REF!,26,FALSE)</f>
        <v>#REF!</v>
      </c>
      <c r="R50" s="142" t="e">
        <f>VLOOKUP($B50,'JAN-DEC'!#REF!,27,FALSE)</f>
        <v>#REF!</v>
      </c>
      <c r="S50" s="142" t="e">
        <f>VLOOKUP($B50,'JAN-DEC'!#REF!,28,FALSE)</f>
        <v>#REF!</v>
      </c>
      <c r="T50" s="142" t="e">
        <f>VLOOKUP($B50,'JAN-DEC'!#REF!,29,FALSE)</f>
        <v>#REF!</v>
      </c>
      <c r="U50" s="143" t="e">
        <f>VLOOKUP($B50,'JAN-DEC'!#REF!,30,FALSE)</f>
        <v>#REF!</v>
      </c>
      <c r="V50" s="93" t="e">
        <f>VLOOKUP($A50,'JAN-DEC'!#REF!,32,FALSE)</f>
        <v>#REF!</v>
      </c>
    </row>
    <row r="51" spans="1:22">
      <c r="A51" s="140" t="s">
        <v>45</v>
      </c>
      <c r="B51" s="141" t="e">
        <f>+'JAN-DEC'!#REF!</f>
        <v>#REF!</v>
      </c>
      <c r="C51" s="142" t="e">
        <f>VLOOKUP($B51,'JAN-DEC'!#REF!,12,FALSE)</f>
        <v>#REF!</v>
      </c>
      <c r="D51" s="142" t="e">
        <f>VLOOKUP($B51,'JAN-DEC'!#REF!,13,FALSE)</f>
        <v>#REF!</v>
      </c>
      <c r="E51" s="142" t="e">
        <f>VLOOKUP($B51,'JAN-DEC'!#REF!,14,FALSE)</f>
        <v>#REF!</v>
      </c>
      <c r="F51" s="142" t="e">
        <f>VLOOKUP($B51,'JAN-DEC'!#REF!,15,FALSE)</f>
        <v>#REF!</v>
      </c>
      <c r="G51" s="142" t="e">
        <f>VLOOKUP($B51,'JAN-DEC'!#REF!,16,FALSE)</f>
        <v>#REF!</v>
      </c>
      <c r="H51" s="142" t="e">
        <f>VLOOKUP($B51,'JAN-DEC'!#REF!,17,FALSE)</f>
        <v>#REF!</v>
      </c>
      <c r="I51" s="142" t="e">
        <f>VLOOKUP($B51,'JAN-DEC'!#REF!,18,FALSE)</f>
        <v>#REF!</v>
      </c>
      <c r="J51" s="142" t="e">
        <f>VLOOKUP($B51,'JAN-DEC'!#REF!,19,FALSE)</f>
        <v>#REF!</v>
      </c>
      <c r="K51" s="142" t="e">
        <f>VLOOKUP($B51,'JAN-DEC'!#REF!,20,FALSE)</f>
        <v>#REF!</v>
      </c>
      <c r="L51" s="142" t="e">
        <f>VLOOKUP($B51,'JAN-DEC'!#REF!,21,FALSE)</f>
        <v>#REF!</v>
      </c>
      <c r="M51" s="142" t="e">
        <f>VLOOKUP($B51,'JAN-DEC'!#REF!,22,FALSE)</f>
        <v>#REF!</v>
      </c>
      <c r="N51" s="142" t="e">
        <f>VLOOKUP($B51,'JAN-DEC'!#REF!,23,FALSE)</f>
        <v>#REF!</v>
      </c>
      <c r="O51" s="142" t="e">
        <f>VLOOKUP($B51,'JAN-DEC'!#REF!,24,FALSE)</f>
        <v>#REF!</v>
      </c>
      <c r="P51" s="142" t="e">
        <f>VLOOKUP($B51,'JAN-DEC'!#REF!,25,FALSE)</f>
        <v>#REF!</v>
      </c>
      <c r="Q51" s="142" t="e">
        <f>VLOOKUP($B51,'JAN-DEC'!#REF!,26,FALSE)</f>
        <v>#REF!</v>
      </c>
      <c r="R51" s="142" t="e">
        <f>VLOOKUP($B51,'JAN-DEC'!#REF!,27,FALSE)</f>
        <v>#REF!</v>
      </c>
      <c r="S51" s="142" t="e">
        <f>VLOOKUP($B51,'JAN-DEC'!#REF!,28,FALSE)</f>
        <v>#REF!</v>
      </c>
      <c r="T51" s="142" t="e">
        <f>VLOOKUP($B51,'JAN-DEC'!#REF!,29,FALSE)</f>
        <v>#REF!</v>
      </c>
      <c r="U51" s="143" t="e">
        <f>VLOOKUP($B51,'JAN-DEC'!#REF!,30,FALSE)</f>
        <v>#REF!</v>
      </c>
      <c r="V51" s="93" t="e">
        <f>VLOOKUP($A51,'JAN-DEC'!#REF!,32,FALSE)</f>
        <v>#REF!</v>
      </c>
    </row>
    <row r="52" spans="1:22" hidden="1">
      <c r="A52" s="140"/>
      <c r="B52" s="146" t="s">
        <v>56</v>
      </c>
      <c r="C52" s="147" t="e">
        <f>+'JAN-DEC'!#REF!</f>
        <v>#REF!</v>
      </c>
      <c r="D52" s="142"/>
      <c r="E52" s="142"/>
      <c r="F52" s="142"/>
      <c r="G52" s="142"/>
      <c r="H52" s="142"/>
      <c r="I52" s="142"/>
      <c r="J52" s="142"/>
      <c r="K52" s="142"/>
      <c r="L52" s="142"/>
      <c r="M52" s="142"/>
      <c r="N52" s="142"/>
      <c r="O52" s="142"/>
      <c r="P52" s="142"/>
      <c r="Q52" s="142"/>
      <c r="R52" s="142"/>
      <c r="S52" s="142"/>
      <c r="T52" s="142"/>
      <c r="U52" s="143"/>
      <c r="V52" s="100"/>
    </row>
    <row r="53" spans="1:22" hidden="1">
      <c r="A53" s="140"/>
      <c r="B53" s="146" t="s">
        <v>152</v>
      </c>
      <c r="C53" s="147" t="e">
        <f>+'JAN-DEC'!#REF!</f>
        <v>#REF!</v>
      </c>
      <c r="D53" s="142"/>
      <c r="E53" s="142"/>
      <c r="F53" s="142"/>
      <c r="G53" s="142"/>
      <c r="H53" s="142"/>
      <c r="I53" s="142"/>
      <c r="J53" s="142"/>
      <c r="K53" s="142"/>
      <c r="L53" s="142"/>
      <c r="M53" s="142"/>
      <c r="N53" s="142"/>
      <c r="O53" s="142"/>
      <c r="P53" s="142"/>
      <c r="Q53" s="142"/>
      <c r="R53" s="142"/>
      <c r="S53" s="142"/>
      <c r="T53" s="142"/>
      <c r="U53" s="143"/>
      <c r="V53" s="100"/>
    </row>
    <row r="54" spans="1:22" hidden="1">
      <c r="A54" s="140"/>
      <c r="B54" s="146" t="s">
        <v>159</v>
      </c>
      <c r="C54" s="147" t="e">
        <f>+'JAN-DEC'!#REF!</f>
        <v>#REF!</v>
      </c>
      <c r="D54" s="142"/>
      <c r="E54" s="142"/>
      <c r="F54" s="142"/>
      <c r="G54" s="142"/>
      <c r="H54" s="142"/>
      <c r="I54" s="142"/>
      <c r="J54" s="142"/>
      <c r="K54" s="142"/>
      <c r="L54" s="142"/>
      <c r="M54" s="142"/>
      <c r="N54" s="142"/>
      <c r="O54" s="142"/>
      <c r="P54" s="142"/>
      <c r="Q54" s="142"/>
      <c r="R54" s="142"/>
      <c r="S54" s="142"/>
      <c r="T54" s="142"/>
      <c r="U54" s="143"/>
      <c r="V54" s="100"/>
    </row>
    <row r="55" spans="1:22" hidden="1">
      <c r="A55" s="140"/>
      <c r="B55" s="146" t="s">
        <v>185</v>
      </c>
      <c r="C55" s="147" t="e">
        <f>+'JAN-DEC'!#REF!</f>
        <v>#REF!</v>
      </c>
      <c r="D55" s="142"/>
      <c r="E55" s="142"/>
      <c r="F55" s="142"/>
      <c r="G55" s="142"/>
      <c r="H55" s="142"/>
      <c r="I55" s="142"/>
      <c r="J55" s="142"/>
      <c r="K55" s="142"/>
      <c r="L55" s="142"/>
      <c r="M55" s="142"/>
      <c r="N55" s="142"/>
      <c r="O55" s="142"/>
      <c r="P55" s="142"/>
      <c r="Q55" s="142"/>
      <c r="R55" s="142"/>
      <c r="S55" s="142"/>
      <c r="T55" s="142"/>
      <c r="U55" s="143"/>
      <c r="V55" s="100"/>
    </row>
    <row r="56" spans="1:22" hidden="1">
      <c r="A56" s="140"/>
      <c r="B56" s="146" t="s">
        <v>238</v>
      </c>
      <c r="C56" s="147" t="e">
        <f>+'JAN-DEC'!#REF!</f>
        <v>#REF!</v>
      </c>
      <c r="D56" s="142"/>
      <c r="E56" s="142"/>
      <c r="F56" s="142"/>
      <c r="G56" s="142"/>
      <c r="H56" s="142"/>
      <c r="I56" s="142"/>
      <c r="J56" s="142"/>
      <c r="K56" s="142"/>
      <c r="L56" s="142"/>
      <c r="M56" s="142"/>
      <c r="N56" s="142"/>
      <c r="O56" s="142"/>
      <c r="P56" s="142"/>
      <c r="Q56" s="142"/>
      <c r="R56" s="142"/>
      <c r="S56" s="142"/>
      <c r="T56" s="142"/>
      <c r="U56" s="143"/>
      <c r="V56" s="100"/>
    </row>
    <row r="57" spans="1:22">
      <c r="A57" s="140" t="s">
        <v>52</v>
      </c>
      <c r="B57" s="141" t="e">
        <f>+'JAN-DEC'!#REF!</f>
        <v>#REF!</v>
      </c>
      <c r="C57" s="142" t="e">
        <f>VLOOKUP($B57,'JAN-DEC'!#REF!,12,FALSE)</f>
        <v>#REF!</v>
      </c>
      <c r="D57" s="142" t="e">
        <f>VLOOKUP($B57,'JAN-DEC'!#REF!,13,FALSE)</f>
        <v>#REF!</v>
      </c>
      <c r="E57" s="142" t="e">
        <f>VLOOKUP($B57,'JAN-DEC'!#REF!,14,FALSE)</f>
        <v>#REF!</v>
      </c>
      <c r="F57" s="142" t="e">
        <f>VLOOKUP($B57,'JAN-DEC'!#REF!,15,FALSE)</f>
        <v>#REF!</v>
      </c>
      <c r="G57" s="142" t="e">
        <f>VLOOKUP($B57,'JAN-DEC'!#REF!,16,FALSE)</f>
        <v>#REF!</v>
      </c>
      <c r="H57" s="142" t="e">
        <f>VLOOKUP($B57,'JAN-DEC'!#REF!,17,FALSE)</f>
        <v>#REF!</v>
      </c>
      <c r="I57" s="142" t="e">
        <f>VLOOKUP($B57,'JAN-DEC'!#REF!,18,FALSE)</f>
        <v>#REF!</v>
      </c>
      <c r="J57" s="142" t="e">
        <f>VLOOKUP($B57,'JAN-DEC'!#REF!,19,FALSE)</f>
        <v>#REF!</v>
      </c>
      <c r="K57" s="142" t="e">
        <f>VLOOKUP($B57,'JAN-DEC'!#REF!,20,FALSE)</f>
        <v>#REF!</v>
      </c>
      <c r="L57" s="142" t="e">
        <f>VLOOKUP($B57,'JAN-DEC'!#REF!,21,FALSE)</f>
        <v>#REF!</v>
      </c>
      <c r="M57" s="142" t="e">
        <f>VLOOKUP($B57,'JAN-DEC'!#REF!,22,FALSE)</f>
        <v>#REF!</v>
      </c>
      <c r="N57" s="142" t="e">
        <f>VLOOKUP($B57,'JAN-DEC'!#REF!,23,FALSE)</f>
        <v>#REF!</v>
      </c>
      <c r="O57" s="142" t="e">
        <f>VLOOKUP($B57,'JAN-DEC'!#REF!,24,FALSE)</f>
        <v>#REF!</v>
      </c>
      <c r="P57" s="142" t="e">
        <f>VLOOKUP($B57,'JAN-DEC'!#REF!,25,FALSE)</f>
        <v>#REF!</v>
      </c>
      <c r="Q57" s="142" t="e">
        <f>VLOOKUP($B57,'JAN-DEC'!#REF!,26,FALSE)</f>
        <v>#REF!</v>
      </c>
      <c r="R57" s="142" t="e">
        <f>VLOOKUP($B57,'JAN-DEC'!#REF!,27,FALSE)</f>
        <v>#REF!</v>
      </c>
      <c r="S57" s="142" t="e">
        <f>VLOOKUP($B57,'JAN-DEC'!#REF!,28,FALSE)</f>
        <v>#REF!</v>
      </c>
      <c r="T57" s="142" t="e">
        <f>VLOOKUP($B57,'JAN-DEC'!#REF!,29,FALSE)</f>
        <v>#REF!</v>
      </c>
      <c r="U57" s="143" t="e">
        <f>VLOOKUP($B57,'JAN-DEC'!#REF!,30,FALSE)</f>
        <v>#REF!</v>
      </c>
      <c r="V57" s="93" t="e">
        <f>VLOOKUP($A57,'JAN-DEC'!#REF!,32,FALSE)</f>
        <v>#REF!</v>
      </c>
    </row>
    <row r="58" spans="1:22">
      <c r="A58" s="140" t="s">
        <v>51</v>
      </c>
      <c r="B58" s="141" t="e">
        <f>+'JAN-DEC'!#REF!</f>
        <v>#REF!</v>
      </c>
      <c r="C58" s="142" t="e">
        <f>VLOOKUP($B58,'JAN-DEC'!#REF!,12,FALSE)</f>
        <v>#REF!</v>
      </c>
      <c r="D58" s="142" t="e">
        <f>VLOOKUP($B58,'JAN-DEC'!#REF!,13,FALSE)</f>
        <v>#REF!</v>
      </c>
      <c r="E58" s="142" t="e">
        <f>VLOOKUP($B58,'JAN-DEC'!#REF!,14,FALSE)</f>
        <v>#REF!</v>
      </c>
      <c r="F58" s="142" t="e">
        <f>VLOOKUP($B58,'JAN-DEC'!#REF!,15,FALSE)</f>
        <v>#REF!</v>
      </c>
      <c r="G58" s="142" t="e">
        <f>VLOOKUP($B58,'JAN-DEC'!#REF!,16,FALSE)</f>
        <v>#REF!</v>
      </c>
      <c r="H58" s="142" t="e">
        <f>VLOOKUP($B58,'JAN-DEC'!#REF!,17,FALSE)</f>
        <v>#REF!</v>
      </c>
      <c r="I58" s="142" t="e">
        <f>VLOOKUP($B58,'JAN-DEC'!#REF!,18,FALSE)</f>
        <v>#REF!</v>
      </c>
      <c r="J58" s="142" t="e">
        <f>VLOOKUP($B58,'JAN-DEC'!#REF!,19,FALSE)</f>
        <v>#REF!</v>
      </c>
      <c r="K58" s="142" t="e">
        <f>VLOOKUP($B58,'JAN-DEC'!#REF!,20,FALSE)</f>
        <v>#REF!</v>
      </c>
      <c r="L58" s="142" t="e">
        <f>VLOOKUP($B58,'JAN-DEC'!#REF!,21,FALSE)</f>
        <v>#REF!</v>
      </c>
      <c r="M58" s="142" t="e">
        <f>VLOOKUP($B58,'JAN-DEC'!#REF!,22,FALSE)</f>
        <v>#REF!</v>
      </c>
      <c r="N58" s="142" t="e">
        <f>VLOOKUP($B58,'JAN-DEC'!#REF!,23,FALSE)</f>
        <v>#REF!</v>
      </c>
      <c r="O58" s="142" t="e">
        <f>VLOOKUP($B58,'JAN-DEC'!#REF!,24,FALSE)</f>
        <v>#REF!</v>
      </c>
      <c r="P58" s="142" t="e">
        <f>VLOOKUP($B58,'JAN-DEC'!#REF!,25,FALSE)</f>
        <v>#REF!</v>
      </c>
      <c r="Q58" s="142" t="e">
        <f>VLOOKUP($B58,'JAN-DEC'!#REF!,26,FALSE)</f>
        <v>#REF!</v>
      </c>
      <c r="R58" s="142" t="e">
        <f>VLOOKUP($B58,'JAN-DEC'!#REF!,27,FALSE)</f>
        <v>#REF!</v>
      </c>
      <c r="S58" s="142" t="e">
        <f>VLOOKUP($B58,'JAN-DEC'!#REF!,28,FALSE)</f>
        <v>#REF!</v>
      </c>
      <c r="T58" s="142" t="e">
        <f>VLOOKUP($B58,'JAN-DEC'!#REF!,29,FALSE)</f>
        <v>#REF!</v>
      </c>
      <c r="U58" s="143" t="e">
        <f>VLOOKUP($B58,'JAN-DEC'!#REF!,30,FALSE)</f>
        <v>#REF!</v>
      </c>
      <c r="V58" s="93" t="e">
        <f>VLOOKUP($A58,'JAN-DEC'!#REF!,32,FALSE)</f>
        <v>#REF!</v>
      </c>
    </row>
    <row r="59" spans="1:22">
      <c r="A59" s="140" t="s">
        <v>50</v>
      </c>
      <c r="B59" s="141" t="e">
        <f>+'JAN-DEC'!#REF!</f>
        <v>#REF!</v>
      </c>
      <c r="C59" s="142" t="e">
        <f>VLOOKUP($B59,'JAN-DEC'!#REF!,12,FALSE)</f>
        <v>#REF!</v>
      </c>
      <c r="D59" s="142" t="e">
        <f>VLOOKUP($B59,'JAN-DEC'!#REF!,13,FALSE)</f>
        <v>#REF!</v>
      </c>
      <c r="E59" s="142" t="e">
        <f>VLOOKUP($B59,'JAN-DEC'!#REF!,14,FALSE)</f>
        <v>#REF!</v>
      </c>
      <c r="F59" s="142" t="e">
        <f>VLOOKUP($B59,'JAN-DEC'!#REF!,15,FALSE)</f>
        <v>#REF!</v>
      </c>
      <c r="G59" s="142" t="e">
        <f>VLOOKUP($B59,'JAN-DEC'!#REF!,16,FALSE)</f>
        <v>#REF!</v>
      </c>
      <c r="H59" s="142" t="e">
        <f>VLOOKUP($B59,'JAN-DEC'!#REF!,17,FALSE)</f>
        <v>#REF!</v>
      </c>
      <c r="I59" s="142" t="e">
        <f>VLOOKUP($B59,'JAN-DEC'!#REF!,18,FALSE)</f>
        <v>#REF!</v>
      </c>
      <c r="J59" s="142" t="e">
        <f>VLOOKUP($B59,'JAN-DEC'!#REF!,19,FALSE)</f>
        <v>#REF!</v>
      </c>
      <c r="K59" s="142" t="e">
        <f>VLOOKUP($B59,'JAN-DEC'!#REF!,20,FALSE)</f>
        <v>#REF!</v>
      </c>
      <c r="L59" s="142" t="e">
        <f>VLOOKUP($B59,'JAN-DEC'!#REF!,21,FALSE)</f>
        <v>#REF!</v>
      </c>
      <c r="M59" s="142" t="e">
        <f>VLOOKUP($B59,'JAN-DEC'!#REF!,22,FALSE)</f>
        <v>#REF!</v>
      </c>
      <c r="N59" s="142" t="e">
        <f>VLOOKUP($B59,'JAN-DEC'!#REF!,23,FALSE)</f>
        <v>#REF!</v>
      </c>
      <c r="O59" s="142" t="e">
        <f>VLOOKUP($B59,'JAN-DEC'!#REF!,24,FALSE)</f>
        <v>#REF!</v>
      </c>
      <c r="P59" s="142" t="e">
        <f>VLOOKUP($B59,'JAN-DEC'!#REF!,25,FALSE)</f>
        <v>#REF!</v>
      </c>
      <c r="Q59" s="142" t="e">
        <f>VLOOKUP($B59,'JAN-DEC'!#REF!,26,FALSE)</f>
        <v>#REF!</v>
      </c>
      <c r="R59" s="142" t="e">
        <f>VLOOKUP($B59,'JAN-DEC'!#REF!,27,FALSE)</f>
        <v>#REF!</v>
      </c>
      <c r="S59" s="142" t="e">
        <f>VLOOKUP($B59,'JAN-DEC'!#REF!,28,FALSE)</f>
        <v>#REF!</v>
      </c>
      <c r="T59" s="142" t="e">
        <f>VLOOKUP($B59,'JAN-DEC'!#REF!,29,FALSE)</f>
        <v>#REF!</v>
      </c>
      <c r="U59" s="143" t="e">
        <f>VLOOKUP($B59,'JAN-DEC'!#REF!,30,FALSE)</f>
        <v>#REF!</v>
      </c>
      <c r="V59" s="93" t="e">
        <f>VLOOKUP($A59,'JAN-DEC'!#REF!,32,FALSE)</f>
        <v>#REF!</v>
      </c>
    </row>
    <row r="60" spans="1:22">
      <c r="A60" s="140" t="s">
        <v>49</v>
      </c>
      <c r="B60" s="141" t="e">
        <f>+'JAN-DEC'!#REF!</f>
        <v>#REF!</v>
      </c>
      <c r="C60" s="142" t="e">
        <f>VLOOKUP($B60,'JAN-DEC'!#REF!,12,FALSE)</f>
        <v>#REF!</v>
      </c>
      <c r="D60" s="142" t="e">
        <f>VLOOKUP($B60,'JAN-DEC'!#REF!,13,FALSE)</f>
        <v>#REF!</v>
      </c>
      <c r="E60" s="142" t="e">
        <f>VLOOKUP($B60,'JAN-DEC'!#REF!,14,FALSE)</f>
        <v>#REF!</v>
      </c>
      <c r="F60" s="142" t="e">
        <f>VLOOKUP($B60,'JAN-DEC'!#REF!,15,FALSE)</f>
        <v>#REF!</v>
      </c>
      <c r="G60" s="142" t="e">
        <f>VLOOKUP($B60,'JAN-DEC'!#REF!,16,FALSE)</f>
        <v>#REF!</v>
      </c>
      <c r="H60" s="142" t="e">
        <f>VLOOKUP($B60,'JAN-DEC'!#REF!,17,FALSE)</f>
        <v>#REF!</v>
      </c>
      <c r="I60" s="142" t="e">
        <f>VLOOKUP($B60,'JAN-DEC'!#REF!,18,FALSE)</f>
        <v>#REF!</v>
      </c>
      <c r="J60" s="142" t="e">
        <f>VLOOKUP($B60,'JAN-DEC'!#REF!,19,FALSE)</f>
        <v>#REF!</v>
      </c>
      <c r="K60" s="142" t="e">
        <f>VLOOKUP($B60,'JAN-DEC'!#REF!,20,FALSE)</f>
        <v>#REF!</v>
      </c>
      <c r="L60" s="142" t="e">
        <f>VLOOKUP($B60,'JAN-DEC'!#REF!,21,FALSE)</f>
        <v>#REF!</v>
      </c>
      <c r="M60" s="142" t="e">
        <f>VLOOKUP($B60,'JAN-DEC'!#REF!,22,FALSE)</f>
        <v>#REF!</v>
      </c>
      <c r="N60" s="142" t="e">
        <f>VLOOKUP($B60,'JAN-DEC'!#REF!,23,FALSE)</f>
        <v>#REF!</v>
      </c>
      <c r="O60" s="142" t="e">
        <f>VLOOKUP($B60,'JAN-DEC'!#REF!,24,FALSE)</f>
        <v>#REF!</v>
      </c>
      <c r="P60" s="142" t="e">
        <f>VLOOKUP($B60,'JAN-DEC'!#REF!,25,FALSE)</f>
        <v>#REF!</v>
      </c>
      <c r="Q60" s="142" t="e">
        <f>VLOOKUP($B60,'JAN-DEC'!#REF!,26,FALSE)</f>
        <v>#REF!</v>
      </c>
      <c r="R60" s="142" t="e">
        <f>VLOOKUP($B60,'JAN-DEC'!#REF!,27,FALSE)</f>
        <v>#REF!</v>
      </c>
      <c r="S60" s="142" t="e">
        <f>VLOOKUP($B60,'JAN-DEC'!#REF!,28,FALSE)</f>
        <v>#REF!</v>
      </c>
      <c r="T60" s="142" t="e">
        <f>VLOOKUP($B60,'JAN-DEC'!#REF!,29,FALSE)</f>
        <v>#REF!</v>
      </c>
      <c r="U60" s="143" t="e">
        <f>VLOOKUP($B60,'JAN-DEC'!#REF!,30,FALSE)</f>
        <v>#REF!</v>
      </c>
      <c r="V60" s="93" t="e">
        <f>VLOOKUP($A60,'JAN-DEC'!#REF!,32,FALSE)</f>
        <v>#REF!</v>
      </c>
    </row>
    <row r="61" spans="1:22">
      <c r="A61" s="140" t="s">
        <v>48</v>
      </c>
      <c r="B61" s="141" t="e">
        <f>+'JAN-DEC'!#REF!</f>
        <v>#REF!</v>
      </c>
      <c r="C61" s="142" t="e">
        <f>VLOOKUP($B61,'JAN-DEC'!#REF!,12,FALSE)</f>
        <v>#REF!</v>
      </c>
      <c r="D61" s="142" t="e">
        <f>VLOOKUP($B61,'JAN-DEC'!#REF!,13,FALSE)</f>
        <v>#REF!</v>
      </c>
      <c r="E61" s="142" t="e">
        <f>VLOOKUP($B61,'JAN-DEC'!#REF!,14,FALSE)</f>
        <v>#REF!</v>
      </c>
      <c r="F61" s="142" t="e">
        <f>VLOOKUP($B61,'JAN-DEC'!#REF!,15,FALSE)</f>
        <v>#REF!</v>
      </c>
      <c r="G61" s="142" t="e">
        <f>VLOOKUP($B61,'JAN-DEC'!#REF!,16,FALSE)</f>
        <v>#REF!</v>
      </c>
      <c r="H61" s="142" t="e">
        <f>VLOOKUP($B61,'JAN-DEC'!#REF!,17,FALSE)</f>
        <v>#REF!</v>
      </c>
      <c r="I61" s="142" t="e">
        <f>VLOOKUP($B61,'JAN-DEC'!#REF!,18,FALSE)</f>
        <v>#REF!</v>
      </c>
      <c r="J61" s="142" t="e">
        <f>VLOOKUP($B61,'JAN-DEC'!#REF!,19,FALSE)</f>
        <v>#REF!</v>
      </c>
      <c r="K61" s="142" t="e">
        <f>VLOOKUP($B61,'JAN-DEC'!#REF!,20,FALSE)</f>
        <v>#REF!</v>
      </c>
      <c r="L61" s="142" t="e">
        <f>VLOOKUP($B61,'JAN-DEC'!#REF!,21,FALSE)</f>
        <v>#REF!</v>
      </c>
      <c r="M61" s="142" t="e">
        <f>VLOOKUP($B61,'JAN-DEC'!#REF!,22,FALSE)</f>
        <v>#REF!</v>
      </c>
      <c r="N61" s="142" t="e">
        <f>VLOOKUP($B61,'JAN-DEC'!#REF!,23,FALSE)</f>
        <v>#REF!</v>
      </c>
      <c r="O61" s="142" t="e">
        <f>VLOOKUP($B61,'JAN-DEC'!#REF!,24,FALSE)</f>
        <v>#REF!</v>
      </c>
      <c r="P61" s="142" t="e">
        <f>VLOOKUP($B61,'JAN-DEC'!#REF!,25,FALSE)</f>
        <v>#REF!</v>
      </c>
      <c r="Q61" s="142" t="e">
        <f>VLOOKUP($B61,'JAN-DEC'!#REF!,26,FALSE)</f>
        <v>#REF!</v>
      </c>
      <c r="R61" s="142" t="e">
        <f>VLOOKUP($B61,'JAN-DEC'!#REF!,27,FALSE)</f>
        <v>#REF!</v>
      </c>
      <c r="S61" s="142" t="e">
        <f>VLOOKUP($B61,'JAN-DEC'!#REF!,28,FALSE)</f>
        <v>#REF!</v>
      </c>
      <c r="T61" s="142" t="e">
        <f>VLOOKUP($B61,'JAN-DEC'!#REF!,29,FALSE)</f>
        <v>#REF!</v>
      </c>
      <c r="U61" s="143" t="e">
        <f>VLOOKUP($B61,'JAN-DEC'!#REF!,30,FALSE)</f>
        <v>#REF!</v>
      </c>
      <c r="V61" s="93" t="e">
        <f>VLOOKUP($A61,'JAN-DEC'!#REF!,32,FALSE)</f>
        <v>#REF!</v>
      </c>
    </row>
    <row r="62" spans="1:22">
      <c r="A62" s="140" t="s">
        <v>47</v>
      </c>
      <c r="B62" s="141" t="e">
        <f>+'JAN-DEC'!#REF!</f>
        <v>#REF!</v>
      </c>
      <c r="C62" s="142" t="e">
        <f>VLOOKUP($B62,'JAN-DEC'!#REF!,12,FALSE)</f>
        <v>#REF!</v>
      </c>
      <c r="D62" s="142" t="e">
        <f>VLOOKUP($B62,'JAN-DEC'!#REF!,13,FALSE)</f>
        <v>#REF!</v>
      </c>
      <c r="E62" s="142" t="e">
        <f>VLOOKUP($B62,'JAN-DEC'!#REF!,14,FALSE)</f>
        <v>#REF!</v>
      </c>
      <c r="F62" s="142" t="e">
        <f>VLOOKUP($B62,'JAN-DEC'!#REF!,15,FALSE)</f>
        <v>#REF!</v>
      </c>
      <c r="G62" s="142" t="e">
        <f>VLOOKUP($B62,'JAN-DEC'!#REF!,16,FALSE)</f>
        <v>#REF!</v>
      </c>
      <c r="H62" s="142" t="e">
        <f>VLOOKUP($B62,'JAN-DEC'!#REF!,17,FALSE)</f>
        <v>#REF!</v>
      </c>
      <c r="I62" s="142" t="e">
        <f>VLOOKUP($B62,'JAN-DEC'!#REF!,18,FALSE)</f>
        <v>#REF!</v>
      </c>
      <c r="J62" s="142" t="e">
        <f>VLOOKUP($B62,'JAN-DEC'!#REF!,19,FALSE)</f>
        <v>#REF!</v>
      </c>
      <c r="K62" s="142" t="e">
        <f>VLOOKUP($B62,'JAN-DEC'!#REF!,20,FALSE)</f>
        <v>#REF!</v>
      </c>
      <c r="L62" s="142" t="e">
        <f>VLOOKUP($B62,'JAN-DEC'!#REF!,21,FALSE)</f>
        <v>#REF!</v>
      </c>
      <c r="M62" s="142" t="e">
        <f>VLOOKUP($B62,'JAN-DEC'!#REF!,22,FALSE)</f>
        <v>#REF!</v>
      </c>
      <c r="N62" s="142" t="e">
        <f>VLOOKUP($B62,'JAN-DEC'!#REF!,23,FALSE)</f>
        <v>#REF!</v>
      </c>
      <c r="O62" s="142" t="e">
        <f>VLOOKUP($B62,'JAN-DEC'!#REF!,24,FALSE)</f>
        <v>#REF!</v>
      </c>
      <c r="P62" s="142" t="e">
        <f>VLOOKUP($B62,'JAN-DEC'!#REF!,25,FALSE)</f>
        <v>#REF!</v>
      </c>
      <c r="Q62" s="142" t="e">
        <f>VLOOKUP($B62,'JAN-DEC'!#REF!,26,FALSE)</f>
        <v>#REF!</v>
      </c>
      <c r="R62" s="142" t="e">
        <f>VLOOKUP($B62,'JAN-DEC'!#REF!,27,FALSE)</f>
        <v>#REF!</v>
      </c>
      <c r="S62" s="142" t="e">
        <f>VLOOKUP($B62,'JAN-DEC'!#REF!,28,FALSE)</f>
        <v>#REF!</v>
      </c>
      <c r="T62" s="142" t="e">
        <f>VLOOKUP($B62,'JAN-DEC'!#REF!,29,FALSE)</f>
        <v>#REF!</v>
      </c>
      <c r="U62" s="143" t="e">
        <f>VLOOKUP($B62,'JAN-DEC'!#REF!,30,FALSE)</f>
        <v>#REF!</v>
      </c>
      <c r="V62" s="93" t="e">
        <f>VLOOKUP($A62,'JAN-DEC'!#REF!,32,FALSE)</f>
        <v>#REF!</v>
      </c>
    </row>
    <row r="63" spans="1:22">
      <c r="A63" s="140" t="s">
        <v>46</v>
      </c>
      <c r="B63" s="141" t="e">
        <f>+'JAN-DEC'!#REF!</f>
        <v>#REF!</v>
      </c>
      <c r="C63" s="142" t="e">
        <f>VLOOKUP($B63,'JAN-DEC'!#REF!,12,FALSE)</f>
        <v>#REF!</v>
      </c>
      <c r="D63" s="142" t="e">
        <f>VLOOKUP($B63,'JAN-DEC'!#REF!,13,FALSE)</f>
        <v>#REF!</v>
      </c>
      <c r="E63" s="142" t="e">
        <f>VLOOKUP($B63,'JAN-DEC'!#REF!,14,FALSE)</f>
        <v>#REF!</v>
      </c>
      <c r="F63" s="142" t="e">
        <f>VLOOKUP($B63,'JAN-DEC'!#REF!,15,FALSE)</f>
        <v>#REF!</v>
      </c>
      <c r="G63" s="142" t="e">
        <f>VLOOKUP($B63,'JAN-DEC'!#REF!,16,FALSE)</f>
        <v>#REF!</v>
      </c>
      <c r="H63" s="142" t="e">
        <f>VLOOKUP($B63,'JAN-DEC'!#REF!,17,FALSE)</f>
        <v>#REF!</v>
      </c>
      <c r="I63" s="142" t="e">
        <f>VLOOKUP($B63,'JAN-DEC'!#REF!,18,FALSE)</f>
        <v>#REF!</v>
      </c>
      <c r="J63" s="142" t="e">
        <f>VLOOKUP($B63,'JAN-DEC'!#REF!,19,FALSE)</f>
        <v>#REF!</v>
      </c>
      <c r="K63" s="142" t="e">
        <f>VLOOKUP($B63,'JAN-DEC'!#REF!,20,FALSE)</f>
        <v>#REF!</v>
      </c>
      <c r="L63" s="142" t="e">
        <f>VLOOKUP($B63,'JAN-DEC'!#REF!,21,FALSE)</f>
        <v>#REF!</v>
      </c>
      <c r="M63" s="142" t="e">
        <f>VLOOKUP($B63,'JAN-DEC'!#REF!,22,FALSE)</f>
        <v>#REF!</v>
      </c>
      <c r="N63" s="142" t="e">
        <f>VLOOKUP($B63,'JAN-DEC'!#REF!,23,FALSE)</f>
        <v>#REF!</v>
      </c>
      <c r="O63" s="142" t="e">
        <f>VLOOKUP($B63,'JAN-DEC'!#REF!,24,FALSE)</f>
        <v>#REF!</v>
      </c>
      <c r="P63" s="142" t="e">
        <f>VLOOKUP($B63,'JAN-DEC'!#REF!,25,FALSE)</f>
        <v>#REF!</v>
      </c>
      <c r="Q63" s="142" t="e">
        <f>VLOOKUP($B63,'JAN-DEC'!#REF!,26,FALSE)</f>
        <v>#REF!</v>
      </c>
      <c r="R63" s="142" t="e">
        <f>VLOOKUP($B63,'JAN-DEC'!#REF!,27,FALSE)</f>
        <v>#REF!</v>
      </c>
      <c r="S63" s="142" t="e">
        <f>VLOOKUP($B63,'JAN-DEC'!#REF!,28,FALSE)</f>
        <v>#REF!</v>
      </c>
      <c r="T63" s="142" t="e">
        <f>VLOOKUP($B63,'JAN-DEC'!#REF!,29,FALSE)</f>
        <v>#REF!</v>
      </c>
      <c r="U63" s="143" t="e">
        <f>VLOOKUP($B63,'JAN-DEC'!#REF!,30,FALSE)</f>
        <v>#REF!</v>
      </c>
      <c r="V63" s="93" t="e">
        <f>VLOOKUP($A63,'JAN-DEC'!#REF!,32,FALSE)</f>
        <v>#REF!</v>
      </c>
    </row>
    <row r="64" spans="1:22">
      <c r="A64" s="141"/>
      <c r="B64" s="101" t="s">
        <v>80</v>
      </c>
      <c r="C64" s="102" t="e">
        <f>SUM(C57:C63,C49:C51)</f>
        <v>#REF!</v>
      </c>
      <c r="D64" s="102" t="e">
        <f t="shared" ref="D64:V64" si="16">SUM(D57:D63,D49:D51)</f>
        <v>#REF!</v>
      </c>
      <c r="E64" s="102" t="e">
        <f t="shared" si="16"/>
        <v>#REF!</v>
      </c>
      <c r="F64" s="102" t="e">
        <f t="shared" si="16"/>
        <v>#REF!</v>
      </c>
      <c r="G64" s="102" t="e">
        <f t="shared" si="16"/>
        <v>#REF!</v>
      </c>
      <c r="H64" s="102" t="e">
        <f t="shared" si="16"/>
        <v>#REF!</v>
      </c>
      <c r="I64" s="102" t="e">
        <f t="shared" si="16"/>
        <v>#REF!</v>
      </c>
      <c r="J64" s="102" t="e">
        <f t="shared" si="16"/>
        <v>#REF!</v>
      </c>
      <c r="K64" s="102" t="e">
        <f t="shared" si="16"/>
        <v>#REF!</v>
      </c>
      <c r="L64" s="102" t="e">
        <f t="shared" si="16"/>
        <v>#REF!</v>
      </c>
      <c r="M64" s="102" t="e">
        <f t="shared" si="16"/>
        <v>#REF!</v>
      </c>
      <c r="N64" s="102" t="e">
        <f t="shared" si="16"/>
        <v>#REF!</v>
      </c>
      <c r="O64" s="102" t="e">
        <f t="shared" si="16"/>
        <v>#REF!</v>
      </c>
      <c r="P64" s="102" t="e">
        <f t="shared" si="16"/>
        <v>#REF!</v>
      </c>
      <c r="Q64" s="102" t="e">
        <f t="shared" si="16"/>
        <v>#REF!</v>
      </c>
      <c r="R64" s="102" t="e">
        <f t="shared" si="16"/>
        <v>#REF!</v>
      </c>
      <c r="S64" s="102" t="e">
        <f t="shared" si="16"/>
        <v>#REF!</v>
      </c>
      <c r="T64" s="102" t="e">
        <f t="shared" si="16"/>
        <v>#REF!</v>
      </c>
      <c r="U64" s="129" t="e">
        <f t="shared" si="16"/>
        <v>#REF!</v>
      </c>
      <c r="V64" s="94" t="e">
        <f t="shared" si="16"/>
        <v>#REF!</v>
      </c>
    </row>
    <row r="65" spans="1:23">
      <c r="A65" s="145" t="s">
        <v>82</v>
      </c>
      <c r="B65" s="141"/>
      <c r="C65" s="142"/>
      <c r="D65" s="142"/>
      <c r="E65" s="142"/>
      <c r="F65" s="142"/>
      <c r="G65" s="142"/>
      <c r="H65" s="142"/>
      <c r="I65" s="142"/>
      <c r="J65" s="142"/>
      <c r="K65" s="142"/>
      <c r="L65" s="142"/>
      <c r="M65" s="142"/>
      <c r="N65" s="142"/>
      <c r="O65" s="142"/>
      <c r="P65" s="142"/>
      <c r="Q65" s="142"/>
      <c r="R65" s="142"/>
      <c r="S65" s="142"/>
      <c r="T65" s="142"/>
      <c r="U65" s="143"/>
      <c r="V65" s="100"/>
    </row>
    <row r="66" spans="1:23">
      <c r="A66" s="141" t="s">
        <v>57</v>
      </c>
      <c r="B66" s="141" t="s">
        <v>59</v>
      </c>
      <c r="C66" s="142" t="e">
        <f>VLOOKUP($A66,'JAN-DEC'!#REF!,12,FALSE)</f>
        <v>#REF!</v>
      </c>
      <c r="D66" s="142" t="e">
        <f>VLOOKUP($A66,'JAN-DEC'!#REF!,13,FALSE)</f>
        <v>#REF!</v>
      </c>
      <c r="E66" s="142" t="e">
        <f>VLOOKUP($A66,'JAN-DEC'!#REF!,14,FALSE)</f>
        <v>#REF!</v>
      </c>
      <c r="F66" s="142" t="e">
        <f>VLOOKUP($A66,'JAN-DEC'!#REF!,15,FALSE)</f>
        <v>#REF!</v>
      </c>
      <c r="G66" s="142" t="e">
        <f>VLOOKUP($A66,'JAN-DEC'!#REF!,16,FALSE)</f>
        <v>#REF!</v>
      </c>
      <c r="H66" s="142" t="e">
        <f>VLOOKUP($A66,'JAN-DEC'!#REF!,17,FALSE)</f>
        <v>#REF!</v>
      </c>
      <c r="I66" s="142" t="e">
        <f>VLOOKUP($A66,'JAN-DEC'!#REF!,18,FALSE)</f>
        <v>#REF!</v>
      </c>
      <c r="J66" s="142" t="e">
        <f>VLOOKUP($A66,'JAN-DEC'!#REF!,19,FALSE)</f>
        <v>#REF!</v>
      </c>
      <c r="K66" s="142" t="e">
        <f>VLOOKUP($A66,'JAN-DEC'!#REF!,20,FALSE)</f>
        <v>#REF!</v>
      </c>
      <c r="L66" s="142" t="e">
        <f>VLOOKUP($A66,'JAN-DEC'!#REF!,21,FALSE)</f>
        <v>#REF!</v>
      </c>
      <c r="M66" s="142" t="e">
        <f>VLOOKUP($A66,'JAN-DEC'!#REF!,22,FALSE)</f>
        <v>#REF!</v>
      </c>
      <c r="N66" s="142" t="e">
        <f>VLOOKUP($A66,'JAN-DEC'!#REF!,23,FALSE)</f>
        <v>#REF!</v>
      </c>
      <c r="O66" s="142" t="e">
        <f>VLOOKUP($A66,'JAN-DEC'!#REF!,24,FALSE)</f>
        <v>#REF!</v>
      </c>
      <c r="P66" s="142" t="e">
        <f>VLOOKUP($A66,'JAN-DEC'!#REF!,25,FALSE)</f>
        <v>#REF!</v>
      </c>
      <c r="Q66" s="142" t="e">
        <f>VLOOKUP($A66,'JAN-DEC'!#REF!,26,FALSE)</f>
        <v>#REF!</v>
      </c>
      <c r="R66" s="142" t="e">
        <f>VLOOKUP($A66,'JAN-DEC'!#REF!,27,FALSE)</f>
        <v>#REF!</v>
      </c>
      <c r="S66" s="142" t="e">
        <f>VLOOKUP($A66,'JAN-DEC'!#REF!,28,FALSE)</f>
        <v>#REF!</v>
      </c>
      <c r="T66" s="142" t="e">
        <f>VLOOKUP($A66,'JAN-DEC'!#REF!,29,FALSE)</f>
        <v>#REF!</v>
      </c>
      <c r="U66" s="143" t="e">
        <f>VLOOKUP($A66,'JAN-DEC'!#REF!,30,FALSE)</f>
        <v>#REF!</v>
      </c>
      <c r="V66" s="93" t="e">
        <f>VLOOKUP($A66,'JAN-DEC'!#REF!,32,FALSE)</f>
        <v>#REF!</v>
      </c>
      <c r="W66" s="100" t="e">
        <f>+C66-F66</f>
        <v>#REF!</v>
      </c>
    </row>
    <row r="67" spans="1:23">
      <c r="A67" s="141" t="s">
        <v>60</v>
      </c>
      <c r="B67" s="141" t="s">
        <v>61</v>
      </c>
      <c r="C67" s="142" t="e">
        <f>VLOOKUP($A67,'JAN-DEC'!#REF!,12,FALSE)</f>
        <v>#REF!</v>
      </c>
      <c r="D67" s="142" t="e">
        <f>VLOOKUP($A67,'JAN-DEC'!#REF!,13,FALSE)</f>
        <v>#REF!</v>
      </c>
      <c r="E67" s="142" t="e">
        <f>VLOOKUP($A67,'JAN-DEC'!#REF!,14,FALSE)</f>
        <v>#REF!</v>
      </c>
      <c r="F67" s="142" t="e">
        <f>VLOOKUP($A67,'JAN-DEC'!#REF!,15,FALSE)</f>
        <v>#REF!</v>
      </c>
      <c r="G67" s="142" t="e">
        <f>VLOOKUP($A67,'JAN-DEC'!#REF!,16,FALSE)</f>
        <v>#REF!</v>
      </c>
      <c r="H67" s="142" t="e">
        <f>VLOOKUP($A67,'JAN-DEC'!#REF!,17,FALSE)</f>
        <v>#REF!</v>
      </c>
      <c r="I67" s="142" t="e">
        <f>VLOOKUP($A67,'JAN-DEC'!#REF!,18,FALSE)</f>
        <v>#REF!</v>
      </c>
      <c r="J67" s="142" t="e">
        <f>VLOOKUP($A67,'JAN-DEC'!#REF!,19,FALSE)</f>
        <v>#REF!</v>
      </c>
      <c r="K67" s="142" t="e">
        <f>VLOOKUP($A67,'JAN-DEC'!#REF!,20,FALSE)</f>
        <v>#REF!</v>
      </c>
      <c r="L67" s="142" t="e">
        <f>VLOOKUP($A67,'JAN-DEC'!#REF!,21,FALSE)</f>
        <v>#REF!</v>
      </c>
      <c r="M67" s="142" t="e">
        <f>VLOOKUP($A67,'JAN-DEC'!#REF!,22,FALSE)</f>
        <v>#REF!</v>
      </c>
      <c r="N67" s="142" t="e">
        <f>VLOOKUP($A67,'JAN-DEC'!#REF!,23,FALSE)</f>
        <v>#REF!</v>
      </c>
      <c r="O67" s="142" t="e">
        <f>VLOOKUP($A67,'JAN-DEC'!#REF!,24,FALSE)</f>
        <v>#REF!</v>
      </c>
      <c r="P67" s="142" t="e">
        <f>VLOOKUP($A67,'JAN-DEC'!#REF!,25,FALSE)</f>
        <v>#REF!</v>
      </c>
      <c r="Q67" s="142" t="e">
        <f>VLOOKUP($A67,'JAN-DEC'!#REF!,26,FALSE)</f>
        <v>#REF!</v>
      </c>
      <c r="R67" s="142" t="e">
        <f>VLOOKUP($A67,'JAN-DEC'!#REF!,27,FALSE)</f>
        <v>#REF!</v>
      </c>
      <c r="S67" s="142" t="e">
        <f>VLOOKUP($A67,'JAN-DEC'!#REF!,28,FALSE)</f>
        <v>#REF!</v>
      </c>
      <c r="T67" s="142" t="e">
        <f>VLOOKUP($A67,'JAN-DEC'!#REF!,29,FALSE)</f>
        <v>#REF!</v>
      </c>
      <c r="U67" s="143" t="e">
        <f>VLOOKUP($A67,'JAN-DEC'!#REF!,30,FALSE)</f>
        <v>#REF!</v>
      </c>
      <c r="V67" s="93" t="e">
        <f>VLOOKUP($A67,'JAN-DEC'!#REF!,32,FALSE)</f>
        <v>#REF!</v>
      </c>
      <c r="W67" s="100" t="e">
        <f t="shared" ref="W67:W125" si="17">+C67-F67</f>
        <v>#REF!</v>
      </c>
    </row>
    <row r="68" spans="1:23">
      <c r="A68" s="141" t="s">
        <v>62</v>
      </c>
      <c r="B68" s="141" t="s">
        <v>202</v>
      </c>
      <c r="C68" s="142" t="e">
        <f>VLOOKUP($A68,'JAN-DEC'!#REF!,12,FALSE)</f>
        <v>#REF!</v>
      </c>
      <c r="D68" s="142" t="e">
        <f>VLOOKUP($A68,'JAN-DEC'!#REF!,13,FALSE)</f>
        <v>#REF!</v>
      </c>
      <c r="E68" s="142" t="e">
        <f>VLOOKUP($A68,'JAN-DEC'!#REF!,14,FALSE)</f>
        <v>#REF!</v>
      </c>
      <c r="F68" s="142" t="e">
        <f>VLOOKUP($A68,'JAN-DEC'!#REF!,15,FALSE)</f>
        <v>#REF!</v>
      </c>
      <c r="G68" s="142" t="e">
        <f>VLOOKUP($A68,'JAN-DEC'!#REF!,16,FALSE)</f>
        <v>#REF!</v>
      </c>
      <c r="H68" s="142" t="e">
        <f>VLOOKUP($A68,'JAN-DEC'!#REF!,17,FALSE)</f>
        <v>#REF!</v>
      </c>
      <c r="I68" s="142" t="e">
        <f>VLOOKUP($A68,'JAN-DEC'!#REF!,18,FALSE)</f>
        <v>#REF!</v>
      </c>
      <c r="J68" s="142" t="e">
        <f>VLOOKUP($A68,'JAN-DEC'!#REF!,19,FALSE)</f>
        <v>#REF!</v>
      </c>
      <c r="K68" s="142" t="e">
        <f>VLOOKUP($A68,'JAN-DEC'!#REF!,20,FALSE)</f>
        <v>#REF!</v>
      </c>
      <c r="L68" s="142" t="e">
        <f>VLOOKUP($A68,'JAN-DEC'!#REF!,21,FALSE)</f>
        <v>#REF!</v>
      </c>
      <c r="M68" s="142" t="e">
        <f>VLOOKUP($A68,'JAN-DEC'!#REF!,22,FALSE)</f>
        <v>#REF!</v>
      </c>
      <c r="N68" s="142" t="e">
        <f>VLOOKUP($A68,'JAN-DEC'!#REF!,23,FALSE)</f>
        <v>#REF!</v>
      </c>
      <c r="O68" s="142" t="e">
        <f>VLOOKUP($A68,'JAN-DEC'!#REF!,24,FALSE)</f>
        <v>#REF!</v>
      </c>
      <c r="P68" s="142" t="e">
        <f>VLOOKUP($A68,'JAN-DEC'!#REF!,25,FALSE)</f>
        <v>#REF!</v>
      </c>
      <c r="Q68" s="142" t="e">
        <f>VLOOKUP($A68,'JAN-DEC'!#REF!,26,FALSE)</f>
        <v>#REF!</v>
      </c>
      <c r="R68" s="142" t="e">
        <f>VLOOKUP($A68,'JAN-DEC'!#REF!,27,FALSE)</f>
        <v>#REF!</v>
      </c>
      <c r="S68" s="142" t="e">
        <f>VLOOKUP($A68,'JAN-DEC'!#REF!,28,FALSE)</f>
        <v>#REF!</v>
      </c>
      <c r="T68" s="142" t="e">
        <f>VLOOKUP($A68,'JAN-DEC'!#REF!,29,FALSE)</f>
        <v>#REF!</v>
      </c>
      <c r="U68" s="143" t="e">
        <f>VLOOKUP($A68,'JAN-DEC'!#REF!,30,FALSE)</f>
        <v>#REF!</v>
      </c>
      <c r="V68" s="93" t="e">
        <f>VLOOKUP($A68,'JAN-DEC'!#REF!,32,FALSE)</f>
        <v>#REF!</v>
      </c>
      <c r="W68" s="100" t="e">
        <f t="shared" si="17"/>
        <v>#REF!</v>
      </c>
    </row>
    <row r="69" spans="1:23">
      <c r="A69" s="141" t="s">
        <v>67</v>
      </c>
      <c r="B69" s="141" t="s">
        <v>68</v>
      </c>
      <c r="C69" s="142" t="e">
        <f>VLOOKUP($A69,'JAN-DEC'!#REF!,12,FALSE)</f>
        <v>#REF!</v>
      </c>
      <c r="D69" s="142" t="e">
        <f>VLOOKUP($A69,'JAN-DEC'!#REF!,13,FALSE)</f>
        <v>#REF!</v>
      </c>
      <c r="E69" s="142" t="e">
        <f>VLOOKUP($A69,'JAN-DEC'!#REF!,14,FALSE)</f>
        <v>#REF!</v>
      </c>
      <c r="F69" s="142" t="e">
        <f>VLOOKUP($A69,'JAN-DEC'!#REF!,15,FALSE)</f>
        <v>#REF!</v>
      </c>
      <c r="G69" s="142" t="e">
        <f>VLOOKUP($A69,'JAN-DEC'!#REF!,16,FALSE)</f>
        <v>#REF!</v>
      </c>
      <c r="H69" s="142" t="e">
        <f>VLOOKUP($A69,'JAN-DEC'!#REF!,17,FALSE)</f>
        <v>#REF!</v>
      </c>
      <c r="I69" s="142" t="e">
        <f>VLOOKUP($A69,'JAN-DEC'!#REF!,18,FALSE)</f>
        <v>#REF!</v>
      </c>
      <c r="J69" s="142" t="e">
        <f>VLOOKUP($A69,'JAN-DEC'!#REF!,19,FALSE)</f>
        <v>#REF!</v>
      </c>
      <c r="K69" s="142" t="e">
        <f>VLOOKUP($A69,'JAN-DEC'!#REF!,20,FALSE)</f>
        <v>#REF!</v>
      </c>
      <c r="L69" s="142" t="e">
        <f>VLOOKUP($A69,'JAN-DEC'!#REF!,21,FALSE)</f>
        <v>#REF!</v>
      </c>
      <c r="M69" s="142" t="e">
        <f>VLOOKUP($A69,'JAN-DEC'!#REF!,22,FALSE)</f>
        <v>#REF!</v>
      </c>
      <c r="N69" s="142" t="e">
        <f>VLOOKUP($A69,'JAN-DEC'!#REF!,23,FALSE)</f>
        <v>#REF!</v>
      </c>
      <c r="O69" s="142" t="e">
        <f>VLOOKUP($A69,'JAN-DEC'!#REF!,24,FALSE)</f>
        <v>#REF!</v>
      </c>
      <c r="P69" s="142" t="e">
        <f>VLOOKUP($A69,'JAN-DEC'!#REF!,25,FALSE)</f>
        <v>#REF!</v>
      </c>
      <c r="Q69" s="142" t="e">
        <f>VLOOKUP($A69,'JAN-DEC'!#REF!,26,FALSE)</f>
        <v>#REF!</v>
      </c>
      <c r="R69" s="142" t="e">
        <f>VLOOKUP($A69,'JAN-DEC'!#REF!,27,FALSE)</f>
        <v>#REF!</v>
      </c>
      <c r="S69" s="142" t="e">
        <f>VLOOKUP($A69,'JAN-DEC'!#REF!,28,FALSE)</f>
        <v>#REF!</v>
      </c>
      <c r="T69" s="142" t="e">
        <f>VLOOKUP($A69,'JAN-DEC'!#REF!,29,FALSE)</f>
        <v>#REF!</v>
      </c>
      <c r="U69" s="143" t="e">
        <f>VLOOKUP($A69,'JAN-DEC'!#REF!,30,FALSE)</f>
        <v>#REF!</v>
      </c>
      <c r="V69" s="93" t="e">
        <f>VLOOKUP($A69,'JAN-DEC'!#REF!,32,FALSE)</f>
        <v>#REF!</v>
      </c>
      <c r="W69" s="100" t="e">
        <f t="shared" si="17"/>
        <v>#REF!</v>
      </c>
    </row>
    <row r="70" spans="1:23">
      <c r="A70" s="141" t="s">
        <v>64</v>
      </c>
      <c r="B70" s="141" t="s">
        <v>65</v>
      </c>
      <c r="C70" s="142" t="e">
        <f>VLOOKUP($A70,'JAN-DEC'!#REF!,12,FALSE)</f>
        <v>#REF!</v>
      </c>
      <c r="D70" s="142" t="e">
        <f>VLOOKUP($A70,'JAN-DEC'!#REF!,13,FALSE)</f>
        <v>#REF!</v>
      </c>
      <c r="E70" s="142" t="e">
        <f>VLOOKUP($A70,'JAN-DEC'!#REF!,14,FALSE)</f>
        <v>#REF!</v>
      </c>
      <c r="F70" s="142" t="e">
        <f>VLOOKUP($A70,'JAN-DEC'!#REF!,15,FALSE)</f>
        <v>#REF!</v>
      </c>
      <c r="G70" s="142" t="e">
        <f>VLOOKUP($A70,'JAN-DEC'!#REF!,16,FALSE)</f>
        <v>#REF!</v>
      </c>
      <c r="H70" s="142" t="e">
        <f>VLOOKUP($A70,'JAN-DEC'!#REF!,17,FALSE)</f>
        <v>#REF!</v>
      </c>
      <c r="I70" s="142" t="e">
        <f>VLOOKUP($A70,'JAN-DEC'!#REF!,18,FALSE)</f>
        <v>#REF!</v>
      </c>
      <c r="J70" s="142" t="e">
        <f>VLOOKUP($A70,'JAN-DEC'!#REF!,19,FALSE)</f>
        <v>#REF!</v>
      </c>
      <c r="K70" s="142" t="e">
        <f>VLOOKUP($A70,'JAN-DEC'!#REF!,20,FALSE)</f>
        <v>#REF!</v>
      </c>
      <c r="L70" s="142" t="e">
        <f>VLOOKUP($A70,'JAN-DEC'!#REF!,21,FALSE)</f>
        <v>#REF!</v>
      </c>
      <c r="M70" s="142" t="e">
        <f>VLOOKUP($A70,'JAN-DEC'!#REF!,22,FALSE)</f>
        <v>#REF!</v>
      </c>
      <c r="N70" s="142" t="e">
        <f>VLOOKUP($A70,'JAN-DEC'!#REF!,23,FALSE)</f>
        <v>#REF!</v>
      </c>
      <c r="O70" s="142" t="e">
        <f>VLOOKUP($A70,'JAN-DEC'!#REF!,24,FALSE)</f>
        <v>#REF!</v>
      </c>
      <c r="P70" s="142" t="e">
        <f>VLOOKUP($A70,'JAN-DEC'!#REF!,25,FALSE)</f>
        <v>#REF!</v>
      </c>
      <c r="Q70" s="142" t="e">
        <f>VLOOKUP($A70,'JAN-DEC'!#REF!,26,FALSE)</f>
        <v>#REF!</v>
      </c>
      <c r="R70" s="142" t="e">
        <f>VLOOKUP($A70,'JAN-DEC'!#REF!,27,FALSE)</f>
        <v>#REF!</v>
      </c>
      <c r="S70" s="142" t="e">
        <f>VLOOKUP($A70,'JAN-DEC'!#REF!,28,FALSE)</f>
        <v>#REF!</v>
      </c>
      <c r="T70" s="142" t="e">
        <f>VLOOKUP($A70,'JAN-DEC'!#REF!,29,FALSE)</f>
        <v>#REF!</v>
      </c>
      <c r="U70" s="143" t="e">
        <f>VLOOKUP($A70,'JAN-DEC'!#REF!,30,FALSE)</f>
        <v>#REF!</v>
      </c>
      <c r="V70" s="93" t="e">
        <f>VLOOKUP($A70,'JAN-DEC'!#REF!,32,FALSE)</f>
        <v>#REF!</v>
      </c>
      <c r="W70" s="100" t="e">
        <f t="shared" si="17"/>
        <v>#REF!</v>
      </c>
    </row>
    <row r="71" spans="1:23">
      <c r="A71" s="141" t="s">
        <v>66</v>
      </c>
      <c r="B71" s="141" t="s">
        <v>286</v>
      </c>
      <c r="C71" s="142" t="e">
        <f>VLOOKUP($A71,'JAN-DEC'!#REF!,12,FALSE)</f>
        <v>#REF!</v>
      </c>
      <c r="D71" s="142" t="e">
        <f>VLOOKUP($A71,'JAN-DEC'!#REF!,13,FALSE)</f>
        <v>#REF!</v>
      </c>
      <c r="E71" s="142" t="e">
        <f>VLOOKUP($A71,'JAN-DEC'!#REF!,14,FALSE)</f>
        <v>#REF!</v>
      </c>
      <c r="F71" s="142" t="e">
        <f>VLOOKUP($A71,'JAN-DEC'!#REF!,15,FALSE)</f>
        <v>#REF!</v>
      </c>
      <c r="G71" s="142" t="e">
        <f>VLOOKUP($A71,'JAN-DEC'!#REF!,16,FALSE)</f>
        <v>#REF!</v>
      </c>
      <c r="H71" s="142" t="e">
        <f>VLOOKUP($A71,'JAN-DEC'!#REF!,17,FALSE)</f>
        <v>#REF!</v>
      </c>
      <c r="I71" s="142" t="e">
        <f>VLOOKUP($A71,'JAN-DEC'!#REF!,18,FALSE)</f>
        <v>#REF!</v>
      </c>
      <c r="J71" s="142" t="e">
        <f>VLOOKUP($A71,'JAN-DEC'!#REF!,19,FALSE)</f>
        <v>#REF!</v>
      </c>
      <c r="K71" s="142" t="e">
        <f>VLOOKUP($A71,'JAN-DEC'!#REF!,20,FALSE)</f>
        <v>#REF!</v>
      </c>
      <c r="L71" s="142" t="e">
        <f>VLOOKUP($A71,'JAN-DEC'!#REF!,21,FALSE)</f>
        <v>#REF!</v>
      </c>
      <c r="M71" s="142" t="e">
        <f>VLOOKUP($A71,'JAN-DEC'!#REF!,22,FALSE)</f>
        <v>#REF!</v>
      </c>
      <c r="N71" s="142" t="e">
        <f>VLOOKUP($A71,'JAN-DEC'!#REF!,23,FALSE)</f>
        <v>#REF!</v>
      </c>
      <c r="O71" s="142" t="e">
        <f>VLOOKUP($A71,'JAN-DEC'!#REF!,24,FALSE)</f>
        <v>#REF!</v>
      </c>
      <c r="P71" s="142" t="e">
        <f>VLOOKUP($A71,'JAN-DEC'!#REF!,25,FALSE)</f>
        <v>#REF!</v>
      </c>
      <c r="Q71" s="142" t="e">
        <f>VLOOKUP($A71,'JAN-DEC'!#REF!,26,FALSE)</f>
        <v>#REF!</v>
      </c>
      <c r="R71" s="142" t="e">
        <f>VLOOKUP($A71,'JAN-DEC'!#REF!,27,FALSE)</f>
        <v>#REF!</v>
      </c>
      <c r="S71" s="142" t="e">
        <f>VLOOKUP($A71,'JAN-DEC'!#REF!,28,FALSE)</f>
        <v>#REF!</v>
      </c>
      <c r="T71" s="142" t="e">
        <f>VLOOKUP($A71,'JAN-DEC'!#REF!,29,FALSE)</f>
        <v>#REF!</v>
      </c>
      <c r="U71" s="143" t="e">
        <f>VLOOKUP($A71,'JAN-DEC'!#REF!,30,FALSE)</f>
        <v>#REF!</v>
      </c>
      <c r="V71" s="93" t="e">
        <f>VLOOKUP($A71,'JAN-DEC'!#REF!,32,FALSE)</f>
        <v>#REF!</v>
      </c>
      <c r="W71" s="100" t="e">
        <f t="shared" si="17"/>
        <v>#REF!</v>
      </c>
    </row>
    <row r="72" spans="1:23">
      <c r="A72" s="141" t="s">
        <v>133</v>
      </c>
      <c r="B72" s="141" t="s">
        <v>134</v>
      </c>
      <c r="C72" s="142" t="e">
        <f>VLOOKUP($A72,'JAN-DEC'!#REF!,12,FALSE)</f>
        <v>#REF!</v>
      </c>
      <c r="D72" s="142" t="e">
        <f>VLOOKUP($A72,'JAN-DEC'!#REF!,13,FALSE)</f>
        <v>#REF!</v>
      </c>
      <c r="E72" s="142" t="e">
        <f>VLOOKUP($A72,'JAN-DEC'!#REF!,14,FALSE)</f>
        <v>#REF!</v>
      </c>
      <c r="F72" s="142" t="e">
        <f>VLOOKUP($A72,'JAN-DEC'!#REF!,15,FALSE)</f>
        <v>#REF!</v>
      </c>
      <c r="G72" s="142" t="e">
        <f>VLOOKUP($A72,'JAN-DEC'!#REF!,16,FALSE)</f>
        <v>#REF!</v>
      </c>
      <c r="H72" s="142" t="e">
        <f>VLOOKUP($A72,'JAN-DEC'!#REF!,17,FALSE)</f>
        <v>#REF!</v>
      </c>
      <c r="I72" s="142" t="e">
        <f>VLOOKUP($A72,'JAN-DEC'!#REF!,18,FALSE)</f>
        <v>#REF!</v>
      </c>
      <c r="J72" s="142" t="e">
        <f>VLOOKUP($A72,'JAN-DEC'!#REF!,19,FALSE)</f>
        <v>#REF!</v>
      </c>
      <c r="K72" s="142" t="e">
        <f>VLOOKUP($A72,'JAN-DEC'!#REF!,20,FALSE)</f>
        <v>#REF!</v>
      </c>
      <c r="L72" s="142" t="e">
        <f>VLOOKUP($A72,'JAN-DEC'!#REF!,21,FALSE)</f>
        <v>#REF!</v>
      </c>
      <c r="M72" s="142" t="e">
        <f>VLOOKUP($A72,'JAN-DEC'!#REF!,22,FALSE)</f>
        <v>#REF!</v>
      </c>
      <c r="N72" s="142" t="e">
        <f>VLOOKUP($A72,'JAN-DEC'!#REF!,23,FALSE)</f>
        <v>#REF!</v>
      </c>
      <c r="O72" s="142" t="e">
        <f>VLOOKUP($A72,'JAN-DEC'!#REF!,24,FALSE)</f>
        <v>#REF!</v>
      </c>
      <c r="P72" s="142" t="e">
        <f>VLOOKUP($A72,'JAN-DEC'!#REF!,25,FALSE)</f>
        <v>#REF!</v>
      </c>
      <c r="Q72" s="142" t="e">
        <f>VLOOKUP($A72,'JAN-DEC'!#REF!,26,FALSE)</f>
        <v>#REF!</v>
      </c>
      <c r="R72" s="142" t="e">
        <f>VLOOKUP($A72,'JAN-DEC'!#REF!,27,FALSE)</f>
        <v>#REF!</v>
      </c>
      <c r="S72" s="142" t="e">
        <f>VLOOKUP($A72,'JAN-DEC'!#REF!,28,FALSE)</f>
        <v>#REF!</v>
      </c>
      <c r="T72" s="142" t="e">
        <f>VLOOKUP($A72,'JAN-DEC'!#REF!,29,FALSE)</f>
        <v>#REF!</v>
      </c>
      <c r="U72" s="143" t="e">
        <f>VLOOKUP($A72,'JAN-DEC'!#REF!,30,FALSE)</f>
        <v>#REF!</v>
      </c>
      <c r="V72" s="93" t="e">
        <f>VLOOKUP($A72,'JAN-DEC'!#REF!,32,FALSE)</f>
        <v>#REF!</v>
      </c>
      <c r="W72" s="100" t="e">
        <f t="shared" si="17"/>
        <v>#REF!</v>
      </c>
    </row>
    <row r="73" spans="1:23">
      <c r="A73" s="141" t="s">
        <v>139</v>
      </c>
      <c r="B73" s="141" t="s">
        <v>140</v>
      </c>
      <c r="C73" s="142" t="e">
        <f>VLOOKUP($A73,'JAN-DEC'!#REF!,12,FALSE)</f>
        <v>#REF!</v>
      </c>
      <c r="D73" s="142" t="e">
        <f>VLOOKUP($A73,'JAN-DEC'!#REF!,13,FALSE)</f>
        <v>#REF!</v>
      </c>
      <c r="E73" s="142" t="e">
        <f>VLOOKUP($A73,'JAN-DEC'!#REF!,14,FALSE)</f>
        <v>#REF!</v>
      </c>
      <c r="F73" s="142" t="e">
        <f>VLOOKUP($A73,'JAN-DEC'!#REF!,15,FALSE)</f>
        <v>#REF!</v>
      </c>
      <c r="G73" s="142" t="e">
        <f>VLOOKUP($A73,'JAN-DEC'!#REF!,16,FALSE)</f>
        <v>#REF!</v>
      </c>
      <c r="H73" s="142" t="e">
        <f>VLOOKUP($A73,'JAN-DEC'!#REF!,17,FALSE)</f>
        <v>#REF!</v>
      </c>
      <c r="I73" s="142" t="e">
        <f>VLOOKUP($A73,'JAN-DEC'!#REF!,18,FALSE)</f>
        <v>#REF!</v>
      </c>
      <c r="J73" s="142" t="e">
        <f>VLOOKUP($A73,'JAN-DEC'!#REF!,19,FALSE)</f>
        <v>#REF!</v>
      </c>
      <c r="K73" s="142" t="e">
        <f>VLOOKUP($A73,'JAN-DEC'!#REF!,20,FALSE)</f>
        <v>#REF!</v>
      </c>
      <c r="L73" s="142" t="e">
        <f>VLOOKUP($A73,'JAN-DEC'!#REF!,21,FALSE)</f>
        <v>#REF!</v>
      </c>
      <c r="M73" s="142" t="e">
        <f>VLOOKUP($A73,'JAN-DEC'!#REF!,22,FALSE)</f>
        <v>#REF!</v>
      </c>
      <c r="N73" s="142" t="e">
        <f>VLOOKUP($A73,'JAN-DEC'!#REF!,23,FALSE)</f>
        <v>#REF!</v>
      </c>
      <c r="O73" s="142" t="e">
        <f>VLOOKUP($A73,'JAN-DEC'!#REF!,24,FALSE)</f>
        <v>#REF!</v>
      </c>
      <c r="P73" s="142" t="e">
        <f>VLOOKUP($A73,'JAN-DEC'!#REF!,25,FALSE)</f>
        <v>#REF!</v>
      </c>
      <c r="Q73" s="142" t="e">
        <f>VLOOKUP($A73,'JAN-DEC'!#REF!,26,FALSE)</f>
        <v>#REF!</v>
      </c>
      <c r="R73" s="142" t="e">
        <f>VLOOKUP($A73,'JAN-DEC'!#REF!,27,FALSE)</f>
        <v>#REF!</v>
      </c>
      <c r="S73" s="142" t="e">
        <f>VLOOKUP($A73,'JAN-DEC'!#REF!,28,FALSE)</f>
        <v>#REF!</v>
      </c>
      <c r="T73" s="142" t="e">
        <f>VLOOKUP($A73,'JAN-DEC'!#REF!,29,FALSE)</f>
        <v>#REF!</v>
      </c>
      <c r="U73" s="143" t="e">
        <f>VLOOKUP($A73,'JAN-DEC'!#REF!,30,FALSE)</f>
        <v>#REF!</v>
      </c>
      <c r="V73" s="93" t="e">
        <f>VLOOKUP($A73,'JAN-DEC'!#REF!,32,FALSE)</f>
        <v>#REF!</v>
      </c>
      <c r="W73" s="100" t="e">
        <f t="shared" si="17"/>
        <v>#REF!</v>
      </c>
    </row>
    <row r="74" spans="1:23">
      <c r="A74" s="141" t="s">
        <v>141</v>
      </c>
      <c r="B74" s="141" t="s">
        <v>142</v>
      </c>
      <c r="C74" s="142" t="e">
        <f>VLOOKUP($A74,'JAN-DEC'!#REF!,12,FALSE)</f>
        <v>#REF!</v>
      </c>
      <c r="D74" s="142" t="e">
        <f>VLOOKUP($A74,'JAN-DEC'!#REF!,13,FALSE)</f>
        <v>#REF!</v>
      </c>
      <c r="E74" s="142" t="e">
        <f>VLOOKUP($A74,'JAN-DEC'!#REF!,14,FALSE)</f>
        <v>#REF!</v>
      </c>
      <c r="F74" s="142" t="e">
        <f>VLOOKUP($A74,'JAN-DEC'!#REF!,15,FALSE)</f>
        <v>#REF!</v>
      </c>
      <c r="G74" s="142" t="e">
        <f>VLOOKUP($A74,'JAN-DEC'!#REF!,16,FALSE)</f>
        <v>#REF!</v>
      </c>
      <c r="H74" s="142" t="e">
        <f>VLOOKUP($A74,'JAN-DEC'!#REF!,17,FALSE)</f>
        <v>#REF!</v>
      </c>
      <c r="I74" s="142" t="e">
        <f>VLOOKUP($A74,'JAN-DEC'!#REF!,18,FALSE)</f>
        <v>#REF!</v>
      </c>
      <c r="J74" s="142" t="e">
        <f>VLOOKUP($A74,'JAN-DEC'!#REF!,19,FALSE)</f>
        <v>#REF!</v>
      </c>
      <c r="K74" s="142" t="e">
        <f>VLOOKUP($A74,'JAN-DEC'!#REF!,20,FALSE)</f>
        <v>#REF!</v>
      </c>
      <c r="L74" s="142" t="e">
        <f>VLOOKUP($A74,'JAN-DEC'!#REF!,21,FALSE)</f>
        <v>#REF!</v>
      </c>
      <c r="M74" s="142" t="e">
        <f>VLOOKUP($A74,'JAN-DEC'!#REF!,22,FALSE)</f>
        <v>#REF!</v>
      </c>
      <c r="N74" s="142" t="e">
        <f>VLOOKUP($A74,'JAN-DEC'!#REF!,23,FALSE)</f>
        <v>#REF!</v>
      </c>
      <c r="O74" s="142" t="e">
        <f>VLOOKUP($A74,'JAN-DEC'!#REF!,24,FALSE)</f>
        <v>#REF!</v>
      </c>
      <c r="P74" s="142" t="e">
        <f>VLOOKUP($A74,'JAN-DEC'!#REF!,25,FALSE)</f>
        <v>#REF!</v>
      </c>
      <c r="Q74" s="142" t="e">
        <f>VLOOKUP($A74,'JAN-DEC'!#REF!,26,FALSE)</f>
        <v>#REF!</v>
      </c>
      <c r="R74" s="142" t="e">
        <f>VLOOKUP($A74,'JAN-DEC'!#REF!,27,FALSE)</f>
        <v>#REF!</v>
      </c>
      <c r="S74" s="142" t="e">
        <f>VLOOKUP($A74,'JAN-DEC'!#REF!,28,FALSE)</f>
        <v>#REF!</v>
      </c>
      <c r="T74" s="142" t="e">
        <f>VLOOKUP($A74,'JAN-DEC'!#REF!,29,FALSE)</f>
        <v>#REF!</v>
      </c>
      <c r="U74" s="143" t="e">
        <f>VLOOKUP($A74,'JAN-DEC'!#REF!,30,FALSE)</f>
        <v>#REF!</v>
      </c>
      <c r="V74" s="93" t="e">
        <f>VLOOKUP($A74,'JAN-DEC'!#REF!,32,FALSE)</f>
        <v>#REF!</v>
      </c>
      <c r="W74" s="100" t="e">
        <f t="shared" si="17"/>
        <v>#REF!</v>
      </c>
    </row>
    <row r="75" spans="1:23">
      <c r="A75" s="141" t="s">
        <v>135</v>
      </c>
      <c r="B75" s="141" t="s">
        <v>287</v>
      </c>
      <c r="C75" s="142" t="e">
        <f>VLOOKUP($A75,'JAN-DEC'!#REF!,12,FALSE)</f>
        <v>#REF!</v>
      </c>
      <c r="D75" s="142" t="e">
        <f>VLOOKUP($A75,'JAN-DEC'!#REF!,13,FALSE)</f>
        <v>#REF!</v>
      </c>
      <c r="E75" s="142" t="e">
        <f>VLOOKUP($A75,'JAN-DEC'!#REF!,14,FALSE)</f>
        <v>#REF!</v>
      </c>
      <c r="F75" s="142" t="e">
        <f>VLOOKUP($A75,'JAN-DEC'!#REF!,15,FALSE)</f>
        <v>#REF!</v>
      </c>
      <c r="G75" s="142" t="e">
        <f>VLOOKUP($A75,'JAN-DEC'!#REF!,16,FALSE)</f>
        <v>#REF!</v>
      </c>
      <c r="H75" s="142" t="e">
        <f>VLOOKUP($A75,'JAN-DEC'!#REF!,17,FALSE)</f>
        <v>#REF!</v>
      </c>
      <c r="I75" s="142" t="e">
        <f>VLOOKUP($A75,'JAN-DEC'!#REF!,18,FALSE)</f>
        <v>#REF!</v>
      </c>
      <c r="J75" s="142" t="e">
        <f>VLOOKUP($A75,'JAN-DEC'!#REF!,19,FALSE)</f>
        <v>#REF!</v>
      </c>
      <c r="K75" s="142" t="e">
        <f>VLOOKUP($A75,'JAN-DEC'!#REF!,20,FALSE)</f>
        <v>#REF!</v>
      </c>
      <c r="L75" s="142" t="e">
        <f>VLOOKUP($A75,'JAN-DEC'!#REF!,21,FALSE)</f>
        <v>#REF!</v>
      </c>
      <c r="M75" s="142" t="e">
        <f>VLOOKUP($A75,'JAN-DEC'!#REF!,22,FALSE)</f>
        <v>#REF!</v>
      </c>
      <c r="N75" s="142" t="e">
        <f>VLOOKUP($A75,'JAN-DEC'!#REF!,23,FALSE)</f>
        <v>#REF!</v>
      </c>
      <c r="O75" s="142" t="e">
        <f>VLOOKUP($A75,'JAN-DEC'!#REF!,24,FALSE)</f>
        <v>#REF!</v>
      </c>
      <c r="P75" s="142" t="e">
        <f>VLOOKUP($A75,'JAN-DEC'!#REF!,25,FALSE)</f>
        <v>#REF!</v>
      </c>
      <c r="Q75" s="142" t="e">
        <f>VLOOKUP($A75,'JAN-DEC'!#REF!,26,FALSE)</f>
        <v>#REF!</v>
      </c>
      <c r="R75" s="142" t="e">
        <f>VLOOKUP($A75,'JAN-DEC'!#REF!,27,FALSE)</f>
        <v>#REF!</v>
      </c>
      <c r="S75" s="142" t="e">
        <f>VLOOKUP($A75,'JAN-DEC'!#REF!,28,FALSE)</f>
        <v>#REF!</v>
      </c>
      <c r="T75" s="142" t="e">
        <f>VLOOKUP($A75,'JAN-DEC'!#REF!,29,FALSE)</f>
        <v>#REF!</v>
      </c>
      <c r="U75" s="143" t="e">
        <f>VLOOKUP($A75,'JAN-DEC'!#REF!,30,FALSE)</f>
        <v>#REF!</v>
      </c>
      <c r="V75" s="93" t="e">
        <f>VLOOKUP($A75,'JAN-DEC'!#REF!,32,FALSE)</f>
        <v>#REF!</v>
      </c>
      <c r="W75" s="100" t="e">
        <f t="shared" si="17"/>
        <v>#REF!</v>
      </c>
    </row>
    <row r="76" spans="1:23">
      <c r="A76" s="141" t="s">
        <v>151</v>
      </c>
      <c r="B76" s="141" t="s">
        <v>287</v>
      </c>
      <c r="C76" s="142" t="e">
        <f>VLOOKUP($A76,'JAN-DEC'!#REF!,12,FALSE)</f>
        <v>#REF!</v>
      </c>
      <c r="D76" s="142" t="e">
        <f>VLOOKUP($A76,'JAN-DEC'!#REF!,13,FALSE)</f>
        <v>#REF!</v>
      </c>
      <c r="E76" s="142" t="e">
        <f>VLOOKUP($A76,'JAN-DEC'!#REF!,14,FALSE)</f>
        <v>#REF!</v>
      </c>
      <c r="F76" s="142" t="e">
        <f>VLOOKUP($A76,'JAN-DEC'!#REF!,15,FALSE)</f>
        <v>#REF!</v>
      </c>
      <c r="G76" s="142" t="e">
        <f>VLOOKUP($A76,'JAN-DEC'!#REF!,16,FALSE)</f>
        <v>#REF!</v>
      </c>
      <c r="H76" s="142" t="e">
        <f>VLOOKUP($A76,'JAN-DEC'!#REF!,17,FALSE)</f>
        <v>#REF!</v>
      </c>
      <c r="I76" s="142" t="e">
        <f>VLOOKUP($A76,'JAN-DEC'!#REF!,18,FALSE)</f>
        <v>#REF!</v>
      </c>
      <c r="J76" s="142" t="e">
        <f>VLOOKUP($A76,'JAN-DEC'!#REF!,19,FALSE)</f>
        <v>#REF!</v>
      </c>
      <c r="K76" s="142" t="e">
        <f>VLOOKUP($A76,'JAN-DEC'!#REF!,20,FALSE)</f>
        <v>#REF!</v>
      </c>
      <c r="L76" s="142" t="e">
        <f>VLOOKUP($A76,'JAN-DEC'!#REF!,21,FALSE)</f>
        <v>#REF!</v>
      </c>
      <c r="M76" s="142" t="e">
        <f>VLOOKUP($A76,'JAN-DEC'!#REF!,22,FALSE)</f>
        <v>#REF!</v>
      </c>
      <c r="N76" s="142" t="e">
        <f>VLOOKUP($A76,'JAN-DEC'!#REF!,23,FALSE)</f>
        <v>#REF!</v>
      </c>
      <c r="O76" s="142" t="e">
        <f>VLOOKUP($A76,'JAN-DEC'!#REF!,24,FALSE)</f>
        <v>#REF!</v>
      </c>
      <c r="P76" s="142" t="e">
        <f>VLOOKUP($A76,'JAN-DEC'!#REF!,25,FALSE)</f>
        <v>#REF!</v>
      </c>
      <c r="Q76" s="142" t="e">
        <f>VLOOKUP($A76,'JAN-DEC'!#REF!,26,FALSE)</f>
        <v>#REF!</v>
      </c>
      <c r="R76" s="142" t="e">
        <f>VLOOKUP($A76,'JAN-DEC'!#REF!,27,FALSE)</f>
        <v>#REF!</v>
      </c>
      <c r="S76" s="142" t="e">
        <f>VLOOKUP($A76,'JAN-DEC'!#REF!,28,FALSE)</f>
        <v>#REF!</v>
      </c>
      <c r="T76" s="142" t="e">
        <f>VLOOKUP($A76,'JAN-DEC'!#REF!,29,FALSE)</f>
        <v>#REF!</v>
      </c>
      <c r="U76" s="143" t="e">
        <f>VLOOKUP($A76,'JAN-DEC'!#REF!,30,FALSE)</f>
        <v>#REF!</v>
      </c>
      <c r="V76" s="93" t="e">
        <f>VLOOKUP($A76,'JAN-DEC'!#REF!,32,FALSE)</f>
        <v>#REF!</v>
      </c>
      <c r="W76" s="100" t="e">
        <f t="shared" si="17"/>
        <v>#REF!</v>
      </c>
    </row>
    <row r="77" spans="1:23">
      <c r="A77" s="141" t="s">
        <v>136</v>
      </c>
      <c r="B77" s="141" t="s">
        <v>169</v>
      </c>
      <c r="C77" s="142" t="e">
        <f>VLOOKUP($A77,'JAN-DEC'!#REF!,12,FALSE)</f>
        <v>#REF!</v>
      </c>
      <c r="D77" s="142" t="e">
        <f>VLOOKUP($A77,'JAN-DEC'!#REF!,13,FALSE)</f>
        <v>#REF!</v>
      </c>
      <c r="E77" s="142" t="e">
        <f>VLOOKUP($A77,'JAN-DEC'!#REF!,14,FALSE)</f>
        <v>#REF!</v>
      </c>
      <c r="F77" s="142" t="e">
        <f>VLOOKUP($A77,'JAN-DEC'!#REF!,15,FALSE)</f>
        <v>#REF!</v>
      </c>
      <c r="G77" s="142" t="e">
        <f>VLOOKUP($A77,'JAN-DEC'!#REF!,16,FALSE)</f>
        <v>#REF!</v>
      </c>
      <c r="H77" s="142" t="e">
        <f>VLOOKUP($A77,'JAN-DEC'!#REF!,17,FALSE)</f>
        <v>#REF!</v>
      </c>
      <c r="I77" s="142" t="e">
        <f>VLOOKUP($A77,'JAN-DEC'!#REF!,18,FALSE)</f>
        <v>#REF!</v>
      </c>
      <c r="J77" s="142" t="e">
        <f>VLOOKUP($A77,'JAN-DEC'!#REF!,19,FALSE)</f>
        <v>#REF!</v>
      </c>
      <c r="K77" s="142" t="e">
        <f>VLOOKUP($A77,'JAN-DEC'!#REF!,20,FALSE)</f>
        <v>#REF!</v>
      </c>
      <c r="L77" s="142" t="e">
        <f>VLOOKUP($A77,'JAN-DEC'!#REF!,21,FALSE)</f>
        <v>#REF!</v>
      </c>
      <c r="M77" s="142" t="e">
        <f>VLOOKUP($A77,'JAN-DEC'!#REF!,22,FALSE)</f>
        <v>#REF!</v>
      </c>
      <c r="N77" s="142" t="e">
        <f>VLOOKUP($A77,'JAN-DEC'!#REF!,23,FALSE)</f>
        <v>#REF!</v>
      </c>
      <c r="O77" s="142" t="e">
        <f>VLOOKUP($A77,'JAN-DEC'!#REF!,24,FALSE)</f>
        <v>#REF!</v>
      </c>
      <c r="P77" s="142" t="e">
        <f>VLOOKUP($A77,'JAN-DEC'!#REF!,25,FALSE)</f>
        <v>#REF!</v>
      </c>
      <c r="Q77" s="142" t="e">
        <f>VLOOKUP($A77,'JAN-DEC'!#REF!,26,FALSE)</f>
        <v>#REF!</v>
      </c>
      <c r="R77" s="142" t="e">
        <f>VLOOKUP($A77,'JAN-DEC'!#REF!,27,FALSE)</f>
        <v>#REF!</v>
      </c>
      <c r="S77" s="142" t="e">
        <f>VLOOKUP($A77,'JAN-DEC'!#REF!,28,FALSE)</f>
        <v>#REF!</v>
      </c>
      <c r="T77" s="142" t="e">
        <f>VLOOKUP($A77,'JAN-DEC'!#REF!,29,FALSE)</f>
        <v>#REF!</v>
      </c>
      <c r="U77" s="143" t="e">
        <f>VLOOKUP($A77,'JAN-DEC'!#REF!,30,FALSE)</f>
        <v>#REF!</v>
      </c>
      <c r="V77" s="93" t="e">
        <f>VLOOKUP($A77,'JAN-DEC'!#REF!,32,FALSE)</f>
        <v>#REF!</v>
      </c>
      <c r="W77" s="100" t="e">
        <f t="shared" si="17"/>
        <v>#REF!</v>
      </c>
    </row>
    <row r="78" spans="1:23">
      <c r="A78" s="141" t="s">
        <v>138</v>
      </c>
      <c r="B78" s="141" t="s">
        <v>170</v>
      </c>
      <c r="C78" s="142" t="e">
        <f>VLOOKUP($A78,'JAN-DEC'!#REF!,12,FALSE)</f>
        <v>#REF!</v>
      </c>
      <c r="D78" s="142" t="e">
        <f>VLOOKUP($A78,'JAN-DEC'!#REF!,13,FALSE)</f>
        <v>#REF!</v>
      </c>
      <c r="E78" s="142" t="e">
        <f>VLOOKUP($A78,'JAN-DEC'!#REF!,14,FALSE)</f>
        <v>#REF!</v>
      </c>
      <c r="F78" s="142" t="e">
        <f>VLOOKUP($A78,'JAN-DEC'!#REF!,15,FALSE)</f>
        <v>#REF!</v>
      </c>
      <c r="G78" s="142" t="e">
        <f>VLOOKUP($A78,'JAN-DEC'!#REF!,16,FALSE)</f>
        <v>#REF!</v>
      </c>
      <c r="H78" s="142" t="e">
        <f>VLOOKUP($A78,'JAN-DEC'!#REF!,17,FALSE)</f>
        <v>#REF!</v>
      </c>
      <c r="I78" s="142" t="e">
        <f>VLOOKUP($A78,'JAN-DEC'!#REF!,18,FALSE)</f>
        <v>#REF!</v>
      </c>
      <c r="J78" s="142" t="e">
        <f>VLOOKUP($A78,'JAN-DEC'!#REF!,19,FALSE)</f>
        <v>#REF!</v>
      </c>
      <c r="K78" s="142" t="e">
        <f>VLOOKUP($A78,'JAN-DEC'!#REF!,20,FALSE)</f>
        <v>#REF!</v>
      </c>
      <c r="L78" s="142" t="e">
        <f>VLOOKUP($A78,'JAN-DEC'!#REF!,21,FALSE)</f>
        <v>#REF!</v>
      </c>
      <c r="M78" s="142" t="e">
        <f>VLOOKUP($A78,'JAN-DEC'!#REF!,22,FALSE)</f>
        <v>#REF!</v>
      </c>
      <c r="N78" s="142" t="e">
        <f>VLOOKUP($A78,'JAN-DEC'!#REF!,23,FALSE)</f>
        <v>#REF!</v>
      </c>
      <c r="O78" s="142" t="e">
        <f>VLOOKUP($A78,'JAN-DEC'!#REF!,24,FALSE)</f>
        <v>#REF!</v>
      </c>
      <c r="P78" s="142" t="e">
        <f>VLOOKUP($A78,'JAN-DEC'!#REF!,25,FALSE)</f>
        <v>#REF!</v>
      </c>
      <c r="Q78" s="142" t="e">
        <f>VLOOKUP($A78,'JAN-DEC'!#REF!,26,FALSE)</f>
        <v>#REF!</v>
      </c>
      <c r="R78" s="142" t="e">
        <f>VLOOKUP($A78,'JAN-DEC'!#REF!,27,FALSE)</f>
        <v>#REF!</v>
      </c>
      <c r="S78" s="142" t="e">
        <f>VLOOKUP($A78,'JAN-DEC'!#REF!,28,FALSE)</f>
        <v>#REF!</v>
      </c>
      <c r="T78" s="142" t="e">
        <f>VLOOKUP($A78,'JAN-DEC'!#REF!,29,FALSE)</f>
        <v>#REF!</v>
      </c>
      <c r="U78" s="143" t="e">
        <f>VLOOKUP($A78,'JAN-DEC'!#REF!,30,FALSE)</f>
        <v>#REF!</v>
      </c>
      <c r="V78" s="93" t="e">
        <f>VLOOKUP($A78,'JAN-DEC'!#REF!,32,FALSE)</f>
        <v>#REF!</v>
      </c>
      <c r="W78" s="100" t="e">
        <f t="shared" si="17"/>
        <v>#REF!</v>
      </c>
    </row>
    <row r="79" spans="1:23">
      <c r="A79" s="141" t="s">
        <v>137</v>
      </c>
      <c r="B79" s="141" t="s">
        <v>171</v>
      </c>
      <c r="C79" s="142" t="e">
        <f>VLOOKUP($A79,'JAN-DEC'!#REF!,12,FALSE)</f>
        <v>#REF!</v>
      </c>
      <c r="D79" s="142" t="e">
        <f>VLOOKUP($A79,'JAN-DEC'!#REF!,13,FALSE)</f>
        <v>#REF!</v>
      </c>
      <c r="E79" s="142" t="e">
        <f>VLOOKUP($A79,'JAN-DEC'!#REF!,14,FALSE)</f>
        <v>#REF!</v>
      </c>
      <c r="F79" s="142" t="e">
        <f>VLOOKUP($A79,'JAN-DEC'!#REF!,15,FALSE)</f>
        <v>#REF!</v>
      </c>
      <c r="G79" s="142" t="e">
        <f>VLOOKUP($A79,'JAN-DEC'!#REF!,16,FALSE)</f>
        <v>#REF!</v>
      </c>
      <c r="H79" s="142" t="e">
        <f>VLOOKUP($A79,'JAN-DEC'!#REF!,17,FALSE)</f>
        <v>#REF!</v>
      </c>
      <c r="I79" s="142" t="e">
        <f>VLOOKUP($A79,'JAN-DEC'!#REF!,18,FALSE)</f>
        <v>#REF!</v>
      </c>
      <c r="J79" s="142" t="e">
        <f>VLOOKUP($A79,'JAN-DEC'!#REF!,19,FALSE)</f>
        <v>#REF!</v>
      </c>
      <c r="K79" s="142" t="e">
        <f>VLOOKUP($A79,'JAN-DEC'!#REF!,20,FALSE)</f>
        <v>#REF!</v>
      </c>
      <c r="L79" s="142" t="e">
        <f>VLOOKUP($A79,'JAN-DEC'!#REF!,21,FALSE)</f>
        <v>#REF!</v>
      </c>
      <c r="M79" s="142" t="e">
        <f>VLOOKUP($A79,'JAN-DEC'!#REF!,22,FALSE)</f>
        <v>#REF!</v>
      </c>
      <c r="N79" s="142" t="e">
        <f>VLOOKUP($A79,'JAN-DEC'!#REF!,23,FALSE)</f>
        <v>#REF!</v>
      </c>
      <c r="O79" s="142" t="e">
        <f>VLOOKUP($A79,'JAN-DEC'!#REF!,24,FALSE)</f>
        <v>#REF!</v>
      </c>
      <c r="P79" s="142" t="e">
        <f>VLOOKUP($A79,'JAN-DEC'!#REF!,25,FALSE)</f>
        <v>#REF!</v>
      </c>
      <c r="Q79" s="142" t="e">
        <f>VLOOKUP($A79,'JAN-DEC'!#REF!,26,FALSE)</f>
        <v>#REF!</v>
      </c>
      <c r="R79" s="142" t="e">
        <f>VLOOKUP($A79,'JAN-DEC'!#REF!,27,FALSE)</f>
        <v>#REF!</v>
      </c>
      <c r="S79" s="142" t="e">
        <f>VLOOKUP($A79,'JAN-DEC'!#REF!,28,FALSE)</f>
        <v>#REF!</v>
      </c>
      <c r="T79" s="142" t="e">
        <f>VLOOKUP($A79,'JAN-DEC'!#REF!,29,FALSE)</f>
        <v>#REF!</v>
      </c>
      <c r="U79" s="143" t="e">
        <f>VLOOKUP($A79,'JAN-DEC'!#REF!,30,FALSE)</f>
        <v>#REF!</v>
      </c>
      <c r="V79" s="93" t="e">
        <f>VLOOKUP($A79,'JAN-DEC'!#REF!,32,FALSE)</f>
        <v>#REF!</v>
      </c>
      <c r="W79" s="100" t="e">
        <f t="shared" si="17"/>
        <v>#REF!</v>
      </c>
    </row>
    <row r="80" spans="1:23">
      <c r="A80" s="141" t="s">
        <v>143</v>
      </c>
      <c r="B80" s="141" t="s">
        <v>172</v>
      </c>
      <c r="C80" s="142" t="e">
        <f>VLOOKUP($A80,'JAN-DEC'!#REF!,12,FALSE)</f>
        <v>#REF!</v>
      </c>
      <c r="D80" s="142" t="e">
        <f>VLOOKUP($A80,'JAN-DEC'!#REF!,13,FALSE)</f>
        <v>#REF!</v>
      </c>
      <c r="E80" s="142" t="e">
        <f>VLOOKUP($A80,'JAN-DEC'!#REF!,14,FALSE)</f>
        <v>#REF!</v>
      </c>
      <c r="F80" s="142" t="e">
        <f>VLOOKUP($A80,'JAN-DEC'!#REF!,15,FALSE)</f>
        <v>#REF!</v>
      </c>
      <c r="G80" s="142" t="e">
        <f>VLOOKUP($A80,'JAN-DEC'!#REF!,16,FALSE)</f>
        <v>#REF!</v>
      </c>
      <c r="H80" s="142" t="e">
        <f>VLOOKUP($A80,'JAN-DEC'!#REF!,17,FALSE)</f>
        <v>#REF!</v>
      </c>
      <c r="I80" s="142" t="e">
        <f>VLOOKUP($A80,'JAN-DEC'!#REF!,18,FALSE)</f>
        <v>#REF!</v>
      </c>
      <c r="J80" s="142" t="e">
        <f>VLOOKUP($A80,'JAN-DEC'!#REF!,19,FALSE)</f>
        <v>#REF!</v>
      </c>
      <c r="K80" s="142" t="e">
        <f>VLOOKUP($A80,'JAN-DEC'!#REF!,20,FALSE)</f>
        <v>#REF!</v>
      </c>
      <c r="L80" s="142" t="e">
        <f>VLOOKUP($A80,'JAN-DEC'!#REF!,21,FALSE)</f>
        <v>#REF!</v>
      </c>
      <c r="M80" s="142" t="e">
        <f>VLOOKUP($A80,'JAN-DEC'!#REF!,22,FALSE)</f>
        <v>#REF!</v>
      </c>
      <c r="N80" s="142" t="e">
        <f>VLOOKUP($A80,'JAN-DEC'!#REF!,23,FALSE)</f>
        <v>#REF!</v>
      </c>
      <c r="O80" s="142" t="e">
        <f>VLOOKUP($A80,'JAN-DEC'!#REF!,24,FALSE)</f>
        <v>#REF!</v>
      </c>
      <c r="P80" s="142" t="e">
        <f>VLOOKUP($A80,'JAN-DEC'!#REF!,25,FALSE)</f>
        <v>#REF!</v>
      </c>
      <c r="Q80" s="142" t="e">
        <f>VLOOKUP($A80,'JAN-DEC'!#REF!,26,FALSE)</f>
        <v>#REF!</v>
      </c>
      <c r="R80" s="142" t="e">
        <f>VLOOKUP($A80,'JAN-DEC'!#REF!,27,FALSE)</f>
        <v>#REF!</v>
      </c>
      <c r="S80" s="142" t="e">
        <f>VLOOKUP($A80,'JAN-DEC'!#REF!,28,FALSE)</f>
        <v>#REF!</v>
      </c>
      <c r="T80" s="142" t="e">
        <f>VLOOKUP($A80,'JAN-DEC'!#REF!,29,FALSE)</f>
        <v>#REF!</v>
      </c>
      <c r="U80" s="143" t="e">
        <f>VLOOKUP($A80,'JAN-DEC'!#REF!,30,FALSE)</f>
        <v>#REF!</v>
      </c>
      <c r="V80" s="93" t="e">
        <f>VLOOKUP($A80,'JAN-DEC'!#REF!,32,FALSE)</f>
        <v>#REF!</v>
      </c>
      <c r="W80" s="100" t="e">
        <f t="shared" si="17"/>
        <v>#REF!</v>
      </c>
    </row>
    <row r="81" spans="1:23">
      <c r="A81" s="141" t="s">
        <v>144</v>
      </c>
      <c r="B81" s="141" t="s">
        <v>173</v>
      </c>
      <c r="C81" s="142" t="e">
        <f>VLOOKUP($A81,'JAN-DEC'!#REF!,12,FALSE)</f>
        <v>#REF!</v>
      </c>
      <c r="D81" s="142" t="e">
        <f>VLOOKUP($A81,'JAN-DEC'!#REF!,13,FALSE)</f>
        <v>#REF!</v>
      </c>
      <c r="E81" s="142" t="e">
        <f>VLOOKUP($A81,'JAN-DEC'!#REF!,14,FALSE)</f>
        <v>#REF!</v>
      </c>
      <c r="F81" s="142" t="e">
        <f>VLOOKUP($A81,'JAN-DEC'!#REF!,15,FALSE)</f>
        <v>#REF!</v>
      </c>
      <c r="G81" s="142" t="e">
        <f>VLOOKUP($A81,'JAN-DEC'!#REF!,16,FALSE)</f>
        <v>#REF!</v>
      </c>
      <c r="H81" s="142" t="e">
        <f>VLOOKUP($A81,'JAN-DEC'!#REF!,17,FALSE)</f>
        <v>#REF!</v>
      </c>
      <c r="I81" s="142" t="e">
        <f>VLOOKUP($A81,'JAN-DEC'!#REF!,18,FALSE)</f>
        <v>#REF!</v>
      </c>
      <c r="J81" s="142" t="e">
        <f>VLOOKUP($A81,'JAN-DEC'!#REF!,19,FALSE)</f>
        <v>#REF!</v>
      </c>
      <c r="K81" s="142" t="e">
        <f>VLOOKUP($A81,'JAN-DEC'!#REF!,20,FALSE)</f>
        <v>#REF!</v>
      </c>
      <c r="L81" s="142" t="e">
        <f>VLOOKUP($A81,'JAN-DEC'!#REF!,21,FALSE)</f>
        <v>#REF!</v>
      </c>
      <c r="M81" s="142" t="e">
        <f>VLOOKUP($A81,'JAN-DEC'!#REF!,22,FALSE)</f>
        <v>#REF!</v>
      </c>
      <c r="N81" s="142" t="e">
        <f>VLOOKUP($A81,'JAN-DEC'!#REF!,23,FALSE)</f>
        <v>#REF!</v>
      </c>
      <c r="O81" s="142" t="e">
        <f>VLOOKUP($A81,'JAN-DEC'!#REF!,24,FALSE)</f>
        <v>#REF!</v>
      </c>
      <c r="P81" s="142" t="e">
        <f>VLOOKUP($A81,'JAN-DEC'!#REF!,25,FALSE)</f>
        <v>#REF!</v>
      </c>
      <c r="Q81" s="142" t="e">
        <f>VLOOKUP($A81,'JAN-DEC'!#REF!,26,FALSE)</f>
        <v>#REF!</v>
      </c>
      <c r="R81" s="142" t="e">
        <f>VLOOKUP($A81,'JAN-DEC'!#REF!,27,FALSE)</f>
        <v>#REF!</v>
      </c>
      <c r="S81" s="142" t="e">
        <f>VLOOKUP($A81,'JAN-DEC'!#REF!,28,FALSE)</f>
        <v>#REF!</v>
      </c>
      <c r="T81" s="142" t="e">
        <f>VLOOKUP($A81,'JAN-DEC'!#REF!,29,FALSE)</f>
        <v>#REF!</v>
      </c>
      <c r="U81" s="143" t="e">
        <f>VLOOKUP($A81,'JAN-DEC'!#REF!,30,FALSE)</f>
        <v>#REF!</v>
      </c>
      <c r="V81" s="93" t="e">
        <f>VLOOKUP($A81,'JAN-DEC'!#REF!,32,FALSE)</f>
        <v>#REF!</v>
      </c>
      <c r="W81" s="100" t="e">
        <f t="shared" si="17"/>
        <v>#REF!</v>
      </c>
    </row>
    <row r="82" spans="1:23">
      <c r="A82" s="141" t="s">
        <v>147</v>
      </c>
      <c r="B82" s="141" t="s">
        <v>148</v>
      </c>
      <c r="C82" s="142" t="e">
        <f>VLOOKUP($A82,'JAN-DEC'!#REF!,12,FALSE)</f>
        <v>#REF!</v>
      </c>
      <c r="D82" s="142" t="e">
        <f>VLOOKUP($A82,'JAN-DEC'!#REF!,13,FALSE)</f>
        <v>#REF!</v>
      </c>
      <c r="E82" s="142" t="e">
        <f>VLOOKUP($A82,'JAN-DEC'!#REF!,14,FALSE)</f>
        <v>#REF!</v>
      </c>
      <c r="F82" s="142" t="e">
        <f>VLOOKUP($A82,'JAN-DEC'!#REF!,15,FALSE)</f>
        <v>#REF!</v>
      </c>
      <c r="G82" s="142" t="e">
        <f>VLOOKUP($A82,'JAN-DEC'!#REF!,16,FALSE)</f>
        <v>#REF!</v>
      </c>
      <c r="H82" s="142" t="e">
        <f>VLOOKUP($A82,'JAN-DEC'!#REF!,17,FALSE)</f>
        <v>#REF!</v>
      </c>
      <c r="I82" s="142" t="e">
        <f>VLOOKUP($A82,'JAN-DEC'!#REF!,18,FALSE)</f>
        <v>#REF!</v>
      </c>
      <c r="J82" s="142" t="e">
        <f>VLOOKUP($A82,'JAN-DEC'!#REF!,19,FALSE)</f>
        <v>#REF!</v>
      </c>
      <c r="K82" s="142" t="e">
        <f>VLOOKUP($A82,'JAN-DEC'!#REF!,20,FALSE)</f>
        <v>#REF!</v>
      </c>
      <c r="L82" s="142" t="e">
        <f>VLOOKUP($A82,'JAN-DEC'!#REF!,21,FALSE)</f>
        <v>#REF!</v>
      </c>
      <c r="M82" s="142" t="e">
        <f>VLOOKUP($A82,'JAN-DEC'!#REF!,22,FALSE)</f>
        <v>#REF!</v>
      </c>
      <c r="N82" s="142" t="e">
        <f>VLOOKUP($A82,'JAN-DEC'!#REF!,23,FALSE)</f>
        <v>#REF!</v>
      </c>
      <c r="O82" s="142" t="e">
        <f>VLOOKUP($A82,'JAN-DEC'!#REF!,24,FALSE)</f>
        <v>#REF!</v>
      </c>
      <c r="P82" s="142" t="e">
        <f>VLOOKUP($A82,'JAN-DEC'!#REF!,25,FALSE)</f>
        <v>#REF!</v>
      </c>
      <c r="Q82" s="142" t="e">
        <f>VLOOKUP($A82,'JAN-DEC'!#REF!,26,FALSE)</f>
        <v>#REF!</v>
      </c>
      <c r="R82" s="142" t="e">
        <f>VLOOKUP($A82,'JAN-DEC'!#REF!,27,FALSE)</f>
        <v>#REF!</v>
      </c>
      <c r="S82" s="142" t="e">
        <f>VLOOKUP($A82,'JAN-DEC'!#REF!,28,FALSE)</f>
        <v>#REF!</v>
      </c>
      <c r="T82" s="142" t="e">
        <f>VLOOKUP($A82,'JAN-DEC'!#REF!,29,FALSE)</f>
        <v>#REF!</v>
      </c>
      <c r="U82" s="143" t="e">
        <f>VLOOKUP($A82,'JAN-DEC'!#REF!,30,FALSE)</f>
        <v>#REF!</v>
      </c>
      <c r="V82" s="93" t="e">
        <f>VLOOKUP($A82,'JAN-DEC'!#REF!,32,FALSE)</f>
        <v>#REF!</v>
      </c>
      <c r="W82" s="100" t="e">
        <f t="shared" si="17"/>
        <v>#REF!</v>
      </c>
    </row>
    <row r="83" spans="1:23">
      <c r="A83" s="141" t="s">
        <v>149</v>
      </c>
      <c r="B83" s="141" t="s">
        <v>150</v>
      </c>
      <c r="C83" s="142" t="e">
        <f>VLOOKUP($A83,'JAN-DEC'!#REF!,12,FALSE)</f>
        <v>#REF!</v>
      </c>
      <c r="D83" s="142" t="e">
        <f>VLOOKUP($A83,'JAN-DEC'!#REF!,13,FALSE)</f>
        <v>#REF!</v>
      </c>
      <c r="E83" s="142" t="e">
        <f>VLOOKUP($A83,'JAN-DEC'!#REF!,14,FALSE)</f>
        <v>#REF!</v>
      </c>
      <c r="F83" s="142" t="e">
        <f>VLOOKUP($A83,'JAN-DEC'!#REF!,15,FALSE)</f>
        <v>#REF!</v>
      </c>
      <c r="G83" s="142" t="e">
        <f>VLOOKUP($A83,'JAN-DEC'!#REF!,16,FALSE)</f>
        <v>#REF!</v>
      </c>
      <c r="H83" s="142" t="e">
        <f>VLOOKUP($A83,'JAN-DEC'!#REF!,17,FALSE)</f>
        <v>#REF!</v>
      </c>
      <c r="I83" s="142" t="e">
        <f>VLOOKUP($A83,'JAN-DEC'!#REF!,18,FALSE)</f>
        <v>#REF!</v>
      </c>
      <c r="J83" s="142" t="e">
        <f>VLOOKUP($A83,'JAN-DEC'!#REF!,19,FALSE)</f>
        <v>#REF!</v>
      </c>
      <c r="K83" s="142" t="e">
        <f>VLOOKUP($A83,'JAN-DEC'!#REF!,20,FALSE)</f>
        <v>#REF!</v>
      </c>
      <c r="L83" s="142" t="e">
        <f>VLOOKUP($A83,'JAN-DEC'!#REF!,21,FALSE)</f>
        <v>#REF!</v>
      </c>
      <c r="M83" s="142" t="e">
        <f>VLOOKUP($A83,'JAN-DEC'!#REF!,22,FALSE)</f>
        <v>#REF!</v>
      </c>
      <c r="N83" s="142" t="e">
        <f>VLOOKUP($A83,'JAN-DEC'!#REF!,23,FALSE)</f>
        <v>#REF!</v>
      </c>
      <c r="O83" s="142" t="e">
        <f>VLOOKUP($A83,'JAN-DEC'!#REF!,24,FALSE)</f>
        <v>#REF!</v>
      </c>
      <c r="P83" s="142" t="e">
        <f>VLOOKUP($A83,'JAN-DEC'!#REF!,25,FALSE)</f>
        <v>#REF!</v>
      </c>
      <c r="Q83" s="142" t="e">
        <f>VLOOKUP($A83,'JAN-DEC'!#REF!,26,FALSE)</f>
        <v>#REF!</v>
      </c>
      <c r="R83" s="142" t="e">
        <f>VLOOKUP($A83,'JAN-DEC'!#REF!,27,FALSE)</f>
        <v>#REF!</v>
      </c>
      <c r="S83" s="142" t="e">
        <f>VLOOKUP($A83,'JAN-DEC'!#REF!,28,FALSE)</f>
        <v>#REF!</v>
      </c>
      <c r="T83" s="142" t="e">
        <f>VLOOKUP($A83,'JAN-DEC'!#REF!,29,FALSE)</f>
        <v>#REF!</v>
      </c>
      <c r="U83" s="143" t="e">
        <f>VLOOKUP($A83,'JAN-DEC'!#REF!,30,FALSE)</f>
        <v>#REF!</v>
      </c>
      <c r="V83" s="93" t="e">
        <f>VLOOKUP($A83,'JAN-DEC'!#REF!,32,FALSE)</f>
        <v>#REF!</v>
      </c>
      <c r="W83" s="100" t="e">
        <f t="shared" si="17"/>
        <v>#REF!</v>
      </c>
    </row>
    <row r="84" spans="1:23">
      <c r="A84" s="141" t="s">
        <v>145</v>
      </c>
      <c r="B84" s="141" t="s">
        <v>146</v>
      </c>
      <c r="C84" s="142" t="e">
        <f>VLOOKUP($A84,'JAN-DEC'!#REF!,12,FALSE)</f>
        <v>#REF!</v>
      </c>
      <c r="D84" s="142" t="e">
        <f>VLOOKUP($A84,'JAN-DEC'!#REF!,13,FALSE)</f>
        <v>#REF!</v>
      </c>
      <c r="E84" s="142" t="e">
        <f>VLOOKUP($A84,'JAN-DEC'!#REF!,14,FALSE)</f>
        <v>#REF!</v>
      </c>
      <c r="F84" s="142" t="e">
        <f>VLOOKUP($A84,'JAN-DEC'!#REF!,15,FALSE)</f>
        <v>#REF!</v>
      </c>
      <c r="G84" s="142" t="e">
        <f>VLOOKUP($A84,'JAN-DEC'!#REF!,16,FALSE)</f>
        <v>#REF!</v>
      </c>
      <c r="H84" s="142" t="e">
        <f>VLOOKUP($A84,'JAN-DEC'!#REF!,17,FALSE)</f>
        <v>#REF!</v>
      </c>
      <c r="I84" s="142" t="e">
        <f>VLOOKUP($A84,'JAN-DEC'!#REF!,18,FALSE)</f>
        <v>#REF!</v>
      </c>
      <c r="J84" s="142" t="e">
        <f>VLOOKUP($A84,'JAN-DEC'!#REF!,19,FALSE)</f>
        <v>#REF!</v>
      </c>
      <c r="K84" s="142" t="e">
        <f>VLOOKUP($A84,'JAN-DEC'!#REF!,20,FALSE)</f>
        <v>#REF!</v>
      </c>
      <c r="L84" s="142" t="e">
        <f>VLOOKUP($A84,'JAN-DEC'!#REF!,21,FALSE)</f>
        <v>#REF!</v>
      </c>
      <c r="M84" s="142" t="e">
        <f>VLOOKUP($A84,'JAN-DEC'!#REF!,22,FALSE)</f>
        <v>#REF!</v>
      </c>
      <c r="N84" s="142" t="e">
        <f>VLOOKUP($A84,'JAN-DEC'!#REF!,23,FALSE)</f>
        <v>#REF!</v>
      </c>
      <c r="O84" s="142" t="e">
        <f>VLOOKUP($A84,'JAN-DEC'!#REF!,24,FALSE)</f>
        <v>#REF!</v>
      </c>
      <c r="P84" s="142" t="e">
        <f>VLOOKUP($A84,'JAN-DEC'!#REF!,25,FALSE)</f>
        <v>#REF!</v>
      </c>
      <c r="Q84" s="142" t="e">
        <f>VLOOKUP($A84,'JAN-DEC'!#REF!,26,FALSE)</f>
        <v>#REF!</v>
      </c>
      <c r="R84" s="142" t="e">
        <f>VLOOKUP($A84,'JAN-DEC'!#REF!,27,FALSE)</f>
        <v>#REF!</v>
      </c>
      <c r="S84" s="142" t="e">
        <f>VLOOKUP($A84,'JAN-DEC'!#REF!,28,FALSE)</f>
        <v>#REF!</v>
      </c>
      <c r="T84" s="142" t="e">
        <f>VLOOKUP($A84,'JAN-DEC'!#REF!,29,FALSE)</f>
        <v>#REF!</v>
      </c>
      <c r="U84" s="143" t="e">
        <f>VLOOKUP($A84,'JAN-DEC'!#REF!,30,FALSE)</f>
        <v>#REF!</v>
      </c>
      <c r="V84" s="93" t="e">
        <f>VLOOKUP($A84,'JAN-DEC'!#REF!,32,FALSE)</f>
        <v>#REF!</v>
      </c>
      <c r="W84" s="100" t="e">
        <f t="shared" si="17"/>
        <v>#REF!</v>
      </c>
    </row>
    <row r="85" spans="1:23">
      <c r="A85" s="141" t="s">
        <v>163</v>
      </c>
      <c r="B85" s="141" t="s">
        <v>61</v>
      </c>
      <c r="C85" s="142" t="e">
        <f>VLOOKUP($A85,'JAN-DEC'!#REF!,12,FALSE)</f>
        <v>#REF!</v>
      </c>
      <c r="D85" s="142" t="e">
        <f>VLOOKUP($A85,'JAN-DEC'!#REF!,13,FALSE)</f>
        <v>#REF!</v>
      </c>
      <c r="E85" s="142" t="e">
        <f>VLOOKUP($A85,'JAN-DEC'!#REF!,14,FALSE)</f>
        <v>#REF!</v>
      </c>
      <c r="F85" s="142" t="e">
        <f>VLOOKUP($A85,'JAN-DEC'!#REF!,15,FALSE)</f>
        <v>#REF!</v>
      </c>
      <c r="G85" s="142" t="e">
        <f>VLOOKUP($A85,'JAN-DEC'!#REF!,16,FALSE)</f>
        <v>#REF!</v>
      </c>
      <c r="H85" s="142" t="e">
        <f>VLOOKUP($A85,'JAN-DEC'!#REF!,17,FALSE)</f>
        <v>#REF!</v>
      </c>
      <c r="I85" s="142" t="e">
        <f>VLOOKUP($A85,'JAN-DEC'!#REF!,18,FALSE)</f>
        <v>#REF!</v>
      </c>
      <c r="J85" s="142" t="e">
        <f>VLOOKUP($A85,'JAN-DEC'!#REF!,19,FALSE)</f>
        <v>#REF!</v>
      </c>
      <c r="K85" s="142" t="e">
        <f>VLOOKUP($A85,'JAN-DEC'!#REF!,20,FALSE)</f>
        <v>#REF!</v>
      </c>
      <c r="L85" s="142" t="e">
        <f>VLOOKUP($A85,'JAN-DEC'!#REF!,21,FALSE)</f>
        <v>#REF!</v>
      </c>
      <c r="M85" s="142" t="e">
        <f>VLOOKUP($A85,'JAN-DEC'!#REF!,22,FALSE)</f>
        <v>#REF!</v>
      </c>
      <c r="N85" s="142" t="e">
        <f>VLOOKUP($A85,'JAN-DEC'!#REF!,23,FALSE)</f>
        <v>#REF!</v>
      </c>
      <c r="O85" s="142" t="e">
        <f>VLOOKUP($A85,'JAN-DEC'!#REF!,24,FALSE)</f>
        <v>#REF!</v>
      </c>
      <c r="P85" s="142" t="e">
        <f>VLOOKUP($A85,'JAN-DEC'!#REF!,25,FALSE)</f>
        <v>#REF!</v>
      </c>
      <c r="Q85" s="142" t="e">
        <f>VLOOKUP($A85,'JAN-DEC'!#REF!,26,FALSE)</f>
        <v>#REF!</v>
      </c>
      <c r="R85" s="142" t="e">
        <f>VLOOKUP($A85,'JAN-DEC'!#REF!,27,FALSE)</f>
        <v>#REF!</v>
      </c>
      <c r="S85" s="142" t="e">
        <f>VLOOKUP($A85,'JAN-DEC'!#REF!,28,FALSE)</f>
        <v>#REF!</v>
      </c>
      <c r="T85" s="142" t="e">
        <f>VLOOKUP($A85,'JAN-DEC'!#REF!,29,FALSE)</f>
        <v>#REF!</v>
      </c>
      <c r="U85" s="143" t="e">
        <f>VLOOKUP($A85,'JAN-DEC'!#REF!,30,FALSE)</f>
        <v>#REF!</v>
      </c>
      <c r="V85" s="93" t="e">
        <f>VLOOKUP($A85,'JAN-DEC'!#REF!,32,FALSE)</f>
        <v>#REF!</v>
      </c>
      <c r="W85" s="100" t="e">
        <f t="shared" si="17"/>
        <v>#REF!</v>
      </c>
    </row>
    <row r="86" spans="1:23">
      <c r="A86" s="141" t="s">
        <v>160</v>
      </c>
      <c r="B86" s="141" t="s">
        <v>161</v>
      </c>
      <c r="C86" s="142" t="e">
        <f>VLOOKUP($A86,'JAN-DEC'!#REF!,12,FALSE)</f>
        <v>#REF!</v>
      </c>
      <c r="D86" s="142" t="e">
        <f>VLOOKUP($A86,'JAN-DEC'!#REF!,13,FALSE)</f>
        <v>#REF!</v>
      </c>
      <c r="E86" s="142" t="e">
        <f>VLOOKUP($A86,'JAN-DEC'!#REF!,14,FALSE)</f>
        <v>#REF!</v>
      </c>
      <c r="F86" s="142" t="e">
        <f>VLOOKUP($A86,'JAN-DEC'!#REF!,15,FALSE)</f>
        <v>#REF!</v>
      </c>
      <c r="G86" s="142" t="e">
        <f>VLOOKUP($A86,'JAN-DEC'!#REF!,16,FALSE)</f>
        <v>#REF!</v>
      </c>
      <c r="H86" s="142" t="e">
        <f>VLOOKUP($A86,'JAN-DEC'!#REF!,17,FALSE)</f>
        <v>#REF!</v>
      </c>
      <c r="I86" s="142" t="e">
        <f>VLOOKUP($A86,'JAN-DEC'!#REF!,18,FALSE)</f>
        <v>#REF!</v>
      </c>
      <c r="J86" s="142" t="e">
        <f>VLOOKUP($A86,'JAN-DEC'!#REF!,19,FALSE)</f>
        <v>#REF!</v>
      </c>
      <c r="K86" s="142" t="e">
        <f>VLOOKUP($A86,'JAN-DEC'!#REF!,20,FALSE)</f>
        <v>#REF!</v>
      </c>
      <c r="L86" s="142" t="e">
        <f>VLOOKUP($A86,'JAN-DEC'!#REF!,21,FALSE)</f>
        <v>#REF!</v>
      </c>
      <c r="M86" s="142" t="e">
        <f>VLOOKUP($A86,'JAN-DEC'!#REF!,22,FALSE)</f>
        <v>#REF!</v>
      </c>
      <c r="N86" s="142" t="e">
        <f>VLOOKUP($A86,'JAN-DEC'!#REF!,23,FALSE)</f>
        <v>#REF!</v>
      </c>
      <c r="O86" s="142" t="e">
        <f>VLOOKUP($A86,'JAN-DEC'!#REF!,24,FALSE)</f>
        <v>#REF!</v>
      </c>
      <c r="P86" s="142" t="e">
        <f>VLOOKUP($A86,'JAN-DEC'!#REF!,25,FALSE)</f>
        <v>#REF!</v>
      </c>
      <c r="Q86" s="142" t="e">
        <f>VLOOKUP($A86,'JAN-DEC'!#REF!,26,FALSE)</f>
        <v>#REF!</v>
      </c>
      <c r="R86" s="142" t="e">
        <f>VLOOKUP($A86,'JAN-DEC'!#REF!,27,FALSE)</f>
        <v>#REF!</v>
      </c>
      <c r="S86" s="142" t="e">
        <f>VLOOKUP($A86,'JAN-DEC'!#REF!,28,FALSE)</f>
        <v>#REF!</v>
      </c>
      <c r="T86" s="142" t="e">
        <f>VLOOKUP($A86,'JAN-DEC'!#REF!,29,FALSE)</f>
        <v>#REF!</v>
      </c>
      <c r="U86" s="143" t="e">
        <f>VLOOKUP($A86,'JAN-DEC'!#REF!,30,FALSE)</f>
        <v>#REF!</v>
      </c>
      <c r="V86" s="93" t="e">
        <f>VLOOKUP($A86,'JAN-DEC'!#REF!,32,FALSE)</f>
        <v>#REF!</v>
      </c>
      <c r="W86" s="100" t="e">
        <f t="shared" si="17"/>
        <v>#REF!</v>
      </c>
    </row>
    <row r="87" spans="1:23">
      <c r="A87" s="141" t="s">
        <v>164</v>
      </c>
      <c r="B87" s="141" t="s">
        <v>287</v>
      </c>
      <c r="C87" s="142" t="e">
        <f>VLOOKUP($A87,'JAN-DEC'!#REF!,12,FALSE)</f>
        <v>#REF!</v>
      </c>
      <c r="D87" s="142" t="e">
        <f>VLOOKUP($A87,'JAN-DEC'!#REF!,13,FALSE)</f>
        <v>#REF!</v>
      </c>
      <c r="E87" s="142" t="e">
        <f>VLOOKUP($A87,'JAN-DEC'!#REF!,14,FALSE)</f>
        <v>#REF!</v>
      </c>
      <c r="F87" s="142" t="e">
        <f>VLOOKUP($A87,'JAN-DEC'!#REF!,15,FALSE)</f>
        <v>#REF!</v>
      </c>
      <c r="G87" s="142" t="e">
        <f>VLOOKUP($A87,'JAN-DEC'!#REF!,16,FALSE)</f>
        <v>#REF!</v>
      </c>
      <c r="H87" s="142" t="e">
        <f>VLOOKUP($A87,'JAN-DEC'!#REF!,17,FALSE)</f>
        <v>#REF!</v>
      </c>
      <c r="I87" s="142" t="e">
        <f>VLOOKUP($A87,'JAN-DEC'!#REF!,18,FALSE)</f>
        <v>#REF!</v>
      </c>
      <c r="J87" s="142" t="e">
        <f>VLOOKUP($A87,'JAN-DEC'!#REF!,19,FALSE)</f>
        <v>#REF!</v>
      </c>
      <c r="K87" s="142" t="e">
        <f>VLOOKUP($A87,'JAN-DEC'!#REF!,20,FALSE)</f>
        <v>#REF!</v>
      </c>
      <c r="L87" s="142" t="e">
        <f>VLOOKUP($A87,'JAN-DEC'!#REF!,21,FALSE)</f>
        <v>#REF!</v>
      </c>
      <c r="M87" s="142" t="e">
        <f>VLOOKUP($A87,'JAN-DEC'!#REF!,22,FALSE)</f>
        <v>#REF!</v>
      </c>
      <c r="N87" s="142" t="e">
        <f>VLOOKUP($A87,'JAN-DEC'!#REF!,23,FALSE)</f>
        <v>#REF!</v>
      </c>
      <c r="O87" s="142" t="e">
        <f>VLOOKUP($A87,'JAN-DEC'!#REF!,24,FALSE)</f>
        <v>#REF!</v>
      </c>
      <c r="P87" s="142" t="e">
        <f>VLOOKUP($A87,'JAN-DEC'!#REF!,25,FALSE)</f>
        <v>#REF!</v>
      </c>
      <c r="Q87" s="142" t="e">
        <f>VLOOKUP($A87,'JAN-DEC'!#REF!,26,FALSE)</f>
        <v>#REF!</v>
      </c>
      <c r="R87" s="142" t="e">
        <f>VLOOKUP($A87,'JAN-DEC'!#REF!,27,FALSE)</f>
        <v>#REF!</v>
      </c>
      <c r="S87" s="142" t="e">
        <f>VLOOKUP($A87,'JAN-DEC'!#REF!,28,FALSE)</f>
        <v>#REF!</v>
      </c>
      <c r="T87" s="142" t="e">
        <f>VLOOKUP($A87,'JAN-DEC'!#REF!,29,FALSE)</f>
        <v>#REF!</v>
      </c>
      <c r="U87" s="143" t="e">
        <f>VLOOKUP($A87,'JAN-DEC'!#REF!,30,FALSE)</f>
        <v>#REF!</v>
      </c>
      <c r="V87" s="93" t="e">
        <f>VLOOKUP($A87,'JAN-DEC'!#REF!,32,FALSE)</f>
        <v>#REF!</v>
      </c>
      <c r="W87" s="100" t="e">
        <f t="shared" si="17"/>
        <v>#REF!</v>
      </c>
    </row>
    <row r="88" spans="1:23">
      <c r="A88" s="141" t="s">
        <v>167</v>
      </c>
      <c r="B88" s="141" t="s">
        <v>168</v>
      </c>
      <c r="C88" s="142" t="e">
        <f>VLOOKUP($A88,'JAN-DEC'!#REF!,12,FALSE)</f>
        <v>#REF!</v>
      </c>
      <c r="D88" s="142" t="e">
        <f>VLOOKUP($A88,'JAN-DEC'!#REF!,13,FALSE)</f>
        <v>#REF!</v>
      </c>
      <c r="E88" s="142" t="e">
        <f>VLOOKUP($A88,'JAN-DEC'!#REF!,14,FALSE)</f>
        <v>#REF!</v>
      </c>
      <c r="F88" s="142" t="e">
        <f>VLOOKUP($A88,'JAN-DEC'!#REF!,15,FALSE)</f>
        <v>#REF!</v>
      </c>
      <c r="G88" s="142" t="e">
        <f>VLOOKUP($A88,'JAN-DEC'!#REF!,16,FALSE)</f>
        <v>#REF!</v>
      </c>
      <c r="H88" s="142" t="e">
        <f>VLOOKUP($A88,'JAN-DEC'!#REF!,17,FALSE)</f>
        <v>#REF!</v>
      </c>
      <c r="I88" s="142" t="e">
        <f>VLOOKUP($A88,'JAN-DEC'!#REF!,18,FALSE)</f>
        <v>#REF!</v>
      </c>
      <c r="J88" s="142" t="e">
        <f>VLOOKUP($A88,'JAN-DEC'!#REF!,19,FALSE)</f>
        <v>#REF!</v>
      </c>
      <c r="K88" s="142" t="e">
        <f>VLOOKUP($A88,'JAN-DEC'!#REF!,20,FALSE)</f>
        <v>#REF!</v>
      </c>
      <c r="L88" s="142" t="e">
        <f>VLOOKUP($A88,'JAN-DEC'!#REF!,21,FALSE)</f>
        <v>#REF!</v>
      </c>
      <c r="M88" s="142" t="e">
        <f>VLOOKUP($A88,'JAN-DEC'!#REF!,22,FALSE)</f>
        <v>#REF!</v>
      </c>
      <c r="N88" s="142" t="e">
        <f>VLOOKUP($A88,'JAN-DEC'!#REF!,23,FALSE)</f>
        <v>#REF!</v>
      </c>
      <c r="O88" s="142" t="e">
        <f>VLOOKUP($A88,'JAN-DEC'!#REF!,24,FALSE)</f>
        <v>#REF!</v>
      </c>
      <c r="P88" s="142" t="e">
        <f>VLOOKUP($A88,'JAN-DEC'!#REF!,25,FALSE)</f>
        <v>#REF!</v>
      </c>
      <c r="Q88" s="142" t="e">
        <f>VLOOKUP($A88,'JAN-DEC'!#REF!,26,FALSE)</f>
        <v>#REF!</v>
      </c>
      <c r="R88" s="142" t="e">
        <f>VLOOKUP($A88,'JAN-DEC'!#REF!,27,FALSE)</f>
        <v>#REF!</v>
      </c>
      <c r="S88" s="142" t="e">
        <f>VLOOKUP($A88,'JAN-DEC'!#REF!,28,FALSE)</f>
        <v>#REF!</v>
      </c>
      <c r="T88" s="142" t="e">
        <f>VLOOKUP($A88,'JAN-DEC'!#REF!,29,FALSE)</f>
        <v>#REF!</v>
      </c>
      <c r="U88" s="143" t="e">
        <f>VLOOKUP($A88,'JAN-DEC'!#REF!,30,FALSE)</f>
        <v>#REF!</v>
      </c>
      <c r="V88" s="93" t="e">
        <f>VLOOKUP($A88,'JAN-DEC'!#REF!,32,FALSE)</f>
        <v>#REF!</v>
      </c>
      <c r="W88" s="100" t="e">
        <f t="shared" si="17"/>
        <v>#REF!</v>
      </c>
    </row>
    <row r="89" spans="1:23">
      <c r="A89" s="141" t="s">
        <v>165</v>
      </c>
      <c r="B89" s="141" t="s">
        <v>166</v>
      </c>
      <c r="C89" s="142" t="e">
        <f>VLOOKUP($A89,'JAN-DEC'!#REF!,12,FALSE)</f>
        <v>#REF!</v>
      </c>
      <c r="D89" s="142" t="e">
        <f>VLOOKUP($A89,'JAN-DEC'!#REF!,13,FALSE)</f>
        <v>#REF!</v>
      </c>
      <c r="E89" s="142" t="e">
        <f>VLOOKUP($A89,'JAN-DEC'!#REF!,14,FALSE)</f>
        <v>#REF!</v>
      </c>
      <c r="F89" s="142" t="e">
        <f>VLOOKUP($A89,'JAN-DEC'!#REF!,15,FALSE)</f>
        <v>#REF!</v>
      </c>
      <c r="G89" s="142" t="e">
        <f>VLOOKUP($A89,'JAN-DEC'!#REF!,16,FALSE)</f>
        <v>#REF!</v>
      </c>
      <c r="H89" s="142" t="e">
        <f>VLOOKUP($A89,'JAN-DEC'!#REF!,17,FALSE)</f>
        <v>#REF!</v>
      </c>
      <c r="I89" s="142" t="e">
        <f>VLOOKUP($A89,'JAN-DEC'!#REF!,18,FALSE)</f>
        <v>#REF!</v>
      </c>
      <c r="J89" s="142" t="e">
        <f>VLOOKUP($A89,'JAN-DEC'!#REF!,19,FALSE)</f>
        <v>#REF!</v>
      </c>
      <c r="K89" s="142" t="e">
        <f>VLOOKUP($A89,'JAN-DEC'!#REF!,20,FALSE)</f>
        <v>#REF!</v>
      </c>
      <c r="L89" s="142" t="e">
        <f>VLOOKUP($A89,'JAN-DEC'!#REF!,21,FALSE)</f>
        <v>#REF!</v>
      </c>
      <c r="M89" s="142" t="e">
        <f>VLOOKUP($A89,'JAN-DEC'!#REF!,22,FALSE)</f>
        <v>#REF!</v>
      </c>
      <c r="N89" s="142" t="e">
        <f>VLOOKUP($A89,'JAN-DEC'!#REF!,23,FALSE)</f>
        <v>#REF!</v>
      </c>
      <c r="O89" s="142" t="e">
        <f>VLOOKUP($A89,'JAN-DEC'!#REF!,24,FALSE)</f>
        <v>#REF!</v>
      </c>
      <c r="P89" s="142" t="e">
        <f>VLOOKUP($A89,'JAN-DEC'!#REF!,25,FALSE)</f>
        <v>#REF!</v>
      </c>
      <c r="Q89" s="142" t="e">
        <f>VLOOKUP($A89,'JAN-DEC'!#REF!,26,FALSE)</f>
        <v>#REF!</v>
      </c>
      <c r="R89" s="142" t="e">
        <f>VLOOKUP($A89,'JAN-DEC'!#REF!,27,FALSE)</f>
        <v>#REF!</v>
      </c>
      <c r="S89" s="142" t="e">
        <f>VLOOKUP($A89,'JAN-DEC'!#REF!,28,FALSE)</f>
        <v>#REF!</v>
      </c>
      <c r="T89" s="142" t="e">
        <f>VLOOKUP($A89,'JAN-DEC'!#REF!,29,FALSE)</f>
        <v>#REF!</v>
      </c>
      <c r="U89" s="143" t="e">
        <f>VLOOKUP($A89,'JAN-DEC'!#REF!,30,FALSE)</f>
        <v>#REF!</v>
      </c>
      <c r="V89" s="93" t="e">
        <f>VLOOKUP($A89,'JAN-DEC'!#REF!,32,FALSE)</f>
        <v>#REF!</v>
      </c>
      <c r="W89" s="100" t="e">
        <f t="shared" si="17"/>
        <v>#REF!</v>
      </c>
    </row>
    <row r="90" spans="1:23">
      <c r="A90" s="141" t="s">
        <v>188</v>
      </c>
      <c r="B90" s="141" t="s">
        <v>189</v>
      </c>
      <c r="C90" s="142" t="e">
        <f>VLOOKUP($A90,'JAN-DEC'!#REF!,12,FALSE)</f>
        <v>#REF!</v>
      </c>
      <c r="D90" s="142" t="e">
        <f>VLOOKUP($A90,'JAN-DEC'!#REF!,13,FALSE)</f>
        <v>#REF!</v>
      </c>
      <c r="E90" s="142" t="e">
        <f>VLOOKUP($A90,'JAN-DEC'!#REF!,14,FALSE)</f>
        <v>#REF!</v>
      </c>
      <c r="F90" s="142" t="e">
        <f>VLOOKUP($A90,'JAN-DEC'!#REF!,15,FALSE)</f>
        <v>#REF!</v>
      </c>
      <c r="G90" s="142" t="e">
        <f>VLOOKUP($A90,'JAN-DEC'!#REF!,16,FALSE)</f>
        <v>#REF!</v>
      </c>
      <c r="H90" s="142" t="e">
        <f>VLOOKUP($A90,'JAN-DEC'!#REF!,17,FALSE)</f>
        <v>#REF!</v>
      </c>
      <c r="I90" s="142" t="e">
        <f>VLOOKUP($A90,'JAN-DEC'!#REF!,18,FALSE)</f>
        <v>#REF!</v>
      </c>
      <c r="J90" s="142" t="e">
        <f>VLOOKUP($A90,'JAN-DEC'!#REF!,19,FALSE)</f>
        <v>#REF!</v>
      </c>
      <c r="K90" s="142" t="e">
        <f>VLOOKUP($A90,'JAN-DEC'!#REF!,20,FALSE)</f>
        <v>#REF!</v>
      </c>
      <c r="L90" s="142" t="e">
        <f>VLOOKUP($A90,'JAN-DEC'!#REF!,21,FALSE)</f>
        <v>#REF!</v>
      </c>
      <c r="M90" s="142" t="e">
        <f>VLOOKUP($A90,'JAN-DEC'!#REF!,22,FALSE)</f>
        <v>#REF!</v>
      </c>
      <c r="N90" s="142" t="e">
        <f>VLOOKUP($A90,'JAN-DEC'!#REF!,23,FALSE)</f>
        <v>#REF!</v>
      </c>
      <c r="O90" s="142" t="e">
        <f>VLOOKUP($A90,'JAN-DEC'!#REF!,24,FALSE)</f>
        <v>#REF!</v>
      </c>
      <c r="P90" s="142" t="e">
        <f>VLOOKUP($A90,'JAN-DEC'!#REF!,25,FALSE)</f>
        <v>#REF!</v>
      </c>
      <c r="Q90" s="142" t="e">
        <f>VLOOKUP($A90,'JAN-DEC'!#REF!,26,FALSE)</f>
        <v>#REF!</v>
      </c>
      <c r="R90" s="142" t="e">
        <f>VLOOKUP($A90,'JAN-DEC'!#REF!,27,FALSE)</f>
        <v>#REF!</v>
      </c>
      <c r="S90" s="142" t="e">
        <f>VLOOKUP($A90,'JAN-DEC'!#REF!,28,FALSE)</f>
        <v>#REF!</v>
      </c>
      <c r="T90" s="142" t="e">
        <f>VLOOKUP($A90,'JAN-DEC'!#REF!,29,FALSE)</f>
        <v>#REF!</v>
      </c>
      <c r="U90" s="143" t="e">
        <f>VLOOKUP($A90,'JAN-DEC'!#REF!,30,FALSE)</f>
        <v>#REF!</v>
      </c>
      <c r="V90" s="93" t="e">
        <f>VLOOKUP($A90,'JAN-DEC'!#REF!,32,FALSE)</f>
        <v>#REF!</v>
      </c>
      <c r="W90" s="100" t="e">
        <f t="shared" si="17"/>
        <v>#REF!</v>
      </c>
    </row>
    <row r="91" spans="1:23">
      <c r="A91" s="141" t="s">
        <v>193</v>
      </c>
      <c r="B91" s="141" t="s">
        <v>192</v>
      </c>
      <c r="C91" s="142" t="e">
        <f>VLOOKUP($A91,'JAN-DEC'!#REF!,12,FALSE)</f>
        <v>#REF!</v>
      </c>
      <c r="D91" s="142" t="e">
        <f>VLOOKUP($A91,'JAN-DEC'!#REF!,13,FALSE)</f>
        <v>#REF!</v>
      </c>
      <c r="E91" s="142" t="e">
        <f>VLOOKUP($A91,'JAN-DEC'!#REF!,14,FALSE)</f>
        <v>#REF!</v>
      </c>
      <c r="F91" s="142" t="e">
        <f>VLOOKUP($A91,'JAN-DEC'!#REF!,15,FALSE)</f>
        <v>#REF!</v>
      </c>
      <c r="G91" s="142" t="e">
        <f>VLOOKUP($A91,'JAN-DEC'!#REF!,16,FALSE)</f>
        <v>#REF!</v>
      </c>
      <c r="H91" s="142" t="e">
        <f>VLOOKUP($A91,'JAN-DEC'!#REF!,17,FALSE)</f>
        <v>#REF!</v>
      </c>
      <c r="I91" s="142" t="e">
        <f>VLOOKUP($A91,'JAN-DEC'!#REF!,18,FALSE)</f>
        <v>#REF!</v>
      </c>
      <c r="J91" s="142" t="e">
        <f>VLOOKUP($A91,'JAN-DEC'!#REF!,19,FALSE)</f>
        <v>#REF!</v>
      </c>
      <c r="K91" s="142" t="e">
        <f>VLOOKUP($A91,'JAN-DEC'!#REF!,20,FALSE)</f>
        <v>#REF!</v>
      </c>
      <c r="L91" s="142" t="e">
        <f>VLOOKUP($A91,'JAN-DEC'!#REF!,21,FALSE)</f>
        <v>#REF!</v>
      </c>
      <c r="M91" s="142" t="e">
        <f>VLOOKUP($A91,'JAN-DEC'!#REF!,22,FALSE)</f>
        <v>#REF!</v>
      </c>
      <c r="N91" s="142" t="e">
        <f>VLOOKUP($A91,'JAN-DEC'!#REF!,23,FALSE)</f>
        <v>#REF!</v>
      </c>
      <c r="O91" s="142" t="e">
        <f>VLOOKUP($A91,'JAN-DEC'!#REF!,24,FALSE)</f>
        <v>#REF!</v>
      </c>
      <c r="P91" s="142" t="e">
        <f>VLOOKUP($A91,'JAN-DEC'!#REF!,25,FALSE)</f>
        <v>#REF!</v>
      </c>
      <c r="Q91" s="142" t="e">
        <f>VLOOKUP($A91,'JAN-DEC'!#REF!,26,FALSE)</f>
        <v>#REF!</v>
      </c>
      <c r="R91" s="142" t="e">
        <f>VLOOKUP($A91,'JAN-DEC'!#REF!,27,FALSE)</f>
        <v>#REF!</v>
      </c>
      <c r="S91" s="142" t="e">
        <f>VLOOKUP($A91,'JAN-DEC'!#REF!,28,FALSE)</f>
        <v>#REF!</v>
      </c>
      <c r="T91" s="142" t="e">
        <f>VLOOKUP($A91,'JAN-DEC'!#REF!,29,FALSE)</f>
        <v>#REF!</v>
      </c>
      <c r="U91" s="143" t="e">
        <f>VLOOKUP($A91,'JAN-DEC'!#REF!,30,FALSE)</f>
        <v>#REF!</v>
      </c>
      <c r="V91" s="93" t="e">
        <f>VLOOKUP($A91,'JAN-DEC'!#REF!,32,FALSE)</f>
        <v>#REF!</v>
      </c>
      <c r="W91" s="100" t="e">
        <f t="shared" si="17"/>
        <v>#REF!</v>
      </c>
    </row>
    <row r="92" spans="1:23">
      <c r="A92" s="141" t="s">
        <v>190</v>
      </c>
      <c r="B92" s="141" t="s">
        <v>191</v>
      </c>
      <c r="C92" s="142" t="e">
        <f>VLOOKUP($A92,'JAN-DEC'!#REF!,12,FALSE)</f>
        <v>#REF!</v>
      </c>
      <c r="D92" s="142" t="e">
        <f>VLOOKUP($A92,'JAN-DEC'!#REF!,13,FALSE)</f>
        <v>#REF!</v>
      </c>
      <c r="E92" s="142" t="e">
        <f>VLOOKUP($A92,'JAN-DEC'!#REF!,14,FALSE)</f>
        <v>#REF!</v>
      </c>
      <c r="F92" s="142" t="e">
        <f>VLOOKUP($A92,'JAN-DEC'!#REF!,15,FALSE)</f>
        <v>#REF!</v>
      </c>
      <c r="G92" s="142" t="e">
        <f>VLOOKUP($A92,'JAN-DEC'!#REF!,16,FALSE)</f>
        <v>#REF!</v>
      </c>
      <c r="H92" s="142" t="e">
        <f>VLOOKUP($A92,'JAN-DEC'!#REF!,17,FALSE)</f>
        <v>#REF!</v>
      </c>
      <c r="I92" s="142" t="e">
        <f>VLOOKUP($A92,'JAN-DEC'!#REF!,18,FALSE)</f>
        <v>#REF!</v>
      </c>
      <c r="J92" s="142" t="e">
        <f>VLOOKUP($A92,'JAN-DEC'!#REF!,19,FALSE)</f>
        <v>#REF!</v>
      </c>
      <c r="K92" s="142" t="e">
        <f>VLOOKUP($A92,'JAN-DEC'!#REF!,20,FALSE)</f>
        <v>#REF!</v>
      </c>
      <c r="L92" s="142" t="e">
        <f>VLOOKUP($A92,'JAN-DEC'!#REF!,21,FALSE)</f>
        <v>#REF!</v>
      </c>
      <c r="M92" s="142" t="e">
        <f>VLOOKUP($A92,'JAN-DEC'!#REF!,22,FALSE)</f>
        <v>#REF!</v>
      </c>
      <c r="N92" s="142" t="e">
        <f>VLOOKUP($A92,'JAN-DEC'!#REF!,23,FALSE)</f>
        <v>#REF!</v>
      </c>
      <c r="O92" s="142" t="e">
        <f>VLOOKUP($A92,'JAN-DEC'!#REF!,24,FALSE)</f>
        <v>#REF!</v>
      </c>
      <c r="P92" s="142" t="e">
        <f>VLOOKUP($A92,'JAN-DEC'!#REF!,25,FALSE)</f>
        <v>#REF!</v>
      </c>
      <c r="Q92" s="142" t="e">
        <f>VLOOKUP($A92,'JAN-DEC'!#REF!,26,FALSE)</f>
        <v>#REF!</v>
      </c>
      <c r="R92" s="142" t="e">
        <f>VLOOKUP($A92,'JAN-DEC'!#REF!,27,FALSE)</f>
        <v>#REF!</v>
      </c>
      <c r="S92" s="142" t="e">
        <f>VLOOKUP($A92,'JAN-DEC'!#REF!,28,FALSE)</f>
        <v>#REF!</v>
      </c>
      <c r="T92" s="142" t="e">
        <f>VLOOKUP($A92,'JAN-DEC'!#REF!,29,FALSE)</f>
        <v>#REF!</v>
      </c>
      <c r="U92" s="143" t="e">
        <f>VLOOKUP($A92,'JAN-DEC'!#REF!,30,FALSE)</f>
        <v>#REF!</v>
      </c>
      <c r="V92" s="93" t="e">
        <f>VLOOKUP($A92,'JAN-DEC'!#REF!,32,FALSE)</f>
        <v>#REF!</v>
      </c>
      <c r="W92" s="100" t="e">
        <f t="shared" si="17"/>
        <v>#REF!</v>
      </c>
    </row>
    <row r="93" spans="1:23">
      <c r="A93" s="141" t="s">
        <v>186</v>
      </c>
      <c r="B93" s="141" t="s">
        <v>187</v>
      </c>
      <c r="C93" s="142" t="e">
        <f>VLOOKUP($A93,'JAN-DEC'!#REF!,12,FALSE)</f>
        <v>#REF!</v>
      </c>
      <c r="D93" s="142" t="e">
        <f>VLOOKUP($A93,'JAN-DEC'!#REF!,13,FALSE)</f>
        <v>#REF!</v>
      </c>
      <c r="E93" s="142" t="e">
        <f>VLOOKUP($A93,'JAN-DEC'!#REF!,14,FALSE)</f>
        <v>#REF!</v>
      </c>
      <c r="F93" s="142" t="e">
        <f>VLOOKUP($A93,'JAN-DEC'!#REF!,15,FALSE)</f>
        <v>#REF!</v>
      </c>
      <c r="G93" s="142" t="e">
        <f>VLOOKUP($A93,'JAN-DEC'!#REF!,16,FALSE)</f>
        <v>#REF!</v>
      </c>
      <c r="H93" s="142" t="e">
        <f>VLOOKUP($A93,'JAN-DEC'!#REF!,17,FALSE)</f>
        <v>#REF!</v>
      </c>
      <c r="I93" s="142" t="e">
        <f>VLOOKUP($A93,'JAN-DEC'!#REF!,18,FALSE)</f>
        <v>#REF!</v>
      </c>
      <c r="J93" s="142" t="e">
        <f>VLOOKUP($A93,'JAN-DEC'!#REF!,19,FALSE)</f>
        <v>#REF!</v>
      </c>
      <c r="K93" s="142" t="e">
        <f>VLOOKUP($A93,'JAN-DEC'!#REF!,20,FALSE)</f>
        <v>#REF!</v>
      </c>
      <c r="L93" s="142" t="e">
        <f>VLOOKUP($A93,'JAN-DEC'!#REF!,21,FALSE)</f>
        <v>#REF!</v>
      </c>
      <c r="M93" s="142" t="e">
        <f>VLOOKUP($A93,'JAN-DEC'!#REF!,22,FALSE)</f>
        <v>#REF!</v>
      </c>
      <c r="N93" s="142" t="e">
        <f>VLOOKUP($A93,'JAN-DEC'!#REF!,23,FALSE)</f>
        <v>#REF!</v>
      </c>
      <c r="O93" s="142" t="e">
        <f>VLOOKUP($A93,'JAN-DEC'!#REF!,24,FALSE)</f>
        <v>#REF!</v>
      </c>
      <c r="P93" s="142" t="e">
        <f>VLOOKUP($A93,'JAN-DEC'!#REF!,25,FALSE)</f>
        <v>#REF!</v>
      </c>
      <c r="Q93" s="142" t="e">
        <f>VLOOKUP($A93,'JAN-DEC'!#REF!,26,FALSE)</f>
        <v>#REF!</v>
      </c>
      <c r="R93" s="142" t="e">
        <f>VLOOKUP($A93,'JAN-DEC'!#REF!,27,FALSE)</f>
        <v>#REF!</v>
      </c>
      <c r="S93" s="142" t="e">
        <f>VLOOKUP($A93,'JAN-DEC'!#REF!,28,FALSE)</f>
        <v>#REF!</v>
      </c>
      <c r="T93" s="142" t="e">
        <f>VLOOKUP($A93,'JAN-DEC'!#REF!,29,FALSE)</f>
        <v>#REF!</v>
      </c>
      <c r="U93" s="143" t="e">
        <f>VLOOKUP($A93,'JAN-DEC'!#REF!,30,FALSE)</f>
        <v>#REF!</v>
      </c>
      <c r="V93" s="93" t="e">
        <f>VLOOKUP($A93,'JAN-DEC'!#REF!,32,FALSE)</f>
        <v>#REF!</v>
      </c>
      <c r="W93" s="100" t="e">
        <f t="shared" si="17"/>
        <v>#REF!</v>
      </c>
    </row>
    <row r="94" spans="1:23">
      <c r="A94" s="141" t="s">
        <v>194</v>
      </c>
      <c r="B94" s="141" t="s">
        <v>61</v>
      </c>
      <c r="C94" s="142" t="e">
        <f>VLOOKUP($A94,'JAN-DEC'!#REF!,12,FALSE)</f>
        <v>#REF!</v>
      </c>
      <c r="D94" s="142" t="e">
        <f>VLOOKUP($A94,'JAN-DEC'!#REF!,13,FALSE)</f>
        <v>#REF!</v>
      </c>
      <c r="E94" s="142" t="e">
        <f>VLOOKUP($A94,'JAN-DEC'!#REF!,14,FALSE)</f>
        <v>#REF!</v>
      </c>
      <c r="F94" s="142" t="e">
        <f>VLOOKUP($A94,'JAN-DEC'!#REF!,15,FALSE)</f>
        <v>#REF!</v>
      </c>
      <c r="G94" s="142" t="e">
        <f>VLOOKUP($A94,'JAN-DEC'!#REF!,16,FALSE)</f>
        <v>#REF!</v>
      </c>
      <c r="H94" s="142" t="e">
        <f>VLOOKUP($A94,'JAN-DEC'!#REF!,17,FALSE)</f>
        <v>#REF!</v>
      </c>
      <c r="I94" s="142" t="e">
        <f>VLOOKUP($A94,'JAN-DEC'!#REF!,18,FALSE)</f>
        <v>#REF!</v>
      </c>
      <c r="J94" s="142" t="e">
        <f>VLOOKUP($A94,'JAN-DEC'!#REF!,19,FALSE)</f>
        <v>#REF!</v>
      </c>
      <c r="K94" s="142" t="e">
        <f>VLOOKUP($A94,'JAN-DEC'!#REF!,20,FALSE)</f>
        <v>#REF!</v>
      </c>
      <c r="L94" s="142" t="e">
        <f>VLOOKUP($A94,'JAN-DEC'!#REF!,21,FALSE)</f>
        <v>#REF!</v>
      </c>
      <c r="M94" s="142" t="e">
        <f>VLOOKUP($A94,'JAN-DEC'!#REF!,22,FALSE)</f>
        <v>#REF!</v>
      </c>
      <c r="N94" s="142" t="e">
        <f>VLOOKUP($A94,'JAN-DEC'!#REF!,23,FALSE)</f>
        <v>#REF!</v>
      </c>
      <c r="O94" s="142" t="e">
        <f>VLOOKUP($A94,'JAN-DEC'!#REF!,24,FALSE)</f>
        <v>#REF!</v>
      </c>
      <c r="P94" s="142" t="e">
        <f>VLOOKUP($A94,'JAN-DEC'!#REF!,25,FALSE)</f>
        <v>#REF!</v>
      </c>
      <c r="Q94" s="142" t="e">
        <f>VLOOKUP($A94,'JAN-DEC'!#REF!,26,FALSE)</f>
        <v>#REF!</v>
      </c>
      <c r="R94" s="142" t="e">
        <f>VLOOKUP($A94,'JAN-DEC'!#REF!,27,FALSE)</f>
        <v>#REF!</v>
      </c>
      <c r="S94" s="142" t="e">
        <f>VLOOKUP($A94,'JAN-DEC'!#REF!,28,FALSE)</f>
        <v>#REF!</v>
      </c>
      <c r="T94" s="142" t="e">
        <f>VLOOKUP($A94,'JAN-DEC'!#REF!,29,FALSE)</f>
        <v>#REF!</v>
      </c>
      <c r="U94" s="143" t="e">
        <f>VLOOKUP($A94,'JAN-DEC'!#REF!,30,FALSE)</f>
        <v>#REF!</v>
      </c>
      <c r="V94" s="93" t="e">
        <f>VLOOKUP($A94,'JAN-DEC'!#REF!,32,FALSE)</f>
        <v>#REF!</v>
      </c>
      <c r="W94" s="100" t="e">
        <f t="shared" si="17"/>
        <v>#REF!</v>
      </c>
    </row>
    <row r="95" spans="1:23">
      <c r="A95" s="141" t="s">
        <v>195</v>
      </c>
      <c r="B95" s="141" t="s">
        <v>287</v>
      </c>
      <c r="C95" s="142" t="e">
        <f>VLOOKUP($A95,'JAN-DEC'!#REF!,12,FALSE)</f>
        <v>#REF!</v>
      </c>
      <c r="D95" s="142" t="e">
        <f>VLOOKUP($A95,'JAN-DEC'!#REF!,13,FALSE)</f>
        <v>#REF!</v>
      </c>
      <c r="E95" s="142" t="e">
        <f>VLOOKUP($A95,'JAN-DEC'!#REF!,14,FALSE)</f>
        <v>#REF!</v>
      </c>
      <c r="F95" s="142" t="e">
        <f>VLOOKUP($A95,'JAN-DEC'!#REF!,15,FALSE)</f>
        <v>#REF!</v>
      </c>
      <c r="G95" s="142" t="e">
        <f>VLOOKUP($A95,'JAN-DEC'!#REF!,16,FALSE)</f>
        <v>#REF!</v>
      </c>
      <c r="H95" s="142" t="e">
        <f>VLOOKUP($A95,'JAN-DEC'!#REF!,17,FALSE)</f>
        <v>#REF!</v>
      </c>
      <c r="I95" s="142" t="e">
        <f>VLOOKUP($A95,'JAN-DEC'!#REF!,18,FALSE)</f>
        <v>#REF!</v>
      </c>
      <c r="J95" s="142" t="e">
        <f>VLOOKUP($A95,'JAN-DEC'!#REF!,19,FALSE)</f>
        <v>#REF!</v>
      </c>
      <c r="K95" s="142" t="e">
        <f>VLOOKUP($A95,'JAN-DEC'!#REF!,20,FALSE)</f>
        <v>#REF!</v>
      </c>
      <c r="L95" s="142" t="e">
        <f>VLOOKUP($A95,'JAN-DEC'!#REF!,21,FALSE)</f>
        <v>#REF!</v>
      </c>
      <c r="M95" s="142" t="e">
        <f>VLOOKUP($A95,'JAN-DEC'!#REF!,22,FALSE)</f>
        <v>#REF!</v>
      </c>
      <c r="N95" s="142" t="e">
        <f>VLOOKUP($A95,'JAN-DEC'!#REF!,23,FALSE)</f>
        <v>#REF!</v>
      </c>
      <c r="O95" s="142" t="e">
        <f>VLOOKUP($A95,'JAN-DEC'!#REF!,24,FALSE)</f>
        <v>#REF!</v>
      </c>
      <c r="P95" s="142" t="e">
        <f>VLOOKUP($A95,'JAN-DEC'!#REF!,25,FALSE)</f>
        <v>#REF!</v>
      </c>
      <c r="Q95" s="142" t="e">
        <f>VLOOKUP($A95,'JAN-DEC'!#REF!,26,FALSE)</f>
        <v>#REF!</v>
      </c>
      <c r="R95" s="142" t="e">
        <f>VLOOKUP($A95,'JAN-DEC'!#REF!,27,FALSE)</f>
        <v>#REF!</v>
      </c>
      <c r="S95" s="142" t="e">
        <f>VLOOKUP($A95,'JAN-DEC'!#REF!,28,FALSE)</f>
        <v>#REF!</v>
      </c>
      <c r="T95" s="142" t="e">
        <f>VLOOKUP($A95,'JAN-DEC'!#REF!,29,FALSE)</f>
        <v>#REF!</v>
      </c>
      <c r="U95" s="143" t="e">
        <f>VLOOKUP($A95,'JAN-DEC'!#REF!,30,FALSE)</f>
        <v>#REF!</v>
      </c>
      <c r="V95" s="93" t="e">
        <f>VLOOKUP($A95,'JAN-DEC'!#REF!,32,FALSE)</f>
        <v>#REF!</v>
      </c>
      <c r="W95" s="100" t="e">
        <f t="shared" si="17"/>
        <v>#REF!</v>
      </c>
    </row>
    <row r="96" spans="1:23">
      <c r="A96" s="141" t="s">
        <v>196</v>
      </c>
      <c r="B96" s="141" t="s">
        <v>197</v>
      </c>
      <c r="C96" s="142" t="e">
        <f>VLOOKUP($A96,'JAN-DEC'!#REF!,12,FALSE)</f>
        <v>#REF!</v>
      </c>
      <c r="D96" s="142" t="e">
        <f>VLOOKUP($A96,'JAN-DEC'!#REF!,13,FALSE)</f>
        <v>#REF!</v>
      </c>
      <c r="E96" s="142" t="e">
        <f>VLOOKUP($A96,'JAN-DEC'!#REF!,14,FALSE)</f>
        <v>#REF!</v>
      </c>
      <c r="F96" s="142" t="e">
        <f>VLOOKUP($A96,'JAN-DEC'!#REF!,15,FALSE)</f>
        <v>#REF!</v>
      </c>
      <c r="G96" s="142" t="e">
        <f>VLOOKUP($A96,'JAN-DEC'!#REF!,16,FALSE)</f>
        <v>#REF!</v>
      </c>
      <c r="H96" s="142" t="e">
        <f>VLOOKUP($A96,'JAN-DEC'!#REF!,17,FALSE)</f>
        <v>#REF!</v>
      </c>
      <c r="I96" s="142" t="e">
        <f>VLOOKUP($A96,'JAN-DEC'!#REF!,18,FALSE)</f>
        <v>#REF!</v>
      </c>
      <c r="J96" s="142" t="e">
        <f>VLOOKUP($A96,'JAN-DEC'!#REF!,19,FALSE)</f>
        <v>#REF!</v>
      </c>
      <c r="K96" s="142" t="e">
        <f>VLOOKUP($A96,'JAN-DEC'!#REF!,20,FALSE)</f>
        <v>#REF!</v>
      </c>
      <c r="L96" s="142" t="e">
        <f>VLOOKUP($A96,'JAN-DEC'!#REF!,21,FALSE)</f>
        <v>#REF!</v>
      </c>
      <c r="M96" s="142" t="e">
        <f>VLOOKUP($A96,'JAN-DEC'!#REF!,22,FALSE)</f>
        <v>#REF!</v>
      </c>
      <c r="N96" s="142" t="e">
        <f>VLOOKUP($A96,'JAN-DEC'!#REF!,23,FALSE)</f>
        <v>#REF!</v>
      </c>
      <c r="O96" s="142" t="e">
        <f>VLOOKUP($A96,'JAN-DEC'!#REF!,24,FALSE)</f>
        <v>#REF!</v>
      </c>
      <c r="P96" s="142" t="e">
        <f>VLOOKUP($A96,'JAN-DEC'!#REF!,25,FALSE)</f>
        <v>#REF!</v>
      </c>
      <c r="Q96" s="142" t="e">
        <f>VLOOKUP($A96,'JAN-DEC'!#REF!,26,FALSE)</f>
        <v>#REF!</v>
      </c>
      <c r="R96" s="142" t="e">
        <f>VLOOKUP($A96,'JAN-DEC'!#REF!,27,FALSE)</f>
        <v>#REF!</v>
      </c>
      <c r="S96" s="142" t="e">
        <f>VLOOKUP($A96,'JAN-DEC'!#REF!,28,FALSE)</f>
        <v>#REF!</v>
      </c>
      <c r="T96" s="142" t="e">
        <f>VLOOKUP($A96,'JAN-DEC'!#REF!,29,FALSE)</f>
        <v>#REF!</v>
      </c>
      <c r="U96" s="143" t="e">
        <f>VLOOKUP($A96,'JAN-DEC'!#REF!,30,FALSE)</f>
        <v>#REF!</v>
      </c>
      <c r="V96" s="93" t="e">
        <f>VLOOKUP($A96,'JAN-DEC'!#REF!,32,FALSE)</f>
        <v>#REF!</v>
      </c>
      <c r="W96" s="100" t="e">
        <f t="shared" si="17"/>
        <v>#REF!</v>
      </c>
    </row>
    <row r="97" spans="1:23">
      <c r="A97" s="141" t="s">
        <v>198</v>
      </c>
      <c r="B97" s="141" t="s">
        <v>199</v>
      </c>
      <c r="C97" s="142" t="e">
        <f>VLOOKUP($A97,'JAN-DEC'!#REF!,12,FALSE)</f>
        <v>#REF!</v>
      </c>
      <c r="D97" s="142" t="e">
        <f>VLOOKUP($A97,'JAN-DEC'!#REF!,13,FALSE)</f>
        <v>#REF!</v>
      </c>
      <c r="E97" s="142" t="e">
        <f>VLOOKUP($A97,'JAN-DEC'!#REF!,14,FALSE)</f>
        <v>#REF!</v>
      </c>
      <c r="F97" s="142" t="e">
        <f>VLOOKUP($A97,'JAN-DEC'!#REF!,15,FALSE)</f>
        <v>#REF!</v>
      </c>
      <c r="G97" s="142" t="e">
        <f>VLOOKUP($A97,'JAN-DEC'!#REF!,16,FALSE)</f>
        <v>#REF!</v>
      </c>
      <c r="H97" s="142" t="e">
        <f>VLOOKUP($A97,'JAN-DEC'!#REF!,17,FALSE)</f>
        <v>#REF!</v>
      </c>
      <c r="I97" s="142" t="e">
        <f>VLOOKUP($A97,'JAN-DEC'!#REF!,18,FALSE)</f>
        <v>#REF!</v>
      </c>
      <c r="J97" s="142" t="e">
        <f>VLOOKUP($A97,'JAN-DEC'!#REF!,19,FALSE)</f>
        <v>#REF!</v>
      </c>
      <c r="K97" s="142" t="e">
        <f>VLOOKUP($A97,'JAN-DEC'!#REF!,20,FALSE)</f>
        <v>#REF!</v>
      </c>
      <c r="L97" s="142" t="e">
        <f>VLOOKUP($A97,'JAN-DEC'!#REF!,21,FALSE)</f>
        <v>#REF!</v>
      </c>
      <c r="M97" s="142" t="e">
        <f>VLOOKUP($A97,'JAN-DEC'!#REF!,22,FALSE)</f>
        <v>#REF!</v>
      </c>
      <c r="N97" s="142" t="e">
        <f>VLOOKUP($A97,'JAN-DEC'!#REF!,23,FALSE)</f>
        <v>#REF!</v>
      </c>
      <c r="O97" s="142" t="e">
        <f>VLOOKUP($A97,'JAN-DEC'!#REF!,24,FALSE)</f>
        <v>#REF!</v>
      </c>
      <c r="P97" s="142" t="e">
        <f>VLOOKUP($A97,'JAN-DEC'!#REF!,25,FALSE)</f>
        <v>#REF!</v>
      </c>
      <c r="Q97" s="142" t="e">
        <f>VLOOKUP($A97,'JAN-DEC'!#REF!,26,FALSE)</f>
        <v>#REF!</v>
      </c>
      <c r="R97" s="142" t="e">
        <f>VLOOKUP($A97,'JAN-DEC'!#REF!,27,FALSE)</f>
        <v>#REF!</v>
      </c>
      <c r="S97" s="142" t="e">
        <f>VLOOKUP($A97,'JAN-DEC'!#REF!,28,FALSE)</f>
        <v>#REF!</v>
      </c>
      <c r="T97" s="142" t="e">
        <f>VLOOKUP($A97,'JAN-DEC'!#REF!,29,FALSE)</f>
        <v>#REF!</v>
      </c>
      <c r="U97" s="143" t="e">
        <f>VLOOKUP($A97,'JAN-DEC'!#REF!,30,FALSE)</f>
        <v>#REF!</v>
      </c>
      <c r="V97" s="93" t="e">
        <f>VLOOKUP($A97,'JAN-DEC'!#REF!,32,FALSE)</f>
        <v>#REF!</v>
      </c>
      <c r="W97" s="100" t="e">
        <f t="shared" si="17"/>
        <v>#REF!</v>
      </c>
    </row>
    <row r="98" spans="1:23">
      <c r="A98" s="141" t="s">
        <v>200</v>
      </c>
      <c r="B98" s="141" t="s">
        <v>201</v>
      </c>
      <c r="C98" s="142" t="e">
        <f>VLOOKUP($A98,'JAN-DEC'!#REF!,12,FALSE)</f>
        <v>#REF!</v>
      </c>
      <c r="D98" s="142" t="e">
        <f>VLOOKUP($A98,'JAN-DEC'!#REF!,13,FALSE)</f>
        <v>#REF!</v>
      </c>
      <c r="E98" s="142" t="e">
        <f>VLOOKUP($A98,'JAN-DEC'!#REF!,14,FALSE)</f>
        <v>#REF!</v>
      </c>
      <c r="F98" s="142" t="e">
        <f>VLOOKUP($A98,'JAN-DEC'!#REF!,15,FALSE)</f>
        <v>#REF!</v>
      </c>
      <c r="G98" s="142" t="e">
        <f>VLOOKUP($A98,'JAN-DEC'!#REF!,16,FALSE)</f>
        <v>#REF!</v>
      </c>
      <c r="H98" s="142" t="e">
        <f>VLOOKUP($A98,'JAN-DEC'!#REF!,17,FALSE)</f>
        <v>#REF!</v>
      </c>
      <c r="I98" s="142" t="e">
        <f>VLOOKUP($A98,'JAN-DEC'!#REF!,18,FALSE)</f>
        <v>#REF!</v>
      </c>
      <c r="J98" s="142" t="e">
        <f>VLOOKUP($A98,'JAN-DEC'!#REF!,19,FALSE)</f>
        <v>#REF!</v>
      </c>
      <c r="K98" s="142" t="e">
        <f>VLOOKUP($A98,'JAN-DEC'!#REF!,20,FALSE)</f>
        <v>#REF!</v>
      </c>
      <c r="L98" s="142" t="e">
        <f>VLOOKUP($A98,'JAN-DEC'!#REF!,21,FALSE)</f>
        <v>#REF!</v>
      </c>
      <c r="M98" s="142" t="e">
        <f>VLOOKUP($A98,'JAN-DEC'!#REF!,22,FALSE)</f>
        <v>#REF!</v>
      </c>
      <c r="N98" s="142" t="e">
        <f>VLOOKUP($A98,'JAN-DEC'!#REF!,23,FALSE)</f>
        <v>#REF!</v>
      </c>
      <c r="O98" s="142" t="e">
        <f>VLOOKUP($A98,'JAN-DEC'!#REF!,24,FALSE)</f>
        <v>#REF!</v>
      </c>
      <c r="P98" s="142" t="e">
        <f>VLOOKUP($A98,'JAN-DEC'!#REF!,25,FALSE)</f>
        <v>#REF!</v>
      </c>
      <c r="Q98" s="142" t="e">
        <f>VLOOKUP($A98,'JAN-DEC'!#REF!,26,FALSE)</f>
        <v>#REF!</v>
      </c>
      <c r="R98" s="142" t="e">
        <f>VLOOKUP($A98,'JAN-DEC'!#REF!,27,FALSE)</f>
        <v>#REF!</v>
      </c>
      <c r="S98" s="142" t="e">
        <f>VLOOKUP($A98,'JAN-DEC'!#REF!,28,FALSE)</f>
        <v>#REF!</v>
      </c>
      <c r="T98" s="142" t="e">
        <f>VLOOKUP($A98,'JAN-DEC'!#REF!,29,FALSE)</f>
        <v>#REF!</v>
      </c>
      <c r="U98" s="143" t="e">
        <f>VLOOKUP($A98,'JAN-DEC'!#REF!,30,FALSE)</f>
        <v>#REF!</v>
      </c>
      <c r="V98" s="93" t="e">
        <f>VLOOKUP($A98,'JAN-DEC'!#REF!,32,FALSE)</f>
        <v>#REF!</v>
      </c>
      <c r="W98" s="100" t="e">
        <f t="shared" si="17"/>
        <v>#REF!</v>
      </c>
    </row>
    <row r="99" spans="1:23">
      <c r="A99" s="141" t="s">
        <v>204</v>
      </c>
      <c r="B99" s="141" t="s">
        <v>205</v>
      </c>
      <c r="C99" s="142" t="e">
        <f>VLOOKUP($A99,'JAN-DEC'!#REF!,12,FALSE)</f>
        <v>#REF!</v>
      </c>
      <c r="D99" s="142" t="e">
        <f>VLOOKUP($A99,'JAN-DEC'!#REF!,13,FALSE)</f>
        <v>#REF!</v>
      </c>
      <c r="E99" s="142" t="e">
        <f>VLOOKUP($A99,'JAN-DEC'!#REF!,14,FALSE)</f>
        <v>#REF!</v>
      </c>
      <c r="F99" s="142" t="e">
        <f>VLOOKUP($A99,'JAN-DEC'!#REF!,15,FALSE)</f>
        <v>#REF!</v>
      </c>
      <c r="G99" s="142" t="e">
        <f>VLOOKUP($A99,'JAN-DEC'!#REF!,16,FALSE)</f>
        <v>#REF!</v>
      </c>
      <c r="H99" s="142" t="e">
        <f>VLOOKUP($A99,'JAN-DEC'!#REF!,17,FALSE)</f>
        <v>#REF!</v>
      </c>
      <c r="I99" s="142" t="e">
        <f>VLOOKUP($A99,'JAN-DEC'!#REF!,18,FALSE)</f>
        <v>#REF!</v>
      </c>
      <c r="J99" s="142" t="e">
        <f>VLOOKUP($A99,'JAN-DEC'!#REF!,19,FALSE)</f>
        <v>#REF!</v>
      </c>
      <c r="K99" s="142" t="e">
        <f>VLOOKUP($A99,'JAN-DEC'!#REF!,20,FALSE)</f>
        <v>#REF!</v>
      </c>
      <c r="L99" s="142" t="e">
        <f>VLOOKUP($A99,'JAN-DEC'!#REF!,21,FALSE)</f>
        <v>#REF!</v>
      </c>
      <c r="M99" s="142" t="e">
        <f>VLOOKUP($A99,'JAN-DEC'!#REF!,22,FALSE)</f>
        <v>#REF!</v>
      </c>
      <c r="N99" s="142" t="e">
        <f>VLOOKUP($A99,'JAN-DEC'!#REF!,23,FALSE)</f>
        <v>#REF!</v>
      </c>
      <c r="O99" s="142" t="e">
        <f>VLOOKUP($A99,'JAN-DEC'!#REF!,24,FALSE)</f>
        <v>#REF!</v>
      </c>
      <c r="P99" s="142" t="e">
        <f>VLOOKUP($A99,'JAN-DEC'!#REF!,25,FALSE)</f>
        <v>#REF!</v>
      </c>
      <c r="Q99" s="142" t="e">
        <f>VLOOKUP($A99,'JAN-DEC'!#REF!,26,FALSE)</f>
        <v>#REF!</v>
      </c>
      <c r="R99" s="142" t="e">
        <f>VLOOKUP($A99,'JAN-DEC'!#REF!,27,FALSE)</f>
        <v>#REF!</v>
      </c>
      <c r="S99" s="142" t="e">
        <f>VLOOKUP($A99,'JAN-DEC'!#REF!,28,FALSE)</f>
        <v>#REF!</v>
      </c>
      <c r="T99" s="142" t="e">
        <f>VLOOKUP($A99,'JAN-DEC'!#REF!,29,FALSE)</f>
        <v>#REF!</v>
      </c>
      <c r="U99" s="143" t="e">
        <f>VLOOKUP($A99,'JAN-DEC'!#REF!,30,FALSE)</f>
        <v>#REF!</v>
      </c>
      <c r="V99" s="93" t="e">
        <f>VLOOKUP($A99,'JAN-DEC'!#REF!,32,FALSE)</f>
        <v>#REF!</v>
      </c>
      <c r="W99" s="100" t="e">
        <f t="shared" si="17"/>
        <v>#REF!</v>
      </c>
    </row>
    <row r="100" spans="1:23">
      <c r="A100" s="141" t="s">
        <v>214</v>
      </c>
      <c r="B100" s="141" t="s">
        <v>287</v>
      </c>
      <c r="C100" s="142" t="e">
        <f>VLOOKUP($A100,'JAN-DEC'!#REF!,12,FALSE)</f>
        <v>#REF!</v>
      </c>
      <c r="D100" s="142" t="e">
        <f>VLOOKUP($A100,'JAN-DEC'!#REF!,13,FALSE)</f>
        <v>#REF!</v>
      </c>
      <c r="E100" s="142" t="e">
        <f>VLOOKUP($A100,'JAN-DEC'!#REF!,14,FALSE)</f>
        <v>#REF!</v>
      </c>
      <c r="F100" s="142" t="e">
        <f>VLOOKUP($A100,'JAN-DEC'!#REF!,15,FALSE)</f>
        <v>#REF!</v>
      </c>
      <c r="G100" s="142" t="e">
        <f>VLOOKUP($A100,'JAN-DEC'!#REF!,16,FALSE)</f>
        <v>#REF!</v>
      </c>
      <c r="H100" s="142" t="e">
        <f>VLOOKUP($A100,'JAN-DEC'!#REF!,17,FALSE)</f>
        <v>#REF!</v>
      </c>
      <c r="I100" s="142" t="e">
        <f>VLOOKUP($A100,'JAN-DEC'!#REF!,18,FALSE)</f>
        <v>#REF!</v>
      </c>
      <c r="J100" s="142" t="e">
        <f>VLOOKUP($A100,'JAN-DEC'!#REF!,19,FALSE)</f>
        <v>#REF!</v>
      </c>
      <c r="K100" s="142" t="e">
        <f>VLOOKUP($A100,'JAN-DEC'!#REF!,20,FALSE)</f>
        <v>#REF!</v>
      </c>
      <c r="L100" s="142" t="e">
        <f>VLOOKUP($A100,'JAN-DEC'!#REF!,21,FALSE)</f>
        <v>#REF!</v>
      </c>
      <c r="M100" s="142" t="e">
        <f>VLOOKUP($A100,'JAN-DEC'!#REF!,22,FALSE)</f>
        <v>#REF!</v>
      </c>
      <c r="N100" s="142" t="e">
        <f>VLOOKUP($A100,'JAN-DEC'!#REF!,23,FALSE)</f>
        <v>#REF!</v>
      </c>
      <c r="O100" s="142" t="e">
        <f>VLOOKUP($A100,'JAN-DEC'!#REF!,24,FALSE)</f>
        <v>#REF!</v>
      </c>
      <c r="P100" s="142" t="e">
        <f>VLOOKUP($A100,'JAN-DEC'!#REF!,25,FALSE)</f>
        <v>#REF!</v>
      </c>
      <c r="Q100" s="142" t="e">
        <f>VLOOKUP($A100,'JAN-DEC'!#REF!,26,FALSE)</f>
        <v>#REF!</v>
      </c>
      <c r="R100" s="142" t="e">
        <f>VLOOKUP($A100,'JAN-DEC'!#REF!,27,FALSE)</f>
        <v>#REF!</v>
      </c>
      <c r="S100" s="142" t="e">
        <f>VLOOKUP($A100,'JAN-DEC'!#REF!,28,FALSE)</f>
        <v>#REF!</v>
      </c>
      <c r="T100" s="142" t="e">
        <f>VLOOKUP($A100,'JAN-DEC'!#REF!,29,FALSE)</f>
        <v>#REF!</v>
      </c>
      <c r="U100" s="143" t="e">
        <f>VLOOKUP($A100,'JAN-DEC'!#REF!,30,FALSE)</f>
        <v>#REF!</v>
      </c>
      <c r="V100" s="93" t="e">
        <f>VLOOKUP($A100,'JAN-DEC'!#REF!,32,FALSE)</f>
        <v>#REF!</v>
      </c>
      <c r="W100" s="100" t="e">
        <f t="shared" si="17"/>
        <v>#REF!</v>
      </c>
    </row>
    <row r="101" spans="1:23">
      <c r="A101" s="141" t="s">
        <v>215</v>
      </c>
      <c r="B101" s="141" t="s">
        <v>287</v>
      </c>
      <c r="C101" s="142" t="e">
        <f>VLOOKUP($A101,'JAN-DEC'!#REF!,12,FALSE)</f>
        <v>#REF!</v>
      </c>
      <c r="D101" s="142" t="e">
        <f>VLOOKUP($A101,'JAN-DEC'!#REF!,13,FALSE)</f>
        <v>#REF!</v>
      </c>
      <c r="E101" s="142" t="e">
        <f>VLOOKUP($A101,'JAN-DEC'!#REF!,14,FALSE)</f>
        <v>#REF!</v>
      </c>
      <c r="F101" s="142" t="e">
        <f>VLOOKUP($A101,'JAN-DEC'!#REF!,15,FALSE)</f>
        <v>#REF!</v>
      </c>
      <c r="G101" s="142" t="e">
        <f>VLOOKUP($A101,'JAN-DEC'!#REF!,16,FALSE)</f>
        <v>#REF!</v>
      </c>
      <c r="H101" s="142" t="e">
        <f>VLOOKUP($A101,'JAN-DEC'!#REF!,17,FALSE)</f>
        <v>#REF!</v>
      </c>
      <c r="I101" s="142" t="e">
        <f>VLOOKUP($A101,'JAN-DEC'!#REF!,18,FALSE)</f>
        <v>#REF!</v>
      </c>
      <c r="J101" s="142" t="e">
        <f>VLOOKUP($A101,'JAN-DEC'!#REF!,19,FALSE)</f>
        <v>#REF!</v>
      </c>
      <c r="K101" s="142" t="e">
        <f>VLOOKUP($A101,'JAN-DEC'!#REF!,20,FALSE)</f>
        <v>#REF!</v>
      </c>
      <c r="L101" s="142" t="e">
        <f>VLOOKUP($A101,'JAN-DEC'!#REF!,21,FALSE)</f>
        <v>#REF!</v>
      </c>
      <c r="M101" s="142" t="e">
        <f>VLOOKUP($A101,'JAN-DEC'!#REF!,22,FALSE)</f>
        <v>#REF!</v>
      </c>
      <c r="N101" s="142" t="e">
        <f>VLOOKUP($A101,'JAN-DEC'!#REF!,23,FALSE)</f>
        <v>#REF!</v>
      </c>
      <c r="O101" s="142" t="e">
        <f>VLOOKUP($A101,'JAN-DEC'!#REF!,24,FALSE)</f>
        <v>#REF!</v>
      </c>
      <c r="P101" s="142" t="e">
        <f>VLOOKUP($A101,'JAN-DEC'!#REF!,25,FALSE)</f>
        <v>#REF!</v>
      </c>
      <c r="Q101" s="142" t="e">
        <f>VLOOKUP($A101,'JAN-DEC'!#REF!,26,FALSE)</f>
        <v>#REF!</v>
      </c>
      <c r="R101" s="142" t="e">
        <f>VLOOKUP($A101,'JAN-DEC'!#REF!,27,FALSE)</f>
        <v>#REF!</v>
      </c>
      <c r="S101" s="142" t="e">
        <f>VLOOKUP($A101,'JAN-DEC'!#REF!,28,FALSE)</f>
        <v>#REF!</v>
      </c>
      <c r="T101" s="142" t="e">
        <f>VLOOKUP($A101,'JAN-DEC'!#REF!,29,FALSE)</f>
        <v>#REF!</v>
      </c>
      <c r="U101" s="143" t="e">
        <f>VLOOKUP($A101,'JAN-DEC'!#REF!,30,FALSE)</f>
        <v>#REF!</v>
      </c>
      <c r="V101" s="93" t="e">
        <f>VLOOKUP($A101,'JAN-DEC'!#REF!,32,FALSE)</f>
        <v>#REF!</v>
      </c>
      <c r="W101" s="100" t="e">
        <f t="shared" si="17"/>
        <v>#REF!</v>
      </c>
    </row>
    <row r="102" spans="1:23">
      <c r="A102" s="141" t="s">
        <v>216</v>
      </c>
      <c r="B102" s="141" t="s">
        <v>217</v>
      </c>
      <c r="C102" s="142" t="e">
        <f>VLOOKUP($A102,'JAN-DEC'!#REF!,12,FALSE)</f>
        <v>#REF!</v>
      </c>
      <c r="D102" s="142" t="e">
        <f>VLOOKUP($A102,'JAN-DEC'!#REF!,13,FALSE)</f>
        <v>#REF!</v>
      </c>
      <c r="E102" s="142" t="e">
        <f>VLOOKUP($A102,'JAN-DEC'!#REF!,14,FALSE)</f>
        <v>#REF!</v>
      </c>
      <c r="F102" s="142" t="e">
        <f>VLOOKUP($A102,'JAN-DEC'!#REF!,15,FALSE)</f>
        <v>#REF!</v>
      </c>
      <c r="G102" s="142" t="e">
        <f>VLOOKUP($A102,'JAN-DEC'!#REF!,16,FALSE)</f>
        <v>#REF!</v>
      </c>
      <c r="H102" s="142" t="e">
        <f>VLOOKUP($A102,'JAN-DEC'!#REF!,17,FALSE)</f>
        <v>#REF!</v>
      </c>
      <c r="I102" s="142" t="e">
        <f>VLOOKUP($A102,'JAN-DEC'!#REF!,18,FALSE)</f>
        <v>#REF!</v>
      </c>
      <c r="J102" s="142" t="e">
        <f>VLOOKUP($A102,'JAN-DEC'!#REF!,19,FALSE)</f>
        <v>#REF!</v>
      </c>
      <c r="K102" s="142" t="e">
        <f>VLOOKUP($A102,'JAN-DEC'!#REF!,20,FALSE)</f>
        <v>#REF!</v>
      </c>
      <c r="L102" s="142" t="e">
        <f>VLOOKUP($A102,'JAN-DEC'!#REF!,21,FALSE)</f>
        <v>#REF!</v>
      </c>
      <c r="M102" s="142" t="e">
        <f>VLOOKUP($A102,'JAN-DEC'!#REF!,22,FALSE)</f>
        <v>#REF!</v>
      </c>
      <c r="N102" s="142" t="e">
        <f>VLOOKUP($A102,'JAN-DEC'!#REF!,23,FALSE)</f>
        <v>#REF!</v>
      </c>
      <c r="O102" s="142" t="e">
        <f>VLOOKUP($A102,'JAN-DEC'!#REF!,24,FALSE)</f>
        <v>#REF!</v>
      </c>
      <c r="P102" s="142" t="e">
        <f>VLOOKUP($A102,'JAN-DEC'!#REF!,25,FALSE)</f>
        <v>#REF!</v>
      </c>
      <c r="Q102" s="142" t="e">
        <f>VLOOKUP($A102,'JAN-DEC'!#REF!,26,FALSE)</f>
        <v>#REF!</v>
      </c>
      <c r="R102" s="142" t="e">
        <f>VLOOKUP($A102,'JAN-DEC'!#REF!,27,FALSE)</f>
        <v>#REF!</v>
      </c>
      <c r="S102" s="142" t="e">
        <f>VLOOKUP($A102,'JAN-DEC'!#REF!,28,FALSE)</f>
        <v>#REF!</v>
      </c>
      <c r="T102" s="142" t="e">
        <f>VLOOKUP($A102,'JAN-DEC'!#REF!,29,FALSE)</f>
        <v>#REF!</v>
      </c>
      <c r="U102" s="143" t="e">
        <f>VLOOKUP($A102,'JAN-DEC'!#REF!,30,FALSE)</f>
        <v>#REF!</v>
      </c>
      <c r="V102" s="93" t="e">
        <f>VLOOKUP($A102,'JAN-DEC'!#REF!,32,FALSE)</f>
        <v>#REF!</v>
      </c>
      <c r="W102" s="100" t="e">
        <f t="shared" si="17"/>
        <v>#REF!</v>
      </c>
    </row>
    <row r="103" spans="1:23">
      <c r="A103" s="141" t="s">
        <v>221</v>
      </c>
      <c r="B103" s="141" t="s">
        <v>220</v>
      </c>
      <c r="C103" s="142" t="e">
        <f>VLOOKUP($A103,'JAN-DEC'!#REF!,12,FALSE)</f>
        <v>#REF!</v>
      </c>
      <c r="D103" s="142" t="e">
        <f>VLOOKUP($A103,'JAN-DEC'!#REF!,13,FALSE)</f>
        <v>#REF!</v>
      </c>
      <c r="E103" s="142" t="e">
        <f>VLOOKUP($A103,'JAN-DEC'!#REF!,14,FALSE)</f>
        <v>#REF!</v>
      </c>
      <c r="F103" s="142" t="e">
        <f>VLOOKUP($A103,'JAN-DEC'!#REF!,15,FALSE)</f>
        <v>#REF!</v>
      </c>
      <c r="G103" s="142" t="e">
        <f>VLOOKUP($A103,'JAN-DEC'!#REF!,16,FALSE)</f>
        <v>#REF!</v>
      </c>
      <c r="H103" s="142" t="e">
        <f>VLOOKUP($A103,'JAN-DEC'!#REF!,17,FALSE)</f>
        <v>#REF!</v>
      </c>
      <c r="I103" s="142" t="e">
        <f>VLOOKUP($A103,'JAN-DEC'!#REF!,18,FALSE)</f>
        <v>#REF!</v>
      </c>
      <c r="J103" s="142" t="e">
        <f>VLOOKUP($A103,'JAN-DEC'!#REF!,19,FALSE)</f>
        <v>#REF!</v>
      </c>
      <c r="K103" s="142" t="e">
        <f>VLOOKUP($A103,'JAN-DEC'!#REF!,20,FALSE)</f>
        <v>#REF!</v>
      </c>
      <c r="L103" s="142" t="e">
        <f>VLOOKUP($A103,'JAN-DEC'!#REF!,21,FALSE)</f>
        <v>#REF!</v>
      </c>
      <c r="M103" s="142" t="e">
        <f>VLOOKUP($A103,'JAN-DEC'!#REF!,22,FALSE)</f>
        <v>#REF!</v>
      </c>
      <c r="N103" s="142" t="e">
        <f>VLOOKUP($A103,'JAN-DEC'!#REF!,23,FALSE)</f>
        <v>#REF!</v>
      </c>
      <c r="O103" s="142" t="e">
        <f>VLOOKUP($A103,'JAN-DEC'!#REF!,24,FALSE)</f>
        <v>#REF!</v>
      </c>
      <c r="P103" s="142" t="e">
        <f>VLOOKUP($A103,'JAN-DEC'!#REF!,25,FALSE)</f>
        <v>#REF!</v>
      </c>
      <c r="Q103" s="142" t="e">
        <f>VLOOKUP($A103,'JAN-DEC'!#REF!,26,FALSE)</f>
        <v>#REF!</v>
      </c>
      <c r="R103" s="142" t="e">
        <f>VLOOKUP($A103,'JAN-DEC'!#REF!,27,FALSE)</f>
        <v>#REF!</v>
      </c>
      <c r="S103" s="142" t="e">
        <f>VLOOKUP($A103,'JAN-DEC'!#REF!,28,FALSE)</f>
        <v>#REF!</v>
      </c>
      <c r="T103" s="142" t="e">
        <f>VLOOKUP($A103,'JAN-DEC'!#REF!,29,FALSE)</f>
        <v>#REF!</v>
      </c>
      <c r="U103" s="143" t="e">
        <f>VLOOKUP($A103,'JAN-DEC'!#REF!,30,FALSE)</f>
        <v>#REF!</v>
      </c>
      <c r="V103" s="93" t="e">
        <f>VLOOKUP($A103,'JAN-DEC'!#REF!,32,FALSE)</f>
        <v>#REF!</v>
      </c>
      <c r="W103" s="100" t="e">
        <f t="shared" si="17"/>
        <v>#REF!</v>
      </c>
    </row>
    <row r="104" spans="1:23">
      <c r="A104" s="141" t="s">
        <v>222</v>
      </c>
      <c r="B104" s="141" t="s">
        <v>223</v>
      </c>
      <c r="C104" s="142" t="e">
        <f>VLOOKUP($A104,'JAN-DEC'!#REF!,12,FALSE)</f>
        <v>#REF!</v>
      </c>
      <c r="D104" s="142" t="e">
        <f>VLOOKUP($A104,'JAN-DEC'!#REF!,13,FALSE)</f>
        <v>#REF!</v>
      </c>
      <c r="E104" s="142" t="e">
        <f>VLOOKUP($A104,'JAN-DEC'!#REF!,14,FALSE)</f>
        <v>#REF!</v>
      </c>
      <c r="F104" s="142" t="e">
        <f>VLOOKUP($A104,'JAN-DEC'!#REF!,15,FALSE)</f>
        <v>#REF!</v>
      </c>
      <c r="G104" s="142" t="e">
        <f>VLOOKUP($A104,'JAN-DEC'!#REF!,16,FALSE)</f>
        <v>#REF!</v>
      </c>
      <c r="H104" s="142" t="e">
        <f>VLOOKUP($A104,'JAN-DEC'!#REF!,17,FALSE)</f>
        <v>#REF!</v>
      </c>
      <c r="I104" s="142" t="e">
        <f>VLOOKUP($A104,'JAN-DEC'!#REF!,18,FALSE)</f>
        <v>#REF!</v>
      </c>
      <c r="J104" s="142" t="e">
        <f>VLOOKUP($A104,'JAN-DEC'!#REF!,19,FALSE)</f>
        <v>#REF!</v>
      </c>
      <c r="K104" s="142" t="e">
        <f>VLOOKUP($A104,'JAN-DEC'!#REF!,20,FALSE)</f>
        <v>#REF!</v>
      </c>
      <c r="L104" s="142" t="e">
        <f>VLOOKUP($A104,'JAN-DEC'!#REF!,21,FALSE)</f>
        <v>#REF!</v>
      </c>
      <c r="M104" s="142" t="e">
        <f>VLOOKUP($A104,'JAN-DEC'!#REF!,22,FALSE)</f>
        <v>#REF!</v>
      </c>
      <c r="N104" s="142" t="e">
        <f>VLOOKUP($A104,'JAN-DEC'!#REF!,23,FALSE)</f>
        <v>#REF!</v>
      </c>
      <c r="O104" s="142" t="e">
        <f>VLOOKUP($A104,'JAN-DEC'!#REF!,24,FALSE)</f>
        <v>#REF!</v>
      </c>
      <c r="P104" s="142" t="e">
        <f>VLOOKUP($A104,'JAN-DEC'!#REF!,25,FALSE)</f>
        <v>#REF!</v>
      </c>
      <c r="Q104" s="142" t="e">
        <f>VLOOKUP($A104,'JAN-DEC'!#REF!,26,FALSE)</f>
        <v>#REF!</v>
      </c>
      <c r="R104" s="142" t="e">
        <f>VLOOKUP($A104,'JAN-DEC'!#REF!,27,FALSE)</f>
        <v>#REF!</v>
      </c>
      <c r="S104" s="142" t="e">
        <f>VLOOKUP($A104,'JAN-DEC'!#REF!,28,FALSE)</f>
        <v>#REF!</v>
      </c>
      <c r="T104" s="142" t="e">
        <f>VLOOKUP($A104,'JAN-DEC'!#REF!,29,FALSE)</f>
        <v>#REF!</v>
      </c>
      <c r="U104" s="143" t="e">
        <f>VLOOKUP($A104,'JAN-DEC'!#REF!,30,FALSE)</f>
        <v>#REF!</v>
      </c>
      <c r="V104" s="93" t="e">
        <f>VLOOKUP($A104,'JAN-DEC'!#REF!,32,FALSE)</f>
        <v>#REF!</v>
      </c>
      <c r="W104" s="100" t="e">
        <f t="shared" si="17"/>
        <v>#REF!</v>
      </c>
    </row>
    <row r="105" spans="1:23">
      <c r="A105" s="141" t="s">
        <v>226</v>
      </c>
      <c r="B105" s="141" t="s">
        <v>287</v>
      </c>
      <c r="C105" s="142" t="e">
        <f>VLOOKUP($A105,'JAN-DEC'!#REF!,12,FALSE)</f>
        <v>#REF!</v>
      </c>
      <c r="D105" s="142" t="e">
        <f>VLOOKUP($A105,'JAN-DEC'!#REF!,13,FALSE)</f>
        <v>#REF!</v>
      </c>
      <c r="E105" s="142" t="e">
        <f>VLOOKUP($A105,'JAN-DEC'!#REF!,14,FALSE)</f>
        <v>#REF!</v>
      </c>
      <c r="F105" s="142" t="e">
        <f>VLOOKUP($A105,'JAN-DEC'!#REF!,15,FALSE)</f>
        <v>#REF!</v>
      </c>
      <c r="G105" s="142" t="e">
        <f>VLOOKUP($A105,'JAN-DEC'!#REF!,16,FALSE)</f>
        <v>#REF!</v>
      </c>
      <c r="H105" s="142" t="e">
        <f>VLOOKUP($A105,'JAN-DEC'!#REF!,17,FALSE)</f>
        <v>#REF!</v>
      </c>
      <c r="I105" s="142" t="e">
        <f>VLOOKUP($A105,'JAN-DEC'!#REF!,18,FALSE)</f>
        <v>#REF!</v>
      </c>
      <c r="J105" s="142" t="e">
        <f>VLOOKUP($A105,'JAN-DEC'!#REF!,19,FALSE)</f>
        <v>#REF!</v>
      </c>
      <c r="K105" s="142" t="e">
        <f>VLOOKUP($A105,'JAN-DEC'!#REF!,20,FALSE)</f>
        <v>#REF!</v>
      </c>
      <c r="L105" s="142" t="e">
        <f>VLOOKUP($A105,'JAN-DEC'!#REF!,21,FALSE)</f>
        <v>#REF!</v>
      </c>
      <c r="M105" s="142" t="e">
        <f>VLOOKUP($A105,'JAN-DEC'!#REF!,22,FALSE)</f>
        <v>#REF!</v>
      </c>
      <c r="N105" s="142" t="e">
        <f>VLOOKUP($A105,'JAN-DEC'!#REF!,23,FALSE)</f>
        <v>#REF!</v>
      </c>
      <c r="O105" s="142" t="e">
        <f>VLOOKUP($A105,'JAN-DEC'!#REF!,24,FALSE)</f>
        <v>#REF!</v>
      </c>
      <c r="P105" s="142" t="e">
        <f>VLOOKUP($A105,'JAN-DEC'!#REF!,25,FALSE)</f>
        <v>#REF!</v>
      </c>
      <c r="Q105" s="142" t="e">
        <f>VLOOKUP($A105,'JAN-DEC'!#REF!,26,FALSE)</f>
        <v>#REF!</v>
      </c>
      <c r="R105" s="142" t="e">
        <f>VLOOKUP($A105,'JAN-DEC'!#REF!,27,FALSE)</f>
        <v>#REF!</v>
      </c>
      <c r="S105" s="142" t="e">
        <f>VLOOKUP($A105,'JAN-DEC'!#REF!,28,FALSE)</f>
        <v>#REF!</v>
      </c>
      <c r="T105" s="142" t="e">
        <f>VLOOKUP($A105,'JAN-DEC'!#REF!,29,FALSE)</f>
        <v>#REF!</v>
      </c>
      <c r="U105" s="143" t="e">
        <f>VLOOKUP($A105,'JAN-DEC'!#REF!,30,FALSE)</f>
        <v>#REF!</v>
      </c>
      <c r="V105" s="93" t="e">
        <f>VLOOKUP($A105,'JAN-DEC'!#REF!,32,FALSE)</f>
        <v>#REF!</v>
      </c>
      <c r="W105" s="100" t="e">
        <f t="shared" si="17"/>
        <v>#REF!</v>
      </c>
    </row>
    <row r="106" spans="1:23">
      <c r="A106" s="141" t="s">
        <v>227</v>
      </c>
      <c r="B106" s="141" t="s">
        <v>228</v>
      </c>
      <c r="C106" s="142" t="e">
        <f>VLOOKUP($A106,'JAN-DEC'!#REF!,12,FALSE)</f>
        <v>#REF!</v>
      </c>
      <c r="D106" s="142" t="e">
        <f>VLOOKUP($A106,'JAN-DEC'!#REF!,13,FALSE)</f>
        <v>#REF!</v>
      </c>
      <c r="E106" s="142" t="e">
        <f>VLOOKUP($A106,'JAN-DEC'!#REF!,14,FALSE)</f>
        <v>#REF!</v>
      </c>
      <c r="F106" s="142" t="e">
        <f>VLOOKUP($A106,'JAN-DEC'!#REF!,15,FALSE)</f>
        <v>#REF!</v>
      </c>
      <c r="G106" s="142" t="e">
        <f>VLOOKUP($A106,'JAN-DEC'!#REF!,16,FALSE)</f>
        <v>#REF!</v>
      </c>
      <c r="H106" s="142" t="e">
        <f>VLOOKUP($A106,'JAN-DEC'!#REF!,17,FALSE)</f>
        <v>#REF!</v>
      </c>
      <c r="I106" s="142" t="e">
        <f>VLOOKUP($A106,'JAN-DEC'!#REF!,18,FALSE)</f>
        <v>#REF!</v>
      </c>
      <c r="J106" s="142" t="e">
        <f>VLOOKUP($A106,'JAN-DEC'!#REF!,19,FALSE)</f>
        <v>#REF!</v>
      </c>
      <c r="K106" s="142" t="e">
        <f>VLOOKUP($A106,'JAN-DEC'!#REF!,20,FALSE)</f>
        <v>#REF!</v>
      </c>
      <c r="L106" s="142" t="e">
        <f>VLOOKUP($A106,'JAN-DEC'!#REF!,21,FALSE)</f>
        <v>#REF!</v>
      </c>
      <c r="M106" s="142" t="e">
        <f>VLOOKUP($A106,'JAN-DEC'!#REF!,22,FALSE)</f>
        <v>#REF!</v>
      </c>
      <c r="N106" s="142" t="e">
        <f>VLOOKUP($A106,'JAN-DEC'!#REF!,23,FALSE)</f>
        <v>#REF!</v>
      </c>
      <c r="O106" s="142" t="e">
        <f>VLOOKUP($A106,'JAN-DEC'!#REF!,24,FALSE)</f>
        <v>#REF!</v>
      </c>
      <c r="P106" s="142" t="e">
        <f>VLOOKUP($A106,'JAN-DEC'!#REF!,25,FALSE)</f>
        <v>#REF!</v>
      </c>
      <c r="Q106" s="142" t="e">
        <f>VLOOKUP($A106,'JAN-DEC'!#REF!,26,FALSE)</f>
        <v>#REF!</v>
      </c>
      <c r="R106" s="142" t="e">
        <f>VLOOKUP($A106,'JAN-DEC'!#REF!,27,FALSE)</f>
        <v>#REF!</v>
      </c>
      <c r="S106" s="142" t="e">
        <f>VLOOKUP($A106,'JAN-DEC'!#REF!,28,FALSE)</f>
        <v>#REF!</v>
      </c>
      <c r="T106" s="142" t="e">
        <f>VLOOKUP($A106,'JAN-DEC'!#REF!,29,FALSE)</f>
        <v>#REF!</v>
      </c>
      <c r="U106" s="143" t="e">
        <f>VLOOKUP($A106,'JAN-DEC'!#REF!,30,FALSE)</f>
        <v>#REF!</v>
      </c>
      <c r="V106" s="93" t="e">
        <f>VLOOKUP($A106,'JAN-DEC'!#REF!,32,FALSE)</f>
        <v>#REF!</v>
      </c>
      <c r="W106" s="100" t="e">
        <f t="shared" si="17"/>
        <v>#REF!</v>
      </c>
    </row>
    <row r="107" spans="1:23">
      <c r="A107" s="141" t="s">
        <v>229</v>
      </c>
      <c r="B107" s="141" t="s">
        <v>230</v>
      </c>
      <c r="C107" s="142" t="e">
        <f>VLOOKUP($A107,'JAN-DEC'!#REF!,12,FALSE)</f>
        <v>#REF!</v>
      </c>
      <c r="D107" s="142" t="e">
        <f>VLOOKUP($A107,'JAN-DEC'!#REF!,13,FALSE)</f>
        <v>#REF!</v>
      </c>
      <c r="E107" s="142" t="e">
        <f>VLOOKUP($A107,'JAN-DEC'!#REF!,14,FALSE)</f>
        <v>#REF!</v>
      </c>
      <c r="F107" s="142" t="e">
        <f>VLOOKUP($A107,'JAN-DEC'!#REF!,15,FALSE)</f>
        <v>#REF!</v>
      </c>
      <c r="G107" s="142" t="e">
        <f>VLOOKUP($A107,'JAN-DEC'!#REF!,16,FALSE)</f>
        <v>#REF!</v>
      </c>
      <c r="H107" s="142" t="e">
        <f>VLOOKUP($A107,'JAN-DEC'!#REF!,17,FALSE)</f>
        <v>#REF!</v>
      </c>
      <c r="I107" s="142" t="e">
        <f>VLOOKUP($A107,'JAN-DEC'!#REF!,18,FALSE)</f>
        <v>#REF!</v>
      </c>
      <c r="J107" s="142" t="e">
        <f>VLOOKUP($A107,'JAN-DEC'!#REF!,19,FALSE)</f>
        <v>#REF!</v>
      </c>
      <c r="K107" s="142" t="e">
        <f>VLOOKUP($A107,'JAN-DEC'!#REF!,20,FALSE)</f>
        <v>#REF!</v>
      </c>
      <c r="L107" s="142" t="e">
        <f>VLOOKUP($A107,'JAN-DEC'!#REF!,21,FALSE)</f>
        <v>#REF!</v>
      </c>
      <c r="M107" s="142" t="e">
        <f>VLOOKUP($A107,'JAN-DEC'!#REF!,22,FALSE)</f>
        <v>#REF!</v>
      </c>
      <c r="N107" s="142" t="e">
        <f>VLOOKUP($A107,'JAN-DEC'!#REF!,23,FALSE)</f>
        <v>#REF!</v>
      </c>
      <c r="O107" s="142" t="e">
        <f>VLOOKUP($A107,'JAN-DEC'!#REF!,24,FALSE)</f>
        <v>#REF!</v>
      </c>
      <c r="P107" s="142" t="e">
        <f>VLOOKUP($A107,'JAN-DEC'!#REF!,25,FALSE)</f>
        <v>#REF!</v>
      </c>
      <c r="Q107" s="142" t="e">
        <f>VLOOKUP($A107,'JAN-DEC'!#REF!,26,FALSE)</f>
        <v>#REF!</v>
      </c>
      <c r="R107" s="142" t="e">
        <f>VLOOKUP($A107,'JAN-DEC'!#REF!,27,FALSE)</f>
        <v>#REF!</v>
      </c>
      <c r="S107" s="142" t="e">
        <f>VLOOKUP($A107,'JAN-DEC'!#REF!,28,FALSE)</f>
        <v>#REF!</v>
      </c>
      <c r="T107" s="142" t="e">
        <f>VLOOKUP($A107,'JAN-DEC'!#REF!,29,FALSE)</f>
        <v>#REF!</v>
      </c>
      <c r="U107" s="143" t="e">
        <f>VLOOKUP($A107,'JAN-DEC'!#REF!,30,FALSE)</f>
        <v>#REF!</v>
      </c>
      <c r="V107" s="93" t="e">
        <f>VLOOKUP($A107,'JAN-DEC'!#REF!,32,FALSE)</f>
        <v>#REF!</v>
      </c>
      <c r="W107" s="100" t="e">
        <f t="shared" si="17"/>
        <v>#REF!</v>
      </c>
    </row>
    <row r="108" spans="1:23">
      <c r="A108" s="141" t="s">
        <v>231</v>
      </c>
      <c r="B108" s="141" t="s">
        <v>287</v>
      </c>
      <c r="C108" s="142" t="e">
        <f>VLOOKUP($A108,'JAN-DEC'!#REF!,12,FALSE)</f>
        <v>#REF!</v>
      </c>
      <c r="D108" s="142" t="e">
        <f>VLOOKUP($A108,'JAN-DEC'!#REF!,13,FALSE)</f>
        <v>#REF!</v>
      </c>
      <c r="E108" s="142" t="e">
        <f>VLOOKUP($A108,'JAN-DEC'!#REF!,14,FALSE)</f>
        <v>#REF!</v>
      </c>
      <c r="F108" s="142" t="e">
        <f>VLOOKUP($A108,'JAN-DEC'!#REF!,15,FALSE)</f>
        <v>#REF!</v>
      </c>
      <c r="G108" s="142" t="e">
        <f>VLOOKUP($A108,'JAN-DEC'!#REF!,16,FALSE)</f>
        <v>#REF!</v>
      </c>
      <c r="H108" s="142" t="e">
        <f>VLOOKUP($A108,'JAN-DEC'!#REF!,17,FALSE)</f>
        <v>#REF!</v>
      </c>
      <c r="I108" s="142" t="e">
        <f>VLOOKUP($A108,'JAN-DEC'!#REF!,18,FALSE)</f>
        <v>#REF!</v>
      </c>
      <c r="J108" s="142" t="e">
        <f>VLOOKUP($A108,'JAN-DEC'!#REF!,19,FALSE)</f>
        <v>#REF!</v>
      </c>
      <c r="K108" s="142" t="e">
        <f>VLOOKUP($A108,'JAN-DEC'!#REF!,20,FALSE)</f>
        <v>#REF!</v>
      </c>
      <c r="L108" s="142" t="e">
        <f>VLOOKUP($A108,'JAN-DEC'!#REF!,21,FALSE)</f>
        <v>#REF!</v>
      </c>
      <c r="M108" s="142" t="e">
        <f>VLOOKUP($A108,'JAN-DEC'!#REF!,22,FALSE)</f>
        <v>#REF!</v>
      </c>
      <c r="N108" s="142" t="e">
        <f>VLOOKUP($A108,'JAN-DEC'!#REF!,23,FALSE)</f>
        <v>#REF!</v>
      </c>
      <c r="O108" s="142" t="e">
        <f>VLOOKUP($A108,'JAN-DEC'!#REF!,24,FALSE)</f>
        <v>#REF!</v>
      </c>
      <c r="P108" s="142" t="e">
        <f>VLOOKUP($A108,'JAN-DEC'!#REF!,25,FALSE)</f>
        <v>#REF!</v>
      </c>
      <c r="Q108" s="142" t="e">
        <f>VLOOKUP($A108,'JAN-DEC'!#REF!,26,FALSE)</f>
        <v>#REF!</v>
      </c>
      <c r="R108" s="142" t="e">
        <f>VLOOKUP($A108,'JAN-DEC'!#REF!,27,FALSE)</f>
        <v>#REF!</v>
      </c>
      <c r="S108" s="142" t="e">
        <f>VLOOKUP($A108,'JAN-DEC'!#REF!,28,FALSE)</f>
        <v>#REF!</v>
      </c>
      <c r="T108" s="142" t="e">
        <f>VLOOKUP($A108,'JAN-DEC'!#REF!,29,FALSE)</f>
        <v>#REF!</v>
      </c>
      <c r="U108" s="143" t="e">
        <f>VLOOKUP($A108,'JAN-DEC'!#REF!,30,FALSE)</f>
        <v>#REF!</v>
      </c>
      <c r="V108" s="93" t="e">
        <f>VLOOKUP($A108,'JAN-DEC'!#REF!,32,FALSE)</f>
        <v>#REF!</v>
      </c>
      <c r="W108" s="100" t="e">
        <f t="shared" si="17"/>
        <v>#REF!</v>
      </c>
    </row>
    <row r="109" spans="1:23">
      <c r="A109" s="141" t="s">
        <v>233</v>
      </c>
      <c r="B109" s="141" t="s">
        <v>260</v>
      </c>
      <c r="C109" s="142" t="e">
        <f>VLOOKUP($A109,'JAN-DEC'!#REF!,12,FALSE)</f>
        <v>#REF!</v>
      </c>
      <c r="D109" s="142" t="e">
        <f>VLOOKUP($A109,'JAN-DEC'!#REF!,13,FALSE)</f>
        <v>#REF!</v>
      </c>
      <c r="E109" s="142" t="e">
        <f>VLOOKUP($A109,'JAN-DEC'!#REF!,14,FALSE)</f>
        <v>#REF!</v>
      </c>
      <c r="F109" s="142" t="e">
        <f>VLOOKUP($A109,'JAN-DEC'!#REF!,15,FALSE)</f>
        <v>#REF!</v>
      </c>
      <c r="G109" s="142" t="e">
        <f>VLOOKUP($A109,'JAN-DEC'!#REF!,16,FALSE)</f>
        <v>#REF!</v>
      </c>
      <c r="H109" s="142" t="e">
        <f>VLOOKUP($A109,'JAN-DEC'!#REF!,17,FALSE)</f>
        <v>#REF!</v>
      </c>
      <c r="I109" s="142" t="e">
        <f>VLOOKUP($A109,'JAN-DEC'!#REF!,18,FALSE)</f>
        <v>#REF!</v>
      </c>
      <c r="J109" s="142" t="e">
        <f>VLOOKUP($A109,'JAN-DEC'!#REF!,19,FALSE)</f>
        <v>#REF!</v>
      </c>
      <c r="K109" s="142" t="e">
        <f>VLOOKUP($A109,'JAN-DEC'!#REF!,20,FALSE)</f>
        <v>#REF!</v>
      </c>
      <c r="L109" s="142" t="e">
        <f>VLOOKUP($A109,'JAN-DEC'!#REF!,21,FALSE)</f>
        <v>#REF!</v>
      </c>
      <c r="M109" s="142" t="e">
        <f>VLOOKUP($A109,'JAN-DEC'!#REF!,22,FALSE)</f>
        <v>#REF!</v>
      </c>
      <c r="N109" s="142" t="e">
        <f>VLOOKUP($A109,'JAN-DEC'!#REF!,23,FALSE)</f>
        <v>#REF!</v>
      </c>
      <c r="O109" s="142" t="e">
        <f>VLOOKUP($A109,'JAN-DEC'!#REF!,24,FALSE)</f>
        <v>#REF!</v>
      </c>
      <c r="P109" s="142" t="e">
        <f>VLOOKUP($A109,'JAN-DEC'!#REF!,25,FALSE)</f>
        <v>#REF!</v>
      </c>
      <c r="Q109" s="142" t="e">
        <f>VLOOKUP($A109,'JAN-DEC'!#REF!,26,FALSE)</f>
        <v>#REF!</v>
      </c>
      <c r="R109" s="142" t="e">
        <f>VLOOKUP($A109,'JAN-DEC'!#REF!,27,FALSE)</f>
        <v>#REF!</v>
      </c>
      <c r="S109" s="142" t="e">
        <f>VLOOKUP($A109,'JAN-DEC'!#REF!,28,FALSE)</f>
        <v>#REF!</v>
      </c>
      <c r="T109" s="142" t="e">
        <f>VLOOKUP($A109,'JAN-DEC'!#REF!,29,FALSE)</f>
        <v>#REF!</v>
      </c>
      <c r="U109" s="143" t="e">
        <f>VLOOKUP($A109,'JAN-DEC'!#REF!,30,FALSE)</f>
        <v>#REF!</v>
      </c>
      <c r="V109" s="93" t="e">
        <f>VLOOKUP($A109,'JAN-DEC'!#REF!,32,FALSE)</f>
        <v>#REF!</v>
      </c>
      <c r="W109" s="100" t="e">
        <f t="shared" si="17"/>
        <v>#REF!</v>
      </c>
    </row>
    <row r="110" spans="1:23">
      <c r="A110" s="141" t="s">
        <v>232</v>
      </c>
      <c r="B110" s="141" t="s">
        <v>287</v>
      </c>
      <c r="C110" s="142" t="e">
        <f>VLOOKUP($A110,'JAN-DEC'!#REF!,12,FALSE)</f>
        <v>#REF!</v>
      </c>
      <c r="D110" s="142" t="e">
        <f>VLOOKUP($A110,'JAN-DEC'!#REF!,13,FALSE)</f>
        <v>#REF!</v>
      </c>
      <c r="E110" s="142" t="e">
        <f>VLOOKUP($A110,'JAN-DEC'!#REF!,14,FALSE)</f>
        <v>#REF!</v>
      </c>
      <c r="F110" s="142" t="e">
        <f>VLOOKUP($A110,'JAN-DEC'!#REF!,15,FALSE)</f>
        <v>#REF!</v>
      </c>
      <c r="G110" s="142" t="e">
        <f>VLOOKUP($A110,'JAN-DEC'!#REF!,16,FALSE)</f>
        <v>#REF!</v>
      </c>
      <c r="H110" s="142" t="e">
        <f>VLOOKUP($A110,'JAN-DEC'!#REF!,17,FALSE)</f>
        <v>#REF!</v>
      </c>
      <c r="I110" s="142" t="e">
        <f>VLOOKUP($A110,'JAN-DEC'!#REF!,18,FALSE)</f>
        <v>#REF!</v>
      </c>
      <c r="J110" s="142" t="e">
        <f>VLOOKUP($A110,'JAN-DEC'!#REF!,19,FALSE)</f>
        <v>#REF!</v>
      </c>
      <c r="K110" s="142" t="e">
        <f>VLOOKUP($A110,'JAN-DEC'!#REF!,20,FALSE)</f>
        <v>#REF!</v>
      </c>
      <c r="L110" s="142" t="e">
        <f>VLOOKUP($A110,'JAN-DEC'!#REF!,21,FALSE)</f>
        <v>#REF!</v>
      </c>
      <c r="M110" s="142" t="e">
        <f>VLOOKUP($A110,'JAN-DEC'!#REF!,22,FALSE)</f>
        <v>#REF!</v>
      </c>
      <c r="N110" s="142" t="e">
        <f>VLOOKUP($A110,'JAN-DEC'!#REF!,23,FALSE)</f>
        <v>#REF!</v>
      </c>
      <c r="O110" s="142" t="e">
        <f>VLOOKUP($A110,'JAN-DEC'!#REF!,24,FALSE)</f>
        <v>#REF!</v>
      </c>
      <c r="P110" s="142" t="e">
        <f>VLOOKUP($A110,'JAN-DEC'!#REF!,25,FALSE)</f>
        <v>#REF!</v>
      </c>
      <c r="Q110" s="142" t="e">
        <f>VLOOKUP($A110,'JAN-DEC'!#REF!,26,FALSE)</f>
        <v>#REF!</v>
      </c>
      <c r="R110" s="142" t="e">
        <f>VLOOKUP($A110,'JAN-DEC'!#REF!,27,FALSE)</f>
        <v>#REF!</v>
      </c>
      <c r="S110" s="142" t="e">
        <f>VLOOKUP($A110,'JAN-DEC'!#REF!,28,FALSE)</f>
        <v>#REF!</v>
      </c>
      <c r="T110" s="142" t="e">
        <f>VLOOKUP($A110,'JAN-DEC'!#REF!,29,FALSE)</f>
        <v>#REF!</v>
      </c>
      <c r="U110" s="143" t="e">
        <f>VLOOKUP($A110,'JAN-DEC'!#REF!,30,FALSE)</f>
        <v>#REF!</v>
      </c>
      <c r="V110" s="93" t="e">
        <f>VLOOKUP($A110,'JAN-DEC'!#REF!,32,FALSE)</f>
        <v>#REF!</v>
      </c>
      <c r="W110" s="100" t="e">
        <f t="shared" si="17"/>
        <v>#REF!</v>
      </c>
    </row>
    <row r="111" spans="1:23">
      <c r="A111" s="141" t="s">
        <v>246</v>
      </c>
      <c r="B111" s="141" t="s">
        <v>247</v>
      </c>
      <c r="C111" s="142" t="e">
        <f>VLOOKUP($A111,'JAN-DEC'!#REF!,12,FALSE)</f>
        <v>#REF!</v>
      </c>
      <c r="D111" s="142" t="e">
        <f>VLOOKUP($A111,'JAN-DEC'!#REF!,13,FALSE)</f>
        <v>#REF!</v>
      </c>
      <c r="E111" s="142" t="e">
        <f>VLOOKUP($A111,'JAN-DEC'!#REF!,14,FALSE)</f>
        <v>#REF!</v>
      </c>
      <c r="F111" s="142" t="e">
        <f>VLOOKUP($A111,'JAN-DEC'!#REF!,15,FALSE)</f>
        <v>#REF!</v>
      </c>
      <c r="G111" s="142" t="e">
        <f>VLOOKUP($A111,'JAN-DEC'!#REF!,16,FALSE)</f>
        <v>#REF!</v>
      </c>
      <c r="H111" s="142" t="e">
        <f>VLOOKUP($A111,'JAN-DEC'!#REF!,17,FALSE)</f>
        <v>#REF!</v>
      </c>
      <c r="I111" s="142" t="e">
        <f>VLOOKUP($A111,'JAN-DEC'!#REF!,18,FALSE)</f>
        <v>#REF!</v>
      </c>
      <c r="J111" s="142" t="e">
        <f>VLOOKUP($A111,'JAN-DEC'!#REF!,19,FALSE)</f>
        <v>#REF!</v>
      </c>
      <c r="K111" s="142" t="e">
        <f>VLOOKUP($A111,'JAN-DEC'!#REF!,20,FALSE)</f>
        <v>#REF!</v>
      </c>
      <c r="L111" s="142" t="e">
        <f>VLOOKUP($A111,'JAN-DEC'!#REF!,21,FALSE)</f>
        <v>#REF!</v>
      </c>
      <c r="M111" s="142" t="e">
        <f>VLOOKUP($A111,'JAN-DEC'!#REF!,22,FALSE)</f>
        <v>#REF!</v>
      </c>
      <c r="N111" s="142" t="e">
        <f>VLOOKUP($A111,'JAN-DEC'!#REF!,23,FALSE)</f>
        <v>#REF!</v>
      </c>
      <c r="O111" s="142" t="e">
        <f>VLOOKUP($A111,'JAN-DEC'!#REF!,24,FALSE)</f>
        <v>#REF!</v>
      </c>
      <c r="P111" s="142" t="e">
        <f>VLOOKUP($A111,'JAN-DEC'!#REF!,25,FALSE)</f>
        <v>#REF!</v>
      </c>
      <c r="Q111" s="142" t="e">
        <f>VLOOKUP($A111,'JAN-DEC'!#REF!,26,FALSE)</f>
        <v>#REF!</v>
      </c>
      <c r="R111" s="142" t="e">
        <f>VLOOKUP($A111,'JAN-DEC'!#REF!,27,FALSE)</f>
        <v>#REF!</v>
      </c>
      <c r="S111" s="142" t="e">
        <f>VLOOKUP($A111,'JAN-DEC'!#REF!,28,FALSE)</f>
        <v>#REF!</v>
      </c>
      <c r="T111" s="142" t="e">
        <f>VLOOKUP($A111,'JAN-DEC'!#REF!,29,FALSE)</f>
        <v>#REF!</v>
      </c>
      <c r="U111" s="143" t="e">
        <f>VLOOKUP($A111,'JAN-DEC'!#REF!,30,FALSE)</f>
        <v>#REF!</v>
      </c>
      <c r="V111" s="93" t="e">
        <f>VLOOKUP($A111,'JAN-DEC'!#REF!,32,FALSE)</f>
        <v>#REF!</v>
      </c>
      <c r="W111" s="100" t="e">
        <f t="shared" si="17"/>
        <v>#REF!</v>
      </c>
    </row>
    <row r="112" spans="1:23">
      <c r="A112" s="141" t="s">
        <v>254</v>
      </c>
      <c r="B112" s="141" t="s">
        <v>255</v>
      </c>
      <c r="C112" s="142" t="e">
        <f>VLOOKUP($A112,'JAN-DEC'!#REF!,12,FALSE)</f>
        <v>#REF!</v>
      </c>
      <c r="D112" s="142" t="e">
        <f>VLOOKUP($A112,'JAN-DEC'!#REF!,13,FALSE)</f>
        <v>#REF!</v>
      </c>
      <c r="E112" s="142" t="e">
        <f>VLOOKUP($A112,'JAN-DEC'!#REF!,14,FALSE)</f>
        <v>#REF!</v>
      </c>
      <c r="F112" s="142" t="e">
        <f>VLOOKUP($A112,'JAN-DEC'!#REF!,15,FALSE)</f>
        <v>#REF!</v>
      </c>
      <c r="G112" s="142" t="e">
        <f>VLOOKUP($A112,'JAN-DEC'!#REF!,16,FALSE)</f>
        <v>#REF!</v>
      </c>
      <c r="H112" s="142" t="e">
        <f>VLOOKUP($A112,'JAN-DEC'!#REF!,17,FALSE)</f>
        <v>#REF!</v>
      </c>
      <c r="I112" s="142" t="e">
        <f>VLOOKUP($A112,'JAN-DEC'!#REF!,18,FALSE)</f>
        <v>#REF!</v>
      </c>
      <c r="J112" s="142" t="e">
        <f>VLOOKUP($A112,'JAN-DEC'!#REF!,19,FALSE)</f>
        <v>#REF!</v>
      </c>
      <c r="K112" s="142" t="e">
        <f>VLOOKUP($A112,'JAN-DEC'!#REF!,20,FALSE)</f>
        <v>#REF!</v>
      </c>
      <c r="L112" s="142" t="e">
        <f>VLOOKUP($A112,'JAN-DEC'!#REF!,21,FALSE)</f>
        <v>#REF!</v>
      </c>
      <c r="M112" s="142" t="e">
        <f>VLOOKUP($A112,'JAN-DEC'!#REF!,22,FALSE)</f>
        <v>#REF!</v>
      </c>
      <c r="N112" s="142" t="e">
        <f>VLOOKUP($A112,'JAN-DEC'!#REF!,23,FALSE)</f>
        <v>#REF!</v>
      </c>
      <c r="O112" s="142" t="e">
        <f>VLOOKUP($A112,'JAN-DEC'!#REF!,24,FALSE)</f>
        <v>#REF!</v>
      </c>
      <c r="P112" s="142" t="e">
        <f>VLOOKUP($A112,'JAN-DEC'!#REF!,25,FALSE)</f>
        <v>#REF!</v>
      </c>
      <c r="Q112" s="142" t="e">
        <f>VLOOKUP($A112,'JAN-DEC'!#REF!,26,FALSE)</f>
        <v>#REF!</v>
      </c>
      <c r="R112" s="142" t="e">
        <f>VLOOKUP($A112,'JAN-DEC'!#REF!,27,FALSE)</f>
        <v>#REF!</v>
      </c>
      <c r="S112" s="142" t="e">
        <f>VLOOKUP($A112,'JAN-DEC'!#REF!,28,FALSE)</f>
        <v>#REF!</v>
      </c>
      <c r="T112" s="142" t="e">
        <f>VLOOKUP($A112,'JAN-DEC'!#REF!,29,FALSE)</f>
        <v>#REF!</v>
      </c>
      <c r="U112" s="143" t="e">
        <f>VLOOKUP($A112,'JAN-DEC'!#REF!,30,FALSE)</f>
        <v>#REF!</v>
      </c>
      <c r="V112" s="93" t="e">
        <f>VLOOKUP($A112,'JAN-DEC'!#REF!,32,FALSE)</f>
        <v>#REF!</v>
      </c>
      <c r="W112" s="100" t="e">
        <f t="shared" si="17"/>
        <v>#REF!</v>
      </c>
    </row>
    <row r="113" spans="1:23">
      <c r="A113" s="141" t="s">
        <v>252</v>
      </c>
      <c r="B113" s="141" t="s">
        <v>253</v>
      </c>
      <c r="C113" s="142" t="e">
        <f>VLOOKUP($A113,'JAN-DEC'!#REF!,12,FALSE)</f>
        <v>#REF!</v>
      </c>
      <c r="D113" s="142" t="e">
        <f>VLOOKUP($A113,'JAN-DEC'!#REF!,13,FALSE)</f>
        <v>#REF!</v>
      </c>
      <c r="E113" s="142" t="e">
        <f>VLOOKUP($A113,'JAN-DEC'!#REF!,14,FALSE)</f>
        <v>#REF!</v>
      </c>
      <c r="F113" s="142" t="e">
        <f>VLOOKUP($A113,'JAN-DEC'!#REF!,15,FALSE)</f>
        <v>#REF!</v>
      </c>
      <c r="G113" s="142" t="e">
        <f>VLOOKUP($A113,'JAN-DEC'!#REF!,16,FALSE)</f>
        <v>#REF!</v>
      </c>
      <c r="H113" s="142" t="e">
        <f>VLOOKUP($A113,'JAN-DEC'!#REF!,17,FALSE)</f>
        <v>#REF!</v>
      </c>
      <c r="I113" s="142" t="e">
        <f>VLOOKUP($A113,'JAN-DEC'!#REF!,18,FALSE)</f>
        <v>#REF!</v>
      </c>
      <c r="J113" s="142" t="e">
        <f>VLOOKUP($A113,'JAN-DEC'!#REF!,19,FALSE)</f>
        <v>#REF!</v>
      </c>
      <c r="K113" s="142" t="e">
        <f>VLOOKUP($A113,'JAN-DEC'!#REF!,20,FALSE)</f>
        <v>#REF!</v>
      </c>
      <c r="L113" s="142" t="e">
        <f>VLOOKUP($A113,'JAN-DEC'!#REF!,21,FALSE)</f>
        <v>#REF!</v>
      </c>
      <c r="M113" s="142" t="e">
        <f>VLOOKUP($A113,'JAN-DEC'!#REF!,22,FALSE)</f>
        <v>#REF!</v>
      </c>
      <c r="N113" s="142" t="e">
        <f>VLOOKUP($A113,'JAN-DEC'!#REF!,23,FALSE)</f>
        <v>#REF!</v>
      </c>
      <c r="O113" s="142" t="e">
        <f>VLOOKUP($A113,'JAN-DEC'!#REF!,24,FALSE)</f>
        <v>#REF!</v>
      </c>
      <c r="P113" s="142" t="e">
        <f>VLOOKUP($A113,'JAN-DEC'!#REF!,25,FALSE)</f>
        <v>#REF!</v>
      </c>
      <c r="Q113" s="142" t="e">
        <f>VLOOKUP($A113,'JAN-DEC'!#REF!,26,FALSE)</f>
        <v>#REF!</v>
      </c>
      <c r="R113" s="142" t="e">
        <f>VLOOKUP($A113,'JAN-DEC'!#REF!,27,FALSE)</f>
        <v>#REF!</v>
      </c>
      <c r="S113" s="142" t="e">
        <f>VLOOKUP($A113,'JAN-DEC'!#REF!,28,FALSE)</f>
        <v>#REF!</v>
      </c>
      <c r="T113" s="142" t="e">
        <f>VLOOKUP($A113,'JAN-DEC'!#REF!,29,FALSE)</f>
        <v>#REF!</v>
      </c>
      <c r="U113" s="143" t="e">
        <f>VLOOKUP($A113,'JAN-DEC'!#REF!,30,FALSE)</f>
        <v>#REF!</v>
      </c>
      <c r="V113" s="93" t="e">
        <f>VLOOKUP($A113,'JAN-DEC'!#REF!,32,FALSE)</f>
        <v>#REF!</v>
      </c>
      <c r="W113" s="100" t="e">
        <f t="shared" si="17"/>
        <v>#REF!</v>
      </c>
    </row>
    <row r="114" spans="1:23">
      <c r="A114" s="141" t="s">
        <v>258</v>
      </c>
      <c r="B114" s="141" t="s">
        <v>287</v>
      </c>
      <c r="C114" s="142" t="e">
        <f>VLOOKUP($A114,'JAN-DEC'!#REF!,12,FALSE)</f>
        <v>#REF!</v>
      </c>
      <c r="D114" s="142" t="e">
        <f>VLOOKUP($A114,'JAN-DEC'!#REF!,13,FALSE)</f>
        <v>#REF!</v>
      </c>
      <c r="E114" s="142" t="e">
        <f>VLOOKUP($A114,'JAN-DEC'!#REF!,14,FALSE)</f>
        <v>#REF!</v>
      </c>
      <c r="F114" s="142" t="e">
        <f>VLOOKUP($A114,'JAN-DEC'!#REF!,15,FALSE)</f>
        <v>#REF!</v>
      </c>
      <c r="G114" s="142" t="e">
        <f>VLOOKUP($A114,'JAN-DEC'!#REF!,16,FALSE)</f>
        <v>#REF!</v>
      </c>
      <c r="H114" s="142" t="e">
        <f>VLOOKUP($A114,'JAN-DEC'!#REF!,17,FALSE)</f>
        <v>#REF!</v>
      </c>
      <c r="I114" s="142" t="e">
        <f>VLOOKUP($A114,'JAN-DEC'!#REF!,18,FALSE)</f>
        <v>#REF!</v>
      </c>
      <c r="J114" s="142" t="e">
        <f>VLOOKUP($A114,'JAN-DEC'!#REF!,19,FALSE)</f>
        <v>#REF!</v>
      </c>
      <c r="K114" s="142" t="e">
        <f>VLOOKUP($A114,'JAN-DEC'!#REF!,20,FALSE)</f>
        <v>#REF!</v>
      </c>
      <c r="L114" s="142" t="e">
        <f>VLOOKUP($A114,'JAN-DEC'!#REF!,21,FALSE)</f>
        <v>#REF!</v>
      </c>
      <c r="M114" s="142" t="e">
        <f>VLOOKUP($A114,'JAN-DEC'!#REF!,22,FALSE)</f>
        <v>#REF!</v>
      </c>
      <c r="N114" s="142" t="e">
        <f>VLOOKUP($A114,'JAN-DEC'!#REF!,23,FALSE)</f>
        <v>#REF!</v>
      </c>
      <c r="O114" s="142" t="e">
        <f>VLOOKUP($A114,'JAN-DEC'!#REF!,24,FALSE)</f>
        <v>#REF!</v>
      </c>
      <c r="P114" s="142" t="e">
        <f>VLOOKUP($A114,'JAN-DEC'!#REF!,25,FALSE)</f>
        <v>#REF!</v>
      </c>
      <c r="Q114" s="142" t="e">
        <f>VLOOKUP($A114,'JAN-DEC'!#REF!,26,FALSE)</f>
        <v>#REF!</v>
      </c>
      <c r="R114" s="142" t="e">
        <f>VLOOKUP($A114,'JAN-DEC'!#REF!,27,FALSE)</f>
        <v>#REF!</v>
      </c>
      <c r="S114" s="142" t="e">
        <f>VLOOKUP($A114,'JAN-DEC'!#REF!,28,FALSE)</f>
        <v>#REF!</v>
      </c>
      <c r="T114" s="142" t="e">
        <f>VLOOKUP($A114,'JAN-DEC'!#REF!,29,FALSE)</f>
        <v>#REF!</v>
      </c>
      <c r="U114" s="143" t="e">
        <f>VLOOKUP($A114,'JAN-DEC'!#REF!,30,FALSE)</f>
        <v>#REF!</v>
      </c>
      <c r="V114" s="93" t="e">
        <f>VLOOKUP($A114,'JAN-DEC'!#REF!,32,FALSE)</f>
        <v>#REF!</v>
      </c>
      <c r="W114" s="100" t="e">
        <f t="shared" si="17"/>
        <v>#REF!</v>
      </c>
    </row>
    <row r="115" spans="1:23">
      <c r="A115" s="141" t="s">
        <v>248</v>
      </c>
      <c r="B115" s="141" t="s">
        <v>249</v>
      </c>
      <c r="C115" s="142" t="e">
        <f>VLOOKUP($A115,'JAN-DEC'!#REF!,12,FALSE)</f>
        <v>#REF!</v>
      </c>
      <c r="D115" s="142" t="e">
        <f>VLOOKUP($A115,'JAN-DEC'!#REF!,13,FALSE)</f>
        <v>#REF!</v>
      </c>
      <c r="E115" s="142" t="e">
        <f>VLOOKUP($A115,'JAN-DEC'!#REF!,14,FALSE)</f>
        <v>#REF!</v>
      </c>
      <c r="F115" s="142" t="e">
        <f>VLOOKUP($A115,'JAN-DEC'!#REF!,15,FALSE)</f>
        <v>#REF!</v>
      </c>
      <c r="G115" s="142" t="e">
        <f>VLOOKUP($A115,'JAN-DEC'!#REF!,16,FALSE)</f>
        <v>#REF!</v>
      </c>
      <c r="H115" s="142" t="e">
        <f>VLOOKUP($A115,'JAN-DEC'!#REF!,17,FALSE)</f>
        <v>#REF!</v>
      </c>
      <c r="I115" s="142" t="e">
        <f>VLOOKUP($A115,'JAN-DEC'!#REF!,18,FALSE)</f>
        <v>#REF!</v>
      </c>
      <c r="J115" s="142" t="e">
        <f>VLOOKUP($A115,'JAN-DEC'!#REF!,19,FALSE)</f>
        <v>#REF!</v>
      </c>
      <c r="K115" s="142" t="e">
        <f>VLOOKUP($A115,'JAN-DEC'!#REF!,20,FALSE)</f>
        <v>#REF!</v>
      </c>
      <c r="L115" s="142" t="e">
        <f>VLOOKUP($A115,'JAN-DEC'!#REF!,21,FALSE)</f>
        <v>#REF!</v>
      </c>
      <c r="M115" s="142" t="e">
        <f>VLOOKUP($A115,'JAN-DEC'!#REF!,22,FALSE)</f>
        <v>#REF!</v>
      </c>
      <c r="N115" s="142" t="e">
        <f>VLOOKUP($A115,'JAN-DEC'!#REF!,23,FALSE)</f>
        <v>#REF!</v>
      </c>
      <c r="O115" s="142" t="e">
        <f>VLOOKUP($A115,'JAN-DEC'!#REF!,24,FALSE)</f>
        <v>#REF!</v>
      </c>
      <c r="P115" s="142" t="e">
        <f>VLOOKUP($A115,'JAN-DEC'!#REF!,25,FALSE)</f>
        <v>#REF!</v>
      </c>
      <c r="Q115" s="142" t="e">
        <f>VLOOKUP($A115,'JAN-DEC'!#REF!,26,FALSE)</f>
        <v>#REF!</v>
      </c>
      <c r="R115" s="142" t="e">
        <f>VLOOKUP($A115,'JAN-DEC'!#REF!,27,FALSE)</f>
        <v>#REF!</v>
      </c>
      <c r="S115" s="142" t="e">
        <f>VLOOKUP($A115,'JAN-DEC'!#REF!,28,FALSE)</f>
        <v>#REF!</v>
      </c>
      <c r="T115" s="142" t="e">
        <f>VLOOKUP($A115,'JAN-DEC'!#REF!,29,FALSE)</f>
        <v>#REF!</v>
      </c>
      <c r="U115" s="143" t="e">
        <f>VLOOKUP($A115,'JAN-DEC'!#REF!,30,FALSE)</f>
        <v>#REF!</v>
      </c>
      <c r="V115" s="93" t="e">
        <f>VLOOKUP($A115,'JAN-DEC'!#REF!,32,FALSE)</f>
        <v>#REF!</v>
      </c>
      <c r="W115" s="100" t="e">
        <f t="shared" si="17"/>
        <v>#REF!</v>
      </c>
    </row>
    <row r="116" spans="1:23">
      <c r="A116" s="141" t="s">
        <v>256</v>
      </c>
      <c r="B116" s="141" t="s">
        <v>257</v>
      </c>
      <c r="C116" s="142" t="e">
        <f>VLOOKUP($A116,'JAN-DEC'!#REF!,12,FALSE)</f>
        <v>#REF!</v>
      </c>
      <c r="D116" s="142" t="e">
        <f>VLOOKUP($A116,'JAN-DEC'!#REF!,13,FALSE)</f>
        <v>#REF!</v>
      </c>
      <c r="E116" s="142" t="e">
        <f>VLOOKUP($A116,'JAN-DEC'!#REF!,14,FALSE)</f>
        <v>#REF!</v>
      </c>
      <c r="F116" s="142" t="e">
        <f>VLOOKUP($A116,'JAN-DEC'!#REF!,15,FALSE)</f>
        <v>#REF!</v>
      </c>
      <c r="G116" s="142" t="e">
        <f>VLOOKUP($A116,'JAN-DEC'!#REF!,16,FALSE)</f>
        <v>#REF!</v>
      </c>
      <c r="H116" s="142" t="e">
        <f>VLOOKUP($A116,'JAN-DEC'!#REF!,17,FALSE)</f>
        <v>#REF!</v>
      </c>
      <c r="I116" s="142" t="e">
        <f>VLOOKUP($A116,'JAN-DEC'!#REF!,18,FALSE)</f>
        <v>#REF!</v>
      </c>
      <c r="J116" s="142" t="e">
        <f>VLOOKUP($A116,'JAN-DEC'!#REF!,19,FALSE)</f>
        <v>#REF!</v>
      </c>
      <c r="K116" s="142" t="e">
        <f>VLOOKUP($A116,'JAN-DEC'!#REF!,20,FALSE)</f>
        <v>#REF!</v>
      </c>
      <c r="L116" s="142" t="e">
        <f>VLOOKUP($A116,'JAN-DEC'!#REF!,21,FALSE)</f>
        <v>#REF!</v>
      </c>
      <c r="M116" s="142" t="e">
        <f>VLOOKUP($A116,'JAN-DEC'!#REF!,22,FALSE)</f>
        <v>#REF!</v>
      </c>
      <c r="N116" s="142" t="e">
        <f>VLOOKUP($A116,'JAN-DEC'!#REF!,23,FALSE)</f>
        <v>#REF!</v>
      </c>
      <c r="O116" s="142" t="e">
        <f>VLOOKUP($A116,'JAN-DEC'!#REF!,24,FALSE)</f>
        <v>#REF!</v>
      </c>
      <c r="P116" s="142" t="e">
        <f>VLOOKUP($A116,'JAN-DEC'!#REF!,25,FALSE)</f>
        <v>#REF!</v>
      </c>
      <c r="Q116" s="142" t="e">
        <f>VLOOKUP($A116,'JAN-DEC'!#REF!,26,FALSE)</f>
        <v>#REF!</v>
      </c>
      <c r="R116" s="142" t="e">
        <f>VLOOKUP($A116,'JAN-DEC'!#REF!,27,FALSE)</f>
        <v>#REF!</v>
      </c>
      <c r="S116" s="142" t="e">
        <f>VLOOKUP($A116,'JAN-DEC'!#REF!,28,FALSE)</f>
        <v>#REF!</v>
      </c>
      <c r="T116" s="142" t="e">
        <f>VLOOKUP($A116,'JAN-DEC'!#REF!,29,FALSE)</f>
        <v>#REF!</v>
      </c>
      <c r="U116" s="143" t="e">
        <f>VLOOKUP($A116,'JAN-DEC'!#REF!,30,FALSE)</f>
        <v>#REF!</v>
      </c>
      <c r="V116" s="93" t="e">
        <f>VLOOKUP($A116,'JAN-DEC'!#REF!,32,FALSE)</f>
        <v>#REF!</v>
      </c>
      <c r="W116" s="100" t="e">
        <f t="shared" si="17"/>
        <v>#REF!</v>
      </c>
    </row>
    <row r="117" spans="1:23">
      <c r="A117" s="141" t="s">
        <v>261</v>
      </c>
      <c r="B117" s="141" t="s">
        <v>262</v>
      </c>
      <c r="C117" s="142" t="e">
        <f>VLOOKUP($A117,'JAN-DEC'!#REF!,12,FALSE)</f>
        <v>#REF!</v>
      </c>
      <c r="D117" s="142" t="e">
        <f>VLOOKUP($A117,'JAN-DEC'!#REF!,13,FALSE)</f>
        <v>#REF!</v>
      </c>
      <c r="E117" s="142" t="e">
        <f>VLOOKUP($A117,'JAN-DEC'!#REF!,14,FALSE)</f>
        <v>#REF!</v>
      </c>
      <c r="F117" s="142" t="e">
        <f>VLOOKUP($A117,'JAN-DEC'!#REF!,15,FALSE)</f>
        <v>#REF!</v>
      </c>
      <c r="G117" s="142" t="e">
        <f>VLOOKUP($A117,'JAN-DEC'!#REF!,16,FALSE)</f>
        <v>#REF!</v>
      </c>
      <c r="H117" s="142" t="e">
        <f>VLOOKUP($A117,'JAN-DEC'!#REF!,17,FALSE)</f>
        <v>#REF!</v>
      </c>
      <c r="I117" s="142" t="e">
        <f>VLOOKUP($A117,'JAN-DEC'!#REF!,18,FALSE)</f>
        <v>#REF!</v>
      </c>
      <c r="J117" s="142" t="e">
        <f>VLOOKUP($A117,'JAN-DEC'!#REF!,19,FALSE)</f>
        <v>#REF!</v>
      </c>
      <c r="K117" s="142" t="e">
        <f>VLOOKUP($A117,'JAN-DEC'!#REF!,20,FALSE)</f>
        <v>#REF!</v>
      </c>
      <c r="L117" s="142" t="e">
        <f>VLOOKUP($A117,'JAN-DEC'!#REF!,21,FALSE)</f>
        <v>#REF!</v>
      </c>
      <c r="M117" s="142" t="e">
        <f>VLOOKUP($A117,'JAN-DEC'!#REF!,22,FALSE)</f>
        <v>#REF!</v>
      </c>
      <c r="N117" s="142" t="e">
        <f>VLOOKUP($A117,'JAN-DEC'!#REF!,23,FALSE)</f>
        <v>#REF!</v>
      </c>
      <c r="O117" s="142" t="e">
        <f>VLOOKUP($A117,'JAN-DEC'!#REF!,24,FALSE)</f>
        <v>#REF!</v>
      </c>
      <c r="P117" s="142" t="e">
        <f>VLOOKUP($A117,'JAN-DEC'!#REF!,25,FALSE)</f>
        <v>#REF!</v>
      </c>
      <c r="Q117" s="142" t="e">
        <f>VLOOKUP($A117,'JAN-DEC'!#REF!,26,FALSE)</f>
        <v>#REF!</v>
      </c>
      <c r="R117" s="142" t="e">
        <f>VLOOKUP($A117,'JAN-DEC'!#REF!,27,FALSE)</f>
        <v>#REF!</v>
      </c>
      <c r="S117" s="142" t="e">
        <f>VLOOKUP($A117,'JAN-DEC'!#REF!,28,FALSE)</f>
        <v>#REF!</v>
      </c>
      <c r="T117" s="142" t="e">
        <f>VLOOKUP($A117,'JAN-DEC'!#REF!,29,FALSE)</f>
        <v>#REF!</v>
      </c>
      <c r="U117" s="143" t="e">
        <f>VLOOKUP($A117,'JAN-DEC'!#REF!,30,FALSE)</f>
        <v>#REF!</v>
      </c>
      <c r="V117" s="93" t="e">
        <f>VLOOKUP($A117,'JAN-DEC'!#REF!,32,FALSE)</f>
        <v>#REF!</v>
      </c>
      <c r="W117" s="100" t="e">
        <f t="shared" si="17"/>
        <v>#REF!</v>
      </c>
    </row>
    <row r="118" spans="1:23">
      <c r="A118" s="141" t="s">
        <v>263</v>
      </c>
      <c r="B118" s="141" t="s">
        <v>264</v>
      </c>
      <c r="C118" s="142" t="e">
        <f>VLOOKUP($A118,'JAN-DEC'!#REF!,12,FALSE)</f>
        <v>#REF!</v>
      </c>
      <c r="D118" s="142" t="e">
        <f>VLOOKUP($A118,'JAN-DEC'!#REF!,13,FALSE)</f>
        <v>#REF!</v>
      </c>
      <c r="E118" s="142" t="e">
        <f>VLOOKUP($A118,'JAN-DEC'!#REF!,14,FALSE)</f>
        <v>#REF!</v>
      </c>
      <c r="F118" s="142" t="e">
        <f>VLOOKUP($A118,'JAN-DEC'!#REF!,15,FALSE)</f>
        <v>#REF!</v>
      </c>
      <c r="G118" s="142" t="e">
        <f>VLOOKUP($A118,'JAN-DEC'!#REF!,16,FALSE)</f>
        <v>#REF!</v>
      </c>
      <c r="H118" s="142" t="e">
        <f>VLOOKUP($A118,'JAN-DEC'!#REF!,17,FALSE)</f>
        <v>#REF!</v>
      </c>
      <c r="I118" s="142" t="e">
        <f>VLOOKUP($A118,'JAN-DEC'!#REF!,18,FALSE)</f>
        <v>#REF!</v>
      </c>
      <c r="J118" s="142" t="e">
        <f>VLOOKUP($A118,'JAN-DEC'!#REF!,19,FALSE)</f>
        <v>#REF!</v>
      </c>
      <c r="K118" s="142" t="e">
        <f>VLOOKUP($A118,'JAN-DEC'!#REF!,20,FALSE)</f>
        <v>#REF!</v>
      </c>
      <c r="L118" s="142" t="e">
        <f>VLOOKUP($A118,'JAN-DEC'!#REF!,21,FALSE)</f>
        <v>#REF!</v>
      </c>
      <c r="M118" s="142" t="e">
        <f>VLOOKUP($A118,'JAN-DEC'!#REF!,22,FALSE)</f>
        <v>#REF!</v>
      </c>
      <c r="N118" s="142" t="e">
        <f>VLOOKUP($A118,'JAN-DEC'!#REF!,23,FALSE)</f>
        <v>#REF!</v>
      </c>
      <c r="O118" s="142" t="e">
        <f>VLOOKUP($A118,'JAN-DEC'!#REF!,24,FALSE)</f>
        <v>#REF!</v>
      </c>
      <c r="P118" s="142" t="e">
        <f>VLOOKUP($A118,'JAN-DEC'!#REF!,25,FALSE)</f>
        <v>#REF!</v>
      </c>
      <c r="Q118" s="142" t="e">
        <f>VLOOKUP($A118,'JAN-DEC'!#REF!,26,FALSE)</f>
        <v>#REF!</v>
      </c>
      <c r="R118" s="142" t="e">
        <f>VLOOKUP($A118,'JAN-DEC'!#REF!,27,FALSE)</f>
        <v>#REF!</v>
      </c>
      <c r="S118" s="142" t="e">
        <f>VLOOKUP($A118,'JAN-DEC'!#REF!,28,FALSE)</f>
        <v>#REF!</v>
      </c>
      <c r="T118" s="142" t="e">
        <f>VLOOKUP($A118,'JAN-DEC'!#REF!,29,FALSE)</f>
        <v>#REF!</v>
      </c>
      <c r="U118" s="143" t="e">
        <f>VLOOKUP($A118,'JAN-DEC'!#REF!,30,FALSE)</f>
        <v>#REF!</v>
      </c>
      <c r="V118" s="93" t="e">
        <f>VLOOKUP($A118,'JAN-DEC'!#REF!,32,FALSE)</f>
        <v>#REF!</v>
      </c>
      <c r="W118" s="100" t="e">
        <f t="shared" si="17"/>
        <v>#REF!</v>
      </c>
    </row>
    <row r="119" spans="1:23">
      <c r="A119" s="141" t="s">
        <v>265</v>
      </c>
      <c r="B119" s="141" t="s">
        <v>266</v>
      </c>
      <c r="C119" s="142" t="e">
        <f>VLOOKUP($A119,'JAN-DEC'!#REF!,12,FALSE)</f>
        <v>#REF!</v>
      </c>
      <c r="D119" s="142" t="e">
        <f>VLOOKUP($A119,'JAN-DEC'!#REF!,13,FALSE)</f>
        <v>#REF!</v>
      </c>
      <c r="E119" s="142" t="e">
        <f>VLOOKUP($A119,'JAN-DEC'!#REF!,14,FALSE)</f>
        <v>#REF!</v>
      </c>
      <c r="F119" s="142" t="e">
        <f>VLOOKUP($A119,'JAN-DEC'!#REF!,15,FALSE)</f>
        <v>#REF!</v>
      </c>
      <c r="G119" s="142" t="e">
        <f>VLOOKUP($A119,'JAN-DEC'!#REF!,16,FALSE)</f>
        <v>#REF!</v>
      </c>
      <c r="H119" s="142" t="e">
        <f>VLOOKUP($A119,'JAN-DEC'!#REF!,17,FALSE)</f>
        <v>#REF!</v>
      </c>
      <c r="I119" s="142" t="e">
        <f>VLOOKUP($A119,'JAN-DEC'!#REF!,18,FALSE)</f>
        <v>#REF!</v>
      </c>
      <c r="J119" s="142" t="e">
        <f>VLOOKUP($A119,'JAN-DEC'!#REF!,19,FALSE)</f>
        <v>#REF!</v>
      </c>
      <c r="K119" s="142" t="e">
        <f>VLOOKUP($A119,'JAN-DEC'!#REF!,20,FALSE)</f>
        <v>#REF!</v>
      </c>
      <c r="L119" s="142" t="e">
        <f>VLOOKUP($A119,'JAN-DEC'!#REF!,21,FALSE)</f>
        <v>#REF!</v>
      </c>
      <c r="M119" s="142" t="e">
        <f>VLOOKUP($A119,'JAN-DEC'!#REF!,22,FALSE)</f>
        <v>#REF!</v>
      </c>
      <c r="N119" s="142" t="e">
        <f>VLOOKUP($A119,'JAN-DEC'!#REF!,23,FALSE)</f>
        <v>#REF!</v>
      </c>
      <c r="O119" s="142" t="e">
        <f>VLOOKUP($A119,'JAN-DEC'!#REF!,24,FALSE)</f>
        <v>#REF!</v>
      </c>
      <c r="P119" s="142" t="e">
        <f>VLOOKUP($A119,'JAN-DEC'!#REF!,25,FALSE)</f>
        <v>#REF!</v>
      </c>
      <c r="Q119" s="142" t="e">
        <f>VLOOKUP($A119,'JAN-DEC'!#REF!,26,FALSE)</f>
        <v>#REF!</v>
      </c>
      <c r="R119" s="142" t="e">
        <f>VLOOKUP($A119,'JAN-DEC'!#REF!,27,FALSE)</f>
        <v>#REF!</v>
      </c>
      <c r="S119" s="142" t="e">
        <f>VLOOKUP($A119,'JAN-DEC'!#REF!,28,FALSE)</f>
        <v>#REF!</v>
      </c>
      <c r="T119" s="142" t="e">
        <f>VLOOKUP($A119,'JAN-DEC'!#REF!,29,FALSE)</f>
        <v>#REF!</v>
      </c>
      <c r="U119" s="143" t="e">
        <f>VLOOKUP($A119,'JAN-DEC'!#REF!,30,FALSE)</f>
        <v>#REF!</v>
      </c>
      <c r="V119" s="93" t="e">
        <f>VLOOKUP($A119,'JAN-DEC'!#REF!,32,FALSE)</f>
        <v>#REF!</v>
      </c>
      <c r="W119" s="100" t="e">
        <f t="shared" si="17"/>
        <v>#REF!</v>
      </c>
    </row>
    <row r="120" spans="1:23">
      <c r="A120" s="141" t="s">
        <v>267</v>
      </c>
      <c r="B120" s="141" t="s">
        <v>268</v>
      </c>
      <c r="C120" s="142" t="e">
        <f>VLOOKUP($A120,'JAN-DEC'!#REF!,12,FALSE)</f>
        <v>#REF!</v>
      </c>
      <c r="D120" s="142" t="e">
        <f>VLOOKUP($A120,'JAN-DEC'!#REF!,13,FALSE)</f>
        <v>#REF!</v>
      </c>
      <c r="E120" s="142" t="e">
        <f>VLOOKUP($A120,'JAN-DEC'!#REF!,14,FALSE)</f>
        <v>#REF!</v>
      </c>
      <c r="F120" s="142" t="e">
        <f>VLOOKUP($A120,'JAN-DEC'!#REF!,15,FALSE)</f>
        <v>#REF!</v>
      </c>
      <c r="G120" s="142" t="e">
        <f>VLOOKUP($A120,'JAN-DEC'!#REF!,16,FALSE)</f>
        <v>#REF!</v>
      </c>
      <c r="H120" s="142" t="e">
        <f>VLOOKUP($A120,'JAN-DEC'!#REF!,17,FALSE)</f>
        <v>#REF!</v>
      </c>
      <c r="I120" s="142" t="e">
        <f>VLOOKUP($A120,'JAN-DEC'!#REF!,18,FALSE)</f>
        <v>#REF!</v>
      </c>
      <c r="J120" s="142" t="e">
        <f>VLOOKUP($A120,'JAN-DEC'!#REF!,19,FALSE)</f>
        <v>#REF!</v>
      </c>
      <c r="K120" s="142" t="e">
        <f>VLOOKUP($A120,'JAN-DEC'!#REF!,20,FALSE)</f>
        <v>#REF!</v>
      </c>
      <c r="L120" s="142" t="e">
        <f>VLOOKUP($A120,'JAN-DEC'!#REF!,21,FALSE)</f>
        <v>#REF!</v>
      </c>
      <c r="M120" s="142" t="e">
        <f>VLOOKUP($A120,'JAN-DEC'!#REF!,22,FALSE)</f>
        <v>#REF!</v>
      </c>
      <c r="N120" s="142" t="e">
        <f>VLOOKUP($A120,'JAN-DEC'!#REF!,23,FALSE)</f>
        <v>#REF!</v>
      </c>
      <c r="O120" s="142" t="e">
        <f>VLOOKUP($A120,'JAN-DEC'!#REF!,24,FALSE)</f>
        <v>#REF!</v>
      </c>
      <c r="P120" s="142" t="e">
        <f>VLOOKUP($A120,'JAN-DEC'!#REF!,25,FALSE)</f>
        <v>#REF!</v>
      </c>
      <c r="Q120" s="142" t="e">
        <f>VLOOKUP($A120,'JAN-DEC'!#REF!,26,FALSE)</f>
        <v>#REF!</v>
      </c>
      <c r="R120" s="142" t="e">
        <f>VLOOKUP($A120,'JAN-DEC'!#REF!,27,FALSE)</f>
        <v>#REF!</v>
      </c>
      <c r="S120" s="142" t="e">
        <f>VLOOKUP($A120,'JAN-DEC'!#REF!,28,FALSE)</f>
        <v>#REF!</v>
      </c>
      <c r="T120" s="142" t="e">
        <f>VLOOKUP($A120,'JAN-DEC'!#REF!,29,FALSE)</f>
        <v>#REF!</v>
      </c>
      <c r="U120" s="143" t="e">
        <f>VLOOKUP($A120,'JAN-DEC'!#REF!,30,FALSE)</f>
        <v>#REF!</v>
      </c>
      <c r="V120" s="93" t="e">
        <f>VLOOKUP($A120,'JAN-DEC'!#REF!,32,FALSE)</f>
        <v>#REF!</v>
      </c>
      <c r="W120" s="100" t="e">
        <f t="shared" si="17"/>
        <v>#REF!</v>
      </c>
    </row>
    <row r="121" spans="1:23">
      <c r="A121" s="141" t="s">
        <v>271</v>
      </c>
      <c r="B121" s="141" t="s">
        <v>272</v>
      </c>
      <c r="C121" s="142" t="e">
        <f>VLOOKUP($A121,'JAN-DEC'!#REF!,12,FALSE)</f>
        <v>#REF!</v>
      </c>
      <c r="D121" s="142" t="e">
        <f>VLOOKUP($A121,'JAN-DEC'!#REF!,13,FALSE)</f>
        <v>#REF!</v>
      </c>
      <c r="E121" s="142" t="e">
        <f>VLOOKUP($A121,'JAN-DEC'!#REF!,14,FALSE)</f>
        <v>#REF!</v>
      </c>
      <c r="F121" s="142" t="e">
        <f>VLOOKUP($A121,'JAN-DEC'!#REF!,15,FALSE)</f>
        <v>#REF!</v>
      </c>
      <c r="G121" s="142" t="e">
        <f>VLOOKUP($A121,'JAN-DEC'!#REF!,16,FALSE)</f>
        <v>#REF!</v>
      </c>
      <c r="H121" s="142" t="e">
        <f>VLOOKUP($A121,'JAN-DEC'!#REF!,17,FALSE)</f>
        <v>#REF!</v>
      </c>
      <c r="I121" s="142" t="e">
        <f>VLOOKUP($A121,'JAN-DEC'!#REF!,18,FALSE)</f>
        <v>#REF!</v>
      </c>
      <c r="J121" s="142" t="e">
        <f>VLOOKUP($A121,'JAN-DEC'!#REF!,19,FALSE)</f>
        <v>#REF!</v>
      </c>
      <c r="K121" s="142" t="e">
        <f>VLOOKUP($A121,'JAN-DEC'!#REF!,20,FALSE)</f>
        <v>#REF!</v>
      </c>
      <c r="L121" s="142" t="e">
        <f>VLOOKUP($A121,'JAN-DEC'!#REF!,21,FALSE)</f>
        <v>#REF!</v>
      </c>
      <c r="M121" s="142" t="e">
        <f>VLOOKUP($A121,'JAN-DEC'!#REF!,22,FALSE)</f>
        <v>#REF!</v>
      </c>
      <c r="N121" s="142" t="e">
        <f>VLOOKUP($A121,'JAN-DEC'!#REF!,23,FALSE)</f>
        <v>#REF!</v>
      </c>
      <c r="O121" s="142" t="e">
        <f>VLOOKUP($A121,'JAN-DEC'!#REF!,24,FALSE)</f>
        <v>#REF!</v>
      </c>
      <c r="P121" s="142" t="e">
        <f>VLOOKUP($A121,'JAN-DEC'!#REF!,25,FALSE)</f>
        <v>#REF!</v>
      </c>
      <c r="Q121" s="142" t="e">
        <f>VLOOKUP($A121,'JAN-DEC'!#REF!,26,FALSE)</f>
        <v>#REF!</v>
      </c>
      <c r="R121" s="142" t="e">
        <f>VLOOKUP($A121,'JAN-DEC'!#REF!,27,FALSE)</f>
        <v>#REF!</v>
      </c>
      <c r="S121" s="142" t="e">
        <f>VLOOKUP($A121,'JAN-DEC'!#REF!,28,FALSE)</f>
        <v>#REF!</v>
      </c>
      <c r="T121" s="142" t="e">
        <f>VLOOKUP($A121,'JAN-DEC'!#REF!,29,FALSE)</f>
        <v>#REF!</v>
      </c>
      <c r="U121" s="143" t="e">
        <f>VLOOKUP($A121,'JAN-DEC'!#REF!,30,FALSE)</f>
        <v>#REF!</v>
      </c>
      <c r="V121" s="93" t="e">
        <f>VLOOKUP($A121,'JAN-DEC'!#REF!,32,FALSE)</f>
        <v>#REF!</v>
      </c>
      <c r="W121" s="100" t="e">
        <f t="shared" si="17"/>
        <v>#REF!</v>
      </c>
    </row>
    <row r="122" spans="1:23">
      <c r="A122" s="141" t="s">
        <v>269</v>
      </c>
      <c r="B122" s="141" t="s">
        <v>270</v>
      </c>
      <c r="C122" s="142" t="e">
        <f>VLOOKUP($A122,'JAN-DEC'!#REF!,12,FALSE)</f>
        <v>#REF!</v>
      </c>
      <c r="D122" s="142" t="e">
        <f>VLOOKUP($A122,'JAN-DEC'!#REF!,13,FALSE)</f>
        <v>#REF!</v>
      </c>
      <c r="E122" s="142" t="e">
        <f>VLOOKUP($A122,'JAN-DEC'!#REF!,14,FALSE)</f>
        <v>#REF!</v>
      </c>
      <c r="F122" s="142" t="e">
        <f>VLOOKUP($A122,'JAN-DEC'!#REF!,15,FALSE)</f>
        <v>#REF!</v>
      </c>
      <c r="G122" s="142" t="e">
        <f>VLOOKUP($A122,'JAN-DEC'!#REF!,16,FALSE)</f>
        <v>#REF!</v>
      </c>
      <c r="H122" s="142" t="e">
        <f>VLOOKUP($A122,'JAN-DEC'!#REF!,17,FALSE)</f>
        <v>#REF!</v>
      </c>
      <c r="I122" s="142" t="e">
        <f>VLOOKUP($A122,'JAN-DEC'!#REF!,18,FALSE)</f>
        <v>#REF!</v>
      </c>
      <c r="J122" s="142" t="e">
        <f>VLOOKUP($A122,'JAN-DEC'!#REF!,19,FALSE)</f>
        <v>#REF!</v>
      </c>
      <c r="K122" s="142" t="e">
        <f>VLOOKUP($A122,'JAN-DEC'!#REF!,20,FALSE)</f>
        <v>#REF!</v>
      </c>
      <c r="L122" s="142" t="e">
        <f>VLOOKUP($A122,'JAN-DEC'!#REF!,21,FALSE)</f>
        <v>#REF!</v>
      </c>
      <c r="M122" s="142" t="e">
        <f>VLOOKUP($A122,'JAN-DEC'!#REF!,22,FALSE)</f>
        <v>#REF!</v>
      </c>
      <c r="N122" s="142" t="e">
        <f>VLOOKUP($A122,'JAN-DEC'!#REF!,23,FALSE)</f>
        <v>#REF!</v>
      </c>
      <c r="O122" s="142" t="e">
        <f>VLOOKUP($A122,'JAN-DEC'!#REF!,24,FALSE)</f>
        <v>#REF!</v>
      </c>
      <c r="P122" s="142" t="e">
        <f>VLOOKUP($A122,'JAN-DEC'!#REF!,25,FALSE)</f>
        <v>#REF!</v>
      </c>
      <c r="Q122" s="142" t="e">
        <f>VLOOKUP($A122,'JAN-DEC'!#REF!,26,FALSE)</f>
        <v>#REF!</v>
      </c>
      <c r="R122" s="142" t="e">
        <f>VLOOKUP($A122,'JAN-DEC'!#REF!,27,FALSE)</f>
        <v>#REF!</v>
      </c>
      <c r="S122" s="142" t="e">
        <f>VLOOKUP($A122,'JAN-DEC'!#REF!,28,FALSE)</f>
        <v>#REF!</v>
      </c>
      <c r="T122" s="142" t="e">
        <f>VLOOKUP($A122,'JAN-DEC'!#REF!,29,FALSE)</f>
        <v>#REF!</v>
      </c>
      <c r="U122" s="143" t="e">
        <f>VLOOKUP($A122,'JAN-DEC'!#REF!,30,FALSE)</f>
        <v>#REF!</v>
      </c>
      <c r="V122" s="93" t="e">
        <f>VLOOKUP($A122,'JAN-DEC'!#REF!,32,FALSE)</f>
        <v>#REF!</v>
      </c>
      <c r="W122" s="100" t="e">
        <f t="shared" si="17"/>
        <v>#REF!</v>
      </c>
    </row>
    <row r="123" spans="1:23">
      <c r="A123" s="141" t="s">
        <v>274</v>
      </c>
      <c r="B123" s="141" t="s">
        <v>287</v>
      </c>
      <c r="C123" s="142" t="e">
        <f>VLOOKUP($A123,'JAN-DEC'!#REF!,12,FALSE)</f>
        <v>#REF!</v>
      </c>
      <c r="D123" s="142" t="e">
        <f>VLOOKUP($A123,'JAN-DEC'!#REF!,13,FALSE)</f>
        <v>#REF!</v>
      </c>
      <c r="E123" s="142" t="e">
        <f>VLOOKUP($A123,'JAN-DEC'!#REF!,14,FALSE)</f>
        <v>#REF!</v>
      </c>
      <c r="F123" s="142" t="e">
        <f>VLOOKUP($A123,'JAN-DEC'!#REF!,15,FALSE)</f>
        <v>#REF!</v>
      </c>
      <c r="G123" s="142" t="e">
        <f>VLOOKUP($A123,'JAN-DEC'!#REF!,16,FALSE)</f>
        <v>#REF!</v>
      </c>
      <c r="H123" s="142" t="e">
        <f>VLOOKUP($A123,'JAN-DEC'!#REF!,17,FALSE)</f>
        <v>#REF!</v>
      </c>
      <c r="I123" s="142" t="e">
        <f>VLOOKUP($A123,'JAN-DEC'!#REF!,18,FALSE)</f>
        <v>#REF!</v>
      </c>
      <c r="J123" s="142" t="e">
        <f>VLOOKUP($A123,'JAN-DEC'!#REF!,19,FALSE)</f>
        <v>#REF!</v>
      </c>
      <c r="K123" s="142" t="e">
        <f>VLOOKUP($A123,'JAN-DEC'!#REF!,20,FALSE)</f>
        <v>#REF!</v>
      </c>
      <c r="L123" s="142" t="e">
        <f>VLOOKUP($A123,'JAN-DEC'!#REF!,21,FALSE)</f>
        <v>#REF!</v>
      </c>
      <c r="M123" s="142" t="e">
        <f>VLOOKUP($A123,'JAN-DEC'!#REF!,22,FALSE)</f>
        <v>#REF!</v>
      </c>
      <c r="N123" s="142" t="e">
        <f>VLOOKUP($A123,'JAN-DEC'!#REF!,23,FALSE)</f>
        <v>#REF!</v>
      </c>
      <c r="O123" s="142" t="e">
        <f>VLOOKUP($A123,'JAN-DEC'!#REF!,24,FALSE)</f>
        <v>#REF!</v>
      </c>
      <c r="P123" s="142" t="e">
        <f>VLOOKUP($A123,'JAN-DEC'!#REF!,25,FALSE)</f>
        <v>#REF!</v>
      </c>
      <c r="Q123" s="142" t="e">
        <f>VLOOKUP($A123,'JAN-DEC'!#REF!,26,FALSE)</f>
        <v>#REF!</v>
      </c>
      <c r="R123" s="142" t="e">
        <f>VLOOKUP($A123,'JAN-DEC'!#REF!,27,FALSE)</f>
        <v>#REF!</v>
      </c>
      <c r="S123" s="142" t="e">
        <f>VLOOKUP($A123,'JAN-DEC'!#REF!,28,FALSE)</f>
        <v>#REF!</v>
      </c>
      <c r="T123" s="142" t="e">
        <f>VLOOKUP($A123,'JAN-DEC'!#REF!,29,FALSE)</f>
        <v>#REF!</v>
      </c>
      <c r="U123" s="143" t="e">
        <f>VLOOKUP($A123,'JAN-DEC'!#REF!,30,FALSE)</f>
        <v>#REF!</v>
      </c>
      <c r="V123" s="93" t="e">
        <f>VLOOKUP($A123,'JAN-DEC'!#REF!,32,FALSE)</f>
        <v>#REF!</v>
      </c>
      <c r="W123" s="100" t="e">
        <f t="shared" si="17"/>
        <v>#REF!</v>
      </c>
    </row>
    <row r="124" spans="1:23">
      <c r="A124" s="141" t="s">
        <v>280</v>
      </c>
      <c r="B124" s="141" t="s">
        <v>287</v>
      </c>
      <c r="C124" s="142" t="e">
        <f>VLOOKUP($A124,'JAN-DEC'!#REF!,12,FALSE)</f>
        <v>#REF!</v>
      </c>
      <c r="D124" s="142" t="e">
        <f>VLOOKUP($A124,'JAN-DEC'!#REF!,13,FALSE)</f>
        <v>#REF!</v>
      </c>
      <c r="E124" s="142" t="e">
        <f>VLOOKUP($A124,'JAN-DEC'!#REF!,14,FALSE)</f>
        <v>#REF!</v>
      </c>
      <c r="F124" s="142" t="e">
        <f>VLOOKUP($A124,'JAN-DEC'!#REF!,15,FALSE)</f>
        <v>#REF!</v>
      </c>
      <c r="G124" s="142" t="e">
        <f>VLOOKUP($A124,'JAN-DEC'!#REF!,16,FALSE)</f>
        <v>#REF!</v>
      </c>
      <c r="H124" s="142" t="e">
        <f>VLOOKUP($A124,'JAN-DEC'!#REF!,17,FALSE)</f>
        <v>#REF!</v>
      </c>
      <c r="I124" s="142" t="e">
        <f>VLOOKUP($A124,'JAN-DEC'!#REF!,18,FALSE)</f>
        <v>#REF!</v>
      </c>
      <c r="J124" s="142" t="e">
        <f>VLOOKUP($A124,'JAN-DEC'!#REF!,19,FALSE)</f>
        <v>#REF!</v>
      </c>
      <c r="K124" s="142" t="e">
        <f>VLOOKUP($A124,'JAN-DEC'!#REF!,20,FALSE)</f>
        <v>#REF!</v>
      </c>
      <c r="L124" s="142" t="e">
        <f>VLOOKUP($A124,'JAN-DEC'!#REF!,21,FALSE)</f>
        <v>#REF!</v>
      </c>
      <c r="M124" s="142" t="e">
        <f>VLOOKUP($A124,'JAN-DEC'!#REF!,22,FALSE)</f>
        <v>#REF!</v>
      </c>
      <c r="N124" s="142" t="e">
        <f>VLOOKUP($A124,'JAN-DEC'!#REF!,23,FALSE)</f>
        <v>#REF!</v>
      </c>
      <c r="O124" s="142" t="e">
        <f>VLOOKUP($A124,'JAN-DEC'!#REF!,24,FALSE)</f>
        <v>#REF!</v>
      </c>
      <c r="P124" s="142" t="e">
        <f>VLOOKUP($A124,'JAN-DEC'!#REF!,25,FALSE)</f>
        <v>#REF!</v>
      </c>
      <c r="Q124" s="142" t="e">
        <f>VLOOKUP($A124,'JAN-DEC'!#REF!,26,FALSE)</f>
        <v>#REF!</v>
      </c>
      <c r="R124" s="142" t="e">
        <f>VLOOKUP($A124,'JAN-DEC'!#REF!,27,FALSE)</f>
        <v>#REF!</v>
      </c>
      <c r="S124" s="142" t="e">
        <f>VLOOKUP($A124,'JAN-DEC'!#REF!,28,FALSE)</f>
        <v>#REF!</v>
      </c>
      <c r="T124" s="142" t="e">
        <f>VLOOKUP($A124,'JAN-DEC'!#REF!,29,FALSE)</f>
        <v>#REF!</v>
      </c>
      <c r="U124" s="143" t="e">
        <f>VLOOKUP($A124,'JAN-DEC'!#REF!,30,FALSE)</f>
        <v>#REF!</v>
      </c>
      <c r="V124" s="93" t="e">
        <f>VLOOKUP($A124,'JAN-DEC'!#REF!,32,FALSE)</f>
        <v>#REF!</v>
      </c>
      <c r="W124" s="100" t="e">
        <f t="shared" si="17"/>
        <v>#REF!</v>
      </c>
    </row>
    <row r="125" spans="1:23">
      <c r="A125" s="141" t="s">
        <v>278</v>
      </c>
      <c r="B125" s="141" t="s">
        <v>279</v>
      </c>
      <c r="C125" s="142" t="e">
        <f>VLOOKUP($A125,'JAN-DEC'!#REF!,12,FALSE)</f>
        <v>#REF!</v>
      </c>
      <c r="D125" s="142" t="e">
        <f>VLOOKUP($A125,'JAN-DEC'!#REF!,13,FALSE)</f>
        <v>#REF!</v>
      </c>
      <c r="E125" s="142" t="e">
        <f>VLOOKUP($A125,'JAN-DEC'!#REF!,14,FALSE)</f>
        <v>#REF!</v>
      </c>
      <c r="F125" s="142" t="e">
        <f>VLOOKUP($A125,'JAN-DEC'!#REF!,15,FALSE)</f>
        <v>#REF!</v>
      </c>
      <c r="G125" s="142" t="e">
        <f>VLOOKUP($A125,'JAN-DEC'!#REF!,16,FALSE)</f>
        <v>#REF!</v>
      </c>
      <c r="H125" s="142" t="e">
        <f>VLOOKUP($A125,'JAN-DEC'!#REF!,17,FALSE)</f>
        <v>#REF!</v>
      </c>
      <c r="I125" s="142" t="e">
        <f>VLOOKUP($A125,'JAN-DEC'!#REF!,18,FALSE)</f>
        <v>#REF!</v>
      </c>
      <c r="J125" s="142" t="e">
        <f>VLOOKUP($A125,'JAN-DEC'!#REF!,19,FALSE)</f>
        <v>#REF!</v>
      </c>
      <c r="K125" s="142" t="e">
        <f>VLOOKUP($A125,'JAN-DEC'!#REF!,20,FALSE)</f>
        <v>#REF!</v>
      </c>
      <c r="L125" s="142" t="e">
        <f>VLOOKUP($A125,'JAN-DEC'!#REF!,21,FALSE)</f>
        <v>#REF!</v>
      </c>
      <c r="M125" s="142" t="e">
        <f>VLOOKUP($A125,'JAN-DEC'!#REF!,22,FALSE)</f>
        <v>#REF!</v>
      </c>
      <c r="N125" s="142" t="e">
        <f>VLOOKUP($A125,'JAN-DEC'!#REF!,23,FALSE)</f>
        <v>#REF!</v>
      </c>
      <c r="O125" s="142" t="e">
        <f>VLOOKUP($A125,'JAN-DEC'!#REF!,24,FALSE)</f>
        <v>#REF!</v>
      </c>
      <c r="P125" s="142" t="e">
        <f>VLOOKUP($A125,'JAN-DEC'!#REF!,25,FALSE)</f>
        <v>#REF!</v>
      </c>
      <c r="Q125" s="142" t="e">
        <f>VLOOKUP($A125,'JAN-DEC'!#REF!,26,FALSE)</f>
        <v>#REF!</v>
      </c>
      <c r="R125" s="142" t="e">
        <f>VLOOKUP($A125,'JAN-DEC'!#REF!,27,FALSE)</f>
        <v>#REF!</v>
      </c>
      <c r="S125" s="142" t="e">
        <f>VLOOKUP($A125,'JAN-DEC'!#REF!,28,FALSE)</f>
        <v>#REF!</v>
      </c>
      <c r="T125" s="142" t="e">
        <f>VLOOKUP($A125,'JAN-DEC'!#REF!,29,FALSE)</f>
        <v>#REF!</v>
      </c>
      <c r="U125" s="143" t="e">
        <f>VLOOKUP($A125,'JAN-DEC'!#REF!,30,FALSE)</f>
        <v>#REF!</v>
      </c>
      <c r="V125" s="93" t="e">
        <f>VLOOKUP($A125,'JAN-DEC'!#REF!,32,FALSE)</f>
        <v>#REF!</v>
      </c>
      <c r="W125" s="100" t="e">
        <f t="shared" si="17"/>
        <v>#REF!</v>
      </c>
    </row>
    <row r="126" spans="1:23" hidden="1">
      <c r="A126" s="141"/>
      <c r="B126" s="141"/>
      <c r="C126" s="142"/>
      <c r="D126" s="142"/>
      <c r="E126" s="142"/>
      <c r="F126" s="142"/>
      <c r="G126" s="142"/>
      <c r="H126" s="142"/>
      <c r="I126" s="142"/>
      <c r="J126" s="142"/>
      <c r="K126" s="142"/>
      <c r="L126" s="142"/>
      <c r="M126" s="142"/>
      <c r="N126" s="142"/>
      <c r="O126" s="142"/>
      <c r="P126" s="142"/>
      <c r="Q126" s="142"/>
      <c r="R126" s="142"/>
      <c r="S126" s="142"/>
      <c r="T126" s="142"/>
      <c r="U126" s="143"/>
      <c r="V126" s="93"/>
    </row>
    <row r="127" spans="1:23" hidden="1">
      <c r="A127" s="141"/>
      <c r="B127" s="141"/>
      <c r="C127" s="142"/>
      <c r="D127" s="142"/>
      <c r="E127" s="142"/>
      <c r="F127" s="142"/>
      <c r="G127" s="142"/>
      <c r="H127" s="142"/>
      <c r="I127" s="142"/>
      <c r="J127" s="142"/>
      <c r="K127" s="142"/>
      <c r="L127" s="142"/>
      <c r="M127" s="142"/>
      <c r="N127" s="142"/>
      <c r="O127" s="142"/>
      <c r="P127" s="142"/>
      <c r="Q127" s="142"/>
      <c r="R127" s="142"/>
      <c r="S127" s="142"/>
      <c r="T127" s="142"/>
      <c r="U127" s="143"/>
      <c r="V127" s="93"/>
    </row>
    <row r="128" spans="1:23" hidden="1">
      <c r="A128" s="141"/>
      <c r="B128" s="141"/>
      <c r="C128" s="142"/>
      <c r="D128" s="142"/>
      <c r="E128" s="142"/>
      <c r="F128" s="142"/>
      <c r="G128" s="142"/>
      <c r="H128" s="142"/>
      <c r="I128" s="142"/>
      <c r="J128" s="142"/>
      <c r="K128" s="142"/>
      <c r="L128" s="142"/>
      <c r="M128" s="142"/>
      <c r="N128" s="142"/>
      <c r="O128" s="142"/>
      <c r="P128" s="142"/>
      <c r="Q128" s="142"/>
      <c r="R128" s="142"/>
      <c r="S128" s="142"/>
      <c r="T128" s="142"/>
      <c r="U128" s="143"/>
      <c r="V128" s="100">
        <f t="shared" si="15"/>
        <v>0</v>
      </c>
    </row>
    <row r="129" spans="1:22">
      <c r="A129" s="141"/>
      <c r="B129" s="101" t="s">
        <v>80</v>
      </c>
      <c r="C129" s="102" t="e">
        <f t="shared" ref="C129:V129" si="18">SUBTOTAL(109,C66:C128)</f>
        <v>#REF!</v>
      </c>
      <c r="D129" s="102" t="e">
        <f t="shared" si="18"/>
        <v>#REF!</v>
      </c>
      <c r="E129" s="102" t="e">
        <f t="shared" si="18"/>
        <v>#REF!</v>
      </c>
      <c r="F129" s="102" t="e">
        <f t="shared" si="18"/>
        <v>#REF!</v>
      </c>
      <c r="G129" s="102" t="e">
        <f t="shared" si="18"/>
        <v>#REF!</v>
      </c>
      <c r="H129" s="102" t="e">
        <f t="shared" si="18"/>
        <v>#REF!</v>
      </c>
      <c r="I129" s="102" t="e">
        <f t="shared" si="18"/>
        <v>#REF!</v>
      </c>
      <c r="J129" s="102" t="e">
        <f t="shared" si="18"/>
        <v>#REF!</v>
      </c>
      <c r="K129" s="102" t="e">
        <f t="shared" si="18"/>
        <v>#REF!</v>
      </c>
      <c r="L129" s="102" t="e">
        <f t="shared" si="18"/>
        <v>#REF!</v>
      </c>
      <c r="M129" s="102" t="e">
        <f t="shared" si="18"/>
        <v>#REF!</v>
      </c>
      <c r="N129" s="102" t="e">
        <f t="shared" si="18"/>
        <v>#REF!</v>
      </c>
      <c r="O129" s="102" t="e">
        <f t="shared" si="18"/>
        <v>#REF!</v>
      </c>
      <c r="P129" s="102" t="e">
        <f t="shared" si="18"/>
        <v>#REF!</v>
      </c>
      <c r="Q129" s="102" t="e">
        <f t="shared" si="18"/>
        <v>#REF!</v>
      </c>
      <c r="R129" s="102" t="e">
        <f t="shared" si="18"/>
        <v>#REF!</v>
      </c>
      <c r="S129" s="102" t="e">
        <f t="shared" si="18"/>
        <v>#REF!</v>
      </c>
      <c r="T129" s="102" t="e">
        <f t="shared" si="18"/>
        <v>#REF!</v>
      </c>
      <c r="U129" s="129" t="e">
        <f t="shared" si="18"/>
        <v>#REF!</v>
      </c>
      <c r="V129" s="94" t="e">
        <f t="shared" si="18"/>
        <v>#REF!</v>
      </c>
    </row>
    <row r="130" spans="1:22">
      <c r="A130" s="145" t="s">
        <v>81</v>
      </c>
      <c r="B130" s="141"/>
      <c r="C130" s="142"/>
      <c r="D130" s="142"/>
      <c r="E130" s="142"/>
      <c r="F130" s="142"/>
      <c r="G130" s="142"/>
      <c r="H130" s="142"/>
      <c r="I130" s="142"/>
      <c r="J130" s="142"/>
      <c r="K130" s="142"/>
      <c r="L130" s="142"/>
      <c r="M130" s="142"/>
      <c r="N130" s="142"/>
      <c r="O130" s="142"/>
      <c r="P130" s="142"/>
      <c r="Q130" s="142"/>
      <c r="R130" s="142"/>
      <c r="S130" s="142"/>
      <c r="T130" s="142"/>
      <c r="U130" s="143"/>
      <c r="V130" s="100">
        <f t="shared" si="15"/>
        <v>0</v>
      </c>
    </row>
    <row r="131" spans="1:22">
      <c r="A131" s="140" t="s">
        <v>29</v>
      </c>
      <c r="B131" s="141" t="e">
        <f>+'JAN-DEC'!#REF!</f>
        <v>#REF!</v>
      </c>
      <c r="C131" s="142" t="e">
        <f>VLOOKUP($B131,'JAN-DEC'!#REF!,12,FALSE)</f>
        <v>#REF!</v>
      </c>
      <c r="D131" s="142" t="e">
        <f>VLOOKUP($B131,'JAN-DEC'!#REF!,13,FALSE)</f>
        <v>#REF!</v>
      </c>
      <c r="E131" s="142" t="e">
        <f>VLOOKUP($B131,'JAN-DEC'!#REF!,14,FALSE)</f>
        <v>#REF!</v>
      </c>
      <c r="F131" s="142" t="e">
        <f>VLOOKUP($B131,'JAN-DEC'!#REF!,15,FALSE)</f>
        <v>#REF!</v>
      </c>
      <c r="G131" s="142" t="e">
        <f>VLOOKUP($B131,'JAN-DEC'!#REF!,16,FALSE)</f>
        <v>#REF!</v>
      </c>
      <c r="H131" s="142" t="e">
        <f>VLOOKUP($B131,'JAN-DEC'!#REF!,17,FALSE)</f>
        <v>#REF!</v>
      </c>
      <c r="I131" s="142" t="e">
        <f>VLOOKUP($B131,'JAN-DEC'!#REF!,18,FALSE)</f>
        <v>#REF!</v>
      </c>
      <c r="J131" s="142" t="e">
        <f>VLOOKUP($B131,'JAN-DEC'!#REF!,19,FALSE)</f>
        <v>#REF!</v>
      </c>
      <c r="K131" s="142" t="e">
        <f>VLOOKUP($B131,'JAN-DEC'!#REF!,20,FALSE)</f>
        <v>#REF!</v>
      </c>
      <c r="L131" s="142" t="e">
        <f>VLOOKUP($B131,'JAN-DEC'!#REF!,21,FALSE)</f>
        <v>#REF!</v>
      </c>
      <c r="M131" s="142" t="e">
        <f>VLOOKUP($B131,'JAN-DEC'!#REF!,22,FALSE)</f>
        <v>#REF!</v>
      </c>
      <c r="N131" s="142" t="e">
        <f>VLOOKUP($B131,'JAN-DEC'!#REF!,23,FALSE)</f>
        <v>#REF!</v>
      </c>
      <c r="O131" s="142" t="e">
        <f>VLOOKUP($B131,'JAN-DEC'!#REF!,24,FALSE)</f>
        <v>#REF!</v>
      </c>
      <c r="P131" s="142" t="e">
        <f>VLOOKUP($B131,'JAN-DEC'!#REF!,25,FALSE)</f>
        <v>#REF!</v>
      </c>
      <c r="Q131" s="142" t="e">
        <f>VLOOKUP($B131,'JAN-DEC'!#REF!,26,FALSE)</f>
        <v>#REF!</v>
      </c>
      <c r="R131" s="142" t="e">
        <f>VLOOKUP($B131,'JAN-DEC'!#REF!,27,FALSE)</f>
        <v>#REF!</v>
      </c>
      <c r="S131" s="142" t="e">
        <f>VLOOKUP($B131,'JAN-DEC'!#REF!,28,FALSE)</f>
        <v>#REF!</v>
      </c>
      <c r="T131" s="142" t="e">
        <f>VLOOKUP($B131,'JAN-DEC'!#REF!,29,FALSE)</f>
        <v>#REF!</v>
      </c>
      <c r="U131" s="143" t="e">
        <f>VLOOKUP($B131,'JAN-DEC'!#REF!,30,FALSE)</f>
        <v>#REF!</v>
      </c>
      <c r="V131" s="93" t="e">
        <f>VLOOKUP($A131,'JAN-DEC'!#REF!,32,FALSE)</f>
        <v>#REF!</v>
      </c>
    </row>
    <row r="132" spans="1:22">
      <c r="A132" s="140" t="s">
        <v>17</v>
      </c>
      <c r="B132" s="141" t="e">
        <f>+'JAN-DEC'!#REF!</f>
        <v>#REF!</v>
      </c>
      <c r="C132" s="142" t="e">
        <f>VLOOKUP($B132,'JAN-DEC'!#REF!,12,FALSE)</f>
        <v>#REF!</v>
      </c>
      <c r="D132" s="142" t="e">
        <f>VLOOKUP($B132,'JAN-DEC'!#REF!,13,FALSE)</f>
        <v>#REF!</v>
      </c>
      <c r="E132" s="142" t="e">
        <f>VLOOKUP($B132,'JAN-DEC'!#REF!,14,FALSE)</f>
        <v>#REF!</v>
      </c>
      <c r="F132" s="142" t="e">
        <f>VLOOKUP($B132,'JAN-DEC'!#REF!,15,FALSE)</f>
        <v>#REF!</v>
      </c>
      <c r="G132" s="142" t="e">
        <f>VLOOKUP($B132,'JAN-DEC'!#REF!,16,FALSE)</f>
        <v>#REF!</v>
      </c>
      <c r="H132" s="142" t="e">
        <f>VLOOKUP($B132,'JAN-DEC'!#REF!,17,FALSE)</f>
        <v>#REF!</v>
      </c>
      <c r="I132" s="142" t="e">
        <f>VLOOKUP($B132,'JAN-DEC'!#REF!,18,FALSE)</f>
        <v>#REF!</v>
      </c>
      <c r="J132" s="142" t="e">
        <f>VLOOKUP($B132,'JAN-DEC'!#REF!,19,FALSE)</f>
        <v>#REF!</v>
      </c>
      <c r="K132" s="142" t="e">
        <f>VLOOKUP($B132,'JAN-DEC'!#REF!,20,FALSE)</f>
        <v>#REF!</v>
      </c>
      <c r="L132" s="142" t="e">
        <f>VLOOKUP($B132,'JAN-DEC'!#REF!,21,FALSE)</f>
        <v>#REF!</v>
      </c>
      <c r="M132" s="142" t="e">
        <f>VLOOKUP($B132,'JAN-DEC'!#REF!,22,FALSE)</f>
        <v>#REF!</v>
      </c>
      <c r="N132" s="142" t="e">
        <f>VLOOKUP($B132,'JAN-DEC'!#REF!,23,FALSE)</f>
        <v>#REF!</v>
      </c>
      <c r="O132" s="142" t="e">
        <f>VLOOKUP($B132,'JAN-DEC'!#REF!,24,FALSE)</f>
        <v>#REF!</v>
      </c>
      <c r="P132" s="142" t="e">
        <f>VLOOKUP($B132,'JAN-DEC'!#REF!,25,FALSE)</f>
        <v>#REF!</v>
      </c>
      <c r="Q132" s="142" t="e">
        <f>VLOOKUP($B132,'JAN-DEC'!#REF!,26,FALSE)</f>
        <v>#REF!</v>
      </c>
      <c r="R132" s="142" t="e">
        <f>VLOOKUP($B132,'JAN-DEC'!#REF!,27,FALSE)</f>
        <v>#REF!</v>
      </c>
      <c r="S132" s="142" t="e">
        <f>VLOOKUP($B132,'JAN-DEC'!#REF!,28,FALSE)</f>
        <v>#REF!</v>
      </c>
      <c r="T132" s="142" t="e">
        <f>VLOOKUP($B132,'JAN-DEC'!#REF!,29,FALSE)</f>
        <v>#REF!</v>
      </c>
      <c r="U132" s="143" t="e">
        <f>VLOOKUP($B132,'JAN-DEC'!#REF!,30,FALSE)</f>
        <v>#REF!</v>
      </c>
      <c r="V132" s="93" t="e">
        <f>VLOOKUP($A132,'JAN-DEC'!#REF!,32,FALSE)</f>
        <v>#REF!</v>
      </c>
    </row>
    <row r="133" spans="1:22">
      <c r="A133" s="140" t="s">
        <v>70</v>
      </c>
      <c r="B133" s="141" t="e">
        <f>+'JAN-DEC'!#REF!</f>
        <v>#REF!</v>
      </c>
      <c r="C133" s="142" t="e">
        <f>VLOOKUP($B133,'JAN-DEC'!#REF!,12,FALSE)</f>
        <v>#REF!</v>
      </c>
      <c r="D133" s="142" t="e">
        <f>VLOOKUP($B133,'JAN-DEC'!#REF!,13,FALSE)</f>
        <v>#REF!</v>
      </c>
      <c r="E133" s="142" t="e">
        <f>VLOOKUP($B133,'JAN-DEC'!#REF!,14,FALSE)</f>
        <v>#REF!</v>
      </c>
      <c r="F133" s="142" t="e">
        <f>VLOOKUP($B133,'JAN-DEC'!#REF!,15,FALSE)</f>
        <v>#REF!</v>
      </c>
      <c r="G133" s="142" t="e">
        <f>VLOOKUP($B133,'JAN-DEC'!#REF!,16,FALSE)</f>
        <v>#REF!</v>
      </c>
      <c r="H133" s="142" t="e">
        <f>VLOOKUP($B133,'JAN-DEC'!#REF!,17,FALSE)</f>
        <v>#REF!</v>
      </c>
      <c r="I133" s="142" t="e">
        <f>VLOOKUP($B133,'JAN-DEC'!#REF!,18,FALSE)</f>
        <v>#REF!</v>
      </c>
      <c r="J133" s="142" t="e">
        <f>VLOOKUP($B133,'JAN-DEC'!#REF!,19,FALSE)</f>
        <v>#REF!</v>
      </c>
      <c r="K133" s="142" t="e">
        <f>VLOOKUP($B133,'JAN-DEC'!#REF!,20,FALSE)</f>
        <v>#REF!</v>
      </c>
      <c r="L133" s="142" t="e">
        <f>VLOOKUP($B133,'JAN-DEC'!#REF!,21,FALSE)</f>
        <v>#REF!</v>
      </c>
      <c r="M133" s="142" t="e">
        <f>VLOOKUP($B133,'JAN-DEC'!#REF!,22,FALSE)</f>
        <v>#REF!</v>
      </c>
      <c r="N133" s="142" t="e">
        <f>VLOOKUP($B133,'JAN-DEC'!#REF!,23,FALSE)</f>
        <v>#REF!</v>
      </c>
      <c r="O133" s="142" t="e">
        <f>VLOOKUP($B133,'JAN-DEC'!#REF!,24,FALSE)</f>
        <v>#REF!</v>
      </c>
      <c r="P133" s="142" t="e">
        <f>VLOOKUP($B133,'JAN-DEC'!#REF!,25,FALSE)</f>
        <v>#REF!</v>
      </c>
      <c r="Q133" s="142" t="e">
        <f>VLOOKUP($B133,'JAN-DEC'!#REF!,26,FALSE)</f>
        <v>#REF!</v>
      </c>
      <c r="R133" s="142" t="e">
        <f>VLOOKUP($B133,'JAN-DEC'!#REF!,27,FALSE)</f>
        <v>#REF!</v>
      </c>
      <c r="S133" s="142" t="e">
        <f>VLOOKUP($B133,'JAN-DEC'!#REF!,28,FALSE)</f>
        <v>#REF!</v>
      </c>
      <c r="T133" s="142" t="e">
        <f>VLOOKUP($B133,'JAN-DEC'!#REF!,29,FALSE)</f>
        <v>#REF!</v>
      </c>
      <c r="U133" s="143" t="e">
        <f>VLOOKUP($B133,'JAN-DEC'!#REF!,30,FALSE)</f>
        <v>#REF!</v>
      </c>
      <c r="V133" s="93" t="e">
        <f>VLOOKUP($A133,'JAN-DEC'!#REF!,32,FALSE)</f>
        <v>#REF!</v>
      </c>
    </row>
    <row r="134" spans="1:22">
      <c r="A134" s="141"/>
      <c r="B134" s="101" t="s">
        <v>80</v>
      </c>
      <c r="C134" s="102" t="e">
        <f t="shared" ref="C134:V134" si="19">SUM(C131:C133)</f>
        <v>#REF!</v>
      </c>
      <c r="D134" s="102" t="e">
        <f t="shared" si="19"/>
        <v>#REF!</v>
      </c>
      <c r="E134" s="102" t="e">
        <f t="shared" si="19"/>
        <v>#REF!</v>
      </c>
      <c r="F134" s="102" t="e">
        <f t="shared" si="19"/>
        <v>#REF!</v>
      </c>
      <c r="G134" s="102" t="e">
        <f t="shared" si="19"/>
        <v>#REF!</v>
      </c>
      <c r="H134" s="102" t="e">
        <f t="shared" si="19"/>
        <v>#REF!</v>
      </c>
      <c r="I134" s="102" t="e">
        <f t="shared" si="19"/>
        <v>#REF!</v>
      </c>
      <c r="J134" s="102" t="e">
        <f t="shared" si="19"/>
        <v>#REF!</v>
      </c>
      <c r="K134" s="102" t="e">
        <f t="shared" si="19"/>
        <v>#REF!</v>
      </c>
      <c r="L134" s="102" t="e">
        <f t="shared" si="19"/>
        <v>#REF!</v>
      </c>
      <c r="M134" s="102" t="e">
        <f t="shared" si="19"/>
        <v>#REF!</v>
      </c>
      <c r="N134" s="102" t="e">
        <f t="shared" si="19"/>
        <v>#REF!</v>
      </c>
      <c r="O134" s="102" t="e">
        <f t="shared" si="19"/>
        <v>#REF!</v>
      </c>
      <c r="P134" s="102" t="e">
        <f t="shared" si="19"/>
        <v>#REF!</v>
      </c>
      <c r="Q134" s="102" t="e">
        <f t="shared" si="19"/>
        <v>#REF!</v>
      </c>
      <c r="R134" s="102" t="e">
        <f t="shared" si="19"/>
        <v>#REF!</v>
      </c>
      <c r="S134" s="102" t="e">
        <f t="shared" si="19"/>
        <v>#REF!</v>
      </c>
      <c r="T134" s="102" t="e">
        <f t="shared" si="19"/>
        <v>#REF!</v>
      </c>
      <c r="U134" s="129" t="e">
        <f t="shared" si="19"/>
        <v>#REF!</v>
      </c>
      <c r="V134" s="94" t="e">
        <f t="shared" si="19"/>
        <v>#REF!</v>
      </c>
    </row>
    <row r="135" spans="1:22">
      <c r="A135" s="141"/>
      <c r="B135" s="101"/>
      <c r="C135" s="102"/>
      <c r="D135" s="102"/>
      <c r="E135" s="102"/>
      <c r="F135" s="102"/>
      <c r="G135" s="102"/>
      <c r="H135" s="102"/>
      <c r="I135" s="102"/>
      <c r="J135" s="102"/>
      <c r="K135" s="102"/>
      <c r="L135" s="102"/>
      <c r="M135" s="102"/>
      <c r="N135" s="102"/>
      <c r="O135" s="102"/>
      <c r="P135" s="102"/>
      <c r="Q135" s="102"/>
      <c r="R135" s="102"/>
      <c r="S135" s="102"/>
      <c r="T135" s="102"/>
      <c r="U135" s="129"/>
      <c r="V135" s="100"/>
    </row>
    <row r="136" spans="1:22" hidden="1">
      <c r="A136" s="141"/>
      <c r="B136" s="101"/>
      <c r="C136" s="102"/>
      <c r="D136" s="102"/>
      <c r="E136" s="102"/>
      <c r="F136" s="102"/>
      <c r="G136" s="102"/>
      <c r="H136" s="102"/>
      <c r="I136" s="102"/>
      <c r="J136" s="102"/>
      <c r="K136" s="102"/>
      <c r="L136" s="102"/>
      <c r="M136" s="102"/>
      <c r="N136" s="102"/>
      <c r="O136" s="102"/>
      <c r="P136" s="102"/>
      <c r="Q136" s="102"/>
      <c r="R136" s="102"/>
      <c r="S136" s="102"/>
      <c r="T136" s="102"/>
      <c r="U136" s="129"/>
      <c r="V136" s="100"/>
    </row>
    <row r="137" spans="1:22">
      <c r="A137" s="145" t="s">
        <v>207</v>
      </c>
      <c r="B137" s="101"/>
      <c r="C137" s="102"/>
      <c r="D137" s="102"/>
      <c r="E137" s="102"/>
      <c r="F137" s="102"/>
      <c r="G137" s="102"/>
      <c r="H137" s="102"/>
      <c r="I137" s="102"/>
      <c r="J137" s="102"/>
      <c r="K137" s="102"/>
      <c r="L137" s="102"/>
      <c r="M137" s="102"/>
      <c r="N137" s="102"/>
      <c r="O137" s="102"/>
      <c r="P137" s="102"/>
      <c r="Q137" s="102"/>
      <c r="R137" s="102"/>
      <c r="S137" s="102"/>
      <c r="T137" s="102"/>
      <c r="U137" s="129"/>
      <c r="V137" s="100"/>
    </row>
    <row r="138" spans="1:22">
      <c r="A138" s="141" t="s">
        <v>206</v>
      </c>
      <c r="B138" s="141" t="e">
        <f>VLOOKUP($A138,'JAN-DEC'!#REF!,2,FALSE)</f>
        <v>#REF!</v>
      </c>
      <c r="C138" s="142" t="e">
        <f>VLOOKUP($A138,'JAN-DEC'!#REF!,12,FALSE)</f>
        <v>#REF!</v>
      </c>
      <c r="D138" s="142" t="e">
        <f>VLOOKUP($A138,'JAN-DEC'!#REF!,13,FALSE)</f>
        <v>#REF!</v>
      </c>
      <c r="E138" s="142" t="e">
        <f>VLOOKUP($A138,'JAN-DEC'!#REF!,14,FALSE)</f>
        <v>#REF!</v>
      </c>
      <c r="F138" s="142" t="e">
        <f>VLOOKUP($A138,'JAN-DEC'!#REF!,15,FALSE)</f>
        <v>#REF!</v>
      </c>
      <c r="G138" s="142" t="e">
        <f>VLOOKUP($A138,'JAN-DEC'!#REF!,16,FALSE)</f>
        <v>#REF!</v>
      </c>
      <c r="H138" s="142" t="e">
        <f>VLOOKUP($A138,'JAN-DEC'!#REF!,17,FALSE)</f>
        <v>#REF!</v>
      </c>
      <c r="I138" s="142" t="e">
        <f>VLOOKUP($A138,'JAN-DEC'!#REF!,18,FALSE)</f>
        <v>#REF!</v>
      </c>
      <c r="J138" s="142" t="e">
        <f>VLOOKUP($A138,'JAN-DEC'!#REF!,19,FALSE)</f>
        <v>#REF!</v>
      </c>
      <c r="K138" s="142" t="e">
        <f>VLOOKUP($A138,'JAN-DEC'!#REF!,20,FALSE)</f>
        <v>#REF!</v>
      </c>
      <c r="L138" s="142" t="e">
        <f>VLOOKUP($A138,'JAN-DEC'!#REF!,21,FALSE)</f>
        <v>#REF!</v>
      </c>
      <c r="M138" s="142" t="e">
        <f>VLOOKUP($A138,'JAN-DEC'!#REF!,22,FALSE)</f>
        <v>#REF!</v>
      </c>
      <c r="N138" s="142" t="e">
        <f>VLOOKUP($A138,'JAN-DEC'!#REF!,23,FALSE)</f>
        <v>#REF!</v>
      </c>
      <c r="O138" s="142" t="e">
        <f>VLOOKUP($A138,'JAN-DEC'!#REF!,24,FALSE)</f>
        <v>#REF!</v>
      </c>
      <c r="P138" s="142" t="e">
        <f>VLOOKUP($A138,'JAN-DEC'!#REF!,25,FALSE)</f>
        <v>#REF!</v>
      </c>
      <c r="Q138" s="142" t="e">
        <f>VLOOKUP($A138,'JAN-DEC'!#REF!,26,FALSE)</f>
        <v>#REF!</v>
      </c>
      <c r="R138" s="142" t="e">
        <f>VLOOKUP($A138,'JAN-DEC'!#REF!,27,FALSE)</f>
        <v>#REF!</v>
      </c>
      <c r="S138" s="142" t="e">
        <f>VLOOKUP($A138,'JAN-DEC'!#REF!,28,FALSE)</f>
        <v>#REF!</v>
      </c>
      <c r="T138" s="142" t="e">
        <f>VLOOKUP($A138,'JAN-DEC'!#REF!,29,FALSE)</f>
        <v>#REF!</v>
      </c>
      <c r="U138" s="143" t="e">
        <f>VLOOKUP($A138,'JAN-DEC'!#REF!,30,FALSE)</f>
        <v>#REF!</v>
      </c>
      <c r="V138" s="93" t="e">
        <f>VLOOKUP($A138,'JAN-DEC'!#REF!,32,FALSE)</f>
        <v>#REF!</v>
      </c>
    </row>
    <row r="139" spans="1:22">
      <c r="A139" s="141" t="s">
        <v>250</v>
      </c>
      <c r="B139" s="141" t="e">
        <f>VLOOKUP($A139,'JAN-DEC'!#REF!,2,FALSE)</f>
        <v>#REF!</v>
      </c>
      <c r="C139" s="142" t="e">
        <f>VLOOKUP($A139,'JAN-DEC'!#REF!,12,FALSE)</f>
        <v>#REF!</v>
      </c>
      <c r="D139" s="142" t="e">
        <f>VLOOKUP($A139,'JAN-DEC'!#REF!,13,FALSE)</f>
        <v>#REF!</v>
      </c>
      <c r="E139" s="142" t="e">
        <f>VLOOKUP($A139,'JAN-DEC'!#REF!,14,FALSE)</f>
        <v>#REF!</v>
      </c>
      <c r="F139" s="142" t="e">
        <f>VLOOKUP($A139,'JAN-DEC'!#REF!,15,FALSE)</f>
        <v>#REF!</v>
      </c>
      <c r="G139" s="142" t="e">
        <f>VLOOKUP($A139,'JAN-DEC'!#REF!,16,FALSE)</f>
        <v>#REF!</v>
      </c>
      <c r="H139" s="142" t="e">
        <f>VLOOKUP($A139,'JAN-DEC'!#REF!,17,FALSE)</f>
        <v>#REF!</v>
      </c>
      <c r="I139" s="142" t="e">
        <f>VLOOKUP($A139,'JAN-DEC'!#REF!,18,FALSE)</f>
        <v>#REF!</v>
      </c>
      <c r="J139" s="142" t="e">
        <f>VLOOKUP($A139,'JAN-DEC'!#REF!,19,FALSE)</f>
        <v>#REF!</v>
      </c>
      <c r="K139" s="142" t="e">
        <f>VLOOKUP($A139,'JAN-DEC'!#REF!,20,FALSE)</f>
        <v>#REF!</v>
      </c>
      <c r="L139" s="142" t="e">
        <f>VLOOKUP($A139,'JAN-DEC'!#REF!,21,FALSE)</f>
        <v>#REF!</v>
      </c>
      <c r="M139" s="142" t="e">
        <f>VLOOKUP($A139,'JAN-DEC'!#REF!,22,FALSE)</f>
        <v>#REF!</v>
      </c>
      <c r="N139" s="142" t="e">
        <f>VLOOKUP($A139,'JAN-DEC'!#REF!,23,FALSE)</f>
        <v>#REF!</v>
      </c>
      <c r="O139" s="142" t="e">
        <f>VLOOKUP($A139,'JAN-DEC'!#REF!,24,FALSE)</f>
        <v>#REF!</v>
      </c>
      <c r="P139" s="142" t="e">
        <f>VLOOKUP($A139,'JAN-DEC'!#REF!,25,FALSE)</f>
        <v>#REF!</v>
      </c>
      <c r="Q139" s="142" t="e">
        <f>VLOOKUP($A139,'JAN-DEC'!#REF!,26,FALSE)</f>
        <v>#REF!</v>
      </c>
      <c r="R139" s="142" t="e">
        <f>VLOOKUP($A139,'JAN-DEC'!#REF!,27,FALSE)</f>
        <v>#REF!</v>
      </c>
      <c r="S139" s="142" t="e">
        <f>VLOOKUP($A139,'JAN-DEC'!#REF!,28,FALSE)</f>
        <v>#REF!</v>
      </c>
      <c r="T139" s="142" t="e">
        <f>VLOOKUP($A139,'JAN-DEC'!#REF!,29,FALSE)</f>
        <v>#REF!</v>
      </c>
      <c r="U139" s="143" t="e">
        <f>VLOOKUP($A139,'JAN-DEC'!#REF!,30,FALSE)</f>
        <v>#REF!</v>
      </c>
      <c r="V139" s="93" t="e">
        <f>VLOOKUP($A139,'JAN-DEC'!#REF!,32,FALSE)</f>
        <v>#REF!</v>
      </c>
    </row>
    <row r="140" spans="1:22">
      <c r="A140" s="141"/>
      <c r="B140" s="101" t="s">
        <v>80</v>
      </c>
      <c r="C140" s="102" t="e">
        <f>SUM(C137:C139)</f>
        <v>#REF!</v>
      </c>
      <c r="D140" s="102" t="e">
        <f t="shared" ref="D140:U140" si="20">SUM(D137:D139)</f>
        <v>#REF!</v>
      </c>
      <c r="E140" s="102" t="e">
        <f t="shared" si="20"/>
        <v>#REF!</v>
      </c>
      <c r="F140" s="102" t="e">
        <f t="shared" si="20"/>
        <v>#REF!</v>
      </c>
      <c r="G140" s="102" t="e">
        <f t="shared" si="20"/>
        <v>#REF!</v>
      </c>
      <c r="H140" s="102" t="e">
        <f t="shared" si="20"/>
        <v>#REF!</v>
      </c>
      <c r="I140" s="102" t="e">
        <f t="shared" si="20"/>
        <v>#REF!</v>
      </c>
      <c r="J140" s="102" t="e">
        <f t="shared" si="20"/>
        <v>#REF!</v>
      </c>
      <c r="K140" s="102" t="e">
        <f t="shared" si="20"/>
        <v>#REF!</v>
      </c>
      <c r="L140" s="102" t="e">
        <f t="shared" si="20"/>
        <v>#REF!</v>
      </c>
      <c r="M140" s="102" t="e">
        <f t="shared" si="20"/>
        <v>#REF!</v>
      </c>
      <c r="N140" s="102" t="e">
        <f t="shared" si="20"/>
        <v>#REF!</v>
      </c>
      <c r="O140" s="102" t="e">
        <f t="shared" si="20"/>
        <v>#REF!</v>
      </c>
      <c r="P140" s="102" t="e">
        <f t="shared" si="20"/>
        <v>#REF!</v>
      </c>
      <c r="Q140" s="102" t="e">
        <f t="shared" si="20"/>
        <v>#REF!</v>
      </c>
      <c r="R140" s="102" t="e">
        <f t="shared" si="20"/>
        <v>#REF!</v>
      </c>
      <c r="S140" s="102" t="e">
        <f t="shared" si="20"/>
        <v>#REF!</v>
      </c>
      <c r="T140" s="102" t="e">
        <f t="shared" si="20"/>
        <v>#REF!</v>
      </c>
      <c r="U140" s="129" t="e">
        <f t="shared" si="20"/>
        <v>#REF!</v>
      </c>
      <c r="V140" s="94" t="e">
        <f t="shared" ref="V140" si="21">SUM(V137:V139)</f>
        <v>#REF!</v>
      </c>
    </row>
    <row r="141" spans="1:22" ht="15.75" hidden="1" thickBot="1">
      <c r="A141" s="148"/>
      <c r="B141" s="103" t="s">
        <v>63</v>
      </c>
      <c r="C141" s="95" t="e">
        <f>SUM(C134,C129,C64,C47,C140)</f>
        <v>#REF!</v>
      </c>
      <c r="D141" s="95" t="e">
        <f>SUM(D134,D129,D64,D47,D139)</f>
        <v>#REF!</v>
      </c>
      <c r="E141" s="95" t="e">
        <f t="shared" ref="E141:V141" si="22">SUM(E134,E129,E64,E47,E140)</f>
        <v>#REF!</v>
      </c>
      <c r="F141" s="95" t="e">
        <f>SUM(F134,F129,F64,F47,F140)</f>
        <v>#REF!</v>
      </c>
      <c r="G141" s="95" t="e">
        <f t="shared" si="22"/>
        <v>#REF!</v>
      </c>
      <c r="H141" s="95" t="e">
        <f t="shared" si="22"/>
        <v>#REF!</v>
      </c>
      <c r="I141" s="95" t="e">
        <f t="shared" si="22"/>
        <v>#REF!</v>
      </c>
      <c r="J141" s="95" t="e">
        <f t="shared" si="22"/>
        <v>#REF!</v>
      </c>
      <c r="K141" s="95" t="e">
        <f t="shared" si="22"/>
        <v>#REF!</v>
      </c>
      <c r="L141" s="95" t="e">
        <f t="shared" si="22"/>
        <v>#REF!</v>
      </c>
      <c r="M141" s="95" t="e">
        <f t="shared" si="22"/>
        <v>#REF!</v>
      </c>
      <c r="N141" s="95" t="e">
        <f t="shared" si="22"/>
        <v>#REF!</v>
      </c>
      <c r="O141" s="95" t="e">
        <f t="shared" si="22"/>
        <v>#REF!</v>
      </c>
      <c r="P141" s="95" t="e">
        <f t="shared" si="22"/>
        <v>#REF!</v>
      </c>
      <c r="Q141" s="95" t="e">
        <f t="shared" si="22"/>
        <v>#REF!</v>
      </c>
      <c r="R141" s="95" t="e">
        <f t="shared" si="22"/>
        <v>#REF!</v>
      </c>
      <c r="S141" s="95" t="e">
        <f t="shared" si="22"/>
        <v>#REF!</v>
      </c>
      <c r="T141" s="95" t="e">
        <f t="shared" si="22"/>
        <v>#REF!</v>
      </c>
      <c r="U141" s="130" t="e">
        <f t="shared" si="22"/>
        <v>#REF!</v>
      </c>
      <c r="V141" s="95" t="e">
        <f t="shared" si="22"/>
        <v>#REF!</v>
      </c>
    </row>
    <row r="142" spans="1:22" ht="15.75" hidden="1" thickTop="1">
      <c r="A142" s="99"/>
      <c r="B142" s="99"/>
      <c r="C142" s="93"/>
    </row>
    <row r="143" spans="1:22" hidden="1">
      <c r="A143" s="99"/>
      <c r="B143" s="99"/>
      <c r="C143" s="93"/>
      <c r="E143" s="100" t="e">
        <f>+C141-F141+E141</f>
        <v>#REF!</v>
      </c>
      <c r="T143" s="100" t="e">
        <f>+S141-T141</f>
        <v>#REF!</v>
      </c>
    </row>
    <row r="144" spans="1:22" hidden="1">
      <c r="A144" s="99"/>
      <c r="B144" s="99"/>
      <c r="C144" s="93"/>
    </row>
    <row r="145" spans="1:22" hidden="1">
      <c r="B145" s="104" t="s">
        <v>99</v>
      </c>
      <c r="C145" s="96" t="e">
        <f>+'JAN-DEC'!#REF!-C141</f>
        <v>#REF!</v>
      </c>
      <c r="D145" s="96" t="e">
        <f>+'JAN-DEC'!#REF!-D141</f>
        <v>#REF!</v>
      </c>
      <c r="E145" s="96" t="e">
        <f>+'JAN-DEC'!#REF!-E141</f>
        <v>#REF!</v>
      </c>
      <c r="F145" s="96" t="e">
        <f>+'JAN-DEC'!#REF!-F141</f>
        <v>#REF!</v>
      </c>
      <c r="G145" s="96" t="e">
        <f>+'JAN-DEC'!#REF!-G141</f>
        <v>#REF!</v>
      </c>
      <c r="H145" s="96" t="e">
        <f>+'JAN-DEC'!#REF!-H141</f>
        <v>#REF!</v>
      </c>
      <c r="I145" s="96" t="e">
        <f>+'JAN-DEC'!#REF!-I141</f>
        <v>#REF!</v>
      </c>
      <c r="J145" s="96" t="e">
        <f>+'JAN-DEC'!#REF!-J141</f>
        <v>#REF!</v>
      </c>
      <c r="K145" s="96" t="e">
        <f>+'JAN-DEC'!#REF!-K141</f>
        <v>#REF!</v>
      </c>
      <c r="L145" s="96" t="e">
        <f>+'JAN-DEC'!#REF!-L141</f>
        <v>#REF!</v>
      </c>
      <c r="M145" s="96" t="e">
        <f>+'JAN-DEC'!#REF!-M141</f>
        <v>#REF!</v>
      </c>
      <c r="N145" s="96" t="e">
        <f>+'JAN-DEC'!#REF!-N141</f>
        <v>#REF!</v>
      </c>
      <c r="O145" s="96" t="e">
        <f>+'JAN-DEC'!#REF!-O141</f>
        <v>#REF!</v>
      </c>
      <c r="P145" s="96" t="e">
        <f>+'JAN-DEC'!#REF!-P141</f>
        <v>#REF!</v>
      </c>
      <c r="Q145" s="96" t="e">
        <f>+'JAN-DEC'!#REF!-Q141</f>
        <v>#REF!</v>
      </c>
      <c r="R145" s="96" t="e">
        <f>+'JAN-DEC'!#REF!-R141</f>
        <v>#REF!</v>
      </c>
      <c r="S145" s="96" t="e">
        <f>+'JAN-DEC'!#REF!-S141</f>
        <v>#REF!</v>
      </c>
      <c r="T145" s="96" t="e">
        <f>+'JAN-DEC'!#REF!-T141</f>
        <v>#REF!</v>
      </c>
      <c r="U145" s="131" t="e">
        <f>+'JAN-DEC'!#REF!-U141</f>
        <v>#REF!</v>
      </c>
      <c r="V145" s="96" t="e">
        <f>+'JAN-DEC'!#REF!-V141</f>
        <v>#REF!</v>
      </c>
    </row>
    <row r="146" spans="1:22" hidden="1">
      <c r="B146" s="104" t="s">
        <v>203</v>
      </c>
      <c r="C146" s="96" t="e">
        <f>+Sheet3!G139-C141</f>
        <v>#REF!</v>
      </c>
      <c r="D146" s="96" t="e">
        <f>+Sheet3!H139-D141</f>
        <v>#REF!</v>
      </c>
      <c r="E146" s="96" t="e">
        <f>+Sheet3!I139-E141</f>
        <v>#REF!</v>
      </c>
      <c r="F146" s="96" t="e">
        <f>+Sheet3!J139-F141</f>
        <v>#REF!</v>
      </c>
      <c r="G146" s="96" t="e">
        <f>+Sheet3!K139-G141</f>
        <v>#REF!</v>
      </c>
      <c r="H146" s="96" t="e">
        <f>+Sheet3!L139-H141</f>
        <v>#REF!</v>
      </c>
      <c r="I146" s="96" t="e">
        <f>+Sheet3!M139-I141</f>
        <v>#REF!</v>
      </c>
      <c r="J146" s="96" t="e">
        <f>+Sheet3!N139-J141</f>
        <v>#REF!</v>
      </c>
      <c r="K146" s="96" t="e">
        <f>+Sheet3!O139-K141</f>
        <v>#REF!</v>
      </c>
      <c r="L146" s="96" t="e">
        <f>+Sheet3!P139-L141</f>
        <v>#REF!</v>
      </c>
      <c r="M146" s="96" t="e">
        <f>+Sheet3!Q139-M141</f>
        <v>#REF!</v>
      </c>
      <c r="N146" s="96" t="e">
        <f>+Sheet3!R139-N141</f>
        <v>#REF!</v>
      </c>
      <c r="O146" s="96" t="e">
        <f>+Sheet3!S139-O141</f>
        <v>#REF!</v>
      </c>
      <c r="P146" s="96" t="e">
        <f>+Sheet3!T139-P141</f>
        <v>#REF!</v>
      </c>
      <c r="Q146" s="96" t="e">
        <f>+Sheet3!U139-Q141</f>
        <v>#REF!</v>
      </c>
      <c r="R146" s="96" t="e">
        <f>+Sheet3!V139-R141</f>
        <v>#REF!</v>
      </c>
      <c r="S146" s="96" t="e">
        <f>+Sheet3!W139-S141</f>
        <v>#REF!</v>
      </c>
      <c r="T146" s="96" t="e">
        <f>+Sheet3!X139-T141</f>
        <v>#REF!</v>
      </c>
      <c r="U146" s="131" t="e">
        <f>+Sheet3!Y139-U141</f>
        <v>#REF!</v>
      </c>
      <c r="V146" s="96" t="e">
        <f>+Sheet3!Z139-V141</f>
        <v>#REF!</v>
      </c>
    </row>
    <row r="147" spans="1:22" hidden="1">
      <c r="B147" s="104" t="s">
        <v>157</v>
      </c>
      <c r="C147" s="97"/>
      <c r="D147" s="97"/>
      <c r="E147" s="97" t="e">
        <f>+'[1]FAR1 '!$J$325-E141</f>
        <v>#REF!</v>
      </c>
      <c r="F147" s="97" t="e">
        <f>+'[1]FAR1 '!$L$325-F141</f>
        <v>#REF!</v>
      </c>
      <c r="G147" s="97"/>
      <c r="H147" s="97"/>
      <c r="I147" s="97"/>
      <c r="J147" s="97"/>
      <c r="K147" s="97"/>
      <c r="L147" s="97"/>
      <c r="M147" s="97"/>
      <c r="N147" s="97"/>
      <c r="O147" s="97"/>
      <c r="P147" s="97"/>
      <c r="Q147" s="97"/>
      <c r="R147" s="97"/>
      <c r="S147" s="97"/>
      <c r="T147" s="97" t="e">
        <f>+'[1]FAR1 '!$BK$325-T141</f>
        <v>#REF!</v>
      </c>
      <c r="U147" s="132" t="e">
        <f>+U141-'[1]FAR1 '!$BR$325</f>
        <v>#REF!</v>
      </c>
      <c r="V147" s="98" t="e">
        <f>+'[1]FAR1 '!$BP$325-V141</f>
        <v>#REF!</v>
      </c>
    </row>
    <row r="148" spans="1:22" hidden="1">
      <c r="B148" s="104" t="s">
        <v>174</v>
      </c>
      <c r="C148" s="97" t="e">
        <f>+'[2]JAN-DEC'!$D$10-C141</f>
        <v>#REF!</v>
      </c>
      <c r="D148" s="105"/>
      <c r="E148" s="106" t="s">
        <v>176</v>
      </c>
      <c r="F148" s="97" t="e">
        <f>+'[2]JAN-DEC'!$E$10-F141</f>
        <v>#REF!</v>
      </c>
      <c r="G148" s="105"/>
      <c r="H148" s="105"/>
      <c r="I148" s="105"/>
      <c r="J148" s="105"/>
      <c r="K148" s="105"/>
      <c r="L148" s="105"/>
      <c r="M148" s="105"/>
      <c r="N148" s="105"/>
      <c r="O148" s="105"/>
      <c r="P148" s="105"/>
      <c r="Q148" s="105"/>
      <c r="R148" s="105"/>
      <c r="S148" s="105"/>
      <c r="T148" s="97" t="e">
        <f>+'[2]JAN-DEC'!$G$10-T141</f>
        <v>#REF!</v>
      </c>
      <c r="U148" s="134" t="s">
        <v>176</v>
      </c>
      <c r="V148" s="115" t="e">
        <f>+'[2]JAN-DEC'!$I$10-V141</f>
        <v>#REF!</v>
      </c>
    </row>
    <row r="149" spans="1:22" hidden="1">
      <c r="B149" s="104" t="s">
        <v>175</v>
      </c>
      <c r="C149" s="106" t="s">
        <v>176</v>
      </c>
      <c r="D149" s="106" t="s">
        <v>176</v>
      </c>
      <c r="E149" s="106" t="s">
        <v>176</v>
      </c>
      <c r="F149" s="97" t="e">
        <f>+'[3]JAN-DEC'!$B$43-F141</f>
        <v>#REF!</v>
      </c>
      <c r="G149" s="105"/>
      <c r="H149" s="105"/>
      <c r="I149" s="105"/>
      <c r="J149" s="105"/>
      <c r="K149" s="105"/>
      <c r="L149" s="105"/>
      <c r="M149" s="105"/>
      <c r="N149" s="105"/>
      <c r="O149" s="105"/>
      <c r="P149" s="105"/>
      <c r="Q149" s="105"/>
      <c r="R149" s="105"/>
      <c r="S149" s="105"/>
      <c r="T149" s="98" t="e">
        <f>+'[3]JAN-DEC'!$C$43-T141</f>
        <v>#REF!</v>
      </c>
      <c r="U149" s="134" t="s">
        <v>176</v>
      </c>
      <c r="V149" s="115" t="e">
        <f>+V141-'[3]JAN-DEC'!$G$43</f>
        <v>#REF!</v>
      </c>
    </row>
    <row r="150" spans="1:22" hidden="1">
      <c r="T150" s="124" t="e">
        <f>+T141-'[1]FAR1 '!$BK$325</f>
        <v>#REF!</v>
      </c>
    </row>
    <row r="151" spans="1:22" hidden="1">
      <c r="T151" s="100">
        <f>+T154+-U154</f>
        <v>0</v>
      </c>
    </row>
    <row r="152" spans="1:22" hidden="1">
      <c r="F152" s="100"/>
    </row>
    <row r="153" spans="1:22" hidden="1"/>
    <row r="154" spans="1:22" hidden="1">
      <c r="S154" s="71"/>
      <c r="T154" s="71"/>
      <c r="U154" s="133"/>
      <c r="V154" s="100"/>
    </row>
    <row r="155" spans="1:22" hidden="1">
      <c r="S155" s="71"/>
      <c r="T155" s="71"/>
      <c r="U155" s="133"/>
    </row>
    <row r="156" spans="1:22" hidden="1">
      <c r="S156" s="71"/>
      <c r="T156" s="71"/>
      <c r="U156" s="133"/>
    </row>
    <row r="157" spans="1:22">
      <c r="S157" s="71"/>
      <c r="T157" s="71"/>
      <c r="U157" s="92"/>
    </row>
    <row r="158" spans="1:22">
      <c r="A158" s="92" t="s">
        <v>18</v>
      </c>
      <c r="S158" s="71"/>
      <c r="T158" s="71"/>
      <c r="U158" s="92"/>
    </row>
    <row r="159" spans="1:22">
      <c r="S159" s="71"/>
      <c r="T159" s="71"/>
      <c r="U159" s="92"/>
    </row>
    <row r="160" spans="1:22">
      <c r="S160" s="71"/>
      <c r="U160" s="92"/>
    </row>
    <row r="161" spans="1:21">
      <c r="A161" s="149" t="s">
        <v>294</v>
      </c>
      <c r="U161" s="92"/>
    </row>
    <row r="162" spans="1:21">
      <c r="A162" s="92" t="s">
        <v>55</v>
      </c>
      <c r="U162" s="92"/>
    </row>
    <row r="163" spans="1:21">
      <c r="U163" s="92"/>
    </row>
    <row r="164" spans="1:21">
      <c r="U164" s="92"/>
    </row>
    <row r="165" spans="1:21">
      <c r="U165" s="92"/>
    </row>
    <row r="166" spans="1:21">
      <c r="U166" s="92"/>
    </row>
    <row r="167" spans="1:21">
      <c r="U167" s="92"/>
    </row>
    <row r="168" spans="1:21">
      <c r="U168" s="92"/>
    </row>
    <row r="169" spans="1:21">
      <c r="U169" s="92"/>
    </row>
  </sheetData>
  <conditionalFormatting sqref="A1:A3">
    <cfRule type="duplicateValues" dxfId="4" priority="5"/>
  </conditionalFormatting>
  <conditionalFormatting sqref="A11">
    <cfRule type="duplicateValues" dxfId="3" priority="3"/>
  </conditionalFormatting>
  <conditionalFormatting sqref="A38">
    <cfRule type="duplicateValues" dxfId="2" priority="2"/>
  </conditionalFormatting>
  <conditionalFormatting sqref="A5:A6">
    <cfRule type="duplicateValues" dxfId="1" priority="25"/>
  </conditionalFormatting>
  <conditionalFormatting sqref="A16">
    <cfRule type="duplicateValues" dxfId="0" priority="1"/>
  </conditionalFormatting>
  <pageMargins left="0" right="0" top="0" bottom="0"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width="16.140625" style="68" bestFit="1" customWidth="1"/>
    <col min="6" max="6" width="28.140625" style="66" customWidth="1"/>
    <col min="7" max="7" width="16.85546875" style="71" customWidth="1"/>
    <col min="8" max="8" width="13.5703125" style="42" customWidth="1"/>
    <col min="9" max="9" width="14.7109375" style="42" customWidth="1"/>
    <col min="10" max="10" width="16.85546875" style="42" customWidth="1"/>
    <col min="11" max="13" width="14.28515625" style="42" hidden="1" customWidth="1"/>
    <col min="14" max="14" width="15.28515625" style="42" hidden="1" customWidth="1"/>
    <col min="15" max="15" width="14.28515625" style="42" hidden="1" customWidth="1"/>
    <col min="16" max="19" width="15.28515625" style="42" hidden="1" customWidth="1"/>
    <col min="20" max="20" width="14.28515625" style="42" customWidth="1"/>
    <col min="21" max="21" width="14" style="42" customWidth="1"/>
    <col min="22" max="22" width="14.7109375" style="42" customWidth="1"/>
    <col min="23" max="23" width="15.28515625" style="42" hidden="1" customWidth="1"/>
    <col min="24" max="24" width="18.7109375" style="42" hidden="1" customWidth="1"/>
    <col min="25" max="25" width="16.85546875" style="42" hidden="1" customWidth="1"/>
    <col min="26" max="26" width="17.5703125" customWidth="1"/>
    <col min="27" max="27" width="14.28515625" style="42" bestFit="1" customWidth="1"/>
    <col min="28" max="37" width="9.140625" style="42"/>
  </cols>
  <sheetData>
    <row r="1" spans="1:38" s="64" customFormat="1" ht="45.75" thickBot="1">
      <c r="A1" s="63" t="s">
        <v>131</v>
      </c>
      <c r="B1" s="63"/>
      <c r="C1" s="63" t="s">
        <v>130</v>
      </c>
      <c r="D1" s="67"/>
      <c r="E1" s="67"/>
      <c r="F1" s="65"/>
      <c r="G1" s="60" t="s">
        <v>75</v>
      </c>
      <c r="H1" s="60" t="s">
        <v>23</v>
      </c>
      <c r="I1" s="60" t="s">
        <v>37</v>
      </c>
      <c r="J1" s="62" t="s">
        <v>85</v>
      </c>
      <c r="K1" s="60" t="s">
        <v>86</v>
      </c>
      <c r="L1" s="60" t="s">
        <v>87</v>
      </c>
      <c r="M1" s="60" t="s">
        <v>88</v>
      </c>
      <c r="N1" s="60" t="s">
        <v>89</v>
      </c>
      <c r="O1" s="60" t="s">
        <v>90</v>
      </c>
      <c r="P1" s="60" t="s">
        <v>91</v>
      </c>
      <c r="Q1" s="60" t="s">
        <v>92</v>
      </c>
      <c r="R1" s="60" t="s">
        <v>93</v>
      </c>
      <c r="S1" s="60" t="s">
        <v>94</v>
      </c>
      <c r="T1" s="60" t="s">
        <v>95</v>
      </c>
      <c r="U1" s="60" t="s">
        <v>96</v>
      </c>
      <c r="V1" s="60" t="s">
        <v>97</v>
      </c>
      <c r="W1" s="62" t="s">
        <v>98</v>
      </c>
      <c r="X1" s="62" t="s">
        <v>100</v>
      </c>
      <c r="Y1" s="60" t="s">
        <v>154</v>
      </c>
      <c r="Z1" s="116" t="s">
        <v>239</v>
      </c>
      <c r="AA1" s="72"/>
      <c r="AB1" s="72"/>
      <c r="AC1" s="72"/>
      <c r="AD1" s="72"/>
      <c r="AE1" s="72"/>
      <c r="AF1" s="72"/>
      <c r="AG1" s="72"/>
      <c r="AH1" s="72"/>
      <c r="AI1" s="72"/>
      <c r="AJ1" s="72"/>
      <c r="AK1" s="72"/>
    </row>
    <row r="3" spans="1:38" ht="15" hidden="1" customHeight="1">
      <c r="E3" s="68">
        <v>100000100001000</v>
      </c>
      <c r="F3" s="69" t="s">
        <v>101</v>
      </c>
    </row>
    <row r="4" spans="1:38" ht="15" hidden="1" customHeight="1">
      <c r="A4" t="s">
        <v>28</v>
      </c>
      <c r="C4" t="s">
        <v>156</v>
      </c>
      <c r="D4" s="69" t="s">
        <v>101</v>
      </c>
      <c r="E4" s="69"/>
      <c r="F4" s="61" t="s">
        <v>69</v>
      </c>
      <c r="G4" s="71" t="e">
        <f>VLOOKUP($F4,Sheet2!$A$6:$V$141,3,FALSE)</f>
        <v>#REF!</v>
      </c>
      <c r="H4" s="71" t="e">
        <f>VLOOKUP($F4,Sheet2!$A$6:$V$141,4,FALSE)</f>
        <v>#REF!</v>
      </c>
      <c r="I4" s="71" t="e">
        <f>VLOOKUP($F4,Sheet2!$A$6:$V$141,5,FALSE)</f>
        <v>#REF!</v>
      </c>
      <c r="J4" s="71" t="e">
        <f>VLOOKUP($F4,Sheet2!$A$6:$V$141,6,FALSE)</f>
        <v>#REF!</v>
      </c>
      <c r="K4" s="71" t="e">
        <f>VLOOKUP($F4,Sheet2!$A$6:$V$141,7,FALSE)</f>
        <v>#REF!</v>
      </c>
      <c r="L4" s="71" t="e">
        <f>VLOOKUP($F4,Sheet2!$A$6:$V$141,8,FALSE)</f>
        <v>#REF!</v>
      </c>
      <c r="M4" s="71" t="e">
        <f>VLOOKUP($F4,Sheet2!$A$6:$V$141,9,FALSE)</f>
        <v>#REF!</v>
      </c>
      <c r="N4" s="71" t="e">
        <f>VLOOKUP($F4,Sheet2!$A$6:$V$141,10,FALSE)</f>
        <v>#REF!</v>
      </c>
      <c r="O4" s="71" t="e">
        <f>VLOOKUP($F4,Sheet2!$A$6:$V$141,11,FALSE)</f>
        <v>#REF!</v>
      </c>
      <c r="P4" s="71" t="e">
        <f>VLOOKUP($F4,Sheet2!$A$6:$V$141,12,FALSE)</f>
        <v>#REF!</v>
      </c>
      <c r="Q4" s="71" t="e">
        <f>VLOOKUP($F4,Sheet2!$A$6:$V$141,13,FALSE)</f>
        <v>#REF!</v>
      </c>
      <c r="R4" s="71" t="e">
        <f>VLOOKUP($F4,Sheet2!$A$6:$V$141,14,FALSE)</f>
        <v>#REF!</v>
      </c>
      <c r="S4" s="71" t="e">
        <f>VLOOKUP($F4,Sheet2!$A$6:$V$141,15,FALSE)</f>
        <v>#REF!</v>
      </c>
      <c r="T4" s="71" t="e">
        <f>VLOOKUP($F4,Sheet2!$A$6:$V$141,16,FALSE)</f>
        <v>#REF!</v>
      </c>
      <c r="U4" s="71" t="e">
        <f>VLOOKUP($F4,Sheet2!$A$6:$V$141,17,FALSE)</f>
        <v>#REF!</v>
      </c>
      <c r="V4" s="71" t="e">
        <f>VLOOKUP($F4,Sheet2!$A$6:$V$141,18,FALSE)</f>
        <v>#REF!</v>
      </c>
      <c r="W4" s="71" t="e">
        <f>VLOOKUP($F4,Sheet2!$A$6:$V$141,19,FALSE)</f>
        <v>#REF!</v>
      </c>
      <c r="X4" s="71" t="e">
        <f>VLOOKUP($F4,Sheet2!$A$6:$V$141,20,FALSE)</f>
        <v>#REF!</v>
      </c>
      <c r="Y4" s="71" t="e">
        <f>VLOOKUP($F4,Sheet2!$A$6:$V$141,21,FALSE)</f>
        <v>#REF!</v>
      </c>
      <c r="Z4" s="71" t="e">
        <f>VLOOKUP($F4,Sheet2!$A$6:$V$141,22,FALSE)</f>
        <v>#REF!</v>
      </c>
      <c r="AA4" s="71" t="e">
        <f t="shared" ref="AA4:AA15" si="0">+X4+Y4-J4</f>
        <v>#REF!</v>
      </c>
      <c r="AB4" s="71"/>
      <c r="AC4" s="71"/>
      <c r="AD4" s="71"/>
      <c r="AE4" s="71"/>
      <c r="AF4" s="71"/>
      <c r="AG4" s="71"/>
      <c r="AH4" s="71"/>
      <c r="AI4" s="71"/>
      <c r="AJ4" s="71"/>
      <c r="AK4" s="71"/>
      <c r="AL4" s="71"/>
    </row>
    <row r="5" spans="1:38" ht="15" customHeight="1">
      <c r="A5" t="s">
        <v>27</v>
      </c>
      <c r="C5" t="s">
        <v>156</v>
      </c>
      <c r="D5" s="69" t="s">
        <v>101</v>
      </c>
      <c r="E5" s="69"/>
      <c r="F5" s="61" t="s">
        <v>227</v>
      </c>
      <c r="G5" s="71" t="e">
        <f>VLOOKUP($F5,Sheet2!$A$6:$V$141,3,FALSE)</f>
        <v>#REF!</v>
      </c>
      <c r="H5" s="71" t="e">
        <f>VLOOKUP($F5,Sheet2!$A$6:$V$141,4,FALSE)</f>
        <v>#REF!</v>
      </c>
      <c r="I5" s="71" t="e">
        <f>VLOOKUP($F5,Sheet2!$A$6:$V$141,5,FALSE)</f>
        <v>#REF!</v>
      </c>
      <c r="J5" s="71" t="e">
        <f>VLOOKUP($F5,Sheet2!$A$6:$V$141,6,FALSE)</f>
        <v>#REF!</v>
      </c>
      <c r="K5" s="71" t="e">
        <f>VLOOKUP($F5,Sheet2!$A$6:$V$141,7,FALSE)</f>
        <v>#REF!</v>
      </c>
      <c r="L5" s="71" t="e">
        <f>VLOOKUP($F5,Sheet2!$A$6:$V$141,8,FALSE)</f>
        <v>#REF!</v>
      </c>
      <c r="M5" s="71" t="e">
        <f>VLOOKUP($F5,Sheet2!$A$6:$V$141,9,FALSE)</f>
        <v>#REF!</v>
      </c>
      <c r="N5" s="71" t="e">
        <f>VLOOKUP($F5,Sheet2!$A$6:$V$141,10,FALSE)</f>
        <v>#REF!</v>
      </c>
      <c r="O5" s="71" t="e">
        <f>VLOOKUP($F5,Sheet2!$A$6:$V$141,11,FALSE)</f>
        <v>#REF!</v>
      </c>
      <c r="P5" s="71" t="e">
        <f>VLOOKUP($F5,Sheet2!$A$6:$V$141,12,FALSE)</f>
        <v>#REF!</v>
      </c>
      <c r="Q5" s="71" t="e">
        <f>VLOOKUP($F5,Sheet2!$A$6:$V$141,13,FALSE)</f>
        <v>#REF!</v>
      </c>
      <c r="R5" s="71" t="e">
        <f>VLOOKUP($F5,Sheet2!$A$6:$V$141,14,FALSE)</f>
        <v>#REF!</v>
      </c>
      <c r="S5" s="71" t="e">
        <f>VLOOKUP($F5,Sheet2!$A$6:$V$141,15,FALSE)</f>
        <v>#REF!</v>
      </c>
      <c r="T5" s="71" t="e">
        <f>VLOOKUP($F5,Sheet2!$A$6:$V$141,16,FALSE)</f>
        <v>#REF!</v>
      </c>
      <c r="U5" s="71" t="e">
        <f>VLOOKUP($F5,Sheet2!$A$6:$V$141,17,FALSE)</f>
        <v>#REF!</v>
      </c>
      <c r="V5" s="71" t="e">
        <f>VLOOKUP($F5,Sheet2!$A$6:$V$141,18,FALSE)</f>
        <v>#REF!</v>
      </c>
      <c r="W5" s="71" t="e">
        <f>VLOOKUP($F5,Sheet2!$A$6:$V$141,19,FALSE)</f>
        <v>#REF!</v>
      </c>
      <c r="X5" s="71" t="e">
        <f>VLOOKUP($F5,Sheet2!$A$6:$V$141,20,FALSE)</f>
        <v>#REF!</v>
      </c>
      <c r="Y5" s="71" t="e">
        <f>VLOOKUP($F5,Sheet2!$A$6:$V$141,21,FALSE)</f>
        <v>#REF!</v>
      </c>
      <c r="Z5" s="71" t="e">
        <f>VLOOKUP($F5,Sheet2!$A$6:$V$141,22,FALSE)</f>
        <v>#REF!</v>
      </c>
      <c r="AA5" s="71" t="e">
        <f t="shared" si="0"/>
        <v>#REF!</v>
      </c>
      <c r="AB5" s="71"/>
      <c r="AC5" s="71"/>
      <c r="AD5" s="71"/>
      <c r="AE5" s="71"/>
      <c r="AF5" s="71"/>
      <c r="AG5" s="71"/>
      <c r="AH5" s="71"/>
      <c r="AI5" s="71"/>
      <c r="AJ5" s="71"/>
      <c r="AK5" s="71"/>
      <c r="AL5" s="71"/>
    </row>
    <row r="6" spans="1:38" ht="15" customHeight="1">
      <c r="A6" t="s">
        <v>27</v>
      </c>
      <c r="C6" t="s">
        <v>156</v>
      </c>
      <c r="D6" s="69" t="s">
        <v>101</v>
      </c>
      <c r="E6" s="69"/>
      <c r="F6" s="61" t="s">
        <v>271</v>
      </c>
      <c r="G6" s="71" t="e">
        <f>VLOOKUP($F6,Sheet2!$A$6:$V$141,3,FALSE)</f>
        <v>#REF!</v>
      </c>
      <c r="H6" s="71" t="e">
        <f>VLOOKUP($F6,Sheet2!$A$6:$V$141,4,FALSE)</f>
        <v>#REF!</v>
      </c>
      <c r="I6" s="71" t="e">
        <f>VLOOKUP($F6,Sheet2!$A$6:$V$141,5,FALSE)</f>
        <v>#REF!</v>
      </c>
      <c r="J6" s="71" t="e">
        <f>VLOOKUP($F6,Sheet2!$A$6:$V$141,6,FALSE)</f>
        <v>#REF!</v>
      </c>
      <c r="K6" s="71" t="e">
        <f>VLOOKUP($F6,Sheet2!$A$6:$V$141,7,FALSE)</f>
        <v>#REF!</v>
      </c>
      <c r="L6" s="71" t="e">
        <f>VLOOKUP($F6,Sheet2!$A$6:$V$141,8,FALSE)</f>
        <v>#REF!</v>
      </c>
      <c r="M6" s="71" t="e">
        <f>VLOOKUP($F6,Sheet2!$A$6:$V$141,9,FALSE)</f>
        <v>#REF!</v>
      </c>
      <c r="N6" s="71" t="e">
        <f>VLOOKUP($F6,Sheet2!$A$6:$V$141,10,FALSE)</f>
        <v>#REF!</v>
      </c>
      <c r="O6" s="71" t="e">
        <f>VLOOKUP($F6,Sheet2!$A$6:$V$141,11,FALSE)</f>
        <v>#REF!</v>
      </c>
      <c r="P6" s="71" t="e">
        <f>VLOOKUP($F6,Sheet2!$A$6:$V$141,12,FALSE)</f>
        <v>#REF!</v>
      </c>
      <c r="Q6" s="71" t="e">
        <f>VLOOKUP($F6,Sheet2!$A$6:$V$141,13,FALSE)</f>
        <v>#REF!</v>
      </c>
      <c r="R6" s="71" t="e">
        <f>VLOOKUP($F6,Sheet2!$A$6:$V$141,14,FALSE)</f>
        <v>#REF!</v>
      </c>
      <c r="S6" s="71" t="e">
        <f>VLOOKUP($F6,Sheet2!$A$6:$V$141,15,FALSE)</f>
        <v>#REF!</v>
      </c>
      <c r="T6" s="71" t="e">
        <f>VLOOKUP($F6,Sheet2!$A$6:$V$141,16,FALSE)</f>
        <v>#REF!</v>
      </c>
      <c r="U6" s="71" t="e">
        <f>VLOOKUP($F6,Sheet2!$A$6:$V$141,17,FALSE)</f>
        <v>#REF!</v>
      </c>
      <c r="V6" s="71" t="e">
        <f>VLOOKUP($F6,Sheet2!$A$6:$V$141,18,FALSE)</f>
        <v>#REF!</v>
      </c>
      <c r="W6" s="71" t="e">
        <f>VLOOKUP($F6,Sheet2!$A$6:$V$141,19,FALSE)</f>
        <v>#REF!</v>
      </c>
      <c r="X6" s="71" t="e">
        <f>VLOOKUP($F6,Sheet2!$A$6:$V$141,20,FALSE)</f>
        <v>#REF!</v>
      </c>
      <c r="Y6" s="71" t="e">
        <f>VLOOKUP($F6,Sheet2!$A$6:$V$141,21,FALSE)</f>
        <v>#REF!</v>
      </c>
      <c r="Z6" s="71" t="e">
        <f>VLOOKUP($F6,Sheet2!$A$6:$V$141,22,FALSE)</f>
        <v>#REF!</v>
      </c>
      <c r="AA6" s="71" t="e">
        <f t="shared" ref="AA6" si="1">+X6+Y6-J6</f>
        <v>#REF!</v>
      </c>
      <c r="AB6" s="71"/>
      <c r="AC6" s="71"/>
      <c r="AD6" s="71"/>
      <c r="AE6" s="71"/>
      <c r="AF6" s="71"/>
      <c r="AG6" s="71"/>
      <c r="AH6" s="71"/>
      <c r="AI6" s="71"/>
      <c r="AJ6" s="71"/>
      <c r="AK6" s="71"/>
      <c r="AL6" s="71"/>
    </row>
    <row r="7" spans="1:38" ht="15" hidden="1" customHeight="1">
      <c r="E7" s="68">
        <v>100000100002000</v>
      </c>
      <c r="F7" s="69" t="s">
        <v>102</v>
      </c>
      <c r="H7" s="71"/>
      <c r="I7" s="71"/>
      <c r="J7" s="71"/>
      <c r="K7" s="71"/>
      <c r="L7" s="71"/>
      <c r="M7" s="71"/>
      <c r="N7" s="71"/>
      <c r="O7" s="71"/>
      <c r="P7" s="71"/>
      <c r="Q7" s="71"/>
      <c r="R7" s="71"/>
      <c r="S7" s="71"/>
      <c r="T7" s="71"/>
      <c r="U7" s="71"/>
      <c r="V7" s="71"/>
      <c r="W7" s="71"/>
      <c r="X7" s="71"/>
      <c r="Y7" s="71"/>
      <c r="Z7" s="71"/>
      <c r="AA7" s="71">
        <f t="shared" si="0"/>
        <v>0</v>
      </c>
      <c r="AB7" s="71"/>
      <c r="AC7" s="71"/>
      <c r="AD7" s="71"/>
      <c r="AE7" s="71"/>
      <c r="AF7" s="71"/>
      <c r="AG7" s="71"/>
      <c r="AH7" s="71"/>
      <c r="AI7" s="71"/>
      <c r="AJ7" s="71"/>
      <c r="AK7" s="71"/>
      <c r="AL7" s="71"/>
    </row>
    <row r="8" spans="1:38" ht="15" hidden="1" customHeight="1">
      <c r="A8" t="s">
        <v>28</v>
      </c>
      <c r="C8" t="s">
        <v>156</v>
      </c>
      <c r="D8" s="69" t="s">
        <v>102</v>
      </c>
      <c r="E8" s="69"/>
      <c r="F8" s="66" t="s">
        <v>281</v>
      </c>
      <c r="G8" s="71" t="e">
        <f>VLOOKUP($F8,Sheet2!$A$6:$V$141,3,FALSE)</f>
        <v>#REF!</v>
      </c>
      <c r="H8" s="71">
        <f>VLOOKUP($F8,Sheet2!$A$6:$V$141,4,FALSE)</f>
        <v>0</v>
      </c>
      <c r="I8" s="71" t="e">
        <f>VLOOKUP($F8,Sheet2!$A$6:$V$141,5,FALSE)</f>
        <v>#REF!</v>
      </c>
      <c r="J8" s="71" t="e">
        <f>VLOOKUP($F8,Sheet2!$A$6:$V$141,6,FALSE)</f>
        <v>#REF!</v>
      </c>
      <c r="K8" s="71" t="e">
        <f>VLOOKUP($F8,Sheet2!$A$6:$V$141,7,FALSE)</f>
        <v>#REF!</v>
      </c>
      <c r="L8" s="71" t="e">
        <f>VLOOKUP($F8,Sheet2!$A$6:$V$141,8,FALSE)</f>
        <v>#REF!</v>
      </c>
      <c r="M8" s="71" t="e">
        <f>VLOOKUP($F8,Sheet2!$A$6:$V$141,9,FALSE)</f>
        <v>#REF!</v>
      </c>
      <c r="N8" s="71" t="e">
        <f>VLOOKUP($F8,Sheet2!$A$6:$V$141,10,FALSE)</f>
        <v>#REF!</v>
      </c>
      <c r="O8" s="71" t="e">
        <f>VLOOKUP($F8,Sheet2!$A$6:$V$141,11,FALSE)</f>
        <v>#REF!</v>
      </c>
      <c r="P8" s="71" t="e">
        <f>VLOOKUP($F8,Sheet2!$A$6:$V$141,12,FALSE)</f>
        <v>#REF!</v>
      </c>
      <c r="Q8" s="71" t="e">
        <f>VLOOKUP($F8,Sheet2!$A$6:$V$141,13,FALSE)</f>
        <v>#REF!</v>
      </c>
      <c r="R8" s="71" t="e">
        <f>VLOOKUP($F8,Sheet2!$A$6:$V$141,14,FALSE)</f>
        <v>#REF!</v>
      </c>
      <c r="S8" s="71" t="e">
        <f>VLOOKUP($F8,Sheet2!$A$6:$V$141,15,FALSE)</f>
        <v>#REF!</v>
      </c>
      <c r="T8" s="71" t="e">
        <f>VLOOKUP($F8,Sheet2!$A$6:$V$141,16,FALSE)</f>
        <v>#REF!</v>
      </c>
      <c r="U8" s="71" t="e">
        <f>VLOOKUP($F8,Sheet2!$A$6:$V$141,17,FALSE)</f>
        <v>#REF!</v>
      </c>
      <c r="V8" s="71" t="e">
        <f>VLOOKUP($F8,Sheet2!$A$6:$V$141,18,FALSE)</f>
        <v>#REF!</v>
      </c>
      <c r="W8" s="71" t="e">
        <f>VLOOKUP($F8,Sheet2!$A$6:$V$141,19,FALSE)</f>
        <v>#REF!</v>
      </c>
      <c r="X8" s="71" t="e">
        <f>VLOOKUP($F8,Sheet2!$A$6:$V$141,20,FALSE)</f>
        <v>#REF!</v>
      </c>
      <c r="Y8" s="71" t="e">
        <f>VLOOKUP($F8,Sheet2!$A$6:$V$141,21,FALSE)</f>
        <v>#REF!</v>
      </c>
      <c r="Z8" s="71" t="e">
        <f>VLOOKUP($F8,Sheet2!$A$6:$V$141,22,FALSE)</f>
        <v>#REF!</v>
      </c>
      <c r="AA8" s="71" t="e">
        <f t="shared" ref="AA8" si="2">+X8+Y8-J8</f>
        <v>#REF!</v>
      </c>
      <c r="AB8" s="71"/>
      <c r="AC8" s="71"/>
      <c r="AD8" s="71"/>
      <c r="AE8" s="71"/>
      <c r="AF8" s="71"/>
      <c r="AG8" s="71"/>
      <c r="AH8" s="71"/>
      <c r="AI8" s="71"/>
      <c r="AJ8" s="71"/>
      <c r="AK8" s="71"/>
      <c r="AL8" s="71"/>
    </row>
    <row r="9" spans="1:38" ht="15" hidden="1" customHeight="1">
      <c r="E9" s="68">
        <v>200000000001000</v>
      </c>
      <c r="F9" s="69" t="s">
        <v>103</v>
      </c>
      <c r="H9" s="71"/>
      <c r="I9" s="71"/>
      <c r="J9" s="71"/>
      <c r="K9" s="71"/>
      <c r="L9" s="71"/>
      <c r="M9" s="71"/>
      <c r="N9" s="71"/>
      <c r="O9" s="71"/>
      <c r="P9" s="71"/>
      <c r="Q9" s="71"/>
      <c r="R9" s="71"/>
      <c r="S9" s="71"/>
      <c r="T9" s="71"/>
      <c r="U9" s="71"/>
      <c r="V9" s="71"/>
      <c r="W9" s="71"/>
      <c r="X9" s="71"/>
      <c r="Y9" s="71"/>
      <c r="Z9" s="71"/>
      <c r="AA9" s="71">
        <f t="shared" si="0"/>
        <v>0</v>
      </c>
      <c r="AB9" s="71"/>
      <c r="AC9" s="71"/>
      <c r="AD9" s="71"/>
      <c r="AE9" s="71"/>
      <c r="AF9" s="71"/>
      <c r="AG9" s="71"/>
      <c r="AH9" s="71"/>
      <c r="AI9" s="71"/>
      <c r="AJ9" s="71"/>
      <c r="AK9" s="71"/>
      <c r="AL9" s="71"/>
    </row>
    <row r="10" spans="1:38" ht="15" customHeight="1">
      <c r="A10" t="s">
        <v>27</v>
      </c>
      <c r="C10" t="s">
        <v>156</v>
      </c>
      <c r="D10" s="69" t="s">
        <v>103</v>
      </c>
      <c r="E10" s="69"/>
      <c r="F10" s="66" t="s">
        <v>62</v>
      </c>
      <c r="G10" s="71" t="e">
        <f>VLOOKUP($F10,Sheet2!$A$6:$V$141,3,FALSE)</f>
        <v>#REF!</v>
      </c>
      <c r="H10" s="71" t="e">
        <f>VLOOKUP($F10,Sheet2!$A$6:$V$141,4,FALSE)</f>
        <v>#REF!</v>
      </c>
      <c r="I10" s="71" t="e">
        <f>VLOOKUP($F10,Sheet2!$A$6:$V$141,5,FALSE)</f>
        <v>#REF!</v>
      </c>
      <c r="J10" s="71" t="e">
        <f>VLOOKUP($F10,Sheet2!$A$6:$V$141,6,FALSE)</f>
        <v>#REF!</v>
      </c>
      <c r="K10" s="71" t="e">
        <f>VLOOKUP($F10,Sheet2!$A$6:$V$141,7,FALSE)</f>
        <v>#REF!</v>
      </c>
      <c r="L10" s="71" t="e">
        <f>VLOOKUP($F10,Sheet2!$A$6:$V$141,8,FALSE)</f>
        <v>#REF!</v>
      </c>
      <c r="M10" s="71" t="e">
        <f>VLOOKUP($F10,Sheet2!$A$6:$V$141,9,FALSE)</f>
        <v>#REF!</v>
      </c>
      <c r="N10" s="71" t="e">
        <f>VLOOKUP($F10,Sheet2!$A$6:$V$141,10,FALSE)</f>
        <v>#REF!</v>
      </c>
      <c r="O10" s="71" t="e">
        <f>VLOOKUP($F10,Sheet2!$A$6:$V$141,11,FALSE)</f>
        <v>#REF!</v>
      </c>
      <c r="P10" s="71" t="e">
        <f>VLOOKUP($F10,Sheet2!$A$6:$V$141,12,FALSE)</f>
        <v>#REF!</v>
      </c>
      <c r="Q10" s="71" t="e">
        <f>VLOOKUP($F10,Sheet2!$A$6:$V$141,13,FALSE)</f>
        <v>#REF!</v>
      </c>
      <c r="R10" s="71" t="e">
        <f>VLOOKUP($F10,Sheet2!$A$6:$V$141,14,FALSE)</f>
        <v>#REF!</v>
      </c>
      <c r="S10" s="71" t="e">
        <f>VLOOKUP($F10,Sheet2!$A$6:$V$141,15,FALSE)</f>
        <v>#REF!</v>
      </c>
      <c r="T10" s="71" t="e">
        <f>VLOOKUP($F10,Sheet2!$A$6:$V$141,16,FALSE)</f>
        <v>#REF!</v>
      </c>
      <c r="U10" s="71" t="e">
        <f>VLOOKUP($F10,Sheet2!$A$6:$V$141,17,FALSE)</f>
        <v>#REF!</v>
      </c>
      <c r="V10" s="71" t="e">
        <f>VLOOKUP($F10,Sheet2!$A$6:$V$141,18,FALSE)</f>
        <v>#REF!</v>
      </c>
      <c r="W10" s="71" t="e">
        <f>VLOOKUP($F10,Sheet2!$A$6:$V$141,19,FALSE)</f>
        <v>#REF!</v>
      </c>
      <c r="X10" s="71" t="e">
        <f>VLOOKUP($F10,Sheet2!$A$6:$V$141,20,FALSE)</f>
        <v>#REF!</v>
      </c>
      <c r="Y10" s="71" t="e">
        <f>VLOOKUP($F10,Sheet2!$A$6:$V$141,21,FALSE)</f>
        <v>#REF!</v>
      </c>
      <c r="Z10" s="71" t="e">
        <f>VLOOKUP($F10,Sheet2!$A$6:$V$141,22,FALSE)</f>
        <v>#REF!</v>
      </c>
      <c r="AA10" s="71" t="e">
        <f t="shared" si="0"/>
        <v>#REF!</v>
      </c>
      <c r="AB10" s="71"/>
      <c r="AC10" s="71"/>
      <c r="AD10" s="71"/>
      <c r="AE10" s="71"/>
      <c r="AF10" s="71"/>
      <c r="AG10" s="71"/>
      <c r="AH10" s="71"/>
      <c r="AI10" s="71"/>
      <c r="AJ10" s="71"/>
      <c r="AK10" s="71"/>
      <c r="AL10" s="71"/>
    </row>
    <row r="11" spans="1:38" ht="15" customHeight="1">
      <c r="A11" t="s">
        <v>27</v>
      </c>
      <c r="C11" t="s">
        <v>156</v>
      </c>
      <c r="D11" s="69" t="s">
        <v>103</v>
      </c>
      <c r="E11" s="69"/>
      <c r="F11" s="66" t="s">
        <v>145</v>
      </c>
      <c r="G11" s="71" t="e">
        <f>VLOOKUP($F11,Sheet2!$A$6:$V$141,3,FALSE)</f>
        <v>#REF!</v>
      </c>
      <c r="H11" s="71" t="e">
        <f>VLOOKUP($F11,Sheet2!$A$6:$V$141,4,FALSE)</f>
        <v>#REF!</v>
      </c>
      <c r="I11" s="71" t="e">
        <f>VLOOKUP($F11,Sheet2!$A$6:$V$141,5,FALSE)</f>
        <v>#REF!</v>
      </c>
      <c r="J11" s="71" t="e">
        <f>VLOOKUP($F11,Sheet2!$A$6:$V$141,6,FALSE)</f>
        <v>#REF!</v>
      </c>
      <c r="K11" s="71" t="e">
        <f>VLOOKUP($F11,Sheet2!$A$6:$V$141,7,FALSE)</f>
        <v>#REF!</v>
      </c>
      <c r="L11" s="71" t="e">
        <f>VLOOKUP($F11,Sheet2!$A$6:$V$141,8,FALSE)</f>
        <v>#REF!</v>
      </c>
      <c r="M11" s="71" t="e">
        <f>VLOOKUP($F11,Sheet2!$A$6:$V$141,9,FALSE)</f>
        <v>#REF!</v>
      </c>
      <c r="N11" s="71" t="e">
        <f>VLOOKUP($F11,Sheet2!$A$6:$V$141,10,FALSE)</f>
        <v>#REF!</v>
      </c>
      <c r="O11" s="71" t="e">
        <f>VLOOKUP($F11,Sheet2!$A$6:$V$141,11,FALSE)</f>
        <v>#REF!</v>
      </c>
      <c r="P11" s="71" t="e">
        <f>VLOOKUP($F11,Sheet2!$A$6:$V$141,12,FALSE)</f>
        <v>#REF!</v>
      </c>
      <c r="Q11" s="71" t="e">
        <f>VLOOKUP($F11,Sheet2!$A$6:$V$141,13,FALSE)</f>
        <v>#REF!</v>
      </c>
      <c r="R11" s="71" t="e">
        <f>VLOOKUP($F11,Sheet2!$A$6:$V$141,14,FALSE)</f>
        <v>#REF!</v>
      </c>
      <c r="S11" s="71" t="e">
        <f>VLOOKUP($F11,Sheet2!$A$6:$V$141,15,FALSE)</f>
        <v>#REF!</v>
      </c>
      <c r="T11" s="71" t="e">
        <f>VLOOKUP($F11,Sheet2!$A$6:$V$141,16,FALSE)</f>
        <v>#REF!</v>
      </c>
      <c r="U11" s="71" t="e">
        <f>VLOOKUP($F11,Sheet2!$A$6:$V$141,17,FALSE)</f>
        <v>#REF!</v>
      </c>
      <c r="V11" s="71" t="e">
        <f>VLOOKUP($F11,Sheet2!$A$6:$V$141,18,FALSE)</f>
        <v>#REF!</v>
      </c>
      <c r="W11" s="71" t="e">
        <f>VLOOKUP($F11,Sheet2!$A$6:$V$141,19,FALSE)</f>
        <v>#REF!</v>
      </c>
      <c r="X11" s="71" t="e">
        <f>VLOOKUP($F11,Sheet2!$A$6:$V$141,20,FALSE)</f>
        <v>#REF!</v>
      </c>
      <c r="Y11" s="71" t="e">
        <f>VLOOKUP($F11,Sheet2!$A$6:$V$141,21,FALSE)</f>
        <v>#REF!</v>
      </c>
      <c r="Z11" s="71" t="e">
        <f>VLOOKUP($F11,Sheet2!$A$6:$V$141,22,FALSE)</f>
        <v>#REF!</v>
      </c>
      <c r="AA11" s="71" t="e">
        <f t="shared" si="0"/>
        <v>#REF!</v>
      </c>
      <c r="AB11" s="71"/>
      <c r="AC11" s="71"/>
      <c r="AD11" s="71"/>
      <c r="AE11" s="71"/>
      <c r="AF11" s="71"/>
      <c r="AG11" s="71"/>
      <c r="AH11" s="71"/>
      <c r="AI11" s="71"/>
      <c r="AJ11" s="71"/>
      <c r="AK11" s="71"/>
      <c r="AL11" s="71"/>
    </row>
    <row r="12" spans="1:38" ht="15" hidden="1" customHeight="1">
      <c r="A12" t="s">
        <v>158</v>
      </c>
      <c r="C12" t="s">
        <v>156</v>
      </c>
      <c r="D12" s="69" t="s">
        <v>103</v>
      </c>
      <c r="E12" s="69"/>
      <c r="F12" s="66" t="s">
        <v>206</v>
      </c>
      <c r="G12" s="71" t="e">
        <f>VLOOKUP($F12,Sheet2!$A$6:$V$141,3,FALSE)</f>
        <v>#REF!</v>
      </c>
      <c r="H12" s="71" t="e">
        <f>VLOOKUP($F12,Sheet2!$A$6:$V$141,4,FALSE)</f>
        <v>#REF!</v>
      </c>
      <c r="I12" s="71" t="e">
        <f>VLOOKUP($F12,Sheet2!$A$6:$V$141,5,FALSE)</f>
        <v>#REF!</v>
      </c>
      <c r="J12" s="71" t="e">
        <f>VLOOKUP($F12,Sheet2!$A$6:$V$141,6,FALSE)</f>
        <v>#REF!</v>
      </c>
      <c r="K12" s="71" t="e">
        <f>VLOOKUP($F12,Sheet2!$A$6:$V$141,7,FALSE)</f>
        <v>#REF!</v>
      </c>
      <c r="L12" s="71" t="e">
        <f>VLOOKUP($F12,Sheet2!$A$6:$V$141,8,FALSE)</f>
        <v>#REF!</v>
      </c>
      <c r="M12" s="71" t="e">
        <f>VLOOKUP($F12,Sheet2!$A$6:$V$141,9,FALSE)</f>
        <v>#REF!</v>
      </c>
      <c r="N12" s="71" t="e">
        <f>VLOOKUP($F12,Sheet2!$A$6:$V$141,10,FALSE)</f>
        <v>#REF!</v>
      </c>
      <c r="O12" s="71" t="e">
        <f>VLOOKUP($F12,Sheet2!$A$6:$V$141,11,FALSE)</f>
        <v>#REF!</v>
      </c>
      <c r="P12" s="71" t="e">
        <f>VLOOKUP($F12,Sheet2!$A$6:$V$141,12,FALSE)</f>
        <v>#REF!</v>
      </c>
      <c r="Q12" s="71" t="e">
        <f>VLOOKUP($F12,Sheet2!$A$6:$V$141,13,FALSE)</f>
        <v>#REF!</v>
      </c>
      <c r="R12" s="71" t="e">
        <f>VLOOKUP($F12,Sheet2!$A$6:$V$141,14,FALSE)</f>
        <v>#REF!</v>
      </c>
      <c r="S12" s="71" t="e">
        <f>VLOOKUP($F12,Sheet2!$A$6:$V$141,15,FALSE)</f>
        <v>#REF!</v>
      </c>
      <c r="T12" s="71" t="e">
        <f>VLOOKUP($F12,Sheet2!$A$6:$V$141,16,FALSE)</f>
        <v>#REF!</v>
      </c>
      <c r="U12" s="71" t="e">
        <f>VLOOKUP($F12,Sheet2!$A$6:$V$141,17,FALSE)</f>
        <v>#REF!</v>
      </c>
      <c r="V12" s="71" t="e">
        <f>VLOOKUP($F12,Sheet2!$A$6:$V$141,18,FALSE)</f>
        <v>#REF!</v>
      </c>
      <c r="W12" s="71" t="e">
        <f>VLOOKUP($F12,Sheet2!$A$6:$V$141,19,FALSE)</f>
        <v>#REF!</v>
      </c>
      <c r="X12" s="71" t="e">
        <f>VLOOKUP($F12,Sheet2!$A$6:$V$141,20,FALSE)</f>
        <v>#REF!</v>
      </c>
      <c r="Y12" s="71" t="e">
        <f>VLOOKUP($F12,Sheet2!$A$6:$V$141,21,FALSE)</f>
        <v>#REF!</v>
      </c>
      <c r="Z12" s="71" t="e">
        <f>VLOOKUP($F12,Sheet2!$A$6:$V$141,22,FALSE)</f>
        <v>#REF!</v>
      </c>
      <c r="AA12" s="71" t="e">
        <f t="shared" si="0"/>
        <v>#REF!</v>
      </c>
      <c r="AB12" s="71"/>
      <c r="AC12" s="71"/>
      <c r="AD12" s="71"/>
      <c r="AE12" s="71"/>
      <c r="AF12" s="71"/>
      <c r="AG12" s="71"/>
      <c r="AH12" s="71"/>
      <c r="AI12" s="71"/>
      <c r="AJ12" s="71"/>
      <c r="AK12" s="71"/>
      <c r="AL12" s="71"/>
    </row>
    <row r="13" spans="1:38" ht="15" hidden="1" customHeight="1">
      <c r="E13" s="68">
        <v>200000100002000</v>
      </c>
      <c r="F13" s="69" t="s">
        <v>104</v>
      </c>
      <c r="H13" s="71"/>
      <c r="I13" s="71"/>
      <c r="J13" s="71"/>
      <c r="K13" s="71"/>
      <c r="L13" s="71"/>
      <c r="M13" s="71"/>
      <c r="N13" s="71"/>
      <c r="O13" s="71"/>
      <c r="P13" s="71"/>
      <c r="Q13" s="71"/>
      <c r="R13" s="71"/>
      <c r="S13" s="71"/>
      <c r="T13" s="71"/>
      <c r="U13" s="71"/>
      <c r="V13" s="71"/>
      <c r="W13" s="71"/>
      <c r="X13" s="71"/>
      <c r="Y13" s="71"/>
      <c r="Z13" s="71"/>
      <c r="AA13" s="71">
        <f t="shared" si="0"/>
        <v>0</v>
      </c>
      <c r="AB13" s="71"/>
      <c r="AC13" s="71"/>
      <c r="AD13" s="71"/>
      <c r="AE13" s="71"/>
      <c r="AF13" s="71"/>
      <c r="AG13" s="71"/>
      <c r="AH13" s="71"/>
      <c r="AI13" s="71"/>
      <c r="AJ13" s="71"/>
      <c r="AK13" s="71"/>
      <c r="AL13" s="71"/>
    </row>
    <row r="14" spans="1:38" ht="15" hidden="1" customHeight="1">
      <c r="A14" t="s">
        <v>28</v>
      </c>
      <c r="B14" t="s">
        <v>132</v>
      </c>
      <c r="C14" t="s">
        <v>132</v>
      </c>
      <c r="D14" s="69" t="s">
        <v>104</v>
      </c>
      <c r="E14" s="69"/>
      <c r="F14" s="66" t="s">
        <v>78</v>
      </c>
      <c r="G14" s="71" t="e">
        <f>VLOOKUP($F14,Sheet2!$A$6:$V$141,3,FALSE)</f>
        <v>#REF!</v>
      </c>
      <c r="H14" s="71" t="e">
        <f>VLOOKUP($F14,Sheet2!$A$6:$V$141,4,FALSE)</f>
        <v>#REF!</v>
      </c>
      <c r="I14" s="71" t="e">
        <f>VLOOKUP($F14,Sheet2!$A$6:$V$141,5,FALSE)</f>
        <v>#REF!</v>
      </c>
      <c r="J14" s="71" t="e">
        <f>VLOOKUP($F14,Sheet2!$A$6:$V$141,6,FALSE)</f>
        <v>#REF!</v>
      </c>
      <c r="K14" s="71" t="e">
        <f>VLOOKUP($F14,Sheet2!$A$6:$V$141,7,FALSE)</f>
        <v>#REF!</v>
      </c>
      <c r="L14" s="71" t="e">
        <f>VLOOKUP($F14,Sheet2!$A$6:$V$141,8,FALSE)</f>
        <v>#REF!</v>
      </c>
      <c r="M14" s="71" t="e">
        <f>VLOOKUP($F14,Sheet2!$A$6:$V$141,9,FALSE)</f>
        <v>#REF!</v>
      </c>
      <c r="N14" s="71" t="e">
        <f>VLOOKUP($F14,Sheet2!$A$6:$V$141,10,FALSE)</f>
        <v>#REF!</v>
      </c>
      <c r="O14" s="71" t="e">
        <f>VLOOKUP($F14,Sheet2!$A$6:$V$141,11,FALSE)</f>
        <v>#REF!</v>
      </c>
      <c r="P14" s="71" t="e">
        <f>VLOOKUP($F14,Sheet2!$A$6:$V$141,12,FALSE)</f>
        <v>#REF!</v>
      </c>
      <c r="Q14" s="71" t="e">
        <f>VLOOKUP($F14,Sheet2!$A$6:$V$141,13,FALSE)</f>
        <v>#REF!</v>
      </c>
      <c r="R14" s="71" t="e">
        <f>VLOOKUP($F14,Sheet2!$A$6:$V$141,14,FALSE)</f>
        <v>#REF!</v>
      </c>
      <c r="S14" s="71" t="e">
        <f>VLOOKUP($F14,Sheet2!$A$6:$V$141,15,FALSE)</f>
        <v>#REF!</v>
      </c>
      <c r="T14" s="71" t="e">
        <f>VLOOKUP($F14,Sheet2!$A$6:$V$141,16,FALSE)</f>
        <v>#REF!</v>
      </c>
      <c r="U14" s="71" t="e">
        <f>VLOOKUP($F14,Sheet2!$A$6:$V$141,17,FALSE)</f>
        <v>#REF!</v>
      </c>
      <c r="V14" s="71" t="e">
        <f>VLOOKUP($F14,Sheet2!$A$6:$V$141,18,FALSE)</f>
        <v>#REF!</v>
      </c>
      <c r="W14" s="71" t="e">
        <f>VLOOKUP($F14,Sheet2!$A$6:$V$141,19,FALSE)</f>
        <v>#REF!</v>
      </c>
      <c r="X14" s="71" t="e">
        <f>VLOOKUP($F14,Sheet2!$A$6:$V$141,20,FALSE)</f>
        <v>#REF!</v>
      </c>
      <c r="Y14" s="71" t="e">
        <f>VLOOKUP($F14,Sheet2!$A$6:$V$141,21,FALSE)</f>
        <v>#REF!</v>
      </c>
      <c r="Z14" s="71" t="e">
        <f>VLOOKUP($F14,Sheet2!$A$6:$V$141,22,FALSE)</f>
        <v>#REF!</v>
      </c>
      <c r="AA14" s="71">
        <v>81708798.200000003</v>
      </c>
      <c r="AB14" s="71"/>
      <c r="AC14" s="71"/>
      <c r="AD14" s="71"/>
      <c r="AE14" s="71"/>
      <c r="AF14" s="71"/>
      <c r="AG14" s="71"/>
      <c r="AH14" s="71"/>
      <c r="AI14" s="71"/>
      <c r="AJ14" s="71"/>
      <c r="AK14" s="71"/>
      <c r="AL14" s="71"/>
    </row>
    <row r="15" spans="1:38" ht="15" customHeight="1">
      <c r="A15" t="s">
        <v>27</v>
      </c>
      <c r="C15" t="s">
        <v>132</v>
      </c>
      <c r="D15" s="69" t="s">
        <v>104</v>
      </c>
      <c r="E15" s="69"/>
      <c r="F15" s="66" t="s">
        <v>44</v>
      </c>
      <c r="G15" s="71" t="e">
        <f>VLOOKUP($F15,Sheet2!$A$6:$V$141,3,FALSE)</f>
        <v>#REF!</v>
      </c>
      <c r="H15" s="71" t="e">
        <f>VLOOKUP($F15,Sheet2!$A$6:$V$141,4,FALSE)</f>
        <v>#REF!</v>
      </c>
      <c r="I15" s="71" t="e">
        <f>VLOOKUP($F15,Sheet2!$A$6:$V$141,5,FALSE)</f>
        <v>#REF!</v>
      </c>
      <c r="J15" s="71" t="e">
        <f>VLOOKUP($F15,Sheet2!$A$6:$V$141,6,FALSE)</f>
        <v>#REF!</v>
      </c>
      <c r="K15" s="71" t="e">
        <f>VLOOKUP($F15,Sheet2!$A$6:$V$141,7,FALSE)</f>
        <v>#REF!</v>
      </c>
      <c r="L15" s="71" t="e">
        <f>VLOOKUP($F15,Sheet2!$A$6:$V$141,8,FALSE)</f>
        <v>#REF!</v>
      </c>
      <c r="M15" s="71" t="e">
        <f>VLOOKUP($F15,Sheet2!$A$6:$V$141,9,FALSE)</f>
        <v>#REF!</v>
      </c>
      <c r="N15" s="71" t="e">
        <f>VLOOKUP($F15,Sheet2!$A$6:$V$141,10,FALSE)</f>
        <v>#REF!</v>
      </c>
      <c r="O15" s="71" t="e">
        <f>VLOOKUP($F15,Sheet2!$A$6:$V$141,11,FALSE)</f>
        <v>#REF!</v>
      </c>
      <c r="P15" s="71" t="e">
        <f>VLOOKUP($F15,Sheet2!$A$6:$V$141,12,FALSE)</f>
        <v>#REF!</v>
      </c>
      <c r="Q15" s="71" t="e">
        <f>VLOOKUP($F15,Sheet2!$A$6:$V$141,13,FALSE)</f>
        <v>#REF!</v>
      </c>
      <c r="R15" s="71" t="e">
        <f>VLOOKUP($F15,Sheet2!$A$6:$V$141,14,FALSE)</f>
        <v>#REF!</v>
      </c>
      <c r="S15" s="71" t="e">
        <f>VLOOKUP($F15,Sheet2!$A$6:$V$141,15,FALSE)</f>
        <v>#REF!</v>
      </c>
      <c r="T15" s="71" t="e">
        <f>VLOOKUP($F15,Sheet2!$A$6:$V$141,16,FALSE)</f>
        <v>#REF!</v>
      </c>
      <c r="U15" s="71" t="e">
        <f>VLOOKUP($F15,Sheet2!$A$6:$V$141,17,FALSE)</f>
        <v>#REF!</v>
      </c>
      <c r="V15" s="71" t="e">
        <f>VLOOKUP($F15,Sheet2!$A$6:$V$141,18,FALSE)</f>
        <v>#REF!</v>
      </c>
      <c r="W15" s="71" t="e">
        <f>VLOOKUP($F15,Sheet2!$A$6:$V$141,19,FALSE)</f>
        <v>#REF!</v>
      </c>
      <c r="X15" s="71" t="e">
        <f>VLOOKUP($F15,Sheet2!$A$6:$V$141,20,FALSE)</f>
        <v>#REF!</v>
      </c>
      <c r="Y15" s="71" t="e">
        <f>VLOOKUP($F15,Sheet2!$A$6:$V$141,21,FALSE)</f>
        <v>#REF!</v>
      </c>
      <c r="Z15" s="71" t="e">
        <f>VLOOKUP($F15,Sheet2!$A$6:$V$141,22,FALSE)</f>
        <v>#REF!</v>
      </c>
      <c r="AA15" s="71" t="e">
        <f t="shared" si="0"/>
        <v>#REF!</v>
      </c>
      <c r="AB15" s="71"/>
      <c r="AC15" s="71"/>
      <c r="AD15" s="71"/>
      <c r="AE15" s="71"/>
      <c r="AF15" s="71"/>
      <c r="AG15" s="71"/>
      <c r="AH15" s="71"/>
      <c r="AI15" s="71"/>
      <c r="AJ15" s="71"/>
      <c r="AK15" s="71"/>
      <c r="AL15" s="71"/>
    </row>
    <row r="16" spans="1:38" ht="15" hidden="1" customHeight="1">
      <c r="A16" t="s">
        <v>28</v>
      </c>
      <c r="B16" t="s">
        <v>293</v>
      </c>
      <c r="C16" t="s">
        <v>219</v>
      </c>
      <c r="D16" s="69" t="s">
        <v>104</v>
      </c>
      <c r="E16" s="69"/>
      <c r="F16" s="66" t="s">
        <v>209</v>
      </c>
      <c r="G16" s="71" t="e">
        <f>VLOOKUP($F16,Sheet2!$A$6:$V$141,3,FALSE)</f>
        <v>#REF!</v>
      </c>
      <c r="H16" s="71" t="e">
        <f>VLOOKUP($F16,Sheet2!$A$6:$V$141,4,FALSE)</f>
        <v>#REF!</v>
      </c>
      <c r="I16" s="71" t="e">
        <f>VLOOKUP($F16,Sheet2!$A$6:$V$141,5,FALSE)</f>
        <v>#REF!</v>
      </c>
      <c r="J16" s="71" t="e">
        <f>VLOOKUP($F16,Sheet2!$A$6:$V$141,6,FALSE)</f>
        <v>#REF!</v>
      </c>
      <c r="K16" s="71" t="e">
        <f>VLOOKUP($F16,Sheet2!$A$6:$V$141,7,FALSE)</f>
        <v>#REF!</v>
      </c>
      <c r="L16" s="71" t="e">
        <f>VLOOKUP($F16,Sheet2!$A$6:$V$141,8,FALSE)</f>
        <v>#REF!</v>
      </c>
      <c r="M16" s="71" t="e">
        <f>VLOOKUP($F16,Sheet2!$A$6:$V$141,9,FALSE)</f>
        <v>#REF!</v>
      </c>
      <c r="N16" s="71" t="e">
        <f>VLOOKUP($F16,Sheet2!$A$6:$V$141,10,FALSE)</f>
        <v>#REF!</v>
      </c>
      <c r="O16" s="71" t="e">
        <f>VLOOKUP($F16,Sheet2!$A$6:$V$141,11,FALSE)</f>
        <v>#REF!</v>
      </c>
      <c r="P16" s="71" t="e">
        <f>VLOOKUP($F16,Sheet2!$A$6:$V$141,12,FALSE)</f>
        <v>#REF!</v>
      </c>
      <c r="Q16" s="71" t="e">
        <f>VLOOKUP($F16,Sheet2!$A$6:$V$141,13,FALSE)</f>
        <v>#REF!</v>
      </c>
      <c r="R16" s="71" t="e">
        <f>VLOOKUP($F16,Sheet2!$A$6:$V$141,14,FALSE)</f>
        <v>#REF!</v>
      </c>
      <c r="S16" s="71" t="e">
        <f>VLOOKUP($F16,Sheet2!$A$6:$V$141,15,FALSE)</f>
        <v>#REF!</v>
      </c>
      <c r="T16" s="71" t="e">
        <f>VLOOKUP($F16,Sheet2!$A$6:$V$141,16,FALSE)</f>
        <v>#REF!</v>
      </c>
      <c r="U16" s="71" t="e">
        <f>VLOOKUP($F16,Sheet2!$A$6:$V$141,17,FALSE)</f>
        <v>#REF!</v>
      </c>
      <c r="V16" s="71" t="e">
        <f>VLOOKUP($F16,Sheet2!$A$6:$V$141,18,FALSE)</f>
        <v>#REF!</v>
      </c>
      <c r="W16" s="71" t="e">
        <f>VLOOKUP($F16,Sheet2!$A$6:$V$141,19,FALSE)</f>
        <v>#REF!</v>
      </c>
      <c r="X16" s="71" t="e">
        <f>VLOOKUP($F16,Sheet2!$A$6:$V$141,20,FALSE)</f>
        <v>#REF!</v>
      </c>
      <c r="Y16" s="71" t="e">
        <f>VLOOKUP($F16,Sheet2!$A$6:$V$141,21,FALSE)</f>
        <v>#REF!</v>
      </c>
      <c r="Z16" s="71" t="e">
        <f>VLOOKUP($F16,Sheet2!$A$6:$V$141,22,FALSE)</f>
        <v>#REF!</v>
      </c>
      <c r="AA16" s="71"/>
      <c r="AB16" s="71"/>
      <c r="AC16" s="71"/>
      <c r="AD16" s="71"/>
      <c r="AE16" s="71"/>
      <c r="AF16" s="71"/>
      <c r="AG16" s="71"/>
      <c r="AH16" s="71"/>
      <c r="AI16" s="71"/>
      <c r="AJ16" s="71"/>
      <c r="AK16" s="71"/>
      <c r="AL16" s="71"/>
    </row>
    <row r="17" spans="1:38" ht="15" hidden="1" customHeight="1">
      <c r="A17" t="s">
        <v>28</v>
      </c>
      <c r="B17" t="s">
        <v>293</v>
      </c>
      <c r="C17" t="s">
        <v>219</v>
      </c>
      <c r="D17" s="69" t="s">
        <v>104</v>
      </c>
      <c r="E17" s="69"/>
      <c r="F17" s="66" t="s">
        <v>234</v>
      </c>
      <c r="G17" s="71" t="e">
        <f>VLOOKUP($F17,Sheet2!$A$6:$V$141,3,FALSE)</f>
        <v>#REF!</v>
      </c>
      <c r="H17" s="71" t="e">
        <f>VLOOKUP($F17,Sheet2!$A$6:$V$141,4,FALSE)</f>
        <v>#REF!</v>
      </c>
      <c r="I17" s="71" t="e">
        <f>VLOOKUP($F17,Sheet2!$A$6:$V$141,5,FALSE)</f>
        <v>#REF!</v>
      </c>
      <c r="J17" s="71" t="e">
        <f>VLOOKUP($F17,Sheet2!$A$6:$V$141,6,FALSE)</f>
        <v>#REF!</v>
      </c>
      <c r="K17" s="71" t="e">
        <f>VLOOKUP($F17,Sheet2!$A$6:$V$141,7,FALSE)</f>
        <v>#REF!</v>
      </c>
      <c r="L17" s="71" t="e">
        <f>VLOOKUP($F17,Sheet2!$A$6:$V$141,8,FALSE)</f>
        <v>#REF!</v>
      </c>
      <c r="M17" s="71" t="e">
        <f>VLOOKUP($F17,Sheet2!$A$6:$V$141,9,FALSE)</f>
        <v>#REF!</v>
      </c>
      <c r="N17" s="71" t="e">
        <f>VLOOKUP($F17,Sheet2!$A$6:$V$141,10,FALSE)</f>
        <v>#REF!</v>
      </c>
      <c r="O17" s="71" t="e">
        <f>VLOOKUP($F17,Sheet2!$A$6:$V$141,11,FALSE)</f>
        <v>#REF!</v>
      </c>
      <c r="P17" s="71" t="e">
        <f>VLOOKUP($F17,Sheet2!$A$6:$V$141,12,FALSE)</f>
        <v>#REF!</v>
      </c>
      <c r="Q17" s="71" t="e">
        <f>VLOOKUP($F17,Sheet2!$A$6:$V$141,13,FALSE)</f>
        <v>#REF!</v>
      </c>
      <c r="R17" s="71" t="e">
        <f>VLOOKUP($F17,Sheet2!$A$6:$V$141,14,FALSE)</f>
        <v>#REF!</v>
      </c>
      <c r="S17" s="71" t="e">
        <f>VLOOKUP($F17,Sheet2!$A$6:$V$141,15,FALSE)</f>
        <v>#REF!</v>
      </c>
      <c r="T17" s="71" t="e">
        <f>VLOOKUP($F17,Sheet2!$A$6:$V$141,16,FALSE)</f>
        <v>#REF!</v>
      </c>
      <c r="U17" s="71" t="e">
        <f>VLOOKUP($F17,Sheet2!$A$6:$V$141,17,FALSE)</f>
        <v>#REF!</v>
      </c>
      <c r="V17" s="71" t="e">
        <f>VLOOKUP($F17,Sheet2!$A$6:$V$141,18,FALSE)</f>
        <v>#REF!</v>
      </c>
      <c r="W17" s="71" t="e">
        <f>VLOOKUP($F17,Sheet2!$A$6:$V$141,19,FALSE)</f>
        <v>#REF!</v>
      </c>
      <c r="X17" s="71" t="e">
        <f>VLOOKUP($F17,Sheet2!$A$6:$V$141,20,FALSE)</f>
        <v>#REF!</v>
      </c>
      <c r="Y17" s="71" t="e">
        <f>VLOOKUP($F17,Sheet2!$A$6:$V$141,21,FALSE)</f>
        <v>#REF!</v>
      </c>
      <c r="Z17" s="71" t="e">
        <f>VLOOKUP($F17,Sheet2!$A$6:$V$141,22,FALSE)</f>
        <v>#REF!</v>
      </c>
      <c r="AA17" s="71"/>
      <c r="AB17" s="71"/>
      <c r="AC17" s="71"/>
      <c r="AD17" s="71"/>
      <c r="AE17" s="71"/>
      <c r="AF17" s="71"/>
      <c r="AG17" s="71"/>
      <c r="AH17" s="71"/>
      <c r="AI17" s="71"/>
      <c r="AJ17" s="71"/>
      <c r="AK17" s="71"/>
      <c r="AL17" s="71"/>
    </row>
    <row r="18" spans="1:38" ht="15" hidden="1" customHeight="1">
      <c r="A18" t="s">
        <v>28</v>
      </c>
      <c r="B18" t="s">
        <v>293</v>
      </c>
      <c r="C18" t="s">
        <v>219</v>
      </c>
      <c r="D18" s="69" t="s">
        <v>104</v>
      </c>
      <c r="E18" s="69"/>
      <c r="F18" s="66" t="s">
        <v>237</v>
      </c>
      <c r="G18" s="71" t="e">
        <f>VLOOKUP($F18,Sheet2!$A$6:$V$141,3,FALSE)</f>
        <v>#REF!</v>
      </c>
      <c r="H18" s="71" t="e">
        <f>VLOOKUP($F18,Sheet2!$A$6:$V$141,4,FALSE)</f>
        <v>#REF!</v>
      </c>
      <c r="I18" s="71" t="e">
        <f>VLOOKUP($F18,Sheet2!$A$6:$V$141,5,FALSE)</f>
        <v>#REF!</v>
      </c>
      <c r="J18" s="71" t="e">
        <f>VLOOKUP($F18,Sheet2!$A$6:$V$141,6,FALSE)</f>
        <v>#REF!</v>
      </c>
      <c r="K18" s="71" t="e">
        <f>VLOOKUP($F18,Sheet2!$A$6:$V$141,7,FALSE)</f>
        <v>#REF!</v>
      </c>
      <c r="L18" s="71" t="e">
        <f>VLOOKUP($F18,Sheet2!$A$6:$V$141,8,FALSE)</f>
        <v>#REF!</v>
      </c>
      <c r="M18" s="71" t="e">
        <f>VLOOKUP($F18,Sheet2!$A$6:$V$141,9,FALSE)</f>
        <v>#REF!</v>
      </c>
      <c r="N18" s="71" t="e">
        <f>VLOOKUP($F18,Sheet2!$A$6:$V$141,10,FALSE)</f>
        <v>#REF!</v>
      </c>
      <c r="O18" s="71" t="e">
        <f>VLOOKUP($F18,Sheet2!$A$6:$V$141,11,FALSE)</f>
        <v>#REF!</v>
      </c>
      <c r="P18" s="71" t="e">
        <f>VLOOKUP($F18,Sheet2!$A$6:$V$141,12,FALSE)</f>
        <v>#REF!</v>
      </c>
      <c r="Q18" s="71" t="e">
        <f>VLOOKUP($F18,Sheet2!$A$6:$V$141,13,FALSE)</f>
        <v>#REF!</v>
      </c>
      <c r="R18" s="71" t="e">
        <f>VLOOKUP($F18,Sheet2!$A$6:$V$141,14,FALSE)</f>
        <v>#REF!</v>
      </c>
      <c r="S18" s="71" t="e">
        <f>VLOOKUP($F18,Sheet2!$A$6:$V$141,15,FALSE)</f>
        <v>#REF!</v>
      </c>
      <c r="T18" s="71" t="e">
        <f>VLOOKUP($F18,Sheet2!$A$6:$V$141,16,FALSE)</f>
        <v>#REF!</v>
      </c>
      <c r="U18" s="71" t="e">
        <f>VLOOKUP($F18,Sheet2!$A$6:$V$141,17,FALSE)</f>
        <v>#REF!</v>
      </c>
      <c r="V18" s="71" t="e">
        <f>VLOOKUP($F18,Sheet2!$A$6:$V$141,18,FALSE)</f>
        <v>#REF!</v>
      </c>
      <c r="W18" s="71" t="e">
        <f>VLOOKUP($F18,Sheet2!$A$6:$V$141,19,FALSE)</f>
        <v>#REF!</v>
      </c>
      <c r="X18" s="71" t="e">
        <f>VLOOKUP($F18,Sheet2!$A$6:$V$141,20,FALSE)</f>
        <v>#REF!</v>
      </c>
      <c r="Y18" s="71" t="e">
        <f>VLOOKUP($F18,Sheet2!$A$6:$V$141,21,FALSE)</f>
        <v>#REF!</v>
      </c>
      <c r="Z18" s="71" t="e">
        <f>VLOOKUP($F18,Sheet2!$A$6:$V$141,22,FALSE)</f>
        <v>#REF!</v>
      </c>
      <c r="AA18" s="71"/>
      <c r="AB18" s="71"/>
      <c r="AC18" s="71"/>
      <c r="AD18" s="71"/>
      <c r="AE18" s="71"/>
      <c r="AF18" s="71"/>
      <c r="AG18" s="71"/>
      <c r="AH18" s="71"/>
      <c r="AI18" s="71"/>
      <c r="AJ18" s="71"/>
      <c r="AK18" s="71"/>
      <c r="AL18" s="71"/>
    </row>
    <row r="19" spans="1:38" ht="15" hidden="1" customHeight="1">
      <c r="A19" t="s">
        <v>28</v>
      </c>
      <c r="B19" t="s">
        <v>293</v>
      </c>
      <c r="C19" t="s">
        <v>219</v>
      </c>
      <c r="D19" s="69" t="s">
        <v>104</v>
      </c>
      <c r="E19" s="69"/>
      <c r="F19" s="66" t="s">
        <v>259</v>
      </c>
      <c r="G19" s="71" t="e">
        <f>VLOOKUP($F19,Sheet2!$A$6:$V$141,3,FALSE)</f>
        <v>#REF!</v>
      </c>
      <c r="H19" s="71" t="e">
        <f>VLOOKUP($F19,Sheet2!$A$6:$V$141,4,FALSE)</f>
        <v>#REF!</v>
      </c>
      <c r="I19" s="71" t="e">
        <f>VLOOKUP($F19,Sheet2!$A$6:$V$141,5,FALSE)</f>
        <v>#REF!</v>
      </c>
      <c r="J19" s="71" t="e">
        <f>VLOOKUP($F19,Sheet2!$A$6:$V$141,6,FALSE)</f>
        <v>#REF!</v>
      </c>
      <c r="K19" s="71" t="e">
        <f>VLOOKUP($F19,Sheet2!$A$6:$V$141,7,FALSE)</f>
        <v>#REF!</v>
      </c>
      <c r="L19" s="71" t="e">
        <f>VLOOKUP($F19,Sheet2!$A$6:$V$141,8,FALSE)</f>
        <v>#REF!</v>
      </c>
      <c r="M19" s="71" t="e">
        <f>VLOOKUP($F19,Sheet2!$A$6:$V$141,9,FALSE)</f>
        <v>#REF!</v>
      </c>
      <c r="N19" s="71" t="e">
        <f>VLOOKUP($F19,Sheet2!$A$6:$V$141,10,FALSE)</f>
        <v>#REF!</v>
      </c>
      <c r="O19" s="71" t="e">
        <f>VLOOKUP($F19,Sheet2!$A$6:$V$141,11,FALSE)</f>
        <v>#REF!</v>
      </c>
      <c r="P19" s="71" t="e">
        <f>VLOOKUP($F19,Sheet2!$A$6:$V$141,12,FALSE)</f>
        <v>#REF!</v>
      </c>
      <c r="Q19" s="71" t="e">
        <f>VLOOKUP($F19,Sheet2!$A$6:$V$141,13,FALSE)</f>
        <v>#REF!</v>
      </c>
      <c r="R19" s="71" t="e">
        <f>VLOOKUP($F19,Sheet2!$A$6:$V$141,14,FALSE)</f>
        <v>#REF!</v>
      </c>
      <c r="S19" s="71" t="e">
        <f>VLOOKUP($F19,Sheet2!$A$6:$V$141,15,FALSE)</f>
        <v>#REF!</v>
      </c>
      <c r="T19" s="71" t="e">
        <f>VLOOKUP($F19,Sheet2!$A$6:$V$141,16,FALSE)</f>
        <v>#REF!</v>
      </c>
      <c r="U19" s="71" t="e">
        <f>VLOOKUP($F19,Sheet2!$A$6:$V$141,17,FALSE)</f>
        <v>#REF!</v>
      </c>
      <c r="V19" s="71" t="e">
        <f>VLOOKUP($F19,Sheet2!$A$6:$V$141,18,FALSE)</f>
        <v>#REF!</v>
      </c>
      <c r="W19" s="71" t="e">
        <f>VLOOKUP($F19,Sheet2!$A$6:$V$141,19,FALSE)</f>
        <v>#REF!</v>
      </c>
      <c r="X19" s="71" t="e">
        <f>VLOOKUP($F19,Sheet2!$A$6:$V$141,20,FALSE)</f>
        <v>#REF!</v>
      </c>
      <c r="Y19" s="71" t="e">
        <f>VLOOKUP($F19,Sheet2!$A$6:$V$141,21,FALSE)</f>
        <v>#REF!</v>
      </c>
      <c r="Z19" s="71" t="e">
        <f>VLOOKUP($F19,Sheet2!$A$6:$V$141,22,FALSE)</f>
        <v>#REF!</v>
      </c>
      <c r="AA19" s="71"/>
      <c r="AB19" s="71"/>
      <c r="AC19" s="71"/>
      <c r="AD19" s="71"/>
      <c r="AE19" s="71"/>
      <c r="AF19" s="71"/>
      <c r="AG19" s="71"/>
      <c r="AH19" s="71"/>
      <c r="AI19" s="71"/>
      <c r="AJ19" s="71"/>
      <c r="AK19" s="71"/>
      <c r="AL19" s="71"/>
    </row>
    <row r="20" spans="1:38" ht="15" hidden="1" customHeight="1">
      <c r="A20" t="s">
        <v>28</v>
      </c>
      <c r="B20" t="s">
        <v>293</v>
      </c>
      <c r="C20" t="s">
        <v>219</v>
      </c>
      <c r="D20" s="69" t="s">
        <v>104</v>
      </c>
      <c r="E20" s="69"/>
      <c r="F20" s="66" t="s">
        <v>275</v>
      </c>
      <c r="G20" s="71" t="e">
        <f>VLOOKUP($F20,Sheet2!$A$6:$V$141,3,FALSE)</f>
        <v>#REF!</v>
      </c>
      <c r="H20" s="71" t="e">
        <f>VLOOKUP($F20,Sheet2!$A$6:$V$141,4,FALSE)</f>
        <v>#REF!</v>
      </c>
      <c r="I20" s="71" t="e">
        <f>VLOOKUP($F20,Sheet2!$A$6:$V$141,5,FALSE)</f>
        <v>#REF!</v>
      </c>
      <c r="J20" s="71" t="e">
        <f>VLOOKUP($F20,Sheet2!$A$6:$V$141,6,FALSE)</f>
        <v>#REF!</v>
      </c>
      <c r="K20" s="71" t="e">
        <f>VLOOKUP($F20,Sheet2!$A$6:$V$141,7,FALSE)</f>
        <v>#REF!</v>
      </c>
      <c r="L20" s="71" t="e">
        <f>VLOOKUP($F20,Sheet2!$A$6:$V$141,8,FALSE)</f>
        <v>#REF!</v>
      </c>
      <c r="M20" s="71" t="e">
        <f>VLOOKUP($F20,Sheet2!$A$6:$V$141,9,FALSE)</f>
        <v>#REF!</v>
      </c>
      <c r="N20" s="71" t="e">
        <f>VLOOKUP($F20,Sheet2!$A$6:$V$141,10,FALSE)</f>
        <v>#REF!</v>
      </c>
      <c r="O20" s="71" t="e">
        <f>VLOOKUP($F20,Sheet2!$A$6:$V$141,11,FALSE)</f>
        <v>#REF!</v>
      </c>
      <c r="P20" s="71" t="e">
        <f>VLOOKUP($F20,Sheet2!$A$6:$V$141,12,FALSE)</f>
        <v>#REF!</v>
      </c>
      <c r="Q20" s="71" t="e">
        <f>VLOOKUP($F20,Sheet2!$A$6:$V$141,13,FALSE)</f>
        <v>#REF!</v>
      </c>
      <c r="R20" s="71" t="e">
        <f>VLOOKUP($F20,Sheet2!$A$6:$V$141,14,FALSE)</f>
        <v>#REF!</v>
      </c>
      <c r="S20" s="71" t="e">
        <f>VLOOKUP($F20,Sheet2!$A$6:$V$141,15,FALSE)</f>
        <v>#REF!</v>
      </c>
      <c r="T20" s="71" t="e">
        <f>VLOOKUP($F20,Sheet2!$A$6:$V$141,16,FALSE)</f>
        <v>#REF!</v>
      </c>
      <c r="U20" s="71" t="e">
        <f>VLOOKUP($F20,Sheet2!$A$6:$V$141,17,FALSE)</f>
        <v>#REF!</v>
      </c>
      <c r="V20" s="71" t="e">
        <f>VLOOKUP($F20,Sheet2!$A$6:$V$141,18,FALSE)</f>
        <v>#REF!</v>
      </c>
      <c r="W20" s="71" t="e">
        <f>VLOOKUP($F20,Sheet2!$A$6:$V$141,19,FALSE)</f>
        <v>#REF!</v>
      </c>
      <c r="X20" s="71" t="e">
        <f>VLOOKUP($F20,Sheet2!$A$6:$V$141,20,FALSE)</f>
        <v>#REF!</v>
      </c>
      <c r="Y20" s="71" t="e">
        <f>VLOOKUP($F20,Sheet2!$A$6:$V$141,21,FALSE)</f>
        <v>#REF!</v>
      </c>
      <c r="Z20" s="71" t="e">
        <f>VLOOKUP($F20,Sheet2!$A$6:$V$141,22,FALSE)</f>
        <v>#REF!</v>
      </c>
      <c r="AA20" s="71"/>
      <c r="AB20" s="71"/>
      <c r="AC20" s="71"/>
      <c r="AD20" s="71"/>
      <c r="AE20" s="71"/>
      <c r="AF20" s="71"/>
      <c r="AG20" s="71"/>
      <c r="AH20" s="71"/>
      <c r="AI20" s="71"/>
      <c r="AJ20" s="71"/>
      <c r="AK20" s="71"/>
      <c r="AL20" s="71"/>
    </row>
    <row r="21" spans="1:38" ht="15" hidden="1" customHeight="1">
      <c r="E21" s="68">
        <v>310100100001000</v>
      </c>
      <c r="F21" s="69" t="s">
        <v>105</v>
      </c>
      <c r="H21" s="71"/>
      <c r="I21" s="71"/>
      <c r="J21" s="71"/>
      <c r="K21" s="71"/>
      <c r="L21" s="71"/>
      <c r="M21" s="71"/>
      <c r="N21" s="71"/>
      <c r="O21" s="71"/>
      <c r="P21" s="71"/>
      <c r="Q21" s="71"/>
      <c r="R21" s="71"/>
      <c r="S21" s="71"/>
      <c r="T21" s="71"/>
      <c r="U21" s="71"/>
      <c r="V21" s="71"/>
      <c r="W21" s="71"/>
      <c r="X21" s="71"/>
      <c r="Y21" s="71"/>
      <c r="Z21" s="71"/>
      <c r="AA21" s="71">
        <f t="shared" ref="AA21:AA52" si="3">+X21+Y21-J21</f>
        <v>0</v>
      </c>
      <c r="AB21" s="71"/>
      <c r="AC21" s="71"/>
      <c r="AD21" s="71"/>
      <c r="AE21" s="71"/>
      <c r="AF21" s="71"/>
      <c r="AG21" s="71"/>
      <c r="AH21" s="71"/>
      <c r="AI21" s="71"/>
      <c r="AJ21" s="71"/>
      <c r="AK21" s="71"/>
      <c r="AL21" s="71"/>
    </row>
    <row r="22" spans="1:38" ht="15" hidden="1" customHeight="1">
      <c r="E22" s="68">
        <v>310100100002000</v>
      </c>
      <c r="F22" s="69" t="s">
        <v>106</v>
      </c>
      <c r="H22" s="71"/>
      <c r="I22" s="71"/>
      <c r="J22" s="71"/>
      <c r="K22" s="71"/>
      <c r="L22" s="71"/>
      <c r="M22" s="71"/>
      <c r="N22" s="71"/>
      <c r="O22" s="71"/>
      <c r="P22" s="71"/>
      <c r="Q22" s="71"/>
      <c r="R22" s="71"/>
      <c r="S22" s="71"/>
      <c r="T22" s="71"/>
      <c r="U22" s="71"/>
      <c r="V22" s="71"/>
      <c r="W22" s="71"/>
      <c r="X22" s="71"/>
      <c r="Y22" s="71"/>
      <c r="Z22" s="71"/>
      <c r="AA22" s="71">
        <f t="shared" si="3"/>
        <v>0</v>
      </c>
      <c r="AB22" s="71"/>
      <c r="AC22" s="71"/>
      <c r="AD22" s="71"/>
      <c r="AE22" s="71"/>
      <c r="AF22" s="71"/>
      <c r="AG22" s="71"/>
      <c r="AH22" s="71"/>
      <c r="AI22" s="71"/>
      <c r="AJ22" s="71"/>
      <c r="AK22" s="71"/>
      <c r="AL22" s="71"/>
    </row>
    <row r="23" spans="1:38" ht="15" hidden="1" customHeight="1">
      <c r="E23" s="68">
        <v>310100100003000</v>
      </c>
      <c r="F23" s="69" t="s">
        <v>107</v>
      </c>
      <c r="H23" s="71"/>
      <c r="I23" s="71"/>
      <c r="J23" s="71"/>
      <c r="K23" s="71"/>
      <c r="L23" s="71"/>
      <c r="M23" s="71"/>
      <c r="N23" s="71"/>
      <c r="O23" s="71"/>
      <c r="P23" s="71"/>
      <c r="Q23" s="71"/>
      <c r="R23" s="71"/>
      <c r="S23" s="71"/>
      <c r="T23" s="71"/>
      <c r="U23" s="71"/>
      <c r="V23" s="71"/>
      <c r="W23" s="71"/>
      <c r="X23" s="71"/>
      <c r="Y23" s="71"/>
      <c r="Z23" s="71"/>
      <c r="AA23" s="71">
        <f t="shared" si="3"/>
        <v>0</v>
      </c>
      <c r="AB23" s="71"/>
      <c r="AC23" s="71"/>
      <c r="AD23" s="71"/>
      <c r="AE23" s="71"/>
      <c r="AF23" s="71"/>
      <c r="AG23" s="71"/>
      <c r="AH23" s="71"/>
      <c r="AI23" s="71"/>
      <c r="AJ23" s="71"/>
      <c r="AK23" s="71"/>
      <c r="AL23" s="71"/>
    </row>
    <row r="24" spans="1:38" ht="15" customHeight="1">
      <c r="A24" t="s">
        <v>27</v>
      </c>
      <c r="C24" t="s">
        <v>132</v>
      </c>
      <c r="D24" s="69" t="s">
        <v>107</v>
      </c>
      <c r="E24" s="69"/>
      <c r="F24" s="66" t="s">
        <v>52</v>
      </c>
      <c r="G24" s="71" t="e">
        <f>VLOOKUP($F24,Sheet2!$A$6:$V$141,3,FALSE)</f>
        <v>#REF!</v>
      </c>
      <c r="H24" s="71" t="e">
        <f>VLOOKUP($F24,Sheet2!$A$6:$V$141,4,FALSE)</f>
        <v>#REF!</v>
      </c>
      <c r="I24" s="71" t="e">
        <f>VLOOKUP($F24,Sheet2!$A$6:$V$141,5,FALSE)</f>
        <v>#REF!</v>
      </c>
      <c r="J24" s="71" t="e">
        <f>VLOOKUP($F24,Sheet2!$A$6:$V$141,6,FALSE)</f>
        <v>#REF!</v>
      </c>
      <c r="K24" s="71" t="e">
        <f>VLOOKUP($F24,Sheet2!$A$6:$V$141,7,FALSE)</f>
        <v>#REF!</v>
      </c>
      <c r="L24" s="71" t="e">
        <f>VLOOKUP($F24,Sheet2!$A$6:$V$141,8,FALSE)</f>
        <v>#REF!</v>
      </c>
      <c r="M24" s="71" t="e">
        <f>VLOOKUP($F24,Sheet2!$A$6:$V$141,9,FALSE)</f>
        <v>#REF!</v>
      </c>
      <c r="N24" s="71" t="e">
        <f>VLOOKUP($F24,Sheet2!$A$6:$V$141,10,FALSE)</f>
        <v>#REF!</v>
      </c>
      <c r="O24" s="71" t="e">
        <f>VLOOKUP($F24,Sheet2!$A$6:$V$141,11,FALSE)</f>
        <v>#REF!</v>
      </c>
      <c r="P24" s="71" t="e">
        <f>VLOOKUP($F24,Sheet2!$A$6:$V$141,12,FALSE)</f>
        <v>#REF!</v>
      </c>
      <c r="Q24" s="71" t="e">
        <f>VLOOKUP($F24,Sheet2!$A$6:$V$141,13,FALSE)</f>
        <v>#REF!</v>
      </c>
      <c r="R24" s="71" t="e">
        <f>VLOOKUP($F24,Sheet2!$A$6:$V$141,14,FALSE)</f>
        <v>#REF!</v>
      </c>
      <c r="S24" s="71" t="e">
        <f>VLOOKUP($F24,Sheet2!$A$6:$V$141,15,FALSE)</f>
        <v>#REF!</v>
      </c>
      <c r="T24" s="71" t="e">
        <f>VLOOKUP($F24,Sheet2!$A$6:$V$141,16,FALSE)</f>
        <v>#REF!</v>
      </c>
      <c r="U24" s="71" t="e">
        <f>VLOOKUP($F24,Sheet2!$A$6:$V$141,17,FALSE)</f>
        <v>#REF!</v>
      </c>
      <c r="V24" s="71" t="e">
        <f>VLOOKUP($F24,Sheet2!$A$6:$V$141,18,FALSE)</f>
        <v>#REF!</v>
      </c>
      <c r="W24" s="71" t="e">
        <f>VLOOKUP($F24,Sheet2!$A$6:$V$141,19,FALSE)</f>
        <v>#REF!</v>
      </c>
      <c r="X24" s="71" t="e">
        <f>VLOOKUP($F24,Sheet2!$A$6:$V$141,20,FALSE)</f>
        <v>#REF!</v>
      </c>
      <c r="Y24" s="71" t="e">
        <f>VLOOKUP($F24,Sheet2!$A$6:$V$141,21,FALSE)</f>
        <v>#REF!</v>
      </c>
      <c r="Z24" s="71" t="e">
        <f>VLOOKUP($F24,Sheet2!$A$6:$V$141,22,FALSE)</f>
        <v>#REF!</v>
      </c>
      <c r="AA24" s="71" t="e">
        <f t="shared" si="3"/>
        <v>#REF!</v>
      </c>
      <c r="AB24" s="71"/>
      <c r="AC24" s="71"/>
      <c r="AD24" s="71"/>
      <c r="AE24" s="71"/>
      <c r="AF24" s="71"/>
      <c r="AG24" s="71"/>
      <c r="AH24" s="71"/>
      <c r="AI24" s="71"/>
      <c r="AJ24" s="71"/>
      <c r="AK24" s="71"/>
      <c r="AL24" s="71"/>
    </row>
    <row r="25" spans="1:38" ht="15" hidden="1" customHeight="1">
      <c r="E25" s="68">
        <v>310201100001000</v>
      </c>
      <c r="F25" s="69" t="s">
        <v>108</v>
      </c>
      <c r="H25" s="71"/>
      <c r="I25" s="71"/>
      <c r="J25" s="71"/>
      <c r="K25" s="71"/>
      <c r="L25" s="71"/>
      <c r="M25" s="71"/>
      <c r="N25" s="71"/>
      <c r="O25" s="71"/>
      <c r="P25" s="71"/>
      <c r="Q25" s="71"/>
      <c r="R25" s="71"/>
      <c r="S25" s="71"/>
      <c r="T25" s="71"/>
      <c r="U25" s="71"/>
      <c r="V25" s="71"/>
      <c r="W25" s="71"/>
      <c r="X25" s="71"/>
      <c r="Y25" s="71"/>
      <c r="Z25" s="71"/>
      <c r="AA25" s="71">
        <f t="shared" si="3"/>
        <v>0</v>
      </c>
      <c r="AB25" s="71"/>
      <c r="AC25" s="71"/>
      <c r="AD25" s="71"/>
      <c r="AE25" s="71"/>
      <c r="AF25" s="71"/>
      <c r="AG25" s="71"/>
      <c r="AH25" s="71"/>
      <c r="AI25" s="71"/>
      <c r="AJ25" s="71"/>
      <c r="AK25" s="71"/>
      <c r="AL25" s="71"/>
    </row>
    <row r="26" spans="1:38" ht="15" customHeight="1">
      <c r="A26" t="s">
        <v>27</v>
      </c>
      <c r="C26" t="s">
        <v>156</v>
      </c>
      <c r="D26" s="69" t="s">
        <v>108</v>
      </c>
      <c r="E26" s="69"/>
      <c r="F26" s="66" t="s">
        <v>67</v>
      </c>
      <c r="G26" s="71" t="e">
        <f>VLOOKUP($F26,Sheet2!$A$6:$V$141,3,FALSE)</f>
        <v>#REF!</v>
      </c>
      <c r="H26" s="71" t="e">
        <f>VLOOKUP($F26,Sheet2!$A$6:$V$141,4,FALSE)</f>
        <v>#REF!</v>
      </c>
      <c r="I26" s="71" t="e">
        <f>VLOOKUP($F26,Sheet2!$A$6:$V$141,5,FALSE)</f>
        <v>#REF!</v>
      </c>
      <c r="J26" s="71" t="e">
        <f>VLOOKUP($F26,Sheet2!$A$6:$V$141,6,FALSE)</f>
        <v>#REF!</v>
      </c>
      <c r="K26" s="71" t="e">
        <f>VLOOKUP($F26,Sheet2!$A$6:$V$141,7,FALSE)</f>
        <v>#REF!</v>
      </c>
      <c r="L26" s="71" t="e">
        <f>VLOOKUP($F26,Sheet2!$A$6:$V$141,8,FALSE)</f>
        <v>#REF!</v>
      </c>
      <c r="M26" s="71" t="e">
        <f>VLOOKUP($F26,Sheet2!$A$6:$V$141,9,FALSE)</f>
        <v>#REF!</v>
      </c>
      <c r="N26" s="71" t="e">
        <f>VLOOKUP($F26,Sheet2!$A$6:$V$141,10,FALSE)</f>
        <v>#REF!</v>
      </c>
      <c r="O26" s="71" t="e">
        <f>VLOOKUP($F26,Sheet2!$A$6:$V$141,11,FALSE)</f>
        <v>#REF!</v>
      </c>
      <c r="P26" s="71" t="e">
        <f>VLOOKUP($F26,Sheet2!$A$6:$V$141,12,FALSE)</f>
        <v>#REF!</v>
      </c>
      <c r="Q26" s="71" t="e">
        <f>VLOOKUP($F26,Sheet2!$A$6:$V$141,13,FALSE)</f>
        <v>#REF!</v>
      </c>
      <c r="R26" s="71" t="e">
        <f>VLOOKUP($F26,Sheet2!$A$6:$V$141,14,FALSE)</f>
        <v>#REF!</v>
      </c>
      <c r="S26" s="71" t="e">
        <f>VLOOKUP($F26,Sheet2!$A$6:$V$141,15,FALSE)</f>
        <v>#REF!</v>
      </c>
      <c r="T26" s="71" t="e">
        <f>VLOOKUP($F26,Sheet2!$A$6:$V$141,16,FALSE)</f>
        <v>#REF!</v>
      </c>
      <c r="U26" s="71" t="e">
        <f>VLOOKUP($F26,Sheet2!$A$6:$V$141,17,FALSE)</f>
        <v>#REF!</v>
      </c>
      <c r="V26" s="71" t="e">
        <f>VLOOKUP($F26,Sheet2!$A$6:$V$141,18,FALSE)</f>
        <v>#REF!</v>
      </c>
      <c r="W26" s="71" t="e">
        <f>VLOOKUP($F26,Sheet2!$A$6:$V$141,19,FALSE)</f>
        <v>#REF!</v>
      </c>
      <c r="X26" s="71" t="e">
        <f>VLOOKUP($F26,Sheet2!$A$6:$V$141,20,FALSE)</f>
        <v>#REF!</v>
      </c>
      <c r="Y26" s="71" t="e">
        <f>VLOOKUP($F26,Sheet2!$A$6:$V$141,21,FALSE)</f>
        <v>#REF!</v>
      </c>
      <c r="Z26" s="71" t="e">
        <f>VLOOKUP($F26,Sheet2!$A$6:$V$141,22,FALSE)</f>
        <v>#REF!</v>
      </c>
      <c r="AA26" s="71" t="e">
        <f t="shared" si="3"/>
        <v>#REF!</v>
      </c>
      <c r="AB26" s="71"/>
      <c r="AC26" s="71"/>
      <c r="AD26" s="71"/>
      <c r="AE26" s="71"/>
      <c r="AF26" s="71"/>
      <c r="AG26" s="71"/>
      <c r="AH26" s="71"/>
      <c r="AI26" s="71"/>
      <c r="AJ26" s="71"/>
      <c r="AK26" s="71"/>
      <c r="AL26" s="71"/>
    </row>
    <row r="27" spans="1:38" ht="15" customHeight="1">
      <c r="A27" t="s">
        <v>27</v>
      </c>
      <c r="C27" t="s">
        <v>156</v>
      </c>
      <c r="D27" s="69" t="s">
        <v>108</v>
      </c>
      <c r="E27" s="69"/>
      <c r="F27" s="66" t="s">
        <v>64</v>
      </c>
      <c r="G27" s="71" t="e">
        <f>VLOOKUP($F27,Sheet2!$A$6:$V$141,3,FALSE)</f>
        <v>#REF!</v>
      </c>
      <c r="H27" s="71" t="e">
        <f>VLOOKUP($F27,Sheet2!$A$6:$V$141,4,FALSE)</f>
        <v>#REF!</v>
      </c>
      <c r="I27" s="71" t="e">
        <f>VLOOKUP($F27,Sheet2!$A$6:$V$141,5,FALSE)</f>
        <v>#REF!</v>
      </c>
      <c r="J27" s="71" t="e">
        <f>VLOOKUP($F27,Sheet2!$A$6:$V$141,6,FALSE)</f>
        <v>#REF!</v>
      </c>
      <c r="K27" s="71" t="e">
        <f>VLOOKUP($F27,Sheet2!$A$6:$V$141,7,FALSE)</f>
        <v>#REF!</v>
      </c>
      <c r="L27" s="71" t="e">
        <f>VLOOKUP($F27,Sheet2!$A$6:$V$141,8,FALSE)</f>
        <v>#REF!</v>
      </c>
      <c r="M27" s="71" t="e">
        <f>VLOOKUP($F27,Sheet2!$A$6:$V$141,9,FALSE)</f>
        <v>#REF!</v>
      </c>
      <c r="N27" s="71" t="e">
        <f>VLOOKUP($F27,Sheet2!$A$6:$V$141,10,FALSE)</f>
        <v>#REF!</v>
      </c>
      <c r="O27" s="71" t="e">
        <f>VLOOKUP($F27,Sheet2!$A$6:$V$141,11,FALSE)</f>
        <v>#REF!</v>
      </c>
      <c r="P27" s="71" t="e">
        <f>VLOOKUP($F27,Sheet2!$A$6:$V$141,12,FALSE)</f>
        <v>#REF!</v>
      </c>
      <c r="Q27" s="71" t="e">
        <f>VLOOKUP($F27,Sheet2!$A$6:$V$141,13,FALSE)</f>
        <v>#REF!</v>
      </c>
      <c r="R27" s="71" t="e">
        <f>VLOOKUP($F27,Sheet2!$A$6:$V$141,14,FALSE)</f>
        <v>#REF!</v>
      </c>
      <c r="S27" s="71" t="e">
        <f>VLOOKUP($F27,Sheet2!$A$6:$V$141,15,FALSE)</f>
        <v>#REF!</v>
      </c>
      <c r="T27" s="71" t="e">
        <f>VLOOKUP($F27,Sheet2!$A$6:$V$141,16,FALSE)</f>
        <v>#REF!</v>
      </c>
      <c r="U27" s="71" t="e">
        <f>VLOOKUP($F27,Sheet2!$A$6:$V$141,17,FALSE)</f>
        <v>#REF!</v>
      </c>
      <c r="V27" s="71" t="e">
        <f>VLOOKUP($F27,Sheet2!$A$6:$V$141,18,FALSE)</f>
        <v>#REF!</v>
      </c>
      <c r="W27" s="71" t="e">
        <f>VLOOKUP($F27,Sheet2!$A$6:$V$141,19,FALSE)</f>
        <v>#REF!</v>
      </c>
      <c r="X27" s="71" t="e">
        <f>VLOOKUP($F27,Sheet2!$A$6:$V$141,20,FALSE)</f>
        <v>#REF!</v>
      </c>
      <c r="Y27" s="71" t="e">
        <f>VLOOKUP($F27,Sheet2!$A$6:$V$141,21,FALSE)</f>
        <v>#REF!</v>
      </c>
      <c r="Z27" s="71" t="e">
        <f>VLOOKUP($F27,Sheet2!$A$6:$V$141,22,FALSE)</f>
        <v>#REF!</v>
      </c>
      <c r="AA27" s="71" t="e">
        <f t="shared" si="3"/>
        <v>#REF!</v>
      </c>
      <c r="AB27" s="71"/>
      <c r="AC27" s="71"/>
      <c r="AD27" s="71"/>
      <c r="AE27" s="71"/>
      <c r="AF27" s="71"/>
      <c r="AG27" s="71"/>
      <c r="AH27" s="71"/>
      <c r="AI27" s="71"/>
      <c r="AJ27" s="71"/>
      <c r="AK27" s="71"/>
      <c r="AL27" s="71"/>
    </row>
    <row r="28" spans="1:38" ht="15" customHeight="1">
      <c r="A28" t="s">
        <v>27</v>
      </c>
      <c r="C28" t="s">
        <v>156</v>
      </c>
      <c r="D28" s="69" t="s">
        <v>108</v>
      </c>
      <c r="E28" s="69"/>
      <c r="F28" s="66" t="s">
        <v>133</v>
      </c>
      <c r="G28" s="71" t="e">
        <f>VLOOKUP($F28,Sheet2!$A$6:$V$141,3,FALSE)</f>
        <v>#REF!</v>
      </c>
      <c r="H28" s="71" t="e">
        <f>VLOOKUP($F28,Sheet2!$A$6:$V$141,4,FALSE)</f>
        <v>#REF!</v>
      </c>
      <c r="I28" s="71" t="e">
        <f>VLOOKUP($F28,Sheet2!$A$6:$V$141,5,FALSE)</f>
        <v>#REF!</v>
      </c>
      <c r="J28" s="71" t="e">
        <f>VLOOKUP($F28,Sheet2!$A$6:$V$141,6,FALSE)</f>
        <v>#REF!</v>
      </c>
      <c r="K28" s="71" t="e">
        <f>VLOOKUP($F28,Sheet2!$A$6:$V$141,7,FALSE)</f>
        <v>#REF!</v>
      </c>
      <c r="L28" s="71" t="e">
        <f>VLOOKUP($F28,Sheet2!$A$6:$V$141,8,FALSE)</f>
        <v>#REF!</v>
      </c>
      <c r="M28" s="71" t="e">
        <f>VLOOKUP($F28,Sheet2!$A$6:$V$141,9,FALSE)</f>
        <v>#REF!</v>
      </c>
      <c r="N28" s="71" t="e">
        <f>VLOOKUP($F28,Sheet2!$A$6:$V$141,10,FALSE)</f>
        <v>#REF!</v>
      </c>
      <c r="O28" s="71" t="e">
        <f>VLOOKUP($F28,Sheet2!$A$6:$V$141,11,FALSE)</f>
        <v>#REF!</v>
      </c>
      <c r="P28" s="71" t="e">
        <f>VLOOKUP($F28,Sheet2!$A$6:$V$141,12,FALSE)</f>
        <v>#REF!</v>
      </c>
      <c r="Q28" s="71" t="e">
        <f>VLOOKUP($F28,Sheet2!$A$6:$V$141,13,FALSE)</f>
        <v>#REF!</v>
      </c>
      <c r="R28" s="71" t="e">
        <f>VLOOKUP($F28,Sheet2!$A$6:$V$141,14,FALSE)</f>
        <v>#REF!</v>
      </c>
      <c r="S28" s="71" t="e">
        <f>VLOOKUP($F28,Sheet2!$A$6:$V$141,15,FALSE)</f>
        <v>#REF!</v>
      </c>
      <c r="T28" s="71" t="e">
        <f>VLOOKUP($F28,Sheet2!$A$6:$V$141,16,FALSE)</f>
        <v>#REF!</v>
      </c>
      <c r="U28" s="71" t="e">
        <f>VLOOKUP($F28,Sheet2!$A$6:$V$141,17,FALSE)</f>
        <v>#REF!</v>
      </c>
      <c r="V28" s="71" t="e">
        <f>VLOOKUP($F28,Sheet2!$A$6:$V$141,18,FALSE)</f>
        <v>#REF!</v>
      </c>
      <c r="W28" s="71" t="e">
        <f>VLOOKUP($F28,Sheet2!$A$6:$V$141,19,FALSE)</f>
        <v>#REF!</v>
      </c>
      <c r="X28" s="71" t="e">
        <f>VLOOKUP($F28,Sheet2!$A$6:$V$141,20,FALSE)</f>
        <v>#REF!</v>
      </c>
      <c r="Y28" s="71" t="e">
        <f>VLOOKUP($F28,Sheet2!$A$6:$V$141,21,FALSE)</f>
        <v>#REF!</v>
      </c>
      <c r="Z28" s="71" t="e">
        <f>VLOOKUP($F28,Sheet2!$A$6:$V$141,22,FALSE)</f>
        <v>#REF!</v>
      </c>
      <c r="AA28" s="71" t="e">
        <f t="shared" si="3"/>
        <v>#REF!</v>
      </c>
      <c r="AB28" s="71"/>
      <c r="AC28" s="71"/>
      <c r="AD28" s="71"/>
      <c r="AE28" s="71"/>
      <c r="AF28" s="71"/>
      <c r="AG28" s="71"/>
      <c r="AH28" s="71"/>
      <c r="AI28" s="71"/>
      <c r="AJ28" s="71"/>
      <c r="AK28" s="71"/>
      <c r="AL28" s="71"/>
    </row>
    <row r="29" spans="1:38" ht="15" customHeight="1">
      <c r="A29" t="s">
        <v>27</v>
      </c>
      <c r="C29" t="s">
        <v>156</v>
      </c>
      <c r="D29" s="69" t="s">
        <v>108</v>
      </c>
      <c r="E29" s="69"/>
      <c r="F29" s="66" t="s">
        <v>139</v>
      </c>
      <c r="G29" s="71" t="e">
        <f>VLOOKUP($F29,Sheet2!$A$6:$V$141,3,FALSE)</f>
        <v>#REF!</v>
      </c>
      <c r="H29" s="71" t="e">
        <f>VLOOKUP($F29,Sheet2!$A$6:$V$141,4,FALSE)</f>
        <v>#REF!</v>
      </c>
      <c r="I29" s="71" t="e">
        <f>VLOOKUP($F29,Sheet2!$A$6:$V$141,5,FALSE)</f>
        <v>#REF!</v>
      </c>
      <c r="J29" s="71" t="e">
        <f>VLOOKUP($F29,Sheet2!$A$6:$V$141,6,FALSE)</f>
        <v>#REF!</v>
      </c>
      <c r="K29" s="71" t="e">
        <f>VLOOKUP($F29,Sheet2!$A$6:$V$141,7,FALSE)</f>
        <v>#REF!</v>
      </c>
      <c r="L29" s="71" t="e">
        <f>VLOOKUP($F29,Sheet2!$A$6:$V$141,8,FALSE)</f>
        <v>#REF!</v>
      </c>
      <c r="M29" s="71" t="e">
        <f>VLOOKUP($F29,Sheet2!$A$6:$V$141,9,FALSE)</f>
        <v>#REF!</v>
      </c>
      <c r="N29" s="71" t="e">
        <f>VLOOKUP($F29,Sheet2!$A$6:$V$141,10,FALSE)</f>
        <v>#REF!</v>
      </c>
      <c r="O29" s="71" t="e">
        <f>VLOOKUP($F29,Sheet2!$A$6:$V$141,11,FALSE)</f>
        <v>#REF!</v>
      </c>
      <c r="P29" s="71" t="e">
        <f>VLOOKUP($F29,Sheet2!$A$6:$V$141,12,FALSE)</f>
        <v>#REF!</v>
      </c>
      <c r="Q29" s="71" t="e">
        <f>VLOOKUP($F29,Sheet2!$A$6:$V$141,13,FALSE)</f>
        <v>#REF!</v>
      </c>
      <c r="R29" s="71" t="e">
        <f>VLOOKUP($F29,Sheet2!$A$6:$V$141,14,FALSE)</f>
        <v>#REF!</v>
      </c>
      <c r="S29" s="71" t="e">
        <f>VLOOKUP($F29,Sheet2!$A$6:$V$141,15,FALSE)</f>
        <v>#REF!</v>
      </c>
      <c r="T29" s="71" t="e">
        <f>VLOOKUP($F29,Sheet2!$A$6:$V$141,16,FALSE)</f>
        <v>#REF!</v>
      </c>
      <c r="U29" s="71" t="e">
        <f>VLOOKUP($F29,Sheet2!$A$6:$V$141,17,FALSE)</f>
        <v>#REF!</v>
      </c>
      <c r="V29" s="71" t="e">
        <f>VLOOKUP($F29,Sheet2!$A$6:$V$141,18,FALSE)</f>
        <v>#REF!</v>
      </c>
      <c r="W29" s="71" t="e">
        <f>VLOOKUP($F29,Sheet2!$A$6:$V$141,19,FALSE)</f>
        <v>#REF!</v>
      </c>
      <c r="X29" s="71" t="e">
        <f>VLOOKUP($F29,Sheet2!$A$6:$V$141,20,FALSE)</f>
        <v>#REF!</v>
      </c>
      <c r="Y29" s="71" t="e">
        <f>VLOOKUP($F29,Sheet2!$A$6:$V$141,21,FALSE)</f>
        <v>#REF!</v>
      </c>
      <c r="Z29" s="71" t="e">
        <f>VLOOKUP($F29,Sheet2!$A$6:$V$141,22,FALSE)</f>
        <v>#REF!</v>
      </c>
      <c r="AA29" s="71" t="e">
        <f t="shared" si="3"/>
        <v>#REF!</v>
      </c>
      <c r="AB29" s="71"/>
      <c r="AC29" s="71"/>
      <c r="AD29" s="71"/>
      <c r="AE29" s="71"/>
      <c r="AF29" s="71"/>
      <c r="AG29" s="71"/>
      <c r="AH29" s="71"/>
      <c r="AI29" s="71"/>
      <c r="AJ29" s="71"/>
      <c r="AK29" s="71"/>
      <c r="AL29" s="71"/>
    </row>
    <row r="30" spans="1:38" ht="15" customHeight="1">
      <c r="A30" t="s">
        <v>27</v>
      </c>
      <c r="C30" t="s">
        <v>156</v>
      </c>
      <c r="D30" s="69" t="s">
        <v>108</v>
      </c>
      <c r="E30" s="69"/>
      <c r="F30" s="66" t="s">
        <v>141</v>
      </c>
      <c r="G30" s="71" t="e">
        <f>VLOOKUP($F30,Sheet2!$A$6:$V$141,3,FALSE)</f>
        <v>#REF!</v>
      </c>
      <c r="H30" s="71" t="e">
        <f>VLOOKUP($F30,Sheet2!$A$6:$V$141,4,FALSE)</f>
        <v>#REF!</v>
      </c>
      <c r="I30" s="71" t="e">
        <f>VLOOKUP($F30,Sheet2!$A$6:$V$141,5,FALSE)</f>
        <v>#REF!</v>
      </c>
      <c r="J30" s="71" t="e">
        <f>VLOOKUP($F30,Sheet2!$A$6:$V$141,6,FALSE)</f>
        <v>#REF!</v>
      </c>
      <c r="K30" s="71" t="e">
        <f>VLOOKUP($F30,Sheet2!$A$6:$V$141,7,FALSE)</f>
        <v>#REF!</v>
      </c>
      <c r="L30" s="71" t="e">
        <f>VLOOKUP($F30,Sheet2!$A$6:$V$141,8,FALSE)</f>
        <v>#REF!</v>
      </c>
      <c r="M30" s="71" t="e">
        <f>VLOOKUP($F30,Sheet2!$A$6:$V$141,9,FALSE)</f>
        <v>#REF!</v>
      </c>
      <c r="N30" s="71" t="e">
        <f>VLOOKUP($F30,Sheet2!$A$6:$V$141,10,FALSE)</f>
        <v>#REF!</v>
      </c>
      <c r="O30" s="71" t="e">
        <f>VLOOKUP($F30,Sheet2!$A$6:$V$141,11,FALSE)</f>
        <v>#REF!</v>
      </c>
      <c r="P30" s="71" t="e">
        <f>VLOOKUP($F30,Sheet2!$A$6:$V$141,12,FALSE)</f>
        <v>#REF!</v>
      </c>
      <c r="Q30" s="71" t="e">
        <f>VLOOKUP($F30,Sheet2!$A$6:$V$141,13,FALSE)</f>
        <v>#REF!</v>
      </c>
      <c r="R30" s="71" t="e">
        <f>VLOOKUP($F30,Sheet2!$A$6:$V$141,14,FALSE)</f>
        <v>#REF!</v>
      </c>
      <c r="S30" s="71" t="e">
        <f>VLOOKUP($F30,Sheet2!$A$6:$V$141,15,FALSE)</f>
        <v>#REF!</v>
      </c>
      <c r="T30" s="71" t="e">
        <f>VLOOKUP($F30,Sheet2!$A$6:$V$141,16,FALSE)</f>
        <v>#REF!</v>
      </c>
      <c r="U30" s="71" t="e">
        <f>VLOOKUP($F30,Sheet2!$A$6:$V$141,17,FALSE)</f>
        <v>#REF!</v>
      </c>
      <c r="V30" s="71" t="e">
        <f>VLOOKUP($F30,Sheet2!$A$6:$V$141,18,FALSE)</f>
        <v>#REF!</v>
      </c>
      <c r="W30" s="71" t="e">
        <f>VLOOKUP($F30,Sheet2!$A$6:$V$141,19,FALSE)</f>
        <v>#REF!</v>
      </c>
      <c r="X30" s="71" t="e">
        <f>VLOOKUP($F30,Sheet2!$A$6:$V$141,20,FALSE)</f>
        <v>#REF!</v>
      </c>
      <c r="Y30" s="71" t="e">
        <f>VLOOKUP($F30,Sheet2!$A$6:$V$141,21,FALSE)</f>
        <v>#REF!</v>
      </c>
      <c r="Z30" s="71" t="e">
        <f>VLOOKUP($F30,Sheet2!$A$6:$V$141,22,FALSE)</f>
        <v>#REF!</v>
      </c>
      <c r="AA30" s="71" t="e">
        <f t="shared" si="3"/>
        <v>#REF!</v>
      </c>
      <c r="AB30" s="71"/>
      <c r="AC30" s="71"/>
      <c r="AD30" s="71"/>
      <c r="AE30" s="71"/>
      <c r="AF30" s="71"/>
      <c r="AG30" s="71"/>
      <c r="AH30" s="71"/>
      <c r="AI30" s="71"/>
      <c r="AJ30" s="71"/>
      <c r="AK30" s="71"/>
      <c r="AL30" s="71"/>
    </row>
    <row r="31" spans="1:38" ht="15" customHeight="1">
      <c r="A31" t="s">
        <v>27</v>
      </c>
      <c r="C31" t="s">
        <v>156</v>
      </c>
      <c r="D31" s="69" t="s">
        <v>108</v>
      </c>
      <c r="E31" s="69"/>
      <c r="F31" s="61" t="s">
        <v>160</v>
      </c>
      <c r="G31" s="71" t="e">
        <f>VLOOKUP($F31,Sheet2!$A$6:$V$141,3,FALSE)</f>
        <v>#REF!</v>
      </c>
      <c r="H31" s="71" t="e">
        <f>VLOOKUP($F31,Sheet2!$A$6:$V$141,4,FALSE)</f>
        <v>#REF!</v>
      </c>
      <c r="I31" s="71" t="e">
        <f>VLOOKUP($F31,Sheet2!$A$6:$V$141,5,FALSE)</f>
        <v>#REF!</v>
      </c>
      <c r="J31" s="71" t="e">
        <f>VLOOKUP($F31,Sheet2!$A$6:$V$141,6,FALSE)</f>
        <v>#REF!</v>
      </c>
      <c r="K31" s="71" t="e">
        <f>VLOOKUP($F31,Sheet2!$A$6:$V$141,7,FALSE)</f>
        <v>#REF!</v>
      </c>
      <c r="L31" s="71" t="e">
        <f>VLOOKUP($F31,Sheet2!$A$6:$V$141,8,FALSE)</f>
        <v>#REF!</v>
      </c>
      <c r="M31" s="71" t="e">
        <f>VLOOKUP($F31,Sheet2!$A$6:$V$141,9,FALSE)</f>
        <v>#REF!</v>
      </c>
      <c r="N31" s="71" t="e">
        <f>VLOOKUP($F31,Sheet2!$A$6:$V$141,10,FALSE)</f>
        <v>#REF!</v>
      </c>
      <c r="O31" s="71" t="e">
        <f>VLOOKUP($F31,Sheet2!$A$6:$V$141,11,FALSE)</f>
        <v>#REF!</v>
      </c>
      <c r="P31" s="71" t="e">
        <f>VLOOKUP($F31,Sheet2!$A$6:$V$141,12,FALSE)</f>
        <v>#REF!</v>
      </c>
      <c r="Q31" s="71" t="e">
        <f>VLOOKUP($F31,Sheet2!$A$6:$V$141,13,FALSE)</f>
        <v>#REF!</v>
      </c>
      <c r="R31" s="71" t="e">
        <f>VLOOKUP($F31,Sheet2!$A$6:$V$141,14,FALSE)</f>
        <v>#REF!</v>
      </c>
      <c r="S31" s="71" t="e">
        <f>VLOOKUP($F31,Sheet2!$A$6:$V$141,15,FALSE)</f>
        <v>#REF!</v>
      </c>
      <c r="T31" s="71" t="e">
        <f>VLOOKUP($F31,Sheet2!$A$6:$V$141,16,FALSE)</f>
        <v>#REF!</v>
      </c>
      <c r="U31" s="71" t="e">
        <f>VLOOKUP($F31,Sheet2!$A$6:$V$141,17,FALSE)</f>
        <v>#REF!</v>
      </c>
      <c r="V31" s="71" t="e">
        <f>VLOOKUP($F31,Sheet2!$A$6:$V$141,18,FALSE)</f>
        <v>#REF!</v>
      </c>
      <c r="W31" s="71" t="e">
        <f>VLOOKUP($F31,Sheet2!$A$6:$V$141,19,FALSE)</f>
        <v>#REF!</v>
      </c>
      <c r="X31" s="71" t="e">
        <f>VLOOKUP($F31,Sheet2!$A$6:$V$141,20,FALSE)</f>
        <v>#REF!</v>
      </c>
      <c r="Y31" s="71" t="e">
        <f>VLOOKUP($F31,Sheet2!$A$6:$V$141,21,FALSE)</f>
        <v>#REF!</v>
      </c>
      <c r="Z31" s="71" t="e">
        <f>VLOOKUP($F31,Sheet2!$A$6:$V$141,22,FALSE)</f>
        <v>#REF!</v>
      </c>
      <c r="AA31" s="71" t="e">
        <f t="shared" si="3"/>
        <v>#REF!</v>
      </c>
      <c r="AB31" s="71"/>
      <c r="AC31" s="71"/>
      <c r="AD31" s="71"/>
      <c r="AE31" s="71"/>
      <c r="AF31" s="71"/>
      <c r="AG31" s="71"/>
      <c r="AH31" s="71"/>
      <c r="AI31" s="71"/>
      <c r="AJ31" s="71"/>
      <c r="AK31" s="71"/>
      <c r="AL31" s="71"/>
    </row>
    <row r="32" spans="1:38" ht="15" customHeight="1">
      <c r="A32" t="s">
        <v>27</v>
      </c>
      <c r="C32" t="s">
        <v>156</v>
      </c>
      <c r="D32" s="69" t="s">
        <v>108</v>
      </c>
      <c r="E32" s="69"/>
      <c r="F32" s="61" t="s">
        <v>252</v>
      </c>
      <c r="G32" s="71" t="e">
        <f>VLOOKUP($F32,Sheet2!$A$6:$V$141,3,FALSE)</f>
        <v>#REF!</v>
      </c>
      <c r="H32" s="71" t="e">
        <f>VLOOKUP($F32,Sheet2!$A$6:$V$141,4,FALSE)</f>
        <v>#REF!</v>
      </c>
      <c r="I32" s="71" t="e">
        <f>VLOOKUP($F32,Sheet2!$A$6:$V$141,5,FALSE)</f>
        <v>#REF!</v>
      </c>
      <c r="J32" s="71" t="e">
        <f>VLOOKUP($F32,Sheet2!$A$6:$V$141,6,FALSE)</f>
        <v>#REF!</v>
      </c>
      <c r="K32" s="71" t="e">
        <f>VLOOKUP($F32,Sheet2!$A$6:$V$141,7,FALSE)</f>
        <v>#REF!</v>
      </c>
      <c r="L32" s="71" t="e">
        <f>VLOOKUP($F32,Sheet2!$A$6:$V$141,8,FALSE)</f>
        <v>#REF!</v>
      </c>
      <c r="M32" s="71" t="e">
        <f>VLOOKUP($F32,Sheet2!$A$6:$V$141,9,FALSE)</f>
        <v>#REF!</v>
      </c>
      <c r="N32" s="71" t="e">
        <f>VLOOKUP($F32,Sheet2!$A$6:$V$141,10,FALSE)</f>
        <v>#REF!</v>
      </c>
      <c r="O32" s="71" t="e">
        <f>VLOOKUP($F32,Sheet2!$A$6:$V$141,11,FALSE)</f>
        <v>#REF!</v>
      </c>
      <c r="P32" s="71" t="e">
        <f>VLOOKUP($F32,Sheet2!$A$6:$V$141,12,FALSE)</f>
        <v>#REF!</v>
      </c>
      <c r="Q32" s="71" t="e">
        <f>VLOOKUP($F32,Sheet2!$A$6:$V$141,13,FALSE)</f>
        <v>#REF!</v>
      </c>
      <c r="R32" s="71" t="e">
        <f>VLOOKUP($F32,Sheet2!$A$6:$V$141,14,FALSE)</f>
        <v>#REF!</v>
      </c>
      <c r="S32" s="71" t="e">
        <f>VLOOKUP($F32,Sheet2!$A$6:$V$141,15,FALSE)</f>
        <v>#REF!</v>
      </c>
      <c r="T32" s="71" t="e">
        <f>VLOOKUP($F32,Sheet2!$A$6:$V$141,16,FALSE)</f>
        <v>#REF!</v>
      </c>
      <c r="U32" s="71" t="e">
        <f>VLOOKUP($F32,Sheet2!$A$6:$V$141,17,FALSE)</f>
        <v>#REF!</v>
      </c>
      <c r="V32" s="71" t="e">
        <f>VLOOKUP($F32,Sheet2!$A$6:$V$141,18,FALSE)</f>
        <v>#REF!</v>
      </c>
      <c r="W32" s="71" t="e">
        <f>VLOOKUP($F32,Sheet2!$A$6:$V$141,19,FALSE)</f>
        <v>#REF!</v>
      </c>
      <c r="X32" s="71" t="e">
        <f>VLOOKUP($F32,Sheet2!$A$6:$V$141,20,FALSE)</f>
        <v>#REF!</v>
      </c>
      <c r="Y32" s="71" t="e">
        <f>VLOOKUP($F32,Sheet2!$A$6:$V$141,21,FALSE)</f>
        <v>#REF!</v>
      </c>
      <c r="Z32" s="71" t="e">
        <f>VLOOKUP($F32,Sheet2!$A$6:$V$141,22,FALSE)</f>
        <v>#REF!</v>
      </c>
      <c r="AA32" s="71" t="e">
        <f t="shared" si="3"/>
        <v>#REF!</v>
      </c>
      <c r="AB32" s="71"/>
      <c r="AC32" s="71"/>
      <c r="AD32" s="71"/>
      <c r="AE32" s="71"/>
      <c r="AF32" s="71"/>
      <c r="AG32" s="71"/>
      <c r="AH32" s="71"/>
      <c r="AI32" s="71"/>
      <c r="AJ32" s="71"/>
      <c r="AK32" s="71"/>
      <c r="AL32" s="71"/>
    </row>
    <row r="33" spans="1:38" ht="15" hidden="1" customHeight="1">
      <c r="E33" s="68">
        <v>310201100002000</v>
      </c>
      <c r="F33" s="69" t="s">
        <v>109</v>
      </c>
      <c r="H33" s="71"/>
      <c r="I33" s="71"/>
      <c r="J33" s="71"/>
      <c r="K33" s="71"/>
      <c r="L33" s="71"/>
      <c r="M33" s="71"/>
      <c r="N33" s="71"/>
      <c r="O33" s="71"/>
      <c r="P33" s="71"/>
      <c r="Q33" s="71"/>
      <c r="R33" s="71"/>
      <c r="S33" s="71"/>
      <c r="T33" s="71"/>
      <c r="U33" s="71"/>
      <c r="V33" s="71"/>
      <c r="W33" s="71"/>
      <c r="X33" s="71"/>
      <c r="Y33" s="71"/>
      <c r="Z33" s="71"/>
      <c r="AA33" s="71">
        <f t="shared" si="3"/>
        <v>0</v>
      </c>
      <c r="AB33" s="71"/>
      <c r="AC33" s="71"/>
      <c r="AD33" s="71"/>
      <c r="AE33" s="71"/>
      <c r="AF33" s="71"/>
      <c r="AG33" s="71"/>
      <c r="AH33" s="71"/>
      <c r="AI33" s="71"/>
      <c r="AJ33" s="71"/>
      <c r="AK33" s="71"/>
      <c r="AL33" s="71"/>
    </row>
    <row r="34" spans="1:38" ht="15" hidden="1" customHeight="1">
      <c r="A34" t="s">
        <v>158</v>
      </c>
      <c r="C34" t="s">
        <v>132</v>
      </c>
      <c r="D34" s="69" t="s">
        <v>109</v>
      </c>
      <c r="E34" s="69"/>
      <c r="F34" s="66" t="s">
        <v>29</v>
      </c>
      <c r="G34" s="71" t="e">
        <f>VLOOKUP($F34,Sheet2!$A$6:$V$141,3,FALSE)</f>
        <v>#REF!</v>
      </c>
      <c r="H34" s="71" t="e">
        <f>VLOOKUP($F34,Sheet2!$A$6:$V$141,4,FALSE)</f>
        <v>#REF!</v>
      </c>
      <c r="I34" s="71" t="e">
        <f>VLOOKUP($F34,Sheet2!$A$6:$V$141,5,FALSE)</f>
        <v>#REF!</v>
      </c>
      <c r="J34" s="71" t="e">
        <f>VLOOKUP($F34,Sheet2!$A$6:$V$141,6,FALSE)</f>
        <v>#REF!</v>
      </c>
      <c r="K34" s="71" t="e">
        <f>VLOOKUP($F34,Sheet2!$A$6:$V$141,7,FALSE)</f>
        <v>#REF!</v>
      </c>
      <c r="L34" s="71" t="e">
        <f>VLOOKUP($F34,Sheet2!$A$6:$V$141,8,FALSE)</f>
        <v>#REF!</v>
      </c>
      <c r="M34" s="71" t="e">
        <f>VLOOKUP($F34,Sheet2!$A$6:$V$141,9,FALSE)</f>
        <v>#REF!</v>
      </c>
      <c r="N34" s="71" t="e">
        <f>VLOOKUP($F34,Sheet2!$A$6:$V$141,10,FALSE)</f>
        <v>#REF!</v>
      </c>
      <c r="O34" s="71" t="e">
        <f>VLOOKUP($F34,Sheet2!$A$6:$V$141,11,FALSE)</f>
        <v>#REF!</v>
      </c>
      <c r="P34" s="71" t="e">
        <f>VLOOKUP($F34,Sheet2!$A$6:$V$141,12,FALSE)</f>
        <v>#REF!</v>
      </c>
      <c r="Q34" s="71" t="e">
        <f>VLOOKUP($F34,Sheet2!$A$6:$V$141,13,FALSE)</f>
        <v>#REF!</v>
      </c>
      <c r="R34" s="71" t="e">
        <f>VLOOKUP($F34,Sheet2!$A$6:$V$141,14,FALSE)</f>
        <v>#REF!</v>
      </c>
      <c r="S34" s="71" t="e">
        <f>VLOOKUP($F34,Sheet2!$A$6:$V$141,15,FALSE)</f>
        <v>#REF!</v>
      </c>
      <c r="T34" s="71" t="e">
        <f>VLOOKUP($F34,Sheet2!$A$6:$V$141,16,FALSE)</f>
        <v>#REF!</v>
      </c>
      <c r="U34" s="71" t="e">
        <f>VLOOKUP($F34,Sheet2!$A$6:$V$141,17,FALSE)</f>
        <v>#REF!</v>
      </c>
      <c r="V34" s="71" t="e">
        <f>VLOOKUP($F34,Sheet2!$A$6:$V$141,18,FALSE)</f>
        <v>#REF!</v>
      </c>
      <c r="W34" s="71" t="e">
        <f>VLOOKUP($F34,Sheet2!$A$6:$V$141,19,FALSE)</f>
        <v>#REF!</v>
      </c>
      <c r="X34" s="71" t="e">
        <f>VLOOKUP($F34,Sheet2!$A$6:$V$141,20,FALSE)</f>
        <v>#REF!</v>
      </c>
      <c r="Y34" s="71" t="e">
        <f>VLOOKUP($F34,Sheet2!$A$6:$V$141,21,FALSE)</f>
        <v>#REF!</v>
      </c>
      <c r="Z34" s="71" t="e">
        <f>VLOOKUP($F34,Sheet2!$A$6:$V$141,22,FALSE)</f>
        <v>#REF!</v>
      </c>
      <c r="AA34" s="71" t="e">
        <f t="shared" si="3"/>
        <v>#REF!</v>
      </c>
      <c r="AB34" s="71"/>
      <c r="AC34" s="71"/>
      <c r="AD34" s="71"/>
      <c r="AE34" s="71"/>
      <c r="AF34" s="71"/>
      <c r="AG34" s="71"/>
      <c r="AH34" s="71"/>
      <c r="AI34" s="71"/>
      <c r="AJ34" s="71"/>
      <c r="AK34" s="71"/>
      <c r="AL34" s="71"/>
    </row>
    <row r="35" spans="1:38" ht="15" hidden="1" customHeight="1">
      <c r="A35" t="s">
        <v>158</v>
      </c>
      <c r="C35" t="s">
        <v>132</v>
      </c>
      <c r="D35" s="69" t="s">
        <v>109</v>
      </c>
      <c r="E35" s="69"/>
      <c r="F35" s="66" t="s">
        <v>17</v>
      </c>
      <c r="G35" s="71" t="e">
        <f>VLOOKUP($F35,Sheet2!$A$6:$V$141,3,FALSE)</f>
        <v>#REF!</v>
      </c>
      <c r="H35" s="71" t="e">
        <f>VLOOKUP($F35,Sheet2!$A$6:$V$141,4,FALSE)</f>
        <v>#REF!</v>
      </c>
      <c r="I35" s="71" t="e">
        <f>VLOOKUP($F35,Sheet2!$A$6:$V$141,5,FALSE)</f>
        <v>#REF!</v>
      </c>
      <c r="J35" s="71" t="e">
        <f>VLOOKUP($F35,Sheet2!$A$6:$V$141,6,FALSE)</f>
        <v>#REF!</v>
      </c>
      <c r="K35" s="71" t="e">
        <f>VLOOKUP($F35,Sheet2!$A$6:$V$141,7,FALSE)</f>
        <v>#REF!</v>
      </c>
      <c r="L35" s="71" t="e">
        <f>VLOOKUP($F35,Sheet2!$A$6:$V$141,8,FALSE)</f>
        <v>#REF!</v>
      </c>
      <c r="M35" s="71" t="e">
        <f>VLOOKUP($F35,Sheet2!$A$6:$V$141,9,FALSE)</f>
        <v>#REF!</v>
      </c>
      <c r="N35" s="71" t="e">
        <f>VLOOKUP($F35,Sheet2!$A$6:$V$141,10,FALSE)</f>
        <v>#REF!</v>
      </c>
      <c r="O35" s="71" t="e">
        <f>VLOOKUP($F35,Sheet2!$A$6:$V$141,11,FALSE)</f>
        <v>#REF!</v>
      </c>
      <c r="P35" s="71" t="e">
        <f>VLOOKUP($F35,Sheet2!$A$6:$V$141,12,FALSE)</f>
        <v>#REF!</v>
      </c>
      <c r="Q35" s="71" t="e">
        <f>VLOOKUP($F35,Sheet2!$A$6:$V$141,13,FALSE)</f>
        <v>#REF!</v>
      </c>
      <c r="R35" s="71" t="e">
        <f>VLOOKUP($F35,Sheet2!$A$6:$V$141,14,FALSE)</f>
        <v>#REF!</v>
      </c>
      <c r="S35" s="71" t="e">
        <f>VLOOKUP($F35,Sheet2!$A$6:$V$141,15,FALSE)</f>
        <v>#REF!</v>
      </c>
      <c r="T35" s="71" t="e">
        <f>VLOOKUP($F35,Sheet2!$A$6:$V$141,16,FALSE)</f>
        <v>#REF!</v>
      </c>
      <c r="U35" s="71" t="e">
        <f>VLOOKUP($F35,Sheet2!$A$6:$V$141,17,FALSE)</f>
        <v>#REF!</v>
      </c>
      <c r="V35" s="71" t="e">
        <f>VLOOKUP($F35,Sheet2!$A$6:$V$141,18,FALSE)</f>
        <v>#REF!</v>
      </c>
      <c r="W35" s="71" t="e">
        <f>VLOOKUP($F35,Sheet2!$A$6:$V$141,19,FALSE)</f>
        <v>#REF!</v>
      </c>
      <c r="X35" s="71" t="e">
        <f>VLOOKUP($F35,Sheet2!$A$6:$V$141,20,FALSE)</f>
        <v>#REF!</v>
      </c>
      <c r="Y35" s="71" t="e">
        <f>VLOOKUP($F35,Sheet2!$A$6:$V$141,21,FALSE)</f>
        <v>#REF!</v>
      </c>
      <c r="Z35" s="71" t="e">
        <f>VLOOKUP($F35,Sheet2!$A$6:$V$141,22,FALSE)</f>
        <v>#REF!</v>
      </c>
      <c r="AA35" s="71" t="e">
        <f t="shared" si="3"/>
        <v>#REF!</v>
      </c>
      <c r="AB35" s="71"/>
      <c r="AC35" s="71"/>
      <c r="AD35" s="71"/>
      <c r="AE35" s="71"/>
      <c r="AF35" s="71"/>
      <c r="AG35" s="71"/>
      <c r="AH35" s="71"/>
      <c r="AI35" s="71"/>
      <c r="AJ35" s="71"/>
      <c r="AK35" s="71"/>
      <c r="AL35" s="71"/>
    </row>
    <row r="36" spans="1:38" ht="15" hidden="1" customHeight="1">
      <c r="A36" t="s">
        <v>158</v>
      </c>
      <c r="C36" t="s">
        <v>132</v>
      </c>
      <c r="D36" s="69" t="s">
        <v>109</v>
      </c>
      <c r="E36" s="69"/>
      <c r="F36" s="66" t="s">
        <v>70</v>
      </c>
      <c r="G36" s="71" t="e">
        <f>VLOOKUP($F36,Sheet2!$A$6:$V$141,3,FALSE)</f>
        <v>#REF!</v>
      </c>
      <c r="H36" s="71" t="e">
        <f>VLOOKUP($F36,Sheet2!$A$6:$V$141,4,FALSE)</f>
        <v>#REF!</v>
      </c>
      <c r="I36" s="71" t="e">
        <f>VLOOKUP($F36,Sheet2!$A$6:$V$141,5,FALSE)</f>
        <v>#REF!</v>
      </c>
      <c r="J36" s="71" t="e">
        <f>VLOOKUP($F36,Sheet2!$A$6:$V$141,6,FALSE)</f>
        <v>#REF!</v>
      </c>
      <c r="K36" s="71" t="e">
        <f>VLOOKUP($F36,Sheet2!$A$6:$V$141,7,FALSE)</f>
        <v>#REF!</v>
      </c>
      <c r="L36" s="71" t="e">
        <f>VLOOKUP($F36,Sheet2!$A$6:$V$141,8,FALSE)</f>
        <v>#REF!</v>
      </c>
      <c r="M36" s="71" t="e">
        <f>VLOOKUP($F36,Sheet2!$A$6:$V$141,9,FALSE)</f>
        <v>#REF!</v>
      </c>
      <c r="N36" s="71" t="e">
        <f>VLOOKUP($F36,Sheet2!$A$6:$V$141,10,FALSE)</f>
        <v>#REF!</v>
      </c>
      <c r="O36" s="71" t="e">
        <f>VLOOKUP($F36,Sheet2!$A$6:$V$141,11,FALSE)</f>
        <v>#REF!</v>
      </c>
      <c r="P36" s="71" t="e">
        <f>VLOOKUP($F36,Sheet2!$A$6:$V$141,12,FALSE)</f>
        <v>#REF!</v>
      </c>
      <c r="Q36" s="71" t="e">
        <f>VLOOKUP($F36,Sheet2!$A$6:$V$141,13,FALSE)</f>
        <v>#REF!</v>
      </c>
      <c r="R36" s="71" t="e">
        <f>VLOOKUP($F36,Sheet2!$A$6:$V$141,14,FALSE)</f>
        <v>#REF!</v>
      </c>
      <c r="S36" s="71" t="e">
        <f>VLOOKUP($F36,Sheet2!$A$6:$V$141,15,FALSE)</f>
        <v>#REF!</v>
      </c>
      <c r="T36" s="71" t="e">
        <f>VLOOKUP($F36,Sheet2!$A$6:$V$141,16,FALSE)</f>
        <v>#REF!</v>
      </c>
      <c r="U36" s="71" t="e">
        <f>VLOOKUP($F36,Sheet2!$A$6:$V$141,17,FALSE)</f>
        <v>#REF!</v>
      </c>
      <c r="V36" s="71" t="e">
        <f>VLOOKUP($F36,Sheet2!$A$6:$V$141,18,FALSE)</f>
        <v>#REF!</v>
      </c>
      <c r="W36" s="71" t="e">
        <f>VLOOKUP($F36,Sheet2!$A$6:$V$141,19,FALSE)</f>
        <v>#REF!</v>
      </c>
      <c r="X36" s="71" t="e">
        <f>VLOOKUP($F36,Sheet2!$A$6:$V$141,20,FALSE)</f>
        <v>#REF!</v>
      </c>
      <c r="Y36" s="71" t="e">
        <f>VLOOKUP($F36,Sheet2!$A$6:$V$141,21,FALSE)</f>
        <v>#REF!</v>
      </c>
      <c r="Z36" s="71" t="e">
        <f>VLOOKUP($F36,Sheet2!$A$6:$V$141,22,FALSE)</f>
        <v>#REF!</v>
      </c>
      <c r="AA36" s="71" t="e">
        <f t="shared" si="3"/>
        <v>#REF!</v>
      </c>
      <c r="AB36" s="71"/>
      <c r="AC36" s="71"/>
      <c r="AD36" s="71"/>
      <c r="AE36" s="71"/>
      <c r="AF36" s="71"/>
      <c r="AG36" s="71"/>
      <c r="AH36" s="71"/>
      <c r="AI36" s="71"/>
      <c r="AJ36" s="71"/>
      <c r="AK36" s="71"/>
      <c r="AL36" s="71"/>
    </row>
    <row r="37" spans="1:38" ht="15" hidden="1" customHeight="1">
      <c r="A37" t="s">
        <v>158</v>
      </c>
      <c r="C37" t="s">
        <v>156</v>
      </c>
      <c r="D37" s="69" t="s">
        <v>109</v>
      </c>
      <c r="E37" s="69"/>
      <c r="F37" s="66" t="s">
        <v>250</v>
      </c>
      <c r="G37" s="71" t="e">
        <f>VLOOKUP($F37,Sheet2!$A$6:$V$141,3,FALSE)</f>
        <v>#REF!</v>
      </c>
      <c r="H37" s="71" t="e">
        <f>VLOOKUP($F37,Sheet2!$A$6:$V$141,4,FALSE)</f>
        <v>#REF!</v>
      </c>
      <c r="I37" s="71" t="e">
        <f>VLOOKUP($F37,Sheet2!$A$6:$V$141,5,FALSE)</f>
        <v>#REF!</v>
      </c>
      <c r="J37" s="71" t="e">
        <f>VLOOKUP($F37,Sheet2!$A$6:$V$141,6,FALSE)</f>
        <v>#REF!</v>
      </c>
      <c r="K37" s="71" t="e">
        <f>VLOOKUP($F37,Sheet2!$A$6:$V$141,7,FALSE)</f>
        <v>#REF!</v>
      </c>
      <c r="L37" s="71" t="e">
        <f>VLOOKUP($F37,Sheet2!$A$6:$V$141,8,FALSE)</f>
        <v>#REF!</v>
      </c>
      <c r="M37" s="71" t="e">
        <f>VLOOKUP($F37,Sheet2!$A$6:$V$141,9,FALSE)</f>
        <v>#REF!</v>
      </c>
      <c r="N37" s="71" t="e">
        <f>VLOOKUP($F37,Sheet2!$A$6:$V$141,10,FALSE)</f>
        <v>#REF!</v>
      </c>
      <c r="O37" s="71" t="e">
        <f>VLOOKUP($F37,Sheet2!$A$6:$V$141,11,FALSE)</f>
        <v>#REF!</v>
      </c>
      <c r="P37" s="71" t="e">
        <f>VLOOKUP($F37,Sheet2!$A$6:$V$141,12,FALSE)</f>
        <v>#REF!</v>
      </c>
      <c r="Q37" s="71" t="e">
        <f>VLOOKUP($F37,Sheet2!$A$6:$V$141,13,FALSE)</f>
        <v>#REF!</v>
      </c>
      <c r="R37" s="71" t="e">
        <f>VLOOKUP($F37,Sheet2!$A$6:$V$141,14,FALSE)</f>
        <v>#REF!</v>
      </c>
      <c r="S37" s="71" t="e">
        <f>VLOOKUP($F37,Sheet2!$A$6:$V$141,15,FALSE)</f>
        <v>#REF!</v>
      </c>
      <c r="T37" s="71" t="e">
        <f>VLOOKUP($F37,Sheet2!$A$6:$V$141,16,FALSE)</f>
        <v>#REF!</v>
      </c>
      <c r="U37" s="71" t="e">
        <f>VLOOKUP($F37,Sheet2!$A$6:$V$141,17,FALSE)</f>
        <v>#REF!</v>
      </c>
      <c r="V37" s="71" t="e">
        <f>VLOOKUP($F37,Sheet2!$A$6:$V$141,18,FALSE)</f>
        <v>#REF!</v>
      </c>
      <c r="W37" s="71" t="e">
        <f>VLOOKUP($F37,Sheet2!$A$6:$V$141,19,FALSE)</f>
        <v>#REF!</v>
      </c>
      <c r="X37" s="71" t="e">
        <f>VLOOKUP($F37,Sheet2!$A$6:$V$141,20,FALSE)</f>
        <v>#REF!</v>
      </c>
      <c r="Y37" s="71" t="e">
        <f>VLOOKUP($F37,Sheet2!$A$6:$V$141,21,FALSE)</f>
        <v>#REF!</v>
      </c>
      <c r="Z37" s="71" t="e">
        <f>VLOOKUP($F37,Sheet2!$A$6:$V$141,22,FALSE)</f>
        <v>#REF!</v>
      </c>
      <c r="AA37" s="71" t="e">
        <f t="shared" si="3"/>
        <v>#REF!</v>
      </c>
      <c r="AB37" s="71"/>
      <c r="AC37" s="71"/>
      <c r="AD37" s="71"/>
      <c r="AE37" s="71"/>
      <c r="AF37" s="71"/>
      <c r="AG37" s="71"/>
      <c r="AH37" s="71"/>
      <c r="AI37" s="71"/>
      <c r="AJ37" s="71"/>
      <c r="AK37" s="71"/>
      <c r="AL37" s="71"/>
    </row>
    <row r="38" spans="1:38" ht="15" hidden="1" customHeight="1">
      <c r="E38" s="68">
        <v>310201100003000</v>
      </c>
      <c r="F38" s="69" t="s">
        <v>110</v>
      </c>
      <c r="H38" s="71"/>
      <c r="I38" s="71"/>
      <c r="J38" s="71"/>
      <c r="K38" s="71"/>
      <c r="L38" s="71"/>
      <c r="M38" s="71"/>
      <c r="N38" s="71"/>
      <c r="O38" s="71"/>
      <c r="P38" s="71"/>
      <c r="Q38" s="71"/>
      <c r="R38" s="71"/>
      <c r="S38" s="71"/>
      <c r="T38" s="71"/>
      <c r="U38" s="71"/>
      <c r="V38" s="71"/>
      <c r="W38" s="71"/>
      <c r="X38" s="71"/>
      <c r="Y38" s="71"/>
      <c r="Z38" s="71"/>
      <c r="AA38" s="71">
        <f t="shared" si="3"/>
        <v>0</v>
      </c>
      <c r="AB38" s="71"/>
      <c r="AC38" s="71"/>
      <c r="AD38" s="71"/>
      <c r="AE38" s="71"/>
      <c r="AF38" s="71"/>
      <c r="AG38" s="71"/>
      <c r="AH38" s="71"/>
      <c r="AI38" s="71"/>
      <c r="AJ38" s="71"/>
      <c r="AK38" s="71"/>
      <c r="AL38" s="71"/>
    </row>
    <row r="39" spans="1:38" ht="15" customHeight="1">
      <c r="A39" t="s">
        <v>27</v>
      </c>
      <c r="C39" t="s">
        <v>132</v>
      </c>
      <c r="D39" s="69" t="s">
        <v>110</v>
      </c>
      <c r="E39" s="69"/>
      <c r="F39" s="66" t="s">
        <v>51</v>
      </c>
      <c r="G39" s="71" t="e">
        <f>VLOOKUP($F39,Sheet2!$A$6:$V$141,3,FALSE)</f>
        <v>#REF!</v>
      </c>
      <c r="H39" s="71" t="e">
        <f>VLOOKUP($F39,Sheet2!$A$6:$V$141,4,FALSE)</f>
        <v>#REF!</v>
      </c>
      <c r="I39" s="71" t="e">
        <f>VLOOKUP($F39,Sheet2!$A$6:$V$141,5,FALSE)</f>
        <v>#REF!</v>
      </c>
      <c r="J39" s="71" t="e">
        <f>VLOOKUP($F39,Sheet2!$A$6:$V$141,6,FALSE)</f>
        <v>#REF!</v>
      </c>
      <c r="K39" s="71" t="e">
        <f>VLOOKUP($F39,Sheet2!$A$6:$V$141,7,FALSE)</f>
        <v>#REF!</v>
      </c>
      <c r="L39" s="71" t="e">
        <f>VLOOKUP($F39,Sheet2!$A$6:$V$141,8,FALSE)</f>
        <v>#REF!</v>
      </c>
      <c r="M39" s="71" t="e">
        <f>VLOOKUP($F39,Sheet2!$A$6:$V$141,9,FALSE)</f>
        <v>#REF!</v>
      </c>
      <c r="N39" s="71" t="e">
        <f>VLOOKUP($F39,Sheet2!$A$6:$V$141,10,FALSE)</f>
        <v>#REF!</v>
      </c>
      <c r="O39" s="71" t="e">
        <f>VLOOKUP($F39,Sheet2!$A$6:$V$141,11,FALSE)</f>
        <v>#REF!</v>
      </c>
      <c r="P39" s="71" t="e">
        <f>VLOOKUP($F39,Sheet2!$A$6:$V$141,12,FALSE)</f>
        <v>#REF!</v>
      </c>
      <c r="Q39" s="71" t="e">
        <f>VLOOKUP($F39,Sheet2!$A$6:$V$141,13,FALSE)</f>
        <v>#REF!</v>
      </c>
      <c r="R39" s="71" t="e">
        <f>VLOOKUP($F39,Sheet2!$A$6:$V$141,14,FALSE)</f>
        <v>#REF!</v>
      </c>
      <c r="S39" s="71" t="e">
        <f>VLOOKUP($F39,Sheet2!$A$6:$V$141,15,FALSE)</f>
        <v>#REF!</v>
      </c>
      <c r="T39" s="71" t="e">
        <f>VLOOKUP($F39,Sheet2!$A$6:$V$141,16,FALSE)</f>
        <v>#REF!</v>
      </c>
      <c r="U39" s="71" t="e">
        <f>VLOOKUP($F39,Sheet2!$A$6:$V$141,17,FALSE)</f>
        <v>#REF!</v>
      </c>
      <c r="V39" s="71" t="e">
        <f>VLOOKUP($F39,Sheet2!$A$6:$V$141,18,FALSE)</f>
        <v>#REF!</v>
      </c>
      <c r="W39" s="71" t="e">
        <f>VLOOKUP($F39,Sheet2!$A$6:$V$141,19,FALSE)</f>
        <v>#REF!</v>
      </c>
      <c r="X39" s="71" t="e">
        <f>VLOOKUP($F39,Sheet2!$A$6:$V$141,20,FALSE)</f>
        <v>#REF!</v>
      </c>
      <c r="Y39" s="71" t="e">
        <f>VLOOKUP($F39,Sheet2!$A$6:$V$141,21,FALSE)</f>
        <v>#REF!</v>
      </c>
      <c r="Z39" s="71" t="e">
        <f>VLOOKUP($F39,Sheet2!$A$6:$V$141,22,FALSE)</f>
        <v>#REF!</v>
      </c>
      <c r="AA39" s="71" t="e">
        <f t="shared" si="3"/>
        <v>#REF!</v>
      </c>
      <c r="AB39" s="71"/>
      <c r="AC39" s="71"/>
      <c r="AD39" s="71"/>
      <c r="AE39" s="71"/>
      <c r="AF39" s="71"/>
      <c r="AG39" s="71"/>
      <c r="AH39" s="71"/>
      <c r="AI39" s="71"/>
      <c r="AJ39" s="71"/>
      <c r="AK39" s="71"/>
      <c r="AL39" s="71"/>
    </row>
    <row r="40" spans="1:38" ht="15" customHeight="1">
      <c r="A40" t="s">
        <v>27</v>
      </c>
      <c r="C40" t="s">
        <v>156</v>
      </c>
      <c r="D40" s="69" t="s">
        <v>110</v>
      </c>
      <c r="E40" s="69"/>
      <c r="F40" s="66" t="s">
        <v>136</v>
      </c>
      <c r="G40" s="71" t="e">
        <f>VLOOKUP($F40,Sheet2!$A$6:$V$141,3,FALSE)</f>
        <v>#REF!</v>
      </c>
      <c r="H40" s="71" t="e">
        <f>VLOOKUP($F40,Sheet2!$A$6:$V$141,4,FALSE)</f>
        <v>#REF!</v>
      </c>
      <c r="I40" s="71" t="e">
        <f>VLOOKUP($F40,Sheet2!$A$6:$V$141,5,FALSE)</f>
        <v>#REF!</v>
      </c>
      <c r="J40" s="71" t="e">
        <f>VLOOKUP($F40,Sheet2!$A$6:$V$141,6,FALSE)</f>
        <v>#REF!</v>
      </c>
      <c r="K40" s="71" t="e">
        <f>VLOOKUP($F40,Sheet2!$A$6:$V$141,7,FALSE)</f>
        <v>#REF!</v>
      </c>
      <c r="L40" s="71" t="e">
        <f>VLOOKUP($F40,Sheet2!$A$6:$V$141,8,FALSE)</f>
        <v>#REF!</v>
      </c>
      <c r="M40" s="71" t="e">
        <f>VLOOKUP($F40,Sheet2!$A$6:$V$141,9,FALSE)</f>
        <v>#REF!</v>
      </c>
      <c r="N40" s="71" t="e">
        <f>VLOOKUP($F40,Sheet2!$A$6:$V$141,10,FALSE)</f>
        <v>#REF!</v>
      </c>
      <c r="O40" s="71" t="e">
        <f>VLOOKUP($F40,Sheet2!$A$6:$V$141,11,FALSE)</f>
        <v>#REF!</v>
      </c>
      <c r="P40" s="71" t="e">
        <f>VLOOKUP($F40,Sheet2!$A$6:$V$141,12,FALSE)</f>
        <v>#REF!</v>
      </c>
      <c r="Q40" s="71" t="e">
        <f>VLOOKUP($F40,Sheet2!$A$6:$V$141,13,FALSE)</f>
        <v>#REF!</v>
      </c>
      <c r="R40" s="71" t="e">
        <f>VLOOKUP($F40,Sheet2!$A$6:$V$141,14,FALSE)</f>
        <v>#REF!</v>
      </c>
      <c r="S40" s="71" t="e">
        <f>VLOOKUP($F40,Sheet2!$A$6:$V$141,15,FALSE)</f>
        <v>#REF!</v>
      </c>
      <c r="T40" s="71" t="e">
        <f>VLOOKUP($F40,Sheet2!$A$6:$V$141,16,FALSE)</f>
        <v>#REF!</v>
      </c>
      <c r="U40" s="71" t="e">
        <f>VLOOKUP($F40,Sheet2!$A$6:$V$141,17,FALSE)</f>
        <v>#REF!</v>
      </c>
      <c r="V40" s="71" t="e">
        <f>VLOOKUP($F40,Sheet2!$A$6:$V$141,18,FALSE)</f>
        <v>#REF!</v>
      </c>
      <c r="W40" s="71" t="e">
        <f>VLOOKUP($F40,Sheet2!$A$6:$V$141,19,FALSE)</f>
        <v>#REF!</v>
      </c>
      <c r="X40" s="71" t="e">
        <f>VLOOKUP($F40,Sheet2!$A$6:$V$141,20,FALSE)</f>
        <v>#REF!</v>
      </c>
      <c r="Y40" s="71" t="e">
        <f>VLOOKUP($F40,Sheet2!$A$6:$V$141,21,FALSE)</f>
        <v>#REF!</v>
      </c>
      <c r="Z40" s="71" t="e">
        <f>VLOOKUP($F40,Sheet2!$A$6:$V$141,22,FALSE)</f>
        <v>#REF!</v>
      </c>
      <c r="AA40" s="71" t="e">
        <f t="shared" si="3"/>
        <v>#REF!</v>
      </c>
      <c r="AB40" s="71"/>
      <c r="AC40" s="71"/>
      <c r="AD40" s="71"/>
      <c r="AE40" s="71"/>
      <c r="AF40" s="71"/>
      <c r="AG40" s="71"/>
      <c r="AH40" s="71"/>
      <c r="AI40" s="71"/>
      <c r="AJ40" s="71"/>
      <c r="AK40" s="71"/>
      <c r="AL40" s="71"/>
    </row>
    <row r="41" spans="1:38" ht="15" customHeight="1">
      <c r="A41" t="s">
        <v>27</v>
      </c>
      <c r="C41" t="s">
        <v>156</v>
      </c>
      <c r="D41" s="69" t="s">
        <v>110</v>
      </c>
      <c r="E41" s="69"/>
      <c r="F41" s="66" t="s">
        <v>138</v>
      </c>
      <c r="G41" s="71" t="e">
        <f>VLOOKUP($F41,Sheet2!$A$6:$V$141,3,FALSE)</f>
        <v>#REF!</v>
      </c>
      <c r="H41" s="71" t="e">
        <f>VLOOKUP($F41,Sheet2!$A$6:$V$141,4,FALSE)</f>
        <v>#REF!</v>
      </c>
      <c r="I41" s="71" t="e">
        <f>VLOOKUP($F41,Sheet2!$A$6:$V$141,5,FALSE)</f>
        <v>#REF!</v>
      </c>
      <c r="J41" s="71" t="e">
        <f>VLOOKUP($F41,Sheet2!$A$6:$V$141,6,FALSE)</f>
        <v>#REF!</v>
      </c>
      <c r="K41" s="71" t="e">
        <f>VLOOKUP($F41,Sheet2!$A$6:$V$141,7,FALSE)</f>
        <v>#REF!</v>
      </c>
      <c r="L41" s="71" t="e">
        <f>VLOOKUP($F41,Sheet2!$A$6:$V$141,8,FALSE)</f>
        <v>#REF!</v>
      </c>
      <c r="M41" s="71" t="e">
        <f>VLOOKUP($F41,Sheet2!$A$6:$V$141,9,FALSE)</f>
        <v>#REF!</v>
      </c>
      <c r="N41" s="71" t="e">
        <f>VLOOKUP($F41,Sheet2!$A$6:$V$141,10,FALSE)</f>
        <v>#REF!</v>
      </c>
      <c r="O41" s="71" t="e">
        <f>VLOOKUP($F41,Sheet2!$A$6:$V$141,11,FALSE)</f>
        <v>#REF!</v>
      </c>
      <c r="P41" s="71" t="e">
        <f>VLOOKUP($F41,Sheet2!$A$6:$V$141,12,FALSE)</f>
        <v>#REF!</v>
      </c>
      <c r="Q41" s="71" t="e">
        <f>VLOOKUP($F41,Sheet2!$A$6:$V$141,13,FALSE)</f>
        <v>#REF!</v>
      </c>
      <c r="R41" s="71" t="e">
        <f>VLOOKUP($F41,Sheet2!$A$6:$V$141,14,FALSE)</f>
        <v>#REF!</v>
      </c>
      <c r="S41" s="71" t="e">
        <f>VLOOKUP($F41,Sheet2!$A$6:$V$141,15,FALSE)</f>
        <v>#REF!</v>
      </c>
      <c r="T41" s="71" t="e">
        <f>VLOOKUP($F41,Sheet2!$A$6:$V$141,16,FALSE)</f>
        <v>#REF!</v>
      </c>
      <c r="U41" s="71" t="e">
        <f>VLOOKUP($F41,Sheet2!$A$6:$V$141,17,FALSE)</f>
        <v>#REF!</v>
      </c>
      <c r="V41" s="71" t="e">
        <f>VLOOKUP($F41,Sheet2!$A$6:$V$141,18,FALSE)</f>
        <v>#REF!</v>
      </c>
      <c r="W41" s="71" t="e">
        <f>VLOOKUP($F41,Sheet2!$A$6:$V$141,19,FALSE)</f>
        <v>#REF!</v>
      </c>
      <c r="X41" s="71" t="e">
        <f>VLOOKUP($F41,Sheet2!$A$6:$V$141,20,FALSE)</f>
        <v>#REF!</v>
      </c>
      <c r="Y41" s="71" t="e">
        <f>VLOOKUP($F41,Sheet2!$A$6:$V$141,21,FALSE)</f>
        <v>#REF!</v>
      </c>
      <c r="Z41" s="71" t="e">
        <f>VLOOKUP($F41,Sheet2!$A$6:$V$141,22,FALSE)</f>
        <v>#REF!</v>
      </c>
      <c r="AA41" s="71" t="e">
        <f t="shared" si="3"/>
        <v>#REF!</v>
      </c>
      <c r="AB41" s="71"/>
      <c r="AC41" s="71"/>
      <c r="AD41" s="71"/>
      <c r="AE41" s="71"/>
      <c r="AF41" s="71"/>
      <c r="AG41" s="71"/>
      <c r="AH41" s="71"/>
      <c r="AI41" s="71"/>
      <c r="AJ41" s="71"/>
      <c r="AK41" s="71"/>
      <c r="AL41" s="71"/>
    </row>
    <row r="42" spans="1:38" ht="15" customHeight="1">
      <c r="A42" t="s">
        <v>27</v>
      </c>
      <c r="C42" t="s">
        <v>156</v>
      </c>
      <c r="D42" s="69" t="s">
        <v>110</v>
      </c>
      <c r="E42" s="69"/>
      <c r="F42" s="66" t="s">
        <v>137</v>
      </c>
      <c r="G42" s="71" t="e">
        <f>VLOOKUP($F42,Sheet2!$A$6:$V$141,3,FALSE)</f>
        <v>#REF!</v>
      </c>
      <c r="H42" s="71" t="e">
        <f>VLOOKUP($F42,Sheet2!$A$6:$V$141,4,FALSE)</f>
        <v>#REF!</v>
      </c>
      <c r="I42" s="71" t="e">
        <f>VLOOKUP($F42,Sheet2!$A$6:$V$141,5,FALSE)</f>
        <v>#REF!</v>
      </c>
      <c r="J42" s="71" t="e">
        <f>VLOOKUP($F42,Sheet2!$A$6:$V$141,6,FALSE)</f>
        <v>#REF!</v>
      </c>
      <c r="K42" s="71" t="e">
        <f>VLOOKUP($F42,Sheet2!$A$6:$V$141,7,FALSE)</f>
        <v>#REF!</v>
      </c>
      <c r="L42" s="71" t="e">
        <f>VLOOKUP($F42,Sheet2!$A$6:$V$141,8,FALSE)</f>
        <v>#REF!</v>
      </c>
      <c r="M42" s="71" t="e">
        <f>VLOOKUP($F42,Sheet2!$A$6:$V$141,9,FALSE)</f>
        <v>#REF!</v>
      </c>
      <c r="N42" s="71" t="e">
        <f>VLOOKUP($F42,Sheet2!$A$6:$V$141,10,FALSE)</f>
        <v>#REF!</v>
      </c>
      <c r="O42" s="71" t="e">
        <f>VLOOKUP($F42,Sheet2!$A$6:$V$141,11,FALSE)</f>
        <v>#REF!</v>
      </c>
      <c r="P42" s="71" t="e">
        <f>VLOOKUP($F42,Sheet2!$A$6:$V$141,12,FALSE)</f>
        <v>#REF!</v>
      </c>
      <c r="Q42" s="71" t="e">
        <f>VLOOKUP($F42,Sheet2!$A$6:$V$141,13,FALSE)</f>
        <v>#REF!</v>
      </c>
      <c r="R42" s="71" t="e">
        <f>VLOOKUP($F42,Sheet2!$A$6:$V$141,14,FALSE)</f>
        <v>#REF!</v>
      </c>
      <c r="S42" s="71" t="e">
        <f>VLOOKUP($F42,Sheet2!$A$6:$V$141,15,FALSE)</f>
        <v>#REF!</v>
      </c>
      <c r="T42" s="71" t="e">
        <f>VLOOKUP($F42,Sheet2!$A$6:$V$141,16,FALSE)</f>
        <v>#REF!</v>
      </c>
      <c r="U42" s="71" t="e">
        <f>VLOOKUP($F42,Sheet2!$A$6:$V$141,17,FALSE)</f>
        <v>#REF!</v>
      </c>
      <c r="V42" s="71" t="e">
        <f>VLOOKUP($F42,Sheet2!$A$6:$V$141,18,FALSE)</f>
        <v>#REF!</v>
      </c>
      <c r="W42" s="71" t="e">
        <f>VLOOKUP($F42,Sheet2!$A$6:$V$141,19,FALSE)</f>
        <v>#REF!</v>
      </c>
      <c r="X42" s="71" t="e">
        <f>VLOOKUP($F42,Sheet2!$A$6:$V$141,20,FALSE)</f>
        <v>#REF!</v>
      </c>
      <c r="Y42" s="71" t="e">
        <f>VLOOKUP($F42,Sheet2!$A$6:$V$141,21,FALSE)</f>
        <v>#REF!</v>
      </c>
      <c r="Z42" s="71" t="e">
        <f>VLOOKUP($F42,Sheet2!$A$6:$V$141,22,FALSE)</f>
        <v>#REF!</v>
      </c>
      <c r="AA42" s="71" t="e">
        <f t="shared" si="3"/>
        <v>#REF!</v>
      </c>
      <c r="AB42" s="71"/>
      <c r="AC42" s="71"/>
      <c r="AD42" s="71"/>
      <c r="AE42" s="71"/>
      <c r="AF42" s="71"/>
      <c r="AG42" s="71"/>
      <c r="AH42" s="71"/>
      <c r="AI42" s="71"/>
      <c r="AJ42" s="71"/>
      <c r="AK42" s="71"/>
      <c r="AL42" s="71"/>
    </row>
    <row r="43" spans="1:38" ht="15" customHeight="1">
      <c r="A43" t="s">
        <v>27</v>
      </c>
      <c r="C43" t="s">
        <v>156</v>
      </c>
      <c r="D43" s="69" t="s">
        <v>110</v>
      </c>
      <c r="E43" s="69"/>
      <c r="F43" s="66" t="s">
        <v>143</v>
      </c>
      <c r="G43" s="71" t="e">
        <f>VLOOKUP($F43,Sheet2!$A$6:$V$141,3,FALSE)</f>
        <v>#REF!</v>
      </c>
      <c r="H43" s="71" t="e">
        <f>VLOOKUP($F43,Sheet2!$A$6:$V$141,4,FALSE)</f>
        <v>#REF!</v>
      </c>
      <c r="I43" s="71" t="e">
        <f>VLOOKUP($F43,Sheet2!$A$6:$V$141,5,FALSE)</f>
        <v>#REF!</v>
      </c>
      <c r="J43" s="71" t="e">
        <f>VLOOKUP($F43,Sheet2!$A$6:$V$141,6,FALSE)</f>
        <v>#REF!</v>
      </c>
      <c r="K43" s="71" t="e">
        <f>VLOOKUP($F43,Sheet2!$A$6:$V$141,7,FALSE)</f>
        <v>#REF!</v>
      </c>
      <c r="L43" s="71" t="e">
        <f>VLOOKUP($F43,Sheet2!$A$6:$V$141,8,FALSE)</f>
        <v>#REF!</v>
      </c>
      <c r="M43" s="71" t="e">
        <f>VLOOKUP($F43,Sheet2!$A$6:$V$141,9,FALSE)</f>
        <v>#REF!</v>
      </c>
      <c r="N43" s="71" t="e">
        <f>VLOOKUP($F43,Sheet2!$A$6:$V$141,10,FALSE)</f>
        <v>#REF!</v>
      </c>
      <c r="O43" s="71" t="e">
        <f>VLOOKUP($F43,Sheet2!$A$6:$V$141,11,FALSE)</f>
        <v>#REF!</v>
      </c>
      <c r="P43" s="71" t="e">
        <f>VLOOKUP($F43,Sheet2!$A$6:$V$141,12,FALSE)</f>
        <v>#REF!</v>
      </c>
      <c r="Q43" s="71" t="e">
        <f>VLOOKUP($F43,Sheet2!$A$6:$V$141,13,FALSE)</f>
        <v>#REF!</v>
      </c>
      <c r="R43" s="71" t="e">
        <f>VLOOKUP($F43,Sheet2!$A$6:$V$141,14,FALSE)</f>
        <v>#REF!</v>
      </c>
      <c r="S43" s="71" t="e">
        <f>VLOOKUP($F43,Sheet2!$A$6:$V$141,15,FALSE)</f>
        <v>#REF!</v>
      </c>
      <c r="T43" s="71" t="e">
        <f>VLOOKUP($F43,Sheet2!$A$6:$V$141,16,FALSE)</f>
        <v>#REF!</v>
      </c>
      <c r="U43" s="71" t="e">
        <f>VLOOKUP($F43,Sheet2!$A$6:$V$141,17,FALSE)</f>
        <v>#REF!</v>
      </c>
      <c r="V43" s="71" t="e">
        <f>VLOOKUP($F43,Sheet2!$A$6:$V$141,18,FALSE)</f>
        <v>#REF!</v>
      </c>
      <c r="W43" s="71" t="e">
        <f>VLOOKUP($F43,Sheet2!$A$6:$V$141,19,FALSE)</f>
        <v>#REF!</v>
      </c>
      <c r="X43" s="71" t="e">
        <f>VLOOKUP($F43,Sheet2!$A$6:$V$141,20,FALSE)</f>
        <v>#REF!</v>
      </c>
      <c r="Y43" s="71" t="e">
        <f>VLOOKUP($F43,Sheet2!$A$6:$V$141,21,FALSE)</f>
        <v>#REF!</v>
      </c>
      <c r="Z43" s="71" t="e">
        <f>VLOOKUP($F43,Sheet2!$A$6:$V$141,22,FALSE)</f>
        <v>#REF!</v>
      </c>
      <c r="AA43" s="71" t="e">
        <f t="shared" si="3"/>
        <v>#REF!</v>
      </c>
      <c r="AB43" s="71"/>
      <c r="AC43" s="71"/>
      <c r="AD43" s="71"/>
      <c r="AE43" s="71"/>
      <c r="AF43" s="71"/>
      <c r="AG43" s="71"/>
      <c r="AH43" s="71"/>
      <c r="AI43" s="71"/>
      <c r="AJ43" s="71"/>
      <c r="AK43" s="71"/>
      <c r="AL43" s="71"/>
    </row>
    <row r="44" spans="1:38" ht="15" customHeight="1">
      <c r="A44" t="s">
        <v>27</v>
      </c>
      <c r="C44" t="s">
        <v>156</v>
      </c>
      <c r="D44" s="69" t="s">
        <v>110</v>
      </c>
      <c r="E44" s="69"/>
      <c r="F44" s="66" t="s">
        <v>144</v>
      </c>
      <c r="G44" s="71" t="e">
        <f>VLOOKUP($F44,Sheet2!$A$6:$V$141,3,FALSE)</f>
        <v>#REF!</v>
      </c>
      <c r="H44" s="71" t="e">
        <f>VLOOKUP($F44,Sheet2!$A$6:$V$141,4,FALSE)</f>
        <v>#REF!</v>
      </c>
      <c r="I44" s="71" t="e">
        <f>VLOOKUP($F44,Sheet2!$A$6:$V$141,5,FALSE)</f>
        <v>#REF!</v>
      </c>
      <c r="J44" s="71" t="e">
        <f>VLOOKUP($F44,Sheet2!$A$6:$V$141,6,FALSE)</f>
        <v>#REF!</v>
      </c>
      <c r="K44" s="71" t="e">
        <f>VLOOKUP($F44,Sheet2!$A$6:$V$141,7,FALSE)</f>
        <v>#REF!</v>
      </c>
      <c r="L44" s="71" t="e">
        <f>VLOOKUP($F44,Sheet2!$A$6:$V$141,8,FALSE)</f>
        <v>#REF!</v>
      </c>
      <c r="M44" s="71" t="e">
        <f>VLOOKUP($F44,Sheet2!$A$6:$V$141,9,FALSE)</f>
        <v>#REF!</v>
      </c>
      <c r="N44" s="71" t="e">
        <f>VLOOKUP($F44,Sheet2!$A$6:$V$141,10,FALSE)</f>
        <v>#REF!</v>
      </c>
      <c r="O44" s="71" t="e">
        <f>VLOOKUP($F44,Sheet2!$A$6:$V$141,11,FALSE)</f>
        <v>#REF!</v>
      </c>
      <c r="P44" s="71" t="e">
        <f>VLOOKUP($F44,Sheet2!$A$6:$V$141,12,FALSE)</f>
        <v>#REF!</v>
      </c>
      <c r="Q44" s="71" t="e">
        <f>VLOOKUP($F44,Sheet2!$A$6:$V$141,13,FALSE)</f>
        <v>#REF!</v>
      </c>
      <c r="R44" s="71" t="e">
        <f>VLOOKUP($F44,Sheet2!$A$6:$V$141,14,FALSE)</f>
        <v>#REF!</v>
      </c>
      <c r="S44" s="71" t="e">
        <f>VLOOKUP($F44,Sheet2!$A$6:$V$141,15,FALSE)</f>
        <v>#REF!</v>
      </c>
      <c r="T44" s="71" t="e">
        <f>VLOOKUP($F44,Sheet2!$A$6:$V$141,16,FALSE)</f>
        <v>#REF!</v>
      </c>
      <c r="U44" s="71" t="e">
        <f>VLOOKUP($F44,Sheet2!$A$6:$V$141,17,FALSE)</f>
        <v>#REF!</v>
      </c>
      <c r="V44" s="71" t="e">
        <f>VLOOKUP($F44,Sheet2!$A$6:$V$141,18,FALSE)</f>
        <v>#REF!</v>
      </c>
      <c r="W44" s="71" t="e">
        <f>VLOOKUP($F44,Sheet2!$A$6:$V$141,19,FALSE)</f>
        <v>#REF!</v>
      </c>
      <c r="X44" s="71" t="e">
        <f>VLOOKUP($F44,Sheet2!$A$6:$V$141,20,FALSE)</f>
        <v>#REF!</v>
      </c>
      <c r="Y44" s="71" t="e">
        <f>VLOOKUP($F44,Sheet2!$A$6:$V$141,21,FALSE)</f>
        <v>#REF!</v>
      </c>
      <c r="Z44" s="71" t="e">
        <f>VLOOKUP($F44,Sheet2!$A$6:$V$141,22,FALSE)</f>
        <v>#REF!</v>
      </c>
      <c r="AA44" s="71" t="e">
        <f t="shared" si="3"/>
        <v>#REF!</v>
      </c>
      <c r="AB44" s="71"/>
      <c r="AC44" s="71"/>
      <c r="AD44" s="71"/>
      <c r="AE44" s="71"/>
      <c r="AF44" s="71"/>
      <c r="AG44" s="71"/>
      <c r="AH44" s="71"/>
      <c r="AI44" s="71"/>
      <c r="AJ44" s="71"/>
      <c r="AK44" s="71"/>
      <c r="AL44" s="71"/>
    </row>
    <row r="45" spans="1:38" ht="15" customHeight="1">
      <c r="A45" t="s">
        <v>27</v>
      </c>
      <c r="C45" t="s">
        <v>156</v>
      </c>
      <c r="D45" s="69" t="s">
        <v>110</v>
      </c>
      <c r="E45" s="69"/>
      <c r="F45" s="66" t="s">
        <v>167</v>
      </c>
      <c r="G45" s="71" t="e">
        <f>VLOOKUP($F45,Sheet2!$A$6:$V$141,3,FALSE)</f>
        <v>#REF!</v>
      </c>
      <c r="H45" s="71" t="e">
        <f>VLOOKUP($F45,Sheet2!$A$6:$V$141,4,FALSE)</f>
        <v>#REF!</v>
      </c>
      <c r="I45" s="71" t="e">
        <f>VLOOKUP($F45,Sheet2!$A$6:$V$141,5,FALSE)</f>
        <v>#REF!</v>
      </c>
      <c r="J45" s="71" t="e">
        <f>VLOOKUP($F45,Sheet2!$A$6:$V$141,6,FALSE)</f>
        <v>#REF!</v>
      </c>
      <c r="K45" s="71" t="e">
        <f>VLOOKUP($F45,Sheet2!$A$6:$V$141,7,FALSE)</f>
        <v>#REF!</v>
      </c>
      <c r="L45" s="71" t="e">
        <f>VLOOKUP($F45,Sheet2!$A$6:$V$141,8,FALSE)</f>
        <v>#REF!</v>
      </c>
      <c r="M45" s="71" t="e">
        <f>VLOOKUP($F45,Sheet2!$A$6:$V$141,9,FALSE)</f>
        <v>#REF!</v>
      </c>
      <c r="N45" s="71" t="e">
        <f>VLOOKUP($F45,Sheet2!$A$6:$V$141,10,FALSE)</f>
        <v>#REF!</v>
      </c>
      <c r="O45" s="71" t="e">
        <f>VLOOKUP($F45,Sheet2!$A$6:$V$141,11,FALSE)</f>
        <v>#REF!</v>
      </c>
      <c r="P45" s="71" t="e">
        <f>VLOOKUP($F45,Sheet2!$A$6:$V$141,12,FALSE)</f>
        <v>#REF!</v>
      </c>
      <c r="Q45" s="71" t="e">
        <f>VLOOKUP($F45,Sheet2!$A$6:$V$141,13,FALSE)</f>
        <v>#REF!</v>
      </c>
      <c r="R45" s="71" t="e">
        <f>VLOOKUP($F45,Sheet2!$A$6:$V$141,14,FALSE)</f>
        <v>#REF!</v>
      </c>
      <c r="S45" s="71" t="e">
        <f>VLOOKUP($F45,Sheet2!$A$6:$V$141,15,FALSE)</f>
        <v>#REF!</v>
      </c>
      <c r="T45" s="71" t="e">
        <f>VLOOKUP($F45,Sheet2!$A$6:$V$141,16,FALSE)</f>
        <v>#REF!</v>
      </c>
      <c r="U45" s="71" t="e">
        <f>VLOOKUP($F45,Sheet2!$A$6:$V$141,17,FALSE)</f>
        <v>#REF!</v>
      </c>
      <c r="V45" s="71" t="e">
        <f>VLOOKUP($F45,Sheet2!$A$6:$V$141,18,FALSE)</f>
        <v>#REF!</v>
      </c>
      <c r="W45" s="71" t="e">
        <f>VLOOKUP($F45,Sheet2!$A$6:$V$141,19,FALSE)</f>
        <v>#REF!</v>
      </c>
      <c r="X45" s="71" t="e">
        <f>VLOOKUP($F45,Sheet2!$A$6:$V$141,20,FALSE)</f>
        <v>#REF!</v>
      </c>
      <c r="Y45" s="71" t="e">
        <f>VLOOKUP($F45,Sheet2!$A$6:$V$141,21,FALSE)</f>
        <v>#REF!</v>
      </c>
      <c r="Z45" s="71" t="e">
        <f>VLOOKUP($F45,Sheet2!$A$6:$V$141,22,FALSE)</f>
        <v>#REF!</v>
      </c>
      <c r="AA45" s="71" t="e">
        <f t="shared" si="3"/>
        <v>#REF!</v>
      </c>
      <c r="AB45" s="71"/>
      <c r="AC45" s="71"/>
      <c r="AD45" s="71"/>
      <c r="AE45" s="71"/>
      <c r="AF45" s="71"/>
      <c r="AG45" s="71"/>
      <c r="AH45" s="71"/>
      <c r="AI45" s="71"/>
      <c r="AJ45" s="71"/>
      <c r="AK45" s="71"/>
      <c r="AL45" s="71"/>
    </row>
    <row r="46" spans="1:38" ht="15" hidden="1" customHeight="1">
      <c r="E46" s="68">
        <v>310201100004000</v>
      </c>
      <c r="F46" s="69" t="s">
        <v>111</v>
      </c>
      <c r="H46" s="71"/>
      <c r="I46" s="71"/>
      <c r="J46" s="71"/>
      <c r="K46" s="71"/>
      <c r="L46" s="71"/>
      <c r="M46" s="71"/>
      <c r="N46" s="71"/>
      <c r="O46" s="71"/>
      <c r="P46" s="71"/>
      <c r="Q46" s="71"/>
      <c r="R46" s="71"/>
      <c r="S46" s="71"/>
      <c r="T46" s="71"/>
      <c r="U46" s="71"/>
      <c r="V46" s="71"/>
      <c r="W46" s="71"/>
      <c r="X46" s="71"/>
      <c r="Y46" s="71"/>
      <c r="Z46" s="71"/>
      <c r="AA46" s="71">
        <f t="shared" si="3"/>
        <v>0</v>
      </c>
      <c r="AB46" s="71"/>
      <c r="AC46" s="71"/>
      <c r="AD46" s="71"/>
      <c r="AE46" s="71"/>
      <c r="AF46" s="71"/>
      <c r="AG46" s="71"/>
      <c r="AH46" s="71"/>
      <c r="AI46" s="71"/>
      <c r="AJ46" s="71"/>
      <c r="AK46" s="71"/>
      <c r="AL46" s="71"/>
    </row>
    <row r="47" spans="1:38" ht="15" customHeight="1">
      <c r="A47" t="s">
        <v>27</v>
      </c>
      <c r="C47" t="s">
        <v>156</v>
      </c>
      <c r="D47" s="69" t="s">
        <v>111</v>
      </c>
      <c r="E47" s="69"/>
      <c r="F47" s="66" t="s">
        <v>165</v>
      </c>
      <c r="G47" s="71" t="e">
        <f>VLOOKUP($F47,Sheet2!$A$6:$V$141,3,FALSE)</f>
        <v>#REF!</v>
      </c>
      <c r="H47" s="71" t="e">
        <f>VLOOKUP($F47,Sheet2!$A$6:$V$141,4,FALSE)</f>
        <v>#REF!</v>
      </c>
      <c r="I47" s="71" t="e">
        <f>VLOOKUP($F47,Sheet2!$A$6:$V$141,5,FALSE)</f>
        <v>#REF!</v>
      </c>
      <c r="J47" s="71" t="e">
        <f>VLOOKUP($F47,Sheet2!$A$6:$V$141,6,FALSE)</f>
        <v>#REF!</v>
      </c>
      <c r="K47" s="71" t="e">
        <f>VLOOKUP($F47,Sheet2!$A$6:$V$141,7,FALSE)</f>
        <v>#REF!</v>
      </c>
      <c r="L47" s="71" t="e">
        <f>VLOOKUP($F47,Sheet2!$A$6:$V$141,8,FALSE)</f>
        <v>#REF!</v>
      </c>
      <c r="M47" s="71" t="e">
        <f>VLOOKUP($F47,Sheet2!$A$6:$V$141,9,FALSE)</f>
        <v>#REF!</v>
      </c>
      <c r="N47" s="71" t="e">
        <f>VLOOKUP($F47,Sheet2!$A$6:$V$141,10,FALSE)</f>
        <v>#REF!</v>
      </c>
      <c r="O47" s="71" t="e">
        <f>VLOOKUP($F47,Sheet2!$A$6:$V$141,11,FALSE)</f>
        <v>#REF!</v>
      </c>
      <c r="P47" s="71" t="e">
        <f>VLOOKUP($F47,Sheet2!$A$6:$V$141,12,FALSE)</f>
        <v>#REF!</v>
      </c>
      <c r="Q47" s="71" t="e">
        <f>VLOOKUP($F47,Sheet2!$A$6:$V$141,13,FALSE)</f>
        <v>#REF!</v>
      </c>
      <c r="R47" s="71" t="e">
        <f>VLOOKUP($F47,Sheet2!$A$6:$V$141,14,FALSE)</f>
        <v>#REF!</v>
      </c>
      <c r="S47" s="71" t="e">
        <f>VLOOKUP($F47,Sheet2!$A$6:$V$141,15,FALSE)</f>
        <v>#REF!</v>
      </c>
      <c r="T47" s="71" t="e">
        <f>VLOOKUP($F47,Sheet2!$A$6:$V$141,16,FALSE)</f>
        <v>#REF!</v>
      </c>
      <c r="U47" s="71" t="e">
        <f>VLOOKUP($F47,Sheet2!$A$6:$V$141,17,FALSE)</f>
        <v>#REF!</v>
      </c>
      <c r="V47" s="71" t="e">
        <f>VLOOKUP($F47,Sheet2!$A$6:$V$141,18,FALSE)</f>
        <v>#REF!</v>
      </c>
      <c r="W47" s="71" t="e">
        <f>VLOOKUP($F47,Sheet2!$A$6:$V$141,19,FALSE)</f>
        <v>#REF!</v>
      </c>
      <c r="X47" s="71" t="e">
        <f>VLOOKUP($F47,Sheet2!$A$6:$V$141,20,FALSE)</f>
        <v>#REF!</v>
      </c>
      <c r="Y47" s="71" t="e">
        <f>VLOOKUP($F47,Sheet2!$A$6:$V$141,21,FALSE)</f>
        <v>#REF!</v>
      </c>
      <c r="Z47" s="71" t="e">
        <f>VLOOKUP($F47,Sheet2!$A$6:$V$141,22,FALSE)</f>
        <v>#REF!</v>
      </c>
      <c r="AA47" s="71" t="e">
        <f t="shared" si="3"/>
        <v>#REF!</v>
      </c>
      <c r="AB47" s="71"/>
      <c r="AC47" s="71"/>
      <c r="AD47" s="71"/>
      <c r="AE47" s="71"/>
      <c r="AF47" s="71"/>
      <c r="AG47" s="71"/>
      <c r="AH47" s="71"/>
      <c r="AI47" s="71"/>
      <c r="AJ47" s="71"/>
      <c r="AK47" s="71"/>
      <c r="AL47" s="71"/>
    </row>
    <row r="48" spans="1:38" ht="15" hidden="1" customHeight="1">
      <c r="E48" s="68">
        <v>310202100001000</v>
      </c>
      <c r="F48" s="69" t="s">
        <v>112</v>
      </c>
      <c r="H48" s="71"/>
      <c r="I48" s="71"/>
      <c r="J48" s="71"/>
      <c r="K48" s="71"/>
      <c r="L48" s="71"/>
      <c r="M48" s="71"/>
      <c r="N48" s="71"/>
      <c r="O48" s="71"/>
      <c r="P48" s="71"/>
      <c r="Q48" s="71"/>
      <c r="R48" s="71"/>
      <c r="S48" s="71"/>
      <c r="T48" s="71"/>
      <c r="U48" s="71"/>
      <c r="V48" s="71"/>
      <c r="W48" s="71"/>
      <c r="X48" s="71"/>
      <c r="Y48" s="71"/>
      <c r="Z48" s="71"/>
      <c r="AA48" s="71">
        <f t="shared" si="3"/>
        <v>0</v>
      </c>
      <c r="AB48" s="71"/>
      <c r="AC48" s="71"/>
      <c r="AD48" s="71"/>
      <c r="AE48" s="71"/>
      <c r="AF48" s="71"/>
      <c r="AG48" s="71"/>
      <c r="AH48" s="71"/>
      <c r="AI48" s="71"/>
      <c r="AJ48" s="71"/>
      <c r="AK48" s="71"/>
      <c r="AL48" s="71"/>
    </row>
    <row r="49" spans="1:38" ht="15" customHeight="1">
      <c r="A49" t="s">
        <v>27</v>
      </c>
      <c r="C49" t="s">
        <v>132</v>
      </c>
      <c r="D49" s="69" t="s">
        <v>112</v>
      </c>
      <c r="E49" s="69"/>
      <c r="F49" s="66" t="s">
        <v>49</v>
      </c>
      <c r="G49" s="71" t="e">
        <f>VLOOKUP($F49,Sheet2!$A$6:$V$141,3,FALSE)</f>
        <v>#REF!</v>
      </c>
      <c r="H49" s="71" t="e">
        <f>VLOOKUP($F49,Sheet2!$A$6:$V$141,4,FALSE)</f>
        <v>#REF!</v>
      </c>
      <c r="I49" s="71" t="e">
        <f>VLOOKUP($F49,Sheet2!$A$6:$V$141,5,FALSE)</f>
        <v>#REF!</v>
      </c>
      <c r="J49" s="71" t="e">
        <f>VLOOKUP($F49,Sheet2!$A$6:$V$141,6,FALSE)</f>
        <v>#REF!</v>
      </c>
      <c r="K49" s="71" t="e">
        <f>VLOOKUP($F49,Sheet2!$A$6:$V$141,7,FALSE)</f>
        <v>#REF!</v>
      </c>
      <c r="L49" s="71" t="e">
        <f>VLOOKUP($F49,Sheet2!$A$6:$V$141,8,FALSE)</f>
        <v>#REF!</v>
      </c>
      <c r="M49" s="71" t="e">
        <f>VLOOKUP($F49,Sheet2!$A$6:$V$141,9,FALSE)</f>
        <v>#REF!</v>
      </c>
      <c r="N49" s="71" t="e">
        <f>VLOOKUP($F49,Sheet2!$A$6:$V$141,10,FALSE)</f>
        <v>#REF!</v>
      </c>
      <c r="O49" s="71" t="e">
        <f>VLOOKUP($F49,Sheet2!$A$6:$V$141,11,FALSE)</f>
        <v>#REF!</v>
      </c>
      <c r="P49" s="71" t="e">
        <f>VLOOKUP($F49,Sheet2!$A$6:$V$141,12,FALSE)</f>
        <v>#REF!</v>
      </c>
      <c r="Q49" s="71" t="e">
        <f>VLOOKUP($F49,Sheet2!$A$6:$V$141,13,FALSE)</f>
        <v>#REF!</v>
      </c>
      <c r="R49" s="71" t="e">
        <f>VLOOKUP($F49,Sheet2!$A$6:$V$141,14,FALSE)</f>
        <v>#REF!</v>
      </c>
      <c r="S49" s="71" t="e">
        <f>VLOOKUP($F49,Sheet2!$A$6:$V$141,15,FALSE)</f>
        <v>#REF!</v>
      </c>
      <c r="T49" s="71" t="e">
        <f>VLOOKUP($F49,Sheet2!$A$6:$V$141,16,FALSE)</f>
        <v>#REF!</v>
      </c>
      <c r="U49" s="71" t="e">
        <f>VLOOKUP($F49,Sheet2!$A$6:$V$141,17,FALSE)</f>
        <v>#REF!</v>
      </c>
      <c r="V49" s="71" t="e">
        <f>VLOOKUP($F49,Sheet2!$A$6:$V$141,18,FALSE)</f>
        <v>#REF!</v>
      </c>
      <c r="W49" s="71" t="e">
        <f>VLOOKUP($F49,Sheet2!$A$6:$V$141,19,FALSE)</f>
        <v>#REF!</v>
      </c>
      <c r="X49" s="71" t="e">
        <f>VLOOKUP($F49,Sheet2!$A$6:$V$141,20,FALSE)</f>
        <v>#REF!</v>
      </c>
      <c r="Y49" s="71" t="e">
        <f>VLOOKUP($F49,Sheet2!$A$6:$V$141,21,FALSE)</f>
        <v>#REF!</v>
      </c>
      <c r="Z49" s="71" t="e">
        <f>VLOOKUP($F49,Sheet2!$A$6:$V$141,22,FALSE)</f>
        <v>#REF!</v>
      </c>
      <c r="AA49" s="71" t="e">
        <f t="shared" si="3"/>
        <v>#REF!</v>
      </c>
      <c r="AB49" s="71"/>
      <c r="AC49" s="71"/>
      <c r="AD49" s="71"/>
      <c r="AE49" s="71"/>
      <c r="AF49" s="71"/>
      <c r="AG49" s="71"/>
      <c r="AH49" s="71"/>
      <c r="AI49" s="71"/>
      <c r="AJ49" s="71"/>
      <c r="AK49" s="71"/>
      <c r="AL49" s="71"/>
    </row>
    <row r="50" spans="1:38" ht="15" hidden="1" customHeight="1">
      <c r="A50" t="s">
        <v>28</v>
      </c>
      <c r="C50" t="s">
        <v>156</v>
      </c>
      <c r="D50" s="69" t="s">
        <v>112</v>
      </c>
      <c r="E50" s="69"/>
      <c r="F50" s="66" t="s">
        <v>58</v>
      </c>
      <c r="G50" s="71" t="e">
        <f>VLOOKUP($F50,Sheet2!$A$6:$V$141,3,FALSE)</f>
        <v>#REF!</v>
      </c>
      <c r="H50" s="71" t="e">
        <f>VLOOKUP($F50,Sheet2!$A$6:$V$141,4,FALSE)</f>
        <v>#REF!</v>
      </c>
      <c r="I50" s="71" t="e">
        <f>VLOOKUP($F50,Sheet2!$A$6:$V$141,5,FALSE)</f>
        <v>#REF!</v>
      </c>
      <c r="J50" s="71" t="e">
        <f>VLOOKUP($F50,Sheet2!$A$6:$V$141,6,FALSE)</f>
        <v>#REF!</v>
      </c>
      <c r="K50" s="71" t="e">
        <f>VLOOKUP($F50,Sheet2!$A$6:$V$141,7,FALSE)</f>
        <v>#REF!</v>
      </c>
      <c r="L50" s="71" t="e">
        <f>VLOOKUP($F50,Sheet2!$A$6:$V$141,8,FALSE)</f>
        <v>#REF!</v>
      </c>
      <c r="M50" s="71" t="e">
        <f>VLOOKUP($F50,Sheet2!$A$6:$V$141,9,FALSE)</f>
        <v>#REF!</v>
      </c>
      <c r="N50" s="71" t="e">
        <f>VLOOKUP($F50,Sheet2!$A$6:$V$141,10,FALSE)</f>
        <v>#REF!</v>
      </c>
      <c r="O50" s="71" t="e">
        <f>VLOOKUP($F50,Sheet2!$A$6:$V$141,11,FALSE)</f>
        <v>#REF!</v>
      </c>
      <c r="P50" s="71" t="e">
        <f>VLOOKUP($F50,Sheet2!$A$6:$V$141,12,FALSE)</f>
        <v>#REF!</v>
      </c>
      <c r="Q50" s="71" t="e">
        <f>VLOOKUP($F50,Sheet2!$A$6:$V$141,13,FALSE)</f>
        <v>#REF!</v>
      </c>
      <c r="R50" s="71" t="e">
        <f>VLOOKUP($F50,Sheet2!$A$6:$V$141,14,FALSE)</f>
        <v>#REF!</v>
      </c>
      <c r="S50" s="71" t="e">
        <f>VLOOKUP($F50,Sheet2!$A$6:$V$141,15,FALSE)</f>
        <v>#REF!</v>
      </c>
      <c r="T50" s="71" t="e">
        <f>VLOOKUP($F50,Sheet2!$A$6:$V$141,16,FALSE)</f>
        <v>#REF!</v>
      </c>
      <c r="U50" s="71" t="e">
        <f>VLOOKUP($F50,Sheet2!$A$6:$V$141,17,FALSE)</f>
        <v>#REF!</v>
      </c>
      <c r="V50" s="71" t="e">
        <f>VLOOKUP($F50,Sheet2!$A$6:$V$141,18,FALSE)</f>
        <v>#REF!</v>
      </c>
      <c r="W50" s="71" t="e">
        <f>VLOOKUP($F50,Sheet2!$A$6:$V$141,19,FALSE)</f>
        <v>#REF!</v>
      </c>
      <c r="X50" s="71" t="e">
        <f>VLOOKUP($F50,Sheet2!$A$6:$V$141,20,FALSE)</f>
        <v>#REF!</v>
      </c>
      <c r="Y50" s="71" t="e">
        <f>VLOOKUP($F50,Sheet2!$A$6:$V$141,21,FALSE)</f>
        <v>#REF!</v>
      </c>
      <c r="Z50" s="71" t="e">
        <f>VLOOKUP($F50,Sheet2!$A$6:$V$141,22,FALSE)</f>
        <v>#REF!</v>
      </c>
      <c r="AA50" s="71" t="e">
        <f t="shared" si="3"/>
        <v>#REF!</v>
      </c>
      <c r="AB50" s="71"/>
      <c r="AC50" s="71"/>
      <c r="AD50" s="71"/>
      <c r="AE50" s="71"/>
      <c r="AF50" s="71"/>
      <c r="AG50" s="71"/>
      <c r="AH50" s="71"/>
      <c r="AI50" s="71"/>
      <c r="AJ50" s="71"/>
      <c r="AK50" s="71"/>
      <c r="AL50" s="71"/>
    </row>
    <row r="51" spans="1:38" ht="15" hidden="1" customHeight="1">
      <c r="A51" t="s">
        <v>28</v>
      </c>
      <c r="C51" t="s">
        <v>156</v>
      </c>
      <c r="D51" s="69" t="s">
        <v>112</v>
      </c>
      <c r="E51" s="69"/>
      <c r="F51" s="66" t="s">
        <v>162</v>
      </c>
      <c r="G51" s="71">
        <f>VLOOKUP($F51,Sheet2!$A$6:$V$141,3,FALSE)</f>
        <v>0</v>
      </c>
      <c r="H51" s="71">
        <f>VLOOKUP($F51,Sheet2!$A$6:$V$141,4,FALSE)</f>
        <v>0</v>
      </c>
      <c r="I51" s="71">
        <f>VLOOKUP($F51,Sheet2!$A$6:$V$141,5,FALSE)</f>
        <v>0</v>
      </c>
      <c r="J51" s="71">
        <f>VLOOKUP($F51,Sheet2!$A$6:$V$141,6,FALSE)</f>
        <v>0</v>
      </c>
      <c r="K51" s="71">
        <f>VLOOKUP($F51,Sheet2!$A$6:$V$141,7,FALSE)</f>
        <v>0</v>
      </c>
      <c r="L51" s="71">
        <f>VLOOKUP($F51,Sheet2!$A$6:$V$141,7,FALSE)</f>
        <v>0</v>
      </c>
      <c r="M51" s="71">
        <f>VLOOKUP($F51,Sheet2!$A$6:$V$141,7,FALSE)</f>
        <v>0</v>
      </c>
      <c r="N51" s="71">
        <f>VLOOKUP($F51,Sheet2!$A$6:$V$141,10,FALSE)</f>
        <v>0</v>
      </c>
      <c r="O51" s="71">
        <f>VLOOKUP($F51,Sheet2!$A$6:$V$141,11,FALSE)</f>
        <v>0</v>
      </c>
      <c r="P51" s="71">
        <f>VLOOKUP($F51,Sheet2!$A$6:$V$141,12,FALSE)</f>
        <v>0</v>
      </c>
      <c r="Q51" s="71">
        <f>VLOOKUP($F51,Sheet2!$A$6:$V$141,13,FALSE)</f>
        <v>0</v>
      </c>
      <c r="R51" s="71">
        <f>VLOOKUP($F51,Sheet2!$A$6:$V$141,14,FALSE)</f>
        <v>0</v>
      </c>
      <c r="S51" s="71">
        <f>VLOOKUP($F51,Sheet2!$A$6:$V$141,15,FALSE)</f>
        <v>0</v>
      </c>
      <c r="T51" s="71">
        <f>VLOOKUP($F51,Sheet2!$A$6:$V$141,16,FALSE)</f>
        <v>0</v>
      </c>
      <c r="U51" s="71">
        <f>VLOOKUP($F51,Sheet2!$A$6:$V$141,17,FALSE)</f>
        <v>0</v>
      </c>
      <c r="V51" s="71">
        <f>VLOOKUP($F51,Sheet2!$A$6:$V$141,18,FALSE)</f>
        <v>0</v>
      </c>
      <c r="W51" s="71">
        <f>VLOOKUP($F51,Sheet2!$A$6:$V$141,19,FALSE)</f>
        <v>0</v>
      </c>
      <c r="X51" s="71">
        <f>VLOOKUP($F51,Sheet2!$A$6:$V$141,20,FALSE)</f>
        <v>0</v>
      </c>
      <c r="Y51" s="71">
        <f>VLOOKUP($F51,Sheet2!$A$6:$V$141,21,FALSE)</f>
        <v>0</v>
      </c>
      <c r="Z51" s="71" t="e">
        <f>VLOOKUP($F51,Sheet2!$A$6:$V$141,22,FALSE)</f>
        <v>#REF!</v>
      </c>
      <c r="AA51" s="71">
        <f t="shared" si="3"/>
        <v>0</v>
      </c>
      <c r="AB51" s="71"/>
      <c r="AC51" s="71"/>
      <c r="AD51" s="71"/>
      <c r="AE51" s="71"/>
      <c r="AF51" s="71"/>
      <c r="AG51" s="71"/>
      <c r="AH51" s="71"/>
      <c r="AI51" s="71"/>
      <c r="AJ51" s="71"/>
      <c r="AK51" s="71"/>
      <c r="AL51" s="71"/>
    </row>
    <row r="52" spans="1:38" ht="15" hidden="1" customHeight="1">
      <c r="A52" t="s">
        <v>28</v>
      </c>
      <c r="C52" t="s">
        <v>156</v>
      </c>
      <c r="D52" s="69" t="s">
        <v>112</v>
      </c>
      <c r="E52" s="69"/>
      <c r="F52" s="66" t="s">
        <v>218</v>
      </c>
      <c r="G52" s="71" t="e">
        <f>VLOOKUP($F52,Sheet2!$A$6:$V$141,3,FALSE)</f>
        <v>#REF!</v>
      </c>
      <c r="H52" s="71">
        <f>VLOOKUP($F52,Sheet2!$A$6:$V$141,4,FALSE)</f>
        <v>0</v>
      </c>
      <c r="I52" s="71" t="e">
        <f>VLOOKUP($F52,Sheet2!$A$6:$V$141,5,FALSE)</f>
        <v>#REF!</v>
      </c>
      <c r="J52" s="71" t="e">
        <f>VLOOKUP($F52,Sheet2!$A$6:$V$141,6,FALSE)</f>
        <v>#REF!</v>
      </c>
      <c r="K52" s="71" t="e">
        <f>VLOOKUP($F52,Sheet2!$A$6:$V$141,7,FALSE)</f>
        <v>#REF!</v>
      </c>
      <c r="L52" s="71" t="e">
        <f>VLOOKUP($F52,Sheet2!$A$6:$V$141,8,FALSE)</f>
        <v>#REF!</v>
      </c>
      <c r="M52" s="71" t="e">
        <f>VLOOKUP($F52,Sheet2!$A$6:$V$141,9,FALSE)</f>
        <v>#REF!</v>
      </c>
      <c r="N52" s="71" t="e">
        <f>VLOOKUP($F52,Sheet2!$A$6:$V$141,10,FALSE)</f>
        <v>#REF!</v>
      </c>
      <c r="O52" s="71" t="e">
        <f>VLOOKUP($F52,Sheet2!$A$6:$V$141,11,FALSE)</f>
        <v>#REF!</v>
      </c>
      <c r="P52" s="71" t="e">
        <f>VLOOKUP($F52,Sheet2!$A$6:$V$141,12,FALSE)</f>
        <v>#REF!</v>
      </c>
      <c r="Q52" s="71" t="e">
        <f>VLOOKUP($F52,Sheet2!$A$6:$V$141,13,FALSE)</f>
        <v>#REF!</v>
      </c>
      <c r="R52" s="71" t="e">
        <f>VLOOKUP($F52,Sheet2!$A$6:$V$141,14,FALSE)</f>
        <v>#REF!</v>
      </c>
      <c r="S52" s="71" t="e">
        <f>VLOOKUP($F52,Sheet2!$A$6:$V$141,15,FALSE)</f>
        <v>#REF!</v>
      </c>
      <c r="T52" s="71" t="e">
        <f>VLOOKUP($F52,Sheet2!$A$6:$V$141,16,FALSE)</f>
        <v>#REF!</v>
      </c>
      <c r="U52" s="71" t="e">
        <f>VLOOKUP($F52,Sheet2!$A$6:$V$141,17,FALSE)</f>
        <v>#REF!</v>
      </c>
      <c r="V52" s="71" t="e">
        <f>VLOOKUP($F52,Sheet2!$A$6:$V$141,18,FALSE)</f>
        <v>#REF!</v>
      </c>
      <c r="W52" s="71" t="e">
        <f>VLOOKUP($F52,Sheet2!$A$6:$V$141,19,FALSE)</f>
        <v>#REF!</v>
      </c>
      <c r="X52" s="71" t="e">
        <f>VLOOKUP($F52,Sheet2!$A$6:$V$141,20,FALSE)</f>
        <v>#REF!</v>
      </c>
      <c r="Y52" s="71" t="e">
        <f>VLOOKUP($F52,Sheet2!$A$6:$V$141,21,FALSE)</f>
        <v>#REF!</v>
      </c>
      <c r="Z52" s="71" t="e">
        <f>VLOOKUP($F52,Sheet2!$A$6:$V$141,22,FALSE)</f>
        <v>#REF!</v>
      </c>
      <c r="AA52" s="71" t="e">
        <f t="shared" si="3"/>
        <v>#REF!</v>
      </c>
      <c r="AB52" s="71"/>
      <c r="AC52" s="71"/>
      <c r="AD52" s="71"/>
      <c r="AE52" s="71"/>
      <c r="AF52" s="71"/>
      <c r="AG52" s="71"/>
      <c r="AH52" s="71"/>
      <c r="AI52" s="71"/>
      <c r="AJ52" s="71"/>
      <c r="AK52" s="71"/>
      <c r="AL52" s="71"/>
    </row>
    <row r="53" spans="1:38" ht="15" hidden="1" customHeight="1">
      <c r="A53" t="s">
        <v>28</v>
      </c>
      <c r="C53" t="s">
        <v>156</v>
      </c>
      <c r="D53" s="69" t="s">
        <v>112</v>
      </c>
      <c r="E53" s="69"/>
      <c r="F53" s="66" t="s">
        <v>224</v>
      </c>
      <c r="G53" s="71" t="e">
        <f>VLOOKUP($F53,Sheet2!$A$6:$V$141,3,FALSE)</f>
        <v>#REF!</v>
      </c>
      <c r="H53" s="71">
        <f>VLOOKUP($F53,Sheet2!$A$6:$V$141,4,FALSE)</f>
        <v>0</v>
      </c>
      <c r="I53" s="71" t="e">
        <f>VLOOKUP($F53,Sheet2!$A$6:$V$141,5,FALSE)</f>
        <v>#REF!</v>
      </c>
      <c r="J53" s="71" t="e">
        <f>VLOOKUP($F53,Sheet2!$A$6:$V$141,6,FALSE)</f>
        <v>#REF!</v>
      </c>
      <c r="K53" s="71" t="e">
        <f>VLOOKUP($F53,Sheet2!$A$6:$V$141,7,FALSE)</f>
        <v>#REF!</v>
      </c>
      <c r="L53" s="71" t="e">
        <f>VLOOKUP($F53,Sheet2!$A$6:$V$141,8,FALSE)</f>
        <v>#REF!</v>
      </c>
      <c r="M53" s="71" t="e">
        <f>VLOOKUP($F53,Sheet2!$A$6:$V$141,9,FALSE)</f>
        <v>#REF!</v>
      </c>
      <c r="N53" s="71" t="e">
        <f>VLOOKUP($F53,Sheet2!$A$6:$V$141,10,FALSE)</f>
        <v>#REF!</v>
      </c>
      <c r="O53" s="71" t="e">
        <f>VLOOKUP($F53,Sheet2!$A$6:$V$141,11,FALSE)</f>
        <v>#REF!</v>
      </c>
      <c r="P53" s="71" t="e">
        <f>VLOOKUP($F53,Sheet2!$A$6:$V$141,12,FALSE)</f>
        <v>#REF!</v>
      </c>
      <c r="Q53" s="71" t="e">
        <f>VLOOKUP($F53,Sheet2!$A$6:$V$141,13,FALSE)</f>
        <v>#REF!</v>
      </c>
      <c r="R53" s="71" t="e">
        <f>VLOOKUP($F53,Sheet2!$A$6:$V$141,14,FALSE)</f>
        <v>#REF!</v>
      </c>
      <c r="S53" s="71" t="e">
        <f>VLOOKUP($F53,Sheet2!$A$6:$V$141,15,FALSE)</f>
        <v>#REF!</v>
      </c>
      <c r="T53" s="71" t="e">
        <f>VLOOKUP($F53,Sheet2!$A$6:$V$141,16,FALSE)</f>
        <v>#REF!</v>
      </c>
      <c r="U53" s="71" t="e">
        <f>VLOOKUP($F53,Sheet2!$A$6:$V$141,17,FALSE)</f>
        <v>#REF!</v>
      </c>
      <c r="V53" s="71" t="e">
        <f>VLOOKUP($F53,Sheet2!$A$6:$V$141,18,FALSE)</f>
        <v>#REF!</v>
      </c>
      <c r="W53" s="71" t="e">
        <f>VLOOKUP($F53,Sheet2!$A$6:$V$141,19,FALSE)</f>
        <v>#REF!</v>
      </c>
      <c r="X53" s="71" t="e">
        <f>VLOOKUP($F53,Sheet2!$A$6:$V$141,20,FALSE)</f>
        <v>#REF!</v>
      </c>
      <c r="Y53" s="71" t="e">
        <f>VLOOKUP($F53,Sheet2!$A$6:$V$141,21,FALSE)</f>
        <v>#REF!</v>
      </c>
      <c r="Z53" s="71" t="e">
        <f>VLOOKUP($F53,Sheet2!$A$6:$V$141,22,FALSE)</f>
        <v>#REF!</v>
      </c>
      <c r="AA53" s="71" t="e">
        <f t="shared" ref="AA53:AA79" si="4">+X53+Y53-J53</f>
        <v>#REF!</v>
      </c>
      <c r="AB53" s="71"/>
      <c r="AC53" s="71"/>
      <c r="AD53" s="71"/>
      <c r="AE53" s="71"/>
      <c r="AF53" s="71"/>
      <c r="AG53" s="71"/>
      <c r="AH53" s="71"/>
      <c r="AI53" s="71"/>
      <c r="AJ53" s="71"/>
      <c r="AK53" s="71"/>
      <c r="AL53" s="71"/>
    </row>
    <row r="54" spans="1:38" ht="15" hidden="1" customHeight="1">
      <c r="A54" t="s">
        <v>28</v>
      </c>
      <c r="C54" t="s">
        <v>156</v>
      </c>
      <c r="D54" s="69" t="s">
        <v>112</v>
      </c>
      <c r="E54" s="69"/>
      <c r="F54" s="66" t="s">
        <v>251</v>
      </c>
      <c r="G54" s="71" t="e">
        <f>VLOOKUP($F54,Sheet2!$A$6:$V$141,3,FALSE)</f>
        <v>#REF!</v>
      </c>
      <c r="H54" s="71">
        <f>VLOOKUP($F54,Sheet2!$A$6:$V$141,4,FALSE)</f>
        <v>0</v>
      </c>
      <c r="I54" s="71" t="e">
        <f>VLOOKUP($F54,Sheet2!$A$6:$V$141,5,FALSE)</f>
        <v>#REF!</v>
      </c>
      <c r="J54" s="71" t="e">
        <f>VLOOKUP($F54,Sheet2!$A$6:$V$141,6,FALSE)</f>
        <v>#REF!</v>
      </c>
      <c r="K54" s="71" t="e">
        <f>VLOOKUP($F54,Sheet2!$A$6:$V$141,7,FALSE)</f>
        <v>#REF!</v>
      </c>
      <c r="L54" s="71" t="e">
        <f>VLOOKUP($F54,Sheet2!$A$6:$V$141,8,FALSE)</f>
        <v>#REF!</v>
      </c>
      <c r="M54" s="71" t="e">
        <f>VLOOKUP($F54,Sheet2!$A$6:$V$141,9,FALSE)</f>
        <v>#REF!</v>
      </c>
      <c r="N54" s="71" t="e">
        <f>VLOOKUP($F54,Sheet2!$A$6:$V$141,10,FALSE)</f>
        <v>#REF!</v>
      </c>
      <c r="O54" s="71" t="e">
        <f>VLOOKUP($F54,Sheet2!$A$6:$V$141,11,FALSE)</f>
        <v>#REF!</v>
      </c>
      <c r="P54" s="71" t="e">
        <f>VLOOKUP($F54,Sheet2!$A$6:$V$141,12,FALSE)</f>
        <v>#REF!</v>
      </c>
      <c r="Q54" s="71" t="e">
        <f>VLOOKUP($F54,Sheet2!$A$6:$V$141,13,FALSE)</f>
        <v>#REF!</v>
      </c>
      <c r="R54" s="71" t="e">
        <f>VLOOKUP($F54,Sheet2!$A$6:$V$141,14,FALSE)</f>
        <v>#REF!</v>
      </c>
      <c r="S54" s="71" t="e">
        <f>VLOOKUP($F54,Sheet2!$A$6:$V$141,15,FALSE)</f>
        <v>#REF!</v>
      </c>
      <c r="T54" s="71" t="e">
        <f>VLOOKUP($F54,Sheet2!$A$6:$V$141,16,FALSE)</f>
        <v>#REF!</v>
      </c>
      <c r="U54" s="71" t="e">
        <f>VLOOKUP($F54,Sheet2!$A$6:$V$141,17,FALSE)</f>
        <v>#REF!</v>
      </c>
      <c r="V54" s="71" t="e">
        <f>VLOOKUP($F54,Sheet2!$A$6:$V$141,18,FALSE)</f>
        <v>#REF!</v>
      </c>
      <c r="W54" s="71" t="e">
        <f>VLOOKUP($F54,Sheet2!$A$6:$V$141,19,FALSE)</f>
        <v>#REF!</v>
      </c>
      <c r="X54" s="71" t="e">
        <f>VLOOKUP($F54,Sheet2!$A$6:$V$141,20,FALSE)</f>
        <v>#REF!</v>
      </c>
      <c r="Y54" s="71" t="e">
        <f>VLOOKUP($F54,Sheet2!$A$6:$V$141,21,FALSE)</f>
        <v>#REF!</v>
      </c>
      <c r="Z54" s="71" t="e">
        <f>VLOOKUP($F54,Sheet2!$A$6:$V$141,22,FALSE)</f>
        <v>#REF!</v>
      </c>
      <c r="AA54" s="71" t="e">
        <f t="shared" si="4"/>
        <v>#REF!</v>
      </c>
      <c r="AB54" s="71"/>
      <c r="AC54" s="71"/>
      <c r="AD54" s="71"/>
      <c r="AE54" s="71"/>
      <c r="AF54" s="71"/>
      <c r="AG54" s="71"/>
      <c r="AH54" s="71"/>
      <c r="AI54" s="71"/>
      <c r="AJ54" s="71"/>
      <c r="AK54" s="71"/>
      <c r="AL54" s="71"/>
    </row>
    <row r="55" spans="1:38" ht="15" customHeight="1">
      <c r="A55" t="s">
        <v>27</v>
      </c>
      <c r="C55" t="s">
        <v>156</v>
      </c>
      <c r="D55" s="69" t="s">
        <v>112</v>
      </c>
      <c r="E55" s="69"/>
      <c r="F55" s="66" t="s">
        <v>60</v>
      </c>
      <c r="G55" s="71" t="e">
        <f>VLOOKUP($F55,Sheet2!$A$6:$V$141,3,FALSE)</f>
        <v>#REF!</v>
      </c>
      <c r="H55" s="71" t="e">
        <f>VLOOKUP($F55,Sheet2!$A$6:$V$141,4,FALSE)</f>
        <v>#REF!</v>
      </c>
      <c r="I55" s="71" t="e">
        <f>VLOOKUP($F55,Sheet2!$A$6:$V$141,5,FALSE)</f>
        <v>#REF!</v>
      </c>
      <c r="J55" s="71" t="e">
        <f>VLOOKUP($F55,Sheet2!$A$6:$V$141,6,FALSE)</f>
        <v>#REF!</v>
      </c>
      <c r="K55" s="71" t="e">
        <f>VLOOKUP($F55,Sheet2!$A$6:$V$141,7,FALSE)</f>
        <v>#REF!</v>
      </c>
      <c r="L55" s="71" t="e">
        <f>VLOOKUP($F55,Sheet2!$A$6:$V$141,8,FALSE)</f>
        <v>#REF!</v>
      </c>
      <c r="M55" s="71" t="e">
        <f>VLOOKUP($F55,Sheet2!$A$6:$V$141,9,FALSE)</f>
        <v>#REF!</v>
      </c>
      <c r="N55" s="71" t="e">
        <f>VLOOKUP($F55,Sheet2!$A$6:$V$141,10,FALSE)</f>
        <v>#REF!</v>
      </c>
      <c r="O55" s="71" t="e">
        <f>VLOOKUP($F55,Sheet2!$A$6:$V$141,11,FALSE)</f>
        <v>#REF!</v>
      </c>
      <c r="P55" s="71" t="e">
        <f>VLOOKUP($F55,Sheet2!$A$6:$V$141,12,FALSE)</f>
        <v>#REF!</v>
      </c>
      <c r="Q55" s="71" t="e">
        <f>VLOOKUP($F55,Sheet2!$A$6:$V$141,13,FALSE)</f>
        <v>#REF!</v>
      </c>
      <c r="R55" s="71" t="e">
        <f>VLOOKUP($F55,Sheet2!$A$6:$V$141,14,FALSE)</f>
        <v>#REF!</v>
      </c>
      <c r="S55" s="71" t="e">
        <f>VLOOKUP($F55,Sheet2!$A$6:$V$141,15,FALSE)</f>
        <v>#REF!</v>
      </c>
      <c r="T55" s="71" t="e">
        <f>VLOOKUP($F55,Sheet2!$A$6:$V$141,16,FALSE)</f>
        <v>#REF!</v>
      </c>
      <c r="U55" s="71" t="e">
        <f>VLOOKUP($F55,Sheet2!$A$6:$V$141,17,FALSE)</f>
        <v>#REF!</v>
      </c>
      <c r="V55" s="71" t="e">
        <f>VLOOKUP($F55,Sheet2!$A$6:$V$141,18,FALSE)</f>
        <v>#REF!</v>
      </c>
      <c r="W55" s="71" t="e">
        <f>VLOOKUP($F55,Sheet2!$A$6:$V$141,19,FALSE)</f>
        <v>#REF!</v>
      </c>
      <c r="X55" s="71" t="e">
        <f>VLOOKUP($F55,Sheet2!$A$6:$V$141,20,FALSE)</f>
        <v>#REF!</v>
      </c>
      <c r="Y55" s="71" t="e">
        <f>VLOOKUP($F55,Sheet2!$A$6:$V$141,21,FALSE)</f>
        <v>#REF!</v>
      </c>
      <c r="Z55" s="71" t="e">
        <f>VLOOKUP($F55,Sheet2!$A$6:$V$141,22,FALSE)</f>
        <v>#REF!</v>
      </c>
      <c r="AA55" s="71" t="e">
        <f t="shared" ref="AA55:AA60" si="5">+X55+Y55-J55</f>
        <v>#REF!</v>
      </c>
      <c r="AB55" s="71"/>
      <c r="AC55" s="71"/>
      <c r="AD55" s="71"/>
      <c r="AE55" s="71"/>
      <c r="AF55" s="71"/>
      <c r="AG55" s="71"/>
      <c r="AH55" s="71"/>
      <c r="AI55" s="71"/>
      <c r="AJ55" s="71"/>
      <c r="AK55" s="71"/>
      <c r="AL55" s="71"/>
    </row>
    <row r="56" spans="1:38" ht="15" customHeight="1">
      <c r="A56" t="s">
        <v>27</v>
      </c>
      <c r="C56" t="s">
        <v>156</v>
      </c>
      <c r="D56" s="69" t="s">
        <v>112</v>
      </c>
      <c r="E56" s="69"/>
      <c r="F56" s="66" t="s">
        <v>163</v>
      </c>
      <c r="G56" s="71" t="e">
        <f>VLOOKUP($F56,Sheet2!$A$6:$V$141,3,FALSE)</f>
        <v>#REF!</v>
      </c>
      <c r="H56" s="71" t="e">
        <f>VLOOKUP($F56,Sheet2!$A$6:$V$141,4,FALSE)</f>
        <v>#REF!</v>
      </c>
      <c r="I56" s="71" t="e">
        <f>VLOOKUP($F56,Sheet2!$A$6:$V$141,5,FALSE)</f>
        <v>#REF!</v>
      </c>
      <c r="J56" s="71" t="e">
        <f>VLOOKUP($F56,Sheet2!$A$6:$V$141,6,FALSE)</f>
        <v>#REF!</v>
      </c>
      <c r="K56" s="71" t="e">
        <f>VLOOKUP($F56,Sheet2!$A$6:$V$141,7,FALSE)</f>
        <v>#REF!</v>
      </c>
      <c r="L56" s="71" t="e">
        <f>VLOOKUP($F56,Sheet2!$A$6:$V$141,8,FALSE)</f>
        <v>#REF!</v>
      </c>
      <c r="M56" s="71" t="e">
        <f>VLOOKUP($F56,Sheet2!$A$6:$V$141,9,FALSE)</f>
        <v>#REF!</v>
      </c>
      <c r="N56" s="71" t="e">
        <f>VLOOKUP($F56,Sheet2!$A$6:$V$141,10,FALSE)</f>
        <v>#REF!</v>
      </c>
      <c r="O56" s="71" t="e">
        <f>VLOOKUP($F56,Sheet2!$A$6:$V$141,11,FALSE)</f>
        <v>#REF!</v>
      </c>
      <c r="P56" s="71" t="e">
        <f>VLOOKUP($F56,Sheet2!$A$6:$V$141,12,FALSE)</f>
        <v>#REF!</v>
      </c>
      <c r="Q56" s="71" t="e">
        <f>VLOOKUP($F56,Sheet2!$A$6:$V$141,13,FALSE)</f>
        <v>#REF!</v>
      </c>
      <c r="R56" s="71" t="e">
        <f>VLOOKUP($F56,Sheet2!$A$6:$V$141,14,FALSE)</f>
        <v>#REF!</v>
      </c>
      <c r="S56" s="71" t="e">
        <f>VLOOKUP($F56,Sheet2!$A$6:$V$141,15,FALSE)</f>
        <v>#REF!</v>
      </c>
      <c r="T56" s="71" t="e">
        <f>VLOOKUP($F56,Sheet2!$A$6:$V$141,16,FALSE)</f>
        <v>#REF!</v>
      </c>
      <c r="U56" s="71" t="e">
        <f>VLOOKUP($F56,Sheet2!$A$6:$V$141,17,FALSE)</f>
        <v>#REF!</v>
      </c>
      <c r="V56" s="71" t="e">
        <f>VLOOKUP($F56,Sheet2!$A$6:$V$141,18,FALSE)</f>
        <v>#REF!</v>
      </c>
      <c r="W56" s="71" t="e">
        <f>VLOOKUP($F56,Sheet2!$A$6:$V$141,19,FALSE)</f>
        <v>#REF!</v>
      </c>
      <c r="X56" s="71" t="e">
        <f>VLOOKUP($F56,Sheet2!$A$6:$V$141,20,FALSE)</f>
        <v>#REF!</v>
      </c>
      <c r="Y56" s="71" t="e">
        <f>VLOOKUP($F56,Sheet2!$A$6:$V$141,21,FALSE)</f>
        <v>#REF!</v>
      </c>
      <c r="Z56" s="71" t="e">
        <f>VLOOKUP($F56,Sheet2!$A$6:$V$141,22,FALSE)</f>
        <v>#REF!</v>
      </c>
      <c r="AA56" s="71" t="e">
        <f t="shared" si="5"/>
        <v>#REF!</v>
      </c>
      <c r="AB56" s="71"/>
      <c r="AC56" s="71"/>
      <c r="AD56" s="71"/>
      <c r="AE56" s="71"/>
      <c r="AF56" s="71"/>
      <c r="AG56" s="71"/>
      <c r="AH56" s="71"/>
      <c r="AI56" s="71"/>
      <c r="AJ56" s="71"/>
      <c r="AK56" s="71"/>
      <c r="AL56" s="71"/>
    </row>
    <row r="57" spans="1:38" ht="15" customHeight="1">
      <c r="A57" t="s">
        <v>27</v>
      </c>
      <c r="C57" t="s">
        <v>156</v>
      </c>
      <c r="D57" s="69" t="s">
        <v>112</v>
      </c>
      <c r="E57" s="69"/>
      <c r="F57" s="66" t="s">
        <v>188</v>
      </c>
      <c r="G57" s="71" t="e">
        <f>VLOOKUP($F57,Sheet2!$A$6:$V$141,3,FALSE)</f>
        <v>#REF!</v>
      </c>
      <c r="H57" s="71" t="e">
        <f>VLOOKUP($F57,Sheet2!$A$6:$V$141,4,FALSE)</f>
        <v>#REF!</v>
      </c>
      <c r="I57" s="71" t="e">
        <f>VLOOKUP($F57,Sheet2!$A$6:$V$141,5,FALSE)</f>
        <v>#REF!</v>
      </c>
      <c r="J57" s="71" t="e">
        <f>VLOOKUP($F57,Sheet2!$A$6:$V$141,6,FALSE)</f>
        <v>#REF!</v>
      </c>
      <c r="K57" s="71" t="e">
        <f>VLOOKUP($F57,Sheet2!$A$6:$V$141,7,FALSE)</f>
        <v>#REF!</v>
      </c>
      <c r="L57" s="71" t="e">
        <f>VLOOKUP($F57,Sheet2!$A$6:$V$141,8,FALSE)</f>
        <v>#REF!</v>
      </c>
      <c r="M57" s="71" t="e">
        <f>VLOOKUP($F57,Sheet2!$A$6:$V$141,9,FALSE)</f>
        <v>#REF!</v>
      </c>
      <c r="N57" s="71" t="e">
        <f>VLOOKUP($F57,Sheet2!$A$6:$V$141,10,FALSE)</f>
        <v>#REF!</v>
      </c>
      <c r="O57" s="71" t="e">
        <f>VLOOKUP($F57,Sheet2!$A$6:$V$141,11,FALSE)</f>
        <v>#REF!</v>
      </c>
      <c r="P57" s="71" t="e">
        <f>VLOOKUP($F57,Sheet2!$A$6:$V$141,12,FALSE)</f>
        <v>#REF!</v>
      </c>
      <c r="Q57" s="71" t="e">
        <f>VLOOKUP($F57,Sheet2!$A$6:$V$141,13,FALSE)</f>
        <v>#REF!</v>
      </c>
      <c r="R57" s="71" t="e">
        <f>VLOOKUP($F57,Sheet2!$A$6:$V$141,14,FALSE)</f>
        <v>#REF!</v>
      </c>
      <c r="S57" s="71" t="e">
        <f>VLOOKUP($F57,Sheet2!$A$6:$V$141,15,FALSE)</f>
        <v>#REF!</v>
      </c>
      <c r="T57" s="71" t="e">
        <f>VLOOKUP($F57,Sheet2!$A$6:$V$141,16,FALSE)</f>
        <v>#REF!</v>
      </c>
      <c r="U57" s="71" t="e">
        <f>VLOOKUP($F57,Sheet2!$A$6:$V$141,17,FALSE)</f>
        <v>#REF!</v>
      </c>
      <c r="V57" s="71" t="e">
        <f>VLOOKUP($F57,Sheet2!$A$6:$V$141,18,FALSE)</f>
        <v>#REF!</v>
      </c>
      <c r="W57" s="71" t="e">
        <f>VLOOKUP($F57,Sheet2!$A$6:$V$141,19,FALSE)</f>
        <v>#REF!</v>
      </c>
      <c r="X57" s="71" t="e">
        <f>VLOOKUP($F57,Sheet2!$A$6:$V$141,20,FALSE)</f>
        <v>#REF!</v>
      </c>
      <c r="Y57" s="71" t="e">
        <f>VLOOKUP($F57,Sheet2!$A$6:$V$141,21,FALSE)</f>
        <v>#REF!</v>
      </c>
      <c r="Z57" s="71" t="e">
        <f>VLOOKUP($F57,Sheet2!$A$6:$V$141,22,FALSE)</f>
        <v>#REF!</v>
      </c>
      <c r="AA57" s="71" t="e">
        <f t="shared" si="5"/>
        <v>#REF!</v>
      </c>
      <c r="AB57" s="71"/>
      <c r="AC57" s="71"/>
      <c r="AD57" s="71"/>
      <c r="AE57" s="71"/>
      <c r="AF57" s="71"/>
      <c r="AG57" s="71"/>
      <c r="AH57" s="71"/>
      <c r="AI57" s="71"/>
      <c r="AJ57" s="71"/>
      <c r="AK57" s="71"/>
      <c r="AL57" s="71"/>
    </row>
    <row r="58" spans="1:38" ht="15" customHeight="1">
      <c r="A58" t="s">
        <v>27</v>
      </c>
      <c r="C58" t="s">
        <v>156</v>
      </c>
      <c r="D58" s="69" t="s">
        <v>112</v>
      </c>
      <c r="E58" s="69"/>
      <c r="F58" s="66" t="s">
        <v>193</v>
      </c>
      <c r="G58" s="71" t="e">
        <f>VLOOKUP($F58,Sheet2!$A$6:$V$141,3,FALSE)</f>
        <v>#REF!</v>
      </c>
      <c r="H58" s="71" t="e">
        <f>VLOOKUP($F58,Sheet2!$A$6:$V$141,4,FALSE)</f>
        <v>#REF!</v>
      </c>
      <c r="I58" s="71" t="e">
        <f>VLOOKUP($F58,Sheet2!$A$6:$V$141,5,FALSE)</f>
        <v>#REF!</v>
      </c>
      <c r="J58" s="71" t="e">
        <f>VLOOKUP($F58,Sheet2!$A$6:$V$141,6,FALSE)</f>
        <v>#REF!</v>
      </c>
      <c r="K58" s="71" t="e">
        <f>VLOOKUP($F58,Sheet2!$A$6:$V$141,7,FALSE)</f>
        <v>#REF!</v>
      </c>
      <c r="L58" s="71" t="e">
        <f>VLOOKUP($F58,Sheet2!$A$6:$V$141,8,FALSE)</f>
        <v>#REF!</v>
      </c>
      <c r="M58" s="71" t="e">
        <f>VLOOKUP($F58,Sheet2!$A$6:$V$141,9,FALSE)</f>
        <v>#REF!</v>
      </c>
      <c r="N58" s="71" t="e">
        <f>VLOOKUP($F58,Sheet2!$A$6:$V$141,10,FALSE)</f>
        <v>#REF!</v>
      </c>
      <c r="O58" s="71" t="e">
        <f>VLOOKUP($F58,Sheet2!$A$6:$V$141,11,FALSE)</f>
        <v>#REF!</v>
      </c>
      <c r="P58" s="71" t="e">
        <f>VLOOKUP($F58,Sheet2!$A$6:$V$141,12,FALSE)</f>
        <v>#REF!</v>
      </c>
      <c r="Q58" s="71" t="e">
        <f>VLOOKUP($F58,Sheet2!$A$6:$V$141,13,FALSE)</f>
        <v>#REF!</v>
      </c>
      <c r="R58" s="71" t="e">
        <f>VLOOKUP($F58,Sheet2!$A$6:$V$141,14,FALSE)</f>
        <v>#REF!</v>
      </c>
      <c r="S58" s="71" t="e">
        <f>VLOOKUP($F58,Sheet2!$A$6:$V$141,15,FALSE)</f>
        <v>#REF!</v>
      </c>
      <c r="T58" s="71" t="e">
        <f>VLOOKUP($F58,Sheet2!$A$6:$V$141,16,FALSE)</f>
        <v>#REF!</v>
      </c>
      <c r="U58" s="71" t="e">
        <f>VLOOKUP($F58,Sheet2!$A$6:$V$141,17,FALSE)</f>
        <v>#REF!</v>
      </c>
      <c r="V58" s="71" t="e">
        <f>VLOOKUP($F58,Sheet2!$A$6:$V$141,18,FALSE)</f>
        <v>#REF!</v>
      </c>
      <c r="W58" s="71" t="e">
        <f>VLOOKUP($F58,Sheet2!$A$6:$V$141,19,FALSE)</f>
        <v>#REF!</v>
      </c>
      <c r="X58" s="71" t="e">
        <f>VLOOKUP($F58,Sheet2!$A$6:$V$141,20,FALSE)</f>
        <v>#REF!</v>
      </c>
      <c r="Y58" s="71" t="e">
        <f>VLOOKUP($F58,Sheet2!$A$6:$V$141,21,FALSE)</f>
        <v>#REF!</v>
      </c>
      <c r="Z58" s="71" t="e">
        <f>VLOOKUP($F58,Sheet2!$A$6:$V$141,22,FALSE)</f>
        <v>#REF!</v>
      </c>
      <c r="AA58" s="71" t="e">
        <f t="shared" si="5"/>
        <v>#REF!</v>
      </c>
      <c r="AB58" s="71"/>
      <c r="AC58" s="71"/>
      <c r="AD58" s="71"/>
      <c r="AE58" s="71"/>
      <c r="AF58" s="71"/>
      <c r="AG58" s="71"/>
      <c r="AH58" s="71"/>
      <c r="AI58" s="71"/>
      <c r="AJ58" s="71"/>
      <c r="AK58" s="71"/>
      <c r="AL58" s="71"/>
    </row>
    <row r="59" spans="1:38" ht="15" customHeight="1">
      <c r="A59" t="s">
        <v>27</v>
      </c>
      <c r="C59" t="s">
        <v>156</v>
      </c>
      <c r="D59" s="69" t="s">
        <v>112</v>
      </c>
      <c r="E59" s="69"/>
      <c r="F59" s="66" t="s">
        <v>194</v>
      </c>
      <c r="G59" s="71" t="e">
        <f>VLOOKUP($F59,Sheet2!$A$6:$V$141,3,FALSE)</f>
        <v>#REF!</v>
      </c>
      <c r="H59" s="71" t="e">
        <f>VLOOKUP($F59,Sheet2!$A$6:$V$141,4,FALSE)</f>
        <v>#REF!</v>
      </c>
      <c r="I59" s="71" t="e">
        <f>VLOOKUP($F59,Sheet2!$A$6:$V$141,5,FALSE)</f>
        <v>#REF!</v>
      </c>
      <c r="J59" s="71" t="e">
        <f>VLOOKUP($F59,Sheet2!$A$6:$V$141,6,FALSE)</f>
        <v>#REF!</v>
      </c>
      <c r="K59" s="71" t="e">
        <f>VLOOKUP($F59,Sheet2!$A$6:$V$141,7,FALSE)</f>
        <v>#REF!</v>
      </c>
      <c r="L59" s="71" t="e">
        <f>VLOOKUP($F59,Sheet2!$A$6:$V$141,8,FALSE)</f>
        <v>#REF!</v>
      </c>
      <c r="M59" s="71" t="e">
        <f>VLOOKUP($F59,Sheet2!$A$6:$V$141,9,FALSE)</f>
        <v>#REF!</v>
      </c>
      <c r="N59" s="71" t="e">
        <f>VLOOKUP($F59,Sheet2!$A$6:$V$141,10,FALSE)</f>
        <v>#REF!</v>
      </c>
      <c r="O59" s="71" t="e">
        <f>VLOOKUP($F59,Sheet2!$A$6:$V$141,11,FALSE)</f>
        <v>#REF!</v>
      </c>
      <c r="P59" s="71" t="e">
        <f>VLOOKUP($F59,Sheet2!$A$6:$V$141,12,FALSE)</f>
        <v>#REF!</v>
      </c>
      <c r="Q59" s="71" t="e">
        <f>VLOOKUP($F59,Sheet2!$A$6:$V$141,13,FALSE)</f>
        <v>#REF!</v>
      </c>
      <c r="R59" s="71" t="e">
        <f>VLOOKUP($F59,Sheet2!$A$6:$V$141,14,FALSE)</f>
        <v>#REF!</v>
      </c>
      <c r="S59" s="71" t="e">
        <f>VLOOKUP($F59,Sheet2!$A$6:$V$141,15,FALSE)</f>
        <v>#REF!</v>
      </c>
      <c r="T59" s="71" t="e">
        <f>VLOOKUP($F59,Sheet2!$A$6:$V$141,16,FALSE)</f>
        <v>#REF!</v>
      </c>
      <c r="U59" s="71" t="e">
        <f>VLOOKUP($F59,Sheet2!$A$6:$V$141,17,FALSE)</f>
        <v>#REF!</v>
      </c>
      <c r="V59" s="71" t="e">
        <f>VLOOKUP($F59,Sheet2!$A$6:$V$141,18,FALSE)</f>
        <v>#REF!</v>
      </c>
      <c r="W59" s="71" t="e">
        <f>VLOOKUP($F59,Sheet2!$A$6:$V$141,19,FALSE)</f>
        <v>#REF!</v>
      </c>
      <c r="X59" s="71" t="e">
        <f>VLOOKUP($F59,Sheet2!$A$6:$V$141,20,FALSE)</f>
        <v>#REF!</v>
      </c>
      <c r="Y59" s="71" t="e">
        <f>VLOOKUP($F59,Sheet2!$A$6:$V$141,21,FALSE)</f>
        <v>#REF!</v>
      </c>
      <c r="Z59" s="71" t="e">
        <f>VLOOKUP($F59,Sheet2!$A$6:$V$141,22,FALSE)</f>
        <v>#REF!</v>
      </c>
      <c r="AA59" s="71" t="e">
        <f t="shared" si="5"/>
        <v>#REF!</v>
      </c>
      <c r="AB59" s="71"/>
      <c r="AC59" s="71"/>
      <c r="AD59" s="71"/>
      <c r="AE59" s="71"/>
      <c r="AF59" s="71"/>
      <c r="AG59" s="71"/>
      <c r="AH59" s="71"/>
      <c r="AI59" s="71"/>
      <c r="AJ59" s="71"/>
      <c r="AK59" s="71"/>
      <c r="AL59" s="71"/>
    </row>
    <row r="60" spans="1:38" ht="15" customHeight="1">
      <c r="A60" t="s">
        <v>27</v>
      </c>
      <c r="C60" t="s">
        <v>156</v>
      </c>
      <c r="D60" s="69" t="s">
        <v>112</v>
      </c>
      <c r="E60" s="69"/>
      <c r="F60" s="66" t="s">
        <v>221</v>
      </c>
      <c r="G60" s="71" t="e">
        <f>VLOOKUP($F60,Sheet2!$A$6:$V$141,3,FALSE)</f>
        <v>#REF!</v>
      </c>
      <c r="H60" s="71" t="e">
        <f>VLOOKUP($F60,Sheet2!$A$6:$V$141,4,FALSE)</f>
        <v>#REF!</v>
      </c>
      <c r="I60" s="71" t="e">
        <f>VLOOKUP($F60,Sheet2!$A$6:$V$141,5,FALSE)</f>
        <v>#REF!</v>
      </c>
      <c r="J60" s="71" t="e">
        <f>VLOOKUP($F60,Sheet2!$A$6:$V$141,6,FALSE)</f>
        <v>#REF!</v>
      </c>
      <c r="K60" s="71" t="e">
        <f>VLOOKUP($F60,Sheet2!$A$6:$V$141,7,FALSE)</f>
        <v>#REF!</v>
      </c>
      <c r="L60" s="71" t="e">
        <f>VLOOKUP($F60,Sheet2!$A$6:$V$141,8,FALSE)</f>
        <v>#REF!</v>
      </c>
      <c r="M60" s="71" t="e">
        <f>VLOOKUP($F60,Sheet2!$A$6:$V$141,9,FALSE)</f>
        <v>#REF!</v>
      </c>
      <c r="N60" s="71" t="e">
        <f>VLOOKUP($F60,Sheet2!$A$6:$V$141,10,FALSE)</f>
        <v>#REF!</v>
      </c>
      <c r="O60" s="71" t="e">
        <f>VLOOKUP($F60,Sheet2!$A$6:$V$141,11,FALSE)</f>
        <v>#REF!</v>
      </c>
      <c r="P60" s="71" t="e">
        <f>VLOOKUP($F60,Sheet2!$A$6:$V$141,12,FALSE)</f>
        <v>#REF!</v>
      </c>
      <c r="Q60" s="71" t="e">
        <f>VLOOKUP($F60,Sheet2!$A$6:$V$141,13,FALSE)</f>
        <v>#REF!</v>
      </c>
      <c r="R60" s="71" t="e">
        <f>VLOOKUP($F60,Sheet2!$A$6:$V$141,14,FALSE)</f>
        <v>#REF!</v>
      </c>
      <c r="S60" s="71" t="e">
        <f>VLOOKUP($F60,Sheet2!$A$6:$V$141,15,FALSE)</f>
        <v>#REF!</v>
      </c>
      <c r="T60" s="71" t="e">
        <f>VLOOKUP($F60,Sheet2!$A$6:$V$141,16,FALSE)</f>
        <v>#REF!</v>
      </c>
      <c r="U60" s="71" t="e">
        <f>VLOOKUP($F60,Sheet2!$A$6:$V$141,17,FALSE)</f>
        <v>#REF!</v>
      </c>
      <c r="V60" s="71" t="e">
        <f>VLOOKUP($F60,Sheet2!$A$6:$V$141,18,FALSE)</f>
        <v>#REF!</v>
      </c>
      <c r="W60" s="71" t="e">
        <f>VLOOKUP($F60,Sheet2!$A$6:$V$141,19,FALSE)</f>
        <v>#REF!</v>
      </c>
      <c r="X60" s="71" t="e">
        <f>VLOOKUP($F60,Sheet2!$A$6:$V$141,20,FALSE)</f>
        <v>#REF!</v>
      </c>
      <c r="Y60" s="71" t="e">
        <f>VLOOKUP($F60,Sheet2!$A$6:$V$141,21,FALSE)</f>
        <v>#REF!</v>
      </c>
      <c r="Z60" s="71" t="e">
        <f>VLOOKUP($F60,Sheet2!$A$6:$V$141,22,FALSE)</f>
        <v>#REF!</v>
      </c>
      <c r="AA60" s="71" t="e">
        <f t="shared" si="5"/>
        <v>#REF!</v>
      </c>
      <c r="AB60" s="71"/>
      <c r="AC60" s="71"/>
      <c r="AD60" s="71"/>
      <c r="AE60" s="71"/>
      <c r="AF60" s="71"/>
      <c r="AG60" s="71"/>
      <c r="AH60" s="71"/>
      <c r="AI60" s="71"/>
      <c r="AJ60" s="71"/>
      <c r="AK60" s="71"/>
      <c r="AL60" s="71"/>
    </row>
    <row r="61" spans="1:38" ht="15" hidden="1" customHeight="1">
      <c r="E61" s="68">
        <v>310202100002000</v>
      </c>
      <c r="F61" s="69" t="s">
        <v>113</v>
      </c>
      <c r="H61" s="71"/>
      <c r="I61" s="71"/>
      <c r="J61" s="71"/>
      <c r="K61" s="71"/>
      <c r="L61" s="71"/>
      <c r="M61" s="71"/>
      <c r="N61" s="71"/>
      <c r="O61" s="71"/>
      <c r="P61" s="71"/>
      <c r="Q61" s="71"/>
      <c r="R61" s="71"/>
      <c r="S61" s="71"/>
      <c r="T61" s="71"/>
      <c r="U61" s="71"/>
      <c r="V61" s="71"/>
      <c r="W61" s="71"/>
      <c r="X61" s="71"/>
      <c r="Y61" s="71"/>
      <c r="Z61" s="71"/>
      <c r="AA61" s="71">
        <f t="shared" si="4"/>
        <v>0</v>
      </c>
      <c r="AB61" s="71"/>
      <c r="AC61" s="71"/>
      <c r="AD61" s="71"/>
      <c r="AE61" s="71"/>
      <c r="AF61" s="71"/>
      <c r="AG61" s="71"/>
      <c r="AH61" s="71"/>
      <c r="AI61" s="71"/>
      <c r="AJ61" s="71"/>
      <c r="AK61" s="71"/>
      <c r="AL61" s="71"/>
    </row>
    <row r="62" spans="1:38" ht="15" customHeight="1">
      <c r="A62" t="s">
        <v>27</v>
      </c>
      <c r="C62" t="s">
        <v>132</v>
      </c>
      <c r="D62" s="69" t="s">
        <v>113</v>
      </c>
      <c r="E62" s="69"/>
      <c r="F62" s="66" t="s">
        <v>50</v>
      </c>
      <c r="G62" s="71" t="e">
        <f>VLOOKUP($F62,Sheet2!$A$6:$V$141,3,FALSE)</f>
        <v>#REF!</v>
      </c>
      <c r="H62" s="71" t="e">
        <f>VLOOKUP($F62,Sheet2!$A$6:$V$141,4,FALSE)</f>
        <v>#REF!</v>
      </c>
      <c r="I62" s="71" t="e">
        <f>VLOOKUP($F62,Sheet2!$A$6:$V$141,5,FALSE)</f>
        <v>#REF!</v>
      </c>
      <c r="J62" s="71" t="e">
        <f>VLOOKUP($F62,Sheet2!$A$6:$V$141,6,FALSE)</f>
        <v>#REF!</v>
      </c>
      <c r="K62" s="71" t="e">
        <f>VLOOKUP($F62,Sheet2!$A$6:$V$141,7,FALSE)</f>
        <v>#REF!</v>
      </c>
      <c r="L62" s="71" t="e">
        <f>VLOOKUP($F62,Sheet2!$A$6:$V$141,8,FALSE)</f>
        <v>#REF!</v>
      </c>
      <c r="M62" s="71" t="e">
        <f>VLOOKUP($F62,Sheet2!$A$6:$V$141,9,FALSE)</f>
        <v>#REF!</v>
      </c>
      <c r="N62" s="71" t="e">
        <f>VLOOKUP($F62,Sheet2!$A$6:$V$141,10,FALSE)</f>
        <v>#REF!</v>
      </c>
      <c r="O62" s="71" t="e">
        <f>VLOOKUP($F62,Sheet2!$A$6:$V$141,11,FALSE)</f>
        <v>#REF!</v>
      </c>
      <c r="P62" s="71" t="e">
        <f>VLOOKUP($F62,Sheet2!$A$6:$V$141,12,FALSE)</f>
        <v>#REF!</v>
      </c>
      <c r="Q62" s="71" t="e">
        <f>VLOOKUP($F62,Sheet2!$A$6:$V$141,13,FALSE)</f>
        <v>#REF!</v>
      </c>
      <c r="R62" s="71" t="e">
        <f>VLOOKUP($F62,Sheet2!$A$6:$V$141,14,FALSE)</f>
        <v>#REF!</v>
      </c>
      <c r="S62" s="71" t="e">
        <f>VLOOKUP($F62,Sheet2!$A$6:$V$141,15,FALSE)</f>
        <v>#REF!</v>
      </c>
      <c r="T62" s="71" t="e">
        <f>VLOOKUP($F62,Sheet2!$A$6:$V$141,16,FALSE)</f>
        <v>#REF!</v>
      </c>
      <c r="U62" s="71" t="e">
        <f>VLOOKUP($F62,Sheet2!$A$6:$V$141,17,FALSE)</f>
        <v>#REF!</v>
      </c>
      <c r="V62" s="71" t="e">
        <f>VLOOKUP($F62,Sheet2!$A$6:$V$141,18,FALSE)</f>
        <v>#REF!</v>
      </c>
      <c r="W62" s="71" t="e">
        <f>VLOOKUP($F62,Sheet2!$A$6:$V$141,19,FALSE)</f>
        <v>#REF!</v>
      </c>
      <c r="X62" s="71" t="e">
        <f>VLOOKUP($F62,Sheet2!$A$6:$V$141,20,FALSE)</f>
        <v>#REF!</v>
      </c>
      <c r="Y62" s="71" t="e">
        <f>VLOOKUP($F62,Sheet2!$A$6:$V$141,21,FALSE)</f>
        <v>#REF!</v>
      </c>
      <c r="Z62" s="71" t="e">
        <f>VLOOKUP($F62,Sheet2!$A$6:$V$141,22,FALSE)</f>
        <v>#REF!</v>
      </c>
      <c r="AA62" s="71" t="e">
        <f t="shared" si="4"/>
        <v>#REF!</v>
      </c>
      <c r="AB62" s="71"/>
      <c r="AC62" s="71"/>
      <c r="AD62" s="71"/>
      <c r="AE62" s="71"/>
      <c r="AF62" s="71"/>
      <c r="AG62" s="71"/>
      <c r="AH62" s="71"/>
      <c r="AI62" s="71"/>
      <c r="AJ62" s="71"/>
      <c r="AK62" s="71"/>
      <c r="AL62" s="71"/>
    </row>
    <row r="63" spans="1:38" ht="15" hidden="1" customHeight="1">
      <c r="E63" s="68">
        <v>310203100001000</v>
      </c>
      <c r="F63" s="69" t="s">
        <v>114</v>
      </c>
      <c r="H63" s="71"/>
      <c r="I63" s="71"/>
      <c r="J63" s="71"/>
      <c r="K63" s="71"/>
      <c r="L63" s="71"/>
      <c r="M63" s="71"/>
      <c r="N63" s="71"/>
      <c r="O63" s="71"/>
      <c r="P63" s="71"/>
      <c r="Q63" s="71"/>
      <c r="R63" s="71"/>
      <c r="S63" s="71"/>
      <c r="T63" s="71"/>
      <c r="U63" s="71"/>
      <c r="V63" s="71"/>
      <c r="W63" s="71"/>
      <c r="X63" s="71"/>
      <c r="Y63" s="71"/>
      <c r="Z63" s="71"/>
      <c r="AA63" s="71">
        <f t="shared" si="4"/>
        <v>0</v>
      </c>
      <c r="AB63" s="71"/>
      <c r="AC63" s="71"/>
      <c r="AD63" s="71"/>
      <c r="AE63" s="71"/>
      <c r="AF63" s="71"/>
      <c r="AG63" s="71"/>
      <c r="AH63" s="71"/>
      <c r="AI63" s="71"/>
      <c r="AJ63" s="71"/>
      <c r="AK63" s="71"/>
      <c r="AL63" s="71"/>
    </row>
    <row r="64" spans="1:38" ht="15" customHeight="1">
      <c r="A64" t="s">
        <v>27</v>
      </c>
      <c r="C64" t="s">
        <v>132</v>
      </c>
      <c r="D64" s="69" t="s">
        <v>114</v>
      </c>
      <c r="E64" s="69"/>
      <c r="F64" s="66" t="s">
        <v>48</v>
      </c>
      <c r="G64" s="71" t="e">
        <f>VLOOKUP($F64,Sheet2!$A$6:$V$141,3,FALSE)</f>
        <v>#REF!</v>
      </c>
      <c r="H64" s="71" t="e">
        <f>VLOOKUP($F64,Sheet2!$A$6:$V$141,4,FALSE)</f>
        <v>#REF!</v>
      </c>
      <c r="I64" s="71" t="e">
        <f>VLOOKUP($F64,Sheet2!$A$6:$V$141,5,FALSE)</f>
        <v>#REF!</v>
      </c>
      <c r="J64" s="71" t="e">
        <f>VLOOKUP($F64,Sheet2!$A$6:$V$141,6,FALSE)</f>
        <v>#REF!</v>
      </c>
      <c r="K64" s="71" t="e">
        <f>VLOOKUP($F64,Sheet2!$A$6:$V$141,7,FALSE)</f>
        <v>#REF!</v>
      </c>
      <c r="L64" s="71" t="e">
        <f>VLOOKUP($F64,Sheet2!$A$6:$V$141,8,FALSE)</f>
        <v>#REF!</v>
      </c>
      <c r="M64" s="71" t="e">
        <f>VLOOKUP($F64,Sheet2!$A$6:$V$141,9,FALSE)</f>
        <v>#REF!</v>
      </c>
      <c r="N64" s="71" t="e">
        <f>VLOOKUP($F64,Sheet2!$A$6:$V$141,10,FALSE)</f>
        <v>#REF!</v>
      </c>
      <c r="O64" s="71" t="e">
        <f>VLOOKUP($F64,Sheet2!$A$6:$V$141,11,FALSE)</f>
        <v>#REF!</v>
      </c>
      <c r="P64" s="71" t="e">
        <f>VLOOKUP($F64,Sheet2!$A$6:$V$141,12,FALSE)</f>
        <v>#REF!</v>
      </c>
      <c r="Q64" s="71" t="e">
        <f>VLOOKUP($F64,Sheet2!$A$6:$V$141,13,FALSE)</f>
        <v>#REF!</v>
      </c>
      <c r="R64" s="71" t="e">
        <f>VLOOKUP($F64,Sheet2!$A$6:$V$141,14,FALSE)</f>
        <v>#REF!</v>
      </c>
      <c r="S64" s="71" t="e">
        <f>VLOOKUP($F64,Sheet2!$A$6:$V$141,15,FALSE)</f>
        <v>#REF!</v>
      </c>
      <c r="T64" s="71" t="e">
        <f>VLOOKUP($F64,Sheet2!$A$6:$V$141,16,FALSE)</f>
        <v>#REF!</v>
      </c>
      <c r="U64" s="71" t="e">
        <f>VLOOKUP($F64,Sheet2!$A$6:$V$141,17,FALSE)</f>
        <v>#REF!</v>
      </c>
      <c r="V64" s="71" t="e">
        <f>VLOOKUP($F64,Sheet2!$A$6:$V$141,18,FALSE)</f>
        <v>#REF!</v>
      </c>
      <c r="W64" s="71" t="e">
        <f>VLOOKUP($F64,Sheet2!$A$6:$V$141,19,FALSE)</f>
        <v>#REF!</v>
      </c>
      <c r="X64" s="71" t="e">
        <f>VLOOKUP($F64,Sheet2!$A$6:$V$141,20,FALSE)</f>
        <v>#REF!</v>
      </c>
      <c r="Y64" s="71" t="e">
        <f>VLOOKUP($F64,Sheet2!$A$6:$V$141,21,FALSE)</f>
        <v>#REF!</v>
      </c>
      <c r="Z64" s="71" t="e">
        <f>VLOOKUP($F64,Sheet2!$A$6:$V$141,22,FALSE)</f>
        <v>#REF!</v>
      </c>
      <c r="AA64" s="71" t="e">
        <f t="shared" si="4"/>
        <v>#REF!</v>
      </c>
      <c r="AB64" s="71"/>
      <c r="AC64" s="71"/>
      <c r="AD64" s="71"/>
      <c r="AE64" s="71"/>
      <c r="AF64" s="71"/>
      <c r="AG64" s="71"/>
      <c r="AH64" s="71"/>
      <c r="AI64" s="71"/>
      <c r="AJ64" s="71"/>
      <c r="AK64" s="71"/>
      <c r="AL64" s="71"/>
    </row>
    <row r="65" spans="1:38" ht="15" hidden="1" customHeight="1">
      <c r="E65" s="68">
        <v>310301100001000</v>
      </c>
      <c r="F65" s="69" t="s">
        <v>115</v>
      </c>
      <c r="H65" s="71"/>
      <c r="I65" s="71"/>
      <c r="J65" s="71"/>
      <c r="K65" s="71"/>
      <c r="L65" s="71"/>
      <c r="M65" s="71"/>
      <c r="N65" s="71"/>
      <c r="O65" s="71"/>
      <c r="P65" s="71"/>
      <c r="Q65" s="71"/>
      <c r="R65" s="71"/>
      <c r="S65" s="71"/>
      <c r="T65" s="71"/>
      <c r="U65" s="71"/>
      <c r="V65" s="71"/>
      <c r="W65" s="71"/>
      <c r="X65" s="71"/>
      <c r="Y65" s="71"/>
      <c r="Z65" s="71"/>
      <c r="AA65" s="71">
        <f t="shared" si="4"/>
        <v>0</v>
      </c>
      <c r="AB65" s="71"/>
      <c r="AC65" s="71"/>
      <c r="AD65" s="71"/>
      <c r="AE65" s="71"/>
      <c r="AF65" s="71"/>
      <c r="AG65" s="71"/>
      <c r="AH65" s="71"/>
      <c r="AI65" s="71"/>
      <c r="AJ65" s="71"/>
      <c r="AK65" s="71"/>
      <c r="AL65" s="71"/>
    </row>
    <row r="66" spans="1:38" ht="15" hidden="1" customHeight="1">
      <c r="A66" t="s">
        <v>28</v>
      </c>
      <c r="B66" t="s">
        <v>132</v>
      </c>
      <c r="C66" t="s">
        <v>132</v>
      </c>
      <c r="D66" s="69" t="s">
        <v>115</v>
      </c>
      <c r="E66" s="69"/>
      <c r="F66" s="66" t="s">
        <v>77</v>
      </c>
      <c r="G66" s="71" t="e">
        <f>VLOOKUP($F66,Sheet2!$A$6:$V$141,3,FALSE)</f>
        <v>#REF!</v>
      </c>
      <c r="H66" s="71" t="e">
        <f>VLOOKUP($F66,Sheet2!$A$6:$V$141,4,FALSE)</f>
        <v>#REF!</v>
      </c>
      <c r="I66" s="71" t="e">
        <f>VLOOKUP($F66,Sheet2!$A$6:$V$141,5,FALSE)</f>
        <v>#REF!</v>
      </c>
      <c r="J66" s="71" t="e">
        <f>VLOOKUP($F66,Sheet2!$A$6:$V$141,6,FALSE)</f>
        <v>#REF!</v>
      </c>
      <c r="K66" s="71" t="e">
        <f>VLOOKUP($F66,Sheet2!$A$6:$V$141,7,FALSE)</f>
        <v>#REF!</v>
      </c>
      <c r="L66" s="71" t="e">
        <f>VLOOKUP($F66,Sheet2!$A$6:$V$141,8,FALSE)</f>
        <v>#REF!</v>
      </c>
      <c r="M66" s="71" t="e">
        <f>VLOOKUP($F66,Sheet2!$A$6:$V$141,9,FALSE)</f>
        <v>#REF!</v>
      </c>
      <c r="N66" s="71" t="e">
        <f>VLOOKUP($F66,Sheet2!$A$6:$V$141,10,FALSE)</f>
        <v>#REF!</v>
      </c>
      <c r="O66" s="71" t="e">
        <f>VLOOKUP($F66,Sheet2!$A$6:$V$141,11,FALSE)</f>
        <v>#REF!</v>
      </c>
      <c r="P66" s="71" t="e">
        <f>VLOOKUP($F66,Sheet2!$A$6:$V$141,12,FALSE)</f>
        <v>#REF!</v>
      </c>
      <c r="Q66" s="71" t="e">
        <f>VLOOKUP($F66,Sheet2!$A$6:$V$141,13,FALSE)</f>
        <v>#REF!</v>
      </c>
      <c r="R66" s="71" t="e">
        <f>VLOOKUP($F66,Sheet2!$A$6:$V$141,14,FALSE)</f>
        <v>#REF!</v>
      </c>
      <c r="S66" s="71" t="e">
        <f>VLOOKUP($F66,Sheet2!$A$6:$V$141,15,FALSE)</f>
        <v>#REF!</v>
      </c>
      <c r="T66" s="71" t="e">
        <f>VLOOKUP($F66,Sheet2!$A$6:$V$141,16,FALSE)</f>
        <v>#REF!</v>
      </c>
      <c r="U66" s="71" t="e">
        <f>VLOOKUP($F66,Sheet2!$A$6:$V$141,17,FALSE)</f>
        <v>#REF!</v>
      </c>
      <c r="V66" s="71" t="e">
        <f>VLOOKUP($F66,Sheet2!$A$6:$V$141,18,FALSE)</f>
        <v>#REF!</v>
      </c>
      <c r="W66" s="71" t="e">
        <f>VLOOKUP($F66,Sheet2!$A$6:$V$141,19,FALSE)</f>
        <v>#REF!</v>
      </c>
      <c r="X66" s="71" t="e">
        <f>VLOOKUP($F66,Sheet2!$A$6:$V$141,20,FALSE)</f>
        <v>#REF!</v>
      </c>
      <c r="Y66" s="71" t="e">
        <f>VLOOKUP($F66,Sheet2!$A$6:$V$141,21,FALSE)</f>
        <v>#REF!</v>
      </c>
      <c r="Z66" s="71" t="e">
        <f>VLOOKUP($F66,Sheet2!$A$6:$V$141,22,FALSE)</f>
        <v>#REF!</v>
      </c>
      <c r="AA66" s="71" t="e">
        <f t="shared" si="4"/>
        <v>#REF!</v>
      </c>
      <c r="AB66" s="71"/>
      <c r="AC66" s="71"/>
      <c r="AD66" s="71"/>
      <c r="AE66" s="71"/>
      <c r="AF66" s="71"/>
      <c r="AG66" s="71"/>
      <c r="AH66" s="71"/>
      <c r="AI66" s="71"/>
      <c r="AJ66" s="71"/>
      <c r="AK66" s="71"/>
      <c r="AL66" s="71"/>
    </row>
    <row r="67" spans="1:38" ht="15" customHeight="1">
      <c r="A67" t="s">
        <v>27</v>
      </c>
      <c r="C67" t="s">
        <v>132</v>
      </c>
      <c r="D67" s="69" t="s">
        <v>115</v>
      </c>
      <c r="E67" s="69"/>
      <c r="F67" s="66" t="s">
        <v>45</v>
      </c>
      <c r="G67" s="71" t="e">
        <f>VLOOKUP($F67,Sheet2!$A$6:$V$141,3,FALSE)</f>
        <v>#REF!</v>
      </c>
      <c r="H67" s="71" t="e">
        <f>VLOOKUP($F67,Sheet2!$A$6:$V$141,4,FALSE)</f>
        <v>#REF!</v>
      </c>
      <c r="I67" s="71" t="e">
        <f>VLOOKUP($F67,Sheet2!$A$6:$V$141,5,FALSE)</f>
        <v>#REF!</v>
      </c>
      <c r="J67" s="71" t="e">
        <f>VLOOKUP($F67,Sheet2!$A$6:$V$141,6,FALSE)</f>
        <v>#REF!</v>
      </c>
      <c r="K67" s="71" t="e">
        <f>VLOOKUP($F67,Sheet2!$A$6:$V$141,7,FALSE)</f>
        <v>#REF!</v>
      </c>
      <c r="L67" s="71" t="e">
        <f>VLOOKUP($F67,Sheet2!$A$6:$V$141,8,FALSE)</f>
        <v>#REF!</v>
      </c>
      <c r="M67" s="71" t="e">
        <f>VLOOKUP($F67,Sheet2!$A$6:$V$141,9,FALSE)</f>
        <v>#REF!</v>
      </c>
      <c r="N67" s="71" t="e">
        <f>VLOOKUP($F67,Sheet2!$A$6:$V$141,10,FALSE)</f>
        <v>#REF!</v>
      </c>
      <c r="O67" s="71" t="e">
        <f>VLOOKUP($F67,Sheet2!$A$6:$V$141,11,FALSE)</f>
        <v>#REF!</v>
      </c>
      <c r="P67" s="71" t="e">
        <f>VLOOKUP($F67,Sheet2!$A$6:$V$141,12,FALSE)</f>
        <v>#REF!</v>
      </c>
      <c r="Q67" s="71" t="e">
        <f>VLOOKUP($F67,Sheet2!$A$6:$V$141,13,FALSE)</f>
        <v>#REF!</v>
      </c>
      <c r="R67" s="71" t="e">
        <f>VLOOKUP($F67,Sheet2!$A$6:$V$141,14,FALSE)</f>
        <v>#REF!</v>
      </c>
      <c r="S67" s="71" t="e">
        <f>VLOOKUP($F67,Sheet2!$A$6:$V$141,15,FALSE)</f>
        <v>#REF!</v>
      </c>
      <c r="T67" s="71" t="e">
        <f>VLOOKUP($F67,Sheet2!$A$6:$V$141,16,FALSE)</f>
        <v>#REF!</v>
      </c>
      <c r="U67" s="71" t="e">
        <f>VLOOKUP($F67,Sheet2!$A$6:$V$141,17,FALSE)</f>
        <v>#REF!</v>
      </c>
      <c r="V67" s="71" t="e">
        <f>VLOOKUP($F67,Sheet2!$A$6:$V$141,18,FALSE)</f>
        <v>#REF!</v>
      </c>
      <c r="W67" s="71" t="e">
        <f>VLOOKUP($F67,Sheet2!$A$6:$V$141,19,FALSE)</f>
        <v>#REF!</v>
      </c>
      <c r="X67" s="71" t="e">
        <f>VLOOKUP($F67,Sheet2!$A$6:$V$141,20,FALSE)</f>
        <v>#REF!</v>
      </c>
      <c r="Y67" s="71" t="e">
        <f>VLOOKUP($F67,Sheet2!$A$6:$V$141,21,FALSE)</f>
        <v>#REF!</v>
      </c>
      <c r="Z67" s="71" t="e">
        <f>VLOOKUP($F67,Sheet2!$A$6:$V$141,22,FALSE)</f>
        <v>#REF!</v>
      </c>
      <c r="AA67" s="71" t="e">
        <f t="shared" si="4"/>
        <v>#REF!</v>
      </c>
      <c r="AB67" s="71"/>
      <c r="AC67" s="71"/>
      <c r="AD67" s="71"/>
      <c r="AE67" s="71"/>
      <c r="AF67" s="71"/>
      <c r="AG67" s="71"/>
      <c r="AH67" s="71"/>
      <c r="AI67" s="71"/>
      <c r="AJ67" s="71"/>
      <c r="AK67" s="71"/>
      <c r="AL67" s="71"/>
    </row>
    <row r="68" spans="1:38" ht="15" customHeight="1">
      <c r="A68" t="s">
        <v>27</v>
      </c>
      <c r="C68" t="s">
        <v>156</v>
      </c>
      <c r="D68" s="69" t="s">
        <v>115</v>
      </c>
      <c r="E68" s="69"/>
      <c r="F68" s="66" t="s">
        <v>57</v>
      </c>
      <c r="G68" s="71" t="e">
        <f>VLOOKUP($F68,Sheet2!$A$6:$V$141,3,FALSE)</f>
        <v>#REF!</v>
      </c>
      <c r="H68" s="71" t="e">
        <f>VLOOKUP($F68,Sheet2!$A$6:$V$141,4,FALSE)</f>
        <v>#REF!</v>
      </c>
      <c r="I68" s="71" t="e">
        <f>VLOOKUP($F68,Sheet2!$A$6:$V$141,5,FALSE)</f>
        <v>#REF!</v>
      </c>
      <c r="J68" s="71" t="e">
        <f>VLOOKUP($F68,Sheet2!$A$6:$V$141,6,FALSE)</f>
        <v>#REF!</v>
      </c>
      <c r="K68" s="71" t="e">
        <f>VLOOKUP($F68,Sheet2!$A$6:$V$141,7,FALSE)</f>
        <v>#REF!</v>
      </c>
      <c r="L68" s="71" t="e">
        <f>VLOOKUP($F68,Sheet2!$A$6:$V$141,8,FALSE)</f>
        <v>#REF!</v>
      </c>
      <c r="M68" s="71" t="e">
        <f>VLOOKUP($F68,Sheet2!$A$6:$V$141,9,FALSE)</f>
        <v>#REF!</v>
      </c>
      <c r="N68" s="71" t="e">
        <f>VLOOKUP($F68,Sheet2!$A$6:$V$141,10,FALSE)</f>
        <v>#REF!</v>
      </c>
      <c r="O68" s="71" t="e">
        <f>VLOOKUP($F68,Sheet2!$A$6:$V$141,11,FALSE)</f>
        <v>#REF!</v>
      </c>
      <c r="P68" s="71" t="e">
        <f>VLOOKUP($F68,Sheet2!$A$6:$V$141,12,FALSE)</f>
        <v>#REF!</v>
      </c>
      <c r="Q68" s="71" t="e">
        <f>VLOOKUP($F68,Sheet2!$A$6:$V$141,13,FALSE)</f>
        <v>#REF!</v>
      </c>
      <c r="R68" s="71" t="e">
        <f>VLOOKUP($F68,Sheet2!$A$6:$V$141,14,FALSE)</f>
        <v>#REF!</v>
      </c>
      <c r="S68" s="71" t="e">
        <f>VLOOKUP($F68,Sheet2!$A$6:$V$141,15,FALSE)</f>
        <v>#REF!</v>
      </c>
      <c r="T68" s="71" t="e">
        <f>VLOOKUP($F68,Sheet2!$A$6:$V$141,16,FALSE)</f>
        <v>#REF!</v>
      </c>
      <c r="U68" s="71" t="e">
        <f>VLOOKUP($F68,Sheet2!$A$6:$V$141,17,FALSE)</f>
        <v>#REF!</v>
      </c>
      <c r="V68" s="71" t="e">
        <f>VLOOKUP($F68,Sheet2!$A$6:$V$141,18,FALSE)</f>
        <v>#REF!</v>
      </c>
      <c r="W68" s="71" t="e">
        <f>VLOOKUP($F68,Sheet2!$A$6:$V$141,19,FALSE)</f>
        <v>#REF!</v>
      </c>
      <c r="X68" s="71" t="e">
        <f>VLOOKUP($F68,Sheet2!$A$6:$V$141,20,FALSE)</f>
        <v>#REF!</v>
      </c>
      <c r="Y68" s="71" t="e">
        <f>VLOOKUP($F68,Sheet2!$A$6:$V$141,21,FALSE)</f>
        <v>#REF!</v>
      </c>
      <c r="Z68" s="71" t="e">
        <f>VLOOKUP($F68,Sheet2!$A$6:$V$141,22,FALSE)</f>
        <v>#REF!</v>
      </c>
      <c r="AA68" s="71" t="e">
        <f t="shared" si="4"/>
        <v>#REF!</v>
      </c>
      <c r="AB68" s="71"/>
      <c r="AC68" s="71"/>
      <c r="AD68" s="71"/>
      <c r="AE68" s="71"/>
      <c r="AF68" s="71"/>
      <c r="AG68" s="71"/>
      <c r="AH68" s="71"/>
      <c r="AI68" s="71"/>
      <c r="AJ68" s="71"/>
      <c r="AK68" s="71"/>
      <c r="AL68" s="71"/>
    </row>
    <row r="69" spans="1:38" ht="15" customHeight="1">
      <c r="A69" t="s">
        <v>27</v>
      </c>
      <c r="C69" t="s">
        <v>156</v>
      </c>
      <c r="D69" s="69" t="s">
        <v>115</v>
      </c>
      <c r="E69" s="69"/>
      <c r="F69" s="66" t="s">
        <v>190</v>
      </c>
      <c r="G69" s="71" t="e">
        <f>VLOOKUP($F69,Sheet2!$A$6:$V$141,3,FALSE)</f>
        <v>#REF!</v>
      </c>
      <c r="H69" s="71" t="e">
        <f>VLOOKUP($F69,Sheet2!$A$6:$V$141,4,FALSE)</f>
        <v>#REF!</v>
      </c>
      <c r="I69" s="71" t="e">
        <f>VLOOKUP($F69,Sheet2!$A$6:$V$141,5,FALSE)</f>
        <v>#REF!</v>
      </c>
      <c r="J69" s="71" t="e">
        <f>VLOOKUP($F69,Sheet2!$A$6:$V$141,6,FALSE)</f>
        <v>#REF!</v>
      </c>
      <c r="K69" s="71" t="e">
        <f>VLOOKUP($F69,Sheet2!$A$6:$V$141,7,FALSE)</f>
        <v>#REF!</v>
      </c>
      <c r="L69" s="71" t="e">
        <f>VLOOKUP($F69,Sheet2!$A$6:$V$141,8,FALSE)</f>
        <v>#REF!</v>
      </c>
      <c r="M69" s="71" t="e">
        <f>VLOOKUP($F69,Sheet2!$A$6:$V$141,9,FALSE)</f>
        <v>#REF!</v>
      </c>
      <c r="N69" s="71" t="e">
        <f>VLOOKUP($F69,Sheet2!$A$6:$V$141,10,FALSE)</f>
        <v>#REF!</v>
      </c>
      <c r="O69" s="71" t="e">
        <f>VLOOKUP($F69,Sheet2!$A$6:$V$141,11,FALSE)</f>
        <v>#REF!</v>
      </c>
      <c r="P69" s="71" t="e">
        <f>VLOOKUP($F69,Sheet2!$A$6:$V$141,12,FALSE)</f>
        <v>#REF!</v>
      </c>
      <c r="Q69" s="71" t="e">
        <f>VLOOKUP($F69,Sheet2!$A$6:$V$141,13,FALSE)</f>
        <v>#REF!</v>
      </c>
      <c r="R69" s="71" t="e">
        <f>VLOOKUP($F69,Sheet2!$A$6:$V$141,14,FALSE)</f>
        <v>#REF!</v>
      </c>
      <c r="S69" s="71" t="e">
        <f>VLOOKUP($F69,Sheet2!$A$6:$V$141,15,FALSE)</f>
        <v>#REF!</v>
      </c>
      <c r="T69" s="71" t="e">
        <f>VLOOKUP($F69,Sheet2!$A$6:$V$141,16,FALSE)</f>
        <v>#REF!</v>
      </c>
      <c r="U69" s="71" t="e">
        <f>VLOOKUP($F69,Sheet2!$A$6:$V$141,17,FALSE)</f>
        <v>#REF!</v>
      </c>
      <c r="V69" s="71" t="e">
        <f>VLOOKUP($F69,Sheet2!$A$6:$V$141,18,FALSE)</f>
        <v>#REF!</v>
      </c>
      <c r="W69" s="71" t="e">
        <f>VLOOKUP($F69,Sheet2!$A$6:$V$141,19,FALSE)</f>
        <v>#REF!</v>
      </c>
      <c r="X69" s="71" t="e">
        <f>VLOOKUP($F69,Sheet2!$A$6:$V$141,20,FALSE)</f>
        <v>#REF!</v>
      </c>
      <c r="Y69" s="71" t="e">
        <f>VLOOKUP($F69,Sheet2!$A$6:$V$141,21,FALSE)</f>
        <v>#REF!</v>
      </c>
      <c r="Z69" s="71" t="e">
        <f>VLOOKUP($F69,Sheet2!$A$6:$V$141,22,FALSE)</f>
        <v>#REF!</v>
      </c>
      <c r="AA69" s="71" t="e">
        <f t="shared" si="4"/>
        <v>#REF!</v>
      </c>
      <c r="AB69" s="71"/>
      <c r="AC69" s="71"/>
      <c r="AD69" s="71"/>
      <c r="AE69" s="71"/>
      <c r="AF69" s="71"/>
      <c r="AG69" s="71"/>
      <c r="AH69" s="71"/>
      <c r="AI69" s="71"/>
      <c r="AJ69" s="71"/>
      <c r="AK69" s="71"/>
      <c r="AL69" s="71"/>
    </row>
    <row r="70" spans="1:38" ht="15" customHeight="1">
      <c r="A70" t="s">
        <v>27</v>
      </c>
      <c r="C70" t="s">
        <v>156</v>
      </c>
      <c r="D70" s="69" t="s">
        <v>115</v>
      </c>
      <c r="E70" s="69"/>
      <c r="F70" s="66" t="s">
        <v>186</v>
      </c>
      <c r="G70" s="71" t="e">
        <f>VLOOKUP($F70,Sheet2!$A$6:$V$141,3,FALSE)</f>
        <v>#REF!</v>
      </c>
      <c r="H70" s="71" t="e">
        <f>VLOOKUP($F70,Sheet2!$A$6:$V$141,4,FALSE)</f>
        <v>#REF!</v>
      </c>
      <c r="I70" s="71" t="e">
        <f>VLOOKUP($F70,Sheet2!$A$6:$V$141,5,FALSE)</f>
        <v>#REF!</v>
      </c>
      <c r="J70" s="71" t="e">
        <f>VLOOKUP($F70,Sheet2!$A$6:$V$141,6,FALSE)</f>
        <v>#REF!</v>
      </c>
      <c r="K70" s="71" t="e">
        <f>VLOOKUP($F70,Sheet2!$A$6:$V$141,7,FALSE)</f>
        <v>#REF!</v>
      </c>
      <c r="L70" s="71" t="e">
        <f>VLOOKUP($F70,Sheet2!$A$6:$V$141,8,FALSE)</f>
        <v>#REF!</v>
      </c>
      <c r="M70" s="71" t="e">
        <f>VLOOKUP($F70,Sheet2!$A$6:$V$141,9,FALSE)</f>
        <v>#REF!</v>
      </c>
      <c r="N70" s="71" t="e">
        <f>VLOOKUP($F70,Sheet2!$A$6:$V$141,10,FALSE)</f>
        <v>#REF!</v>
      </c>
      <c r="O70" s="71" t="e">
        <f>VLOOKUP($F70,Sheet2!$A$6:$V$141,11,FALSE)</f>
        <v>#REF!</v>
      </c>
      <c r="P70" s="71" t="e">
        <f>VLOOKUP($F70,Sheet2!$A$6:$V$141,12,FALSE)</f>
        <v>#REF!</v>
      </c>
      <c r="Q70" s="71" t="e">
        <f>VLOOKUP($F70,Sheet2!$A$6:$V$141,13,FALSE)</f>
        <v>#REF!</v>
      </c>
      <c r="R70" s="71" t="e">
        <f>VLOOKUP($F70,Sheet2!$A$6:$V$141,14,FALSE)</f>
        <v>#REF!</v>
      </c>
      <c r="S70" s="71" t="e">
        <f>VLOOKUP($F70,Sheet2!$A$6:$V$141,15,FALSE)</f>
        <v>#REF!</v>
      </c>
      <c r="T70" s="71" t="e">
        <f>VLOOKUP($F70,Sheet2!$A$6:$V$141,16,FALSE)</f>
        <v>#REF!</v>
      </c>
      <c r="U70" s="71" t="e">
        <f>VLOOKUP($F70,Sheet2!$A$6:$V$141,17,FALSE)</f>
        <v>#REF!</v>
      </c>
      <c r="V70" s="71" t="e">
        <f>VLOOKUP($F70,Sheet2!$A$6:$V$141,18,FALSE)</f>
        <v>#REF!</v>
      </c>
      <c r="W70" s="71" t="e">
        <f>VLOOKUP($F70,Sheet2!$A$6:$V$141,19,FALSE)</f>
        <v>#REF!</v>
      </c>
      <c r="X70" s="71" t="e">
        <f>VLOOKUP($F70,Sheet2!$A$6:$V$141,20,FALSE)</f>
        <v>#REF!</v>
      </c>
      <c r="Y70" s="71" t="e">
        <f>VLOOKUP($F70,Sheet2!$A$6:$V$141,21,FALSE)</f>
        <v>#REF!</v>
      </c>
      <c r="Z70" s="71" t="e">
        <f>VLOOKUP($F70,Sheet2!$A$6:$V$141,22,FALSE)</f>
        <v>#REF!</v>
      </c>
      <c r="AA70" s="71" t="e">
        <f t="shared" si="4"/>
        <v>#REF!</v>
      </c>
      <c r="AB70" s="71"/>
      <c r="AC70" s="71"/>
      <c r="AD70" s="71"/>
      <c r="AE70" s="71"/>
      <c r="AF70" s="71"/>
      <c r="AG70" s="71"/>
      <c r="AH70" s="71"/>
      <c r="AI70" s="71"/>
      <c r="AJ70" s="71"/>
      <c r="AK70" s="71"/>
      <c r="AL70" s="71"/>
    </row>
    <row r="71" spans="1:38" ht="15" customHeight="1">
      <c r="A71" t="s">
        <v>27</v>
      </c>
      <c r="C71" t="s">
        <v>156</v>
      </c>
      <c r="D71" s="69" t="s">
        <v>115</v>
      </c>
      <c r="E71" s="69"/>
      <c r="F71" s="66" t="s">
        <v>196</v>
      </c>
      <c r="G71" s="71" t="e">
        <f>VLOOKUP($F71,Sheet2!$A$6:$V$141,3,FALSE)</f>
        <v>#REF!</v>
      </c>
      <c r="H71" s="71" t="e">
        <f>VLOOKUP($F71,Sheet2!$A$6:$V$141,4,FALSE)</f>
        <v>#REF!</v>
      </c>
      <c r="I71" s="71" t="e">
        <f>VLOOKUP($F71,Sheet2!$A$6:$V$141,5,FALSE)</f>
        <v>#REF!</v>
      </c>
      <c r="J71" s="71" t="e">
        <f>VLOOKUP($F71,Sheet2!$A$6:$V$141,6,FALSE)</f>
        <v>#REF!</v>
      </c>
      <c r="K71" s="71" t="e">
        <f>VLOOKUP($F71,Sheet2!$A$6:$V$141,7,FALSE)</f>
        <v>#REF!</v>
      </c>
      <c r="L71" s="71" t="e">
        <f>VLOOKUP($F71,Sheet2!$A$6:$V$141,8,FALSE)</f>
        <v>#REF!</v>
      </c>
      <c r="M71" s="71" t="e">
        <f>VLOOKUP($F71,Sheet2!$A$6:$V$141,9,FALSE)</f>
        <v>#REF!</v>
      </c>
      <c r="N71" s="71" t="e">
        <f>VLOOKUP($F71,Sheet2!$A$6:$V$141,10,FALSE)</f>
        <v>#REF!</v>
      </c>
      <c r="O71" s="71" t="e">
        <f>VLOOKUP($F71,Sheet2!$A$6:$V$141,11,FALSE)</f>
        <v>#REF!</v>
      </c>
      <c r="P71" s="71" t="e">
        <f>VLOOKUP($F71,Sheet2!$A$6:$V$141,12,FALSE)</f>
        <v>#REF!</v>
      </c>
      <c r="Q71" s="71" t="e">
        <f>VLOOKUP($F71,Sheet2!$A$6:$V$141,13,FALSE)</f>
        <v>#REF!</v>
      </c>
      <c r="R71" s="71" t="e">
        <f>VLOOKUP($F71,Sheet2!$A$6:$V$141,14,FALSE)</f>
        <v>#REF!</v>
      </c>
      <c r="S71" s="71" t="e">
        <f>VLOOKUP($F71,Sheet2!$A$6:$V$141,15,FALSE)</f>
        <v>#REF!</v>
      </c>
      <c r="T71" s="71" t="e">
        <f>VLOOKUP($F71,Sheet2!$A$6:$V$141,16,FALSE)</f>
        <v>#REF!</v>
      </c>
      <c r="U71" s="71" t="e">
        <f>VLOOKUP($F71,Sheet2!$A$6:$V$141,17,FALSE)</f>
        <v>#REF!</v>
      </c>
      <c r="V71" s="71" t="e">
        <f>VLOOKUP($F71,Sheet2!$A$6:$V$141,18,FALSE)</f>
        <v>#REF!</v>
      </c>
      <c r="W71" s="71" t="e">
        <f>VLOOKUP($F71,Sheet2!$A$6:$V$141,19,FALSE)</f>
        <v>#REF!</v>
      </c>
      <c r="X71" s="71" t="e">
        <f>VLOOKUP($F71,Sheet2!$A$6:$V$141,20,FALSE)</f>
        <v>#REF!</v>
      </c>
      <c r="Y71" s="71" t="e">
        <f>VLOOKUP($F71,Sheet2!$A$6:$V$141,21,FALSE)</f>
        <v>#REF!</v>
      </c>
      <c r="Z71" s="71" t="e">
        <f>VLOOKUP($F71,Sheet2!$A$6:$V$141,22,FALSE)</f>
        <v>#REF!</v>
      </c>
      <c r="AA71" s="71" t="e">
        <f t="shared" si="4"/>
        <v>#REF!</v>
      </c>
      <c r="AB71" s="71"/>
      <c r="AC71" s="71"/>
      <c r="AD71" s="71"/>
      <c r="AE71" s="71"/>
      <c r="AF71" s="71"/>
      <c r="AG71" s="71"/>
      <c r="AH71" s="71"/>
      <c r="AI71" s="71"/>
      <c r="AJ71" s="71"/>
      <c r="AK71" s="71"/>
      <c r="AL71" s="71"/>
    </row>
    <row r="72" spans="1:38" ht="15" customHeight="1">
      <c r="A72" t="s">
        <v>27</v>
      </c>
      <c r="C72" t="s">
        <v>156</v>
      </c>
      <c r="D72" s="69" t="s">
        <v>115</v>
      </c>
      <c r="E72" s="69"/>
      <c r="F72" s="66" t="s">
        <v>200</v>
      </c>
      <c r="G72" s="71" t="e">
        <f>VLOOKUP($F72,Sheet2!$A$6:$V$141,3,FALSE)</f>
        <v>#REF!</v>
      </c>
      <c r="H72" s="71" t="e">
        <f>VLOOKUP($F72,Sheet2!$A$6:$V$141,4,FALSE)</f>
        <v>#REF!</v>
      </c>
      <c r="I72" s="71" t="e">
        <f>VLOOKUP($F72,Sheet2!$A$6:$V$141,5,FALSE)</f>
        <v>#REF!</v>
      </c>
      <c r="J72" s="71" t="e">
        <f>VLOOKUP($F72,Sheet2!$A$6:$V$141,6,FALSE)</f>
        <v>#REF!</v>
      </c>
      <c r="K72" s="71" t="e">
        <f>VLOOKUP($F72,Sheet2!$A$6:$V$141,7,FALSE)</f>
        <v>#REF!</v>
      </c>
      <c r="L72" s="71" t="e">
        <f>VLOOKUP($F72,Sheet2!$A$6:$V$141,8,FALSE)</f>
        <v>#REF!</v>
      </c>
      <c r="M72" s="71" t="e">
        <f>VLOOKUP($F72,Sheet2!$A$6:$V$141,9,FALSE)</f>
        <v>#REF!</v>
      </c>
      <c r="N72" s="71" t="e">
        <f>VLOOKUP($F72,Sheet2!$A$6:$V$141,10,FALSE)</f>
        <v>#REF!</v>
      </c>
      <c r="O72" s="71" t="e">
        <f>VLOOKUP($F72,Sheet2!$A$6:$V$141,11,FALSE)</f>
        <v>#REF!</v>
      </c>
      <c r="P72" s="71" t="e">
        <f>VLOOKUP($F72,Sheet2!$A$6:$V$141,12,FALSE)</f>
        <v>#REF!</v>
      </c>
      <c r="Q72" s="71" t="e">
        <f>VLOOKUP($F72,Sheet2!$A$6:$V$141,13,FALSE)</f>
        <v>#REF!</v>
      </c>
      <c r="R72" s="71" t="e">
        <f>VLOOKUP($F72,Sheet2!$A$6:$V$141,14,FALSE)</f>
        <v>#REF!</v>
      </c>
      <c r="S72" s="71" t="e">
        <f>VLOOKUP($F72,Sheet2!$A$6:$V$141,15,FALSE)</f>
        <v>#REF!</v>
      </c>
      <c r="T72" s="71" t="e">
        <f>VLOOKUP($F72,Sheet2!$A$6:$V$141,16,FALSE)</f>
        <v>#REF!</v>
      </c>
      <c r="U72" s="71" t="e">
        <f>VLOOKUP($F72,Sheet2!$A$6:$V$141,17,FALSE)</f>
        <v>#REF!</v>
      </c>
      <c r="V72" s="71" t="e">
        <f>VLOOKUP($F72,Sheet2!$A$6:$V$141,18,FALSE)</f>
        <v>#REF!</v>
      </c>
      <c r="W72" s="71" t="e">
        <f>VLOOKUP($F72,Sheet2!$A$6:$V$141,19,FALSE)</f>
        <v>#REF!</v>
      </c>
      <c r="X72" s="71" t="e">
        <f>VLOOKUP($F72,Sheet2!$A$6:$V$141,20,FALSE)</f>
        <v>#REF!</v>
      </c>
      <c r="Y72" s="71" t="e">
        <f>VLOOKUP($F72,Sheet2!$A$6:$V$141,21,FALSE)</f>
        <v>#REF!</v>
      </c>
      <c r="Z72" s="71" t="e">
        <f>VLOOKUP($F72,Sheet2!$A$6:$V$141,22,FALSE)</f>
        <v>#REF!</v>
      </c>
      <c r="AA72" s="71" t="e">
        <f t="shared" si="4"/>
        <v>#REF!</v>
      </c>
      <c r="AB72" s="71"/>
      <c r="AC72" s="71"/>
      <c r="AD72" s="71"/>
      <c r="AE72" s="71"/>
      <c r="AF72" s="71"/>
      <c r="AG72" s="71"/>
      <c r="AH72" s="71"/>
      <c r="AI72" s="71"/>
      <c r="AJ72" s="71"/>
      <c r="AK72" s="71"/>
      <c r="AL72" s="71"/>
    </row>
    <row r="73" spans="1:38" ht="15" customHeight="1">
      <c r="A73" t="s">
        <v>27</v>
      </c>
      <c r="C73" t="s">
        <v>156</v>
      </c>
      <c r="D73" s="69" t="s">
        <v>115</v>
      </c>
      <c r="E73" s="69"/>
      <c r="F73" s="66" t="s">
        <v>204</v>
      </c>
      <c r="G73" s="71" t="e">
        <f>VLOOKUP($F73,Sheet2!$A$6:$V$141,3,FALSE)</f>
        <v>#REF!</v>
      </c>
      <c r="H73" s="71" t="e">
        <f>VLOOKUP($F73,Sheet2!$A$6:$V$141,4,FALSE)</f>
        <v>#REF!</v>
      </c>
      <c r="I73" s="71" t="e">
        <f>VLOOKUP($F73,Sheet2!$A$6:$V$141,5,FALSE)</f>
        <v>#REF!</v>
      </c>
      <c r="J73" s="71" t="e">
        <f>VLOOKUP($F73,Sheet2!$A$6:$V$141,6,FALSE)</f>
        <v>#REF!</v>
      </c>
      <c r="K73" s="71" t="e">
        <f>VLOOKUP($F73,Sheet2!$A$6:$V$141,7,FALSE)</f>
        <v>#REF!</v>
      </c>
      <c r="L73" s="71" t="e">
        <f>VLOOKUP($F73,Sheet2!$A$6:$V$141,8,FALSE)</f>
        <v>#REF!</v>
      </c>
      <c r="M73" s="71" t="e">
        <f>VLOOKUP($F73,Sheet2!$A$6:$V$141,9,FALSE)</f>
        <v>#REF!</v>
      </c>
      <c r="N73" s="71" t="e">
        <f>VLOOKUP($F73,Sheet2!$A$6:$V$141,10,FALSE)</f>
        <v>#REF!</v>
      </c>
      <c r="O73" s="71" t="e">
        <f>VLOOKUP($F73,Sheet2!$A$6:$V$141,11,FALSE)</f>
        <v>#REF!</v>
      </c>
      <c r="P73" s="71" t="e">
        <f>VLOOKUP($F73,Sheet2!$A$6:$V$141,12,FALSE)</f>
        <v>#REF!</v>
      </c>
      <c r="Q73" s="71" t="e">
        <f>VLOOKUP($F73,Sheet2!$A$6:$V$141,13,FALSE)</f>
        <v>#REF!</v>
      </c>
      <c r="R73" s="71" t="e">
        <f>VLOOKUP($F73,Sheet2!$A$6:$V$141,14,FALSE)</f>
        <v>#REF!</v>
      </c>
      <c r="S73" s="71" t="e">
        <f>VLOOKUP($F73,Sheet2!$A$6:$V$141,15,FALSE)</f>
        <v>#REF!</v>
      </c>
      <c r="T73" s="71" t="e">
        <f>VLOOKUP($F73,Sheet2!$A$6:$V$141,16,FALSE)</f>
        <v>#REF!</v>
      </c>
      <c r="U73" s="71" t="e">
        <f>VLOOKUP($F73,Sheet2!$A$6:$V$141,17,FALSE)</f>
        <v>#REF!</v>
      </c>
      <c r="V73" s="71" t="e">
        <f>VLOOKUP($F73,Sheet2!$A$6:$V$141,18,FALSE)</f>
        <v>#REF!</v>
      </c>
      <c r="W73" s="71" t="e">
        <f>VLOOKUP($F73,Sheet2!$A$6:$V$141,19,FALSE)</f>
        <v>#REF!</v>
      </c>
      <c r="X73" s="71" t="e">
        <f>VLOOKUP($F73,Sheet2!$A$6:$V$141,20,FALSE)</f>
        <v>#REF!</v>
      </c>
      <c r="Y73" s="71" t="e">
        <f>VLOOKUP($F73,Sheet2!$A$6:$V$141,21,FALSE)</f>
        <v>#REF!</v>
      </c>
      <c r="Z73" s="71" t="e">
        <f>VLOOKUP($F73,Sheet2!$A$6:$V$141,22,FALSE)</f>
        <v>#REF!</v>
      </c>
      <c r="AA73" s="71" t="e">
        <f t="shared" si="4"/>
        <v>#REF!</v>
      </c>
      <c r="AB73" s="71"/>
      <c r="AC73" s="71"/>
      <c r="AD73" s="71"/>
      <c r="AE73" s="71"/>
      <c r="AF73" s="71"/>
      <c r="AG73" s="71"/>
      <c r="AH73" s="71"/>
      <c r="AI73" s="71"/>
      <c r="AJ73" s="71"/>
      <c r="AK73" s="71"/>
      <c r="AL73" s="71"/>
    </row>
    <row r="74" spans="1:38" ht="15" customHeight="1">
      <c r="A74" t="s">
        <v>27</v>
      </c>
      <c r="C74" t="s">
        <v>156</v>
      </c>
      <c r="D74" s="69" t="s">
        <v>115</v>
      </c>
      <c r="E74" s="69"/>
      <c r="F74" s="66" t="s">
        <v>216</v>
      </c>
      <c r="G74" s="71" t="e">
        <f>VLOOKUP($F74,Sheet2!$A$6:$V$141,3,FALSE)</f>
        <v>#REF!</v>
      </c>
      <c r="H74" s="71" t="e">
        <f>VLOOKUP($F74,Sheet2!$A$6:$V$141,4,FALSE)</f>
        <v>#REF!</v>
      </c>
      <c r="I74" s="71" t="e">
        <f>VLOOKUP($F74,Sheet2!$A$6:$V$141,5,FALSE)</f>
        <v>#REF!</v>
      </c>
      <c r="J74" s="71" t="e">
        <f>VLOOKUP($F74,Sheet2!$A$6:$V$141,6,FALSE)</f>
        <v>#REF!</v>
      </c>
      <c r="K74" s="71" t="e">
        <f>VLOOKUP($F74,Sheet2!$A$6:$V$141,7,FALSE)</f>
        <v>#REF!</v>
      </c>
      <c r="L74" s="71" t="e">
        <f>VLOOKUP($F74,Sheet2!$A$6:$V$141,8,FALSE)</f>
        <v>#REF!</v>
      </c>
      <c r="M74" s="71" t="e">
        <f>VLOOKUP($F74,Sheet2!$A$6:$V$141,9,FALSE)</f>
        <v>#REF!</v>
      </c>
      <c r="N74" s="71" t="e">
        <f>VLOOKUP($F74,Sheet2!$A$6:$V$141,10,FALSE)</f>
        <v>#REF!</v>
      </c>
      <c r="O74" s="71" t="e">
        <f>VLOOKUP($F74,Sheet2!$A$6:$V$141,11,FALSE)</f>
        <v>#REF!</v>
      </c>
      <c r="P74" s="71" t="e">
        <f>VLOOKUP($F74,Sheet2!$A$6:$V$141,12,FALSE)</f>
        <v>#REF!</v>
      </c>
      <c r="Q74" s="71" t="e">
        <f>VLOOKUP($F74,Sheet2!$A$6:$V$141,13,FALSE)</f>
        <v>#REF!</v>
      </c>
      <c r="R74" s="71" t="e">
        <f>VLOOKUP($F74,Sheet2!$A$6:$V$141,14,FALSE)</f>
        <v>#REF!</v>
      </c>
      <c r="S74" s="71" t="e">
        <f>VLOOKUP($F74,Sheet2!$A$6:$V$141,15,FALSE)</f>
        <v>#REF!</v>
      </c>
      <c r="T74" s="71" t="e">
        <f>VLOOKUP($F74,Sheet2!$A$6:$V$141,16,FALSE)</f>
        <v>#REF!</v>
      </c>
      <c r="U74" s="71" t="e">
        <f>VLOOKUP($F74,Sheet2!$A$6:$V$141,17,FALSE)</f>
        <v>#REF!</v>
      </c>
      <c r="V74" s="71" t="e">
        <f>VLOOKUP($F74,Sheet2!$A$6:$V$141,18,FALSE)</f>
        <v>#REF!</v>
      </c>
      <c r="W74" s="71" t="e">
        <f>VLOOKUP($F74,Sheet2!$A$6:$V$141,19,FALSE)</f>
        <v>#REF!</v>
      </c>
      <c r="X74" s="71" t="e">
        <f>VLOOKUP($F74,Sheet2!$A$6:$V$141,20,FALSE)</f>
        <v>#REF!</v>
      </c>
      <c r="Y74" s="71" t="e">
        <f>VLOOKUP($F74,Sheet2!$A$6:$V$141,21,FALSE)</f>
        <v>#REF!</v>
      </c>
      <c r="Z74" s="71" t="e">
        <f>VLOOKUP($F74,Sheet2!$A$6:$V$141,22,FALSE)</f>
        <v>#REF!</v>
      </c>
      <c r="AA74" s="71" t="e">
        <f t="shared" si="4"/>
        <v>#REF!</v>
      </c>
      <c r="AB74" s="71"/>
      <c r="AC74" s="71"/>
      <c r="AD74" s="71"/>
      <c r="AE74" s="71"/>
      <c r="AF74" s="71"/>
      <c r="AG74" s="71"/>
      <c r="AH74" s="71"/>
      <c r="AI74" s="71"/>
      <c r="AJ74" s="71"/>
      <c r="AK74" s="71"/>
      <c r="AL74" s="71"/>
    </row>
    <row r="75" spans="1:38" ht="15" customHeight="1">
      <c r="A75" t="s">
        <v>27</v>
      </c>
      <c r="C75" t="s">
        <v>156</v>
      </c>
      <c r="D75" s="69" t="s">
        <v>115</v>
      </c>
      <c r="E75" s="69"/>
      <c r="F75" s="66" t="s">
        <v>222</v>
      </c>
      <c r="G75" s="71" t="e">
        <f>VLOOKUP($F75,Sheet2!$A$6:$V$141,3,FALSE)</f>
        <v>#REF!</v>
      </c>
      <c r="H75" s="71" t="e">
        <f>VLOOKUP($F75,Sheet2!$A$6:$V$141,4,FALSE)</f>
        <v>#REF!</v>
      </c>
      <c r="I75" s="71" t="e">
        <f>VLOOKUP($F75,Sheet2!$A$6:$V$141,5,FALSE)</f>
        <v>#REF!</v>
      </c>
      <c r="J75" s="71" t="e">
        <f>VLOOKUP($F75,Sheet2!$A$6:$V$141,6,FALSE)</f>
        <v>#REF!</v>
      </c>
      <c r="K75" s="71" t="e">
        <f>VLOOKUP($F75,Sheet2!$A$6:$V$141,7,FALSE)</f>
        <v>#REF!</v>
      </c>
      <c r="L75" s="71" t="e">
        <f>VLOOKUP($F75,Sheet2!$A$6:$V$141,8,FALSE)</f>
        <v>#REF!</v>
      </c>
      <c r="M75" s="71" t="e">
        <f>VLOOKUP($F75,Sheet2!$A$6:$V$141,9,FALSE)</f>
        <v>#REF!</v>
      </c>
      <c r="N75" s="71" t="e">
        <f>VLOOKUP($F75,Sheet2!$A$6:$V$141,10,FALSE)</f>
        <v>#REF!</v>
      </c>
      <c r="O75" s="71" t="e">
        <f>VLOOKUP($F75,Sheet2!$A$6:$V$141,11,FALSE)</f>
        <v>#REF!</v>
      </c>
      <c r="P75" s="71" t="e">
        <f>VLOOKUP($F75,Sheet2!$A$6:$V$141,12,FALSE)</f>
        <v>#REF!</v>
      </c>
      <c r="Q75" s="71" t="e">
        <f>VLOOKUP($F75,Sheet2!$A$6:$V$141,13,FALSE)</f>
        <v>#REF!</v>
      </c>
      <c r="R75" s="71" t="e">
        <f>VLOOKUP($F75,Sheet2!$A$6:$V$141,14,FALSE)</f>
        <v>#REF!</v>
      </c>
      <c r="S75" s="71" t="e">
        <f>VLOOKUP($F75,Sheet2!$A$6:$V$141,15,FALSE)</f>
        <v>#REF!</v>
      </c>
      <c r="T75" s="71" t="e">
        <f>VLOOKUP($F75,Sheet2!$A$6:$V$141,16,FALSE)</f>
        <v>#REF!</v>
      </c>
      <c r="U75" s="71" t="e">
        <f>VLOOKUP($F75,Sheet2!$A$6:$V$141,17,FALSE)</f>
        <v>#REF!</v>
      </c>
      <c r="V75" s="71" t="e">
        <f>VLOOKUP($F75,Sheet2!$A$6:$V$141,18,FALSE)</f>
        <v>#REF!</v>
      </c>
      <c r="W75" s="71" t="e">
        <f>VLOOKUP($F75,Sheet2!$A$6:$V$141,19,FALSE)</f>
        <v>#REF!</v>
      </c>
      <c r="X75" s="71" t="e">
        <f>VLOOKUP($F75,Sheet2!$A$6:$V$141,20,FALSE)</f>
        <v>#REF!</v>
      </c>
      <c r="Y75" s="71" t="e">
        <f>VLOOKUP($F75,Sheet2!$A$6:$V$141,21,FALSE)</f>
        <v>#REF!</v>
      </c>
      <c r="Z75" s="71" t="e">
        <f>VLOOKUP($F75,Sheet2!$A$6:$V$141,22,FALSE)</f>
        <v>#REF!</v>
      </c>
      <c r="AA75" s="71" t="e">
        <f t="shared" si="4"/>
        <v>#REF!</v>
      </c>
      <c r="AB75" s="71"/>
      <c r="AC75" s="71"/>
      <c r="AD75" s="71"/>
      <c r="AE75" s="71"/>
      <c r="AF75" s="71"/>
      <c r="AG75" s="71"/>
      <c r="AH75" s="71"/>
      <c r="AI75" s="71"/>
      <c r="AJ75" s="71"/>
      <c r="AK75" s="71"/>
      <c r="AL75" s="71"/>
    </row>
    <row r="76" spans="1:38" ht="15" customHeight="1">
      <c r="A76" t="s">
        <v>27</v>
      </c>
      <c r="C76" t="s">
        <v>156</v>
      </c>
      <c r="D76" s="69" t="s">
        <v>115</v>
      </c>
      <c r="E76" s="69"/>
      <c r="F76" s="66" t="s">
        <v>229</v>
      </c>
      <c r="G76" s="71" t="e">
        <f>VLOOKUP($F76,Sheet2!$A$6:$V$141,3,FALSE)</f>
        <v>#REF!</v>
      </c>
      <c r="H76" s="71" t="e">
        <f>VLOOKUP($F76,Sheet2!$A$6:$V$141,4,FALSE)</f>
        <v>#REF!</v>
      </c>
      <c r="I76" s="71" t="e">
        <f>VLOOKUP($F76,Sheet2!$A$6:$V$141,5,FALSE)</f>
        <v>#REF!</v>
      </c>
      <c r="J76" s="71" t="e">
        <f>VLOOKUP($F76,Sheet2!$A$6:$V$141,6,FALSE)</f>
        <v>#REF!</v>
      </c>
      <c r="K76" s="71" t="e">
        <f>VLOOKUP($F76,Sheet2!$A$6:$V$141,7,FALSE)</f>
        <v>#REF!</v>
      </c>
      <c r="L76" s="71" t="e">
        <f>VLOOKUP($F76,Sheet2!$A$6:$V$141,8,FALSE)</f>
        <v>#REF!</v>
      </c>
      <c r="M76" s="71" t="e">
        <f>VLOOKUP($F76,Sheet2!$A$6:$V$141,9,FALSE)</f>
        <v>#REF!</v>
      </c>
      <c r="N76" s="71" t="e">
        <f>VLOOKUP($F76,Sheet2!$A$6:$V$141,10,FALSE)</f>
        <v>#REF!</v>
      </c>
      <c r="O76" s="71" t="e">
        <f>VLOOKUP($F76,Sheet2!$A$6:$V$141,11,FALSE)</f>
        <v>#REF!</v>
      </c>
      <c r="P76" s="71" t="e">
        <f>VLOOKUP($F76,Sheet2!$A$6:$V$141,12,FALSE)</f>
        <v>#REF!</v>
      </c>
      <c r="Q76" s="71" t="e">
        <f>VLOOKUP($F76,Sheet2!$A$6:$V$141,13,FALSE)</f>
        <v>#REF!</v>
      </c>
      <c r="R76" s="71" t="e">
        <f>VLOOKUP($F76,Sheet2!$A$6:$V$141,14,FALSE)</f>
        <v>#REF!</v>
      </c>
      <c r="S76" s="71" t="e">
        <f>VLOOKUP($F76,Sheet2!$A$6:$V$141,15,FALSE)</f>
        <v>#REF!</v>
      </c>
      <c r="T76" s="71" t="e">
        <f>VLOOKUP($F76,Sheet2!$A$6:$V$141,16,FALSE)</f>
        <v>#REF!</v>
      </c>
      <c r="U76" s="71" t="e">
        <f>VLOOKUP($F76,Sheet2!$A$6:$V$141,17,FALSE)</f>
        <v>#REF!</v>
      </c>
      <c r="V76" s="71" t="e">
        <f>VLOOKUP($F76,Sheet2!$A$6:$V$141,18,FALSE)</f>
        <v>#REF!</v>
      </c>
      <c r="W76" s="71" t="e">
        <f>VLOOKUP($F76,Sheet2!$A$6:$V$141,19,FALSE)</f>
        <v>#REF!</v>
      </c>
      <c r="X76" s="71" t="e">
        <f>VLOOKUP($F76,Sheet2!$A$6:$V$141,20,FALSE)</f>
        <v>#REF!</v>
      </c>
      <c r="Y76" s="71" t="e">
        <f>VLOOKUP($F76,Sheet2!$A$6:$V$141,21,FALSE)</f>
        <v>#REF!</v>
      </c>
      <c r="Z76" s="71" t="e">
        <f>VLOOKUP($F76,Sheet2!$A$6:$V$141,22,FALSE)</f>
        <v>#REF!</v>
      </c>
      <c r="AA76" s="71" t="e">
        <f t="shared" si="4"/>
        <v>#REF!</v>
      </c>
      <c r="AB76" s="71"/>
      <c r="AC76" s="71"/>
      <c r="AD76" s="71"/>
      <c r="AE76" s="71"/>
      <c r="AF76" s="71"/>
      <c r="AG76" s="71"/>
      <c r="AH76" s="71"/>
      <c r="AI76" s="71"/>
      <c r="AJ76" s="71"/>
      <c r="AK76" s="71"/>
      <c r="AL76" s="71"/>
    </row>
    <row r="77" spans="1:38" ht="15" customHeight="1">
      <c r="A77" t="s">
        <v>27</v>
      </c>
      <c r="C77" t="s">
        <v>156</v>
      </c>
      <c r="D77" s="69" t="s">
        <v>115</v>
      </c>
      <c r="E77" s="69"/>
      <c r="F77" s="66" t="s">
        <v>233</v>
      </c>
      <c r="G77" s="71" t="e">
        <f>VLOOKUP($F77,Sheet2!$A$6:$V$141,3,FALSE)</f>
        <v>#REF!</v>
      </c>
      <c r="H77" s="71" t="e">
        <f>VLOOKUP($F77,Sheet2!$A$6:$V$141,4,FALSE)</f>
        <v>#REF!</v>
      </c>
      <c r="I77" s="71" t="e">
        <f>VLOOKUP($F77,Sheet2!$A$6:$V$141,5,FALSE)</f>
        <v>#REF!</v>
      </c>
      <c r="J77" s="71" t="e">
        <f>VLOOKUP($F77,Sheet2!$A$6:$V$141,6,FALSE)</f>
        <v>#REF!</v>
      </c>
      <c r="K77" s="71" t="e">
        <f>VLOOKUP($F77,Sheet2!$A$6:$V$141,7,FALSE)</f>
        <v>#REF!</v>
      </c>
      <c r="L77" s="71" t="e">
        <f>VLOOKUP($F77,Sheet2!$A$6:$V$141,8,FALSE)</f>
        <v>#REF!</v>
      </c>
      <c r="M77" s="71" t="e">
        <f>VLOOKUP($F77,Sheet2!$A$6:$V$141,9,FALSE)</f>
        <v>#REF!</v>
      </c>
      <c r="N77" s="71" t="e">
        <f>VLOOKUP($F77,Sheet2!$A$6:$V$141,10,FALSE)</f>
        <v>#REF!</v>
      </c>
      <c r="O77" s="71" t="e">
        <f>VLOOKUP($F77,Sheet2!$A$6:$V$141,11,FALSE)</f>
        <v>#REF!</v>
      </c>
      <c r="P77" s="71" t="e">
        <f>VLOOKUP($F77,Sheet2!$A$6:$V$141,12,FALSE)</f>
        <v>#REF!</v>
      </c>
      <c r="Q77" s="71" t="e">
        <f>VLOOKUP($F77,Sheet2!$A$6:$V$141,13,FALSE)</f>
        <v>#REF!</v>
      </c>
      <c r="R77" s="71" t="e">
        <f>VLOOKUP($F77,Sheet2!$A$6:$V$141,14,FALSE)</f>
        <v>#REF!</v>
      </c>
      <c r="S77" s="71" t="e">
        <f>VLOOKUP($F77,Sheet2!$A$6:$V$141,15,FALSE)</f>
        <v>#REF!</v>
      </c>
      <c r="T77" s="71" t="e">
        <f>VLOOKUP($F77,Sheet2!$A$6:$V$141,16,FALSE)</f>
        <v>#REF!</v>
      </c>
      <c r="U77" s="71" t="e">
        <f>VLOOKUP($F77,Sheet2!$A$6:$V$141,17,FALSE)</f>
        <v>#REF!</v>
      </c>
      <c r="V77" s="71" t="e">
        <f>VLOOKUP($F77,Sheet2!$A$6:$V$141,18,FALSE)</f>
        <v>#REF!</v>
      </c>
      <c r="W77" s="71" t="e">
        <f>VLOOKUP($F77,Sheet2!$A$6:$V$141,19,FALSE)</f>
        <v>#REF!</v>
      </c>
      <c r="X77" s="71" t="e">
        <f>VLOOKUP($F77,Sheet2!$A$6:$V$141,20,FALSE)</f>
        <v>#REF!</v>
      </c>
      <c r="Y77" s="71" t="e">
        <f>VLOOKUP($F77,Sheet2!$A$6:$V$141,21,FALSE)</f>
        <v>#REF!</v>
      </c>
      <c r="Z77" s="71" t="e">
        <f>VLOOKUP($F77,Sheet2!$A$6:$V$141,22,FALSE)</f>
        <v>#REF!</v>
      </c>
      <c r="AA77" s="71" t="e">
        <f t="shared" si="4"/>
        <v>#REF!</v>
      </c>
      <c r="AB77" s="71"/>
      <c r="AC77" s="71"/>
      <c r="AD77" s="71"/>
      <c r="AE77" s="71"/>
      <c r="AF77" s="71"/>
      <c r="AG77" s="71"/>
      <c r="AH77" s="71"/>
      <c r="AI77" s="71"/>
      <c r="AJ77" s="71"/>
      <c r="AK77" s="71"/>
      <c r="AL77" s="71"/>
    </row>
    <row r="78" spans="1:38" ht="15" customHeight="1">
      <c r="A78" t="s">
        <v>27</v>
      </c>
      <c r="C78" t="s">
        <v>156</v>
      </c>
      <c r="D78" s="69" t="s">
        <v>115</v>
      </c>
      <c r="E78" s="69"/>
      <c r="F78" s="66" t="s">
        <v>246</v>
      </c>
      <c r="G78" s="71" t="e">
        <f>VLOOKUP($F78,Sheet2!$A$6:$V$141,3,FALSE)</f>
        <v>#REF!</v>
      </c>
      <c r="H78" s="71" t="e">
        <f>VLOOKUP($F78,Sheet2!$A$6:$V$141,4,FALSE)</f>
        <v>#REF!</v>
      </c>
      <c r="I78" s="71" t="e">
        <f>VLOOKUP($F78,Sheet2!$A$6:$V$141,5,FALSE)</f>
        <v>#REF!</v>
      </c>
      <c r="J78" s="71" t="e">
        <f>VLOOKUP($F78,Sheet2!$A$6:$V$141,6,FALSE)</f>
        <v>#REF!</v>
      </c>
      <c r="K78" s="71" t="e">
        <f>VLOOKUP($F78,Sheet2!$A$6:$V$141,7,FALSE)</f>
        <v>#REF!</v>
      </c>
      <c r="L78" s="71" t="e">
        <f>VLOOKUP($F78,Sheet2!$A$6:$V$141,8,FALSE)</f>
        <v>#REF!</v>
      </c>
      <c r="M78" s="71" t="e">
        <f>VLOOKUP($F78,Sheet2!$A$6:$V$141,9,FALSE)</f>
        <v>#REF!</v>
      </c>
      <c r="N78" s="71" t="e">
        <f>VLOOKUP($F78,Sheet2!$A$6:$V$141,10,FALSE)</f>
        <v>#REF!</v>
      </c>
      <c r="O78" s="71" t="e">
        <f>VLOOKUP($F78,Sheet2!$A$6:$V$141,11,FALSE)</f>
        <v>#REF!</v>
      </c>
      <c r="P78" s="71" t="e">
        <f>VLOOKUP($F78,Sheet2!$A$6:$V$141,12,FALSE)</f>
        <v>#REF!</v>
      </c>
      <c r="Q78" s="71" t="e">
        <f>VLOOKUP($F78,Sheet2!$A$6:$V$141,13,FALSE)</f>
        <v>#REF!</v>
      </c>
      <c r="R78" s="71" t="e">
        <f>VLOOKUP($F78,Sheet2!$A$6:$V$141,14,FALSE)</f>
        <v>#REF!</v>
      </c>
      <c r="S78" s="71" t="e">
        <f>VLOOKUP($F78,Sheet2!$A$6:$V$141,15,FALSE)</f>
        <v>#REF!</v>
      </c>
      <c r="T78" s="71" t="e">
        <f>VLOOKUP($F78,Sheet2!$A$6:$V$141,16,FALSE)</f>
        <v>#REF!</v>
      </c>
      <c r="U78" s="71" t="e">
        <f>VLOOKUP($F78,Sheet2!$A$6:$V$141,17,FALSE)</f>
        <v>#REF!</v>
      </c>
      <c r="V78" s="71" t="e">
        <f>VLOOKUP($F78,Sheet2!$A$6:$V$141,18,FALSE)</f>
        <v>#REF!</v>
      </c>
      <c r="W78" s="71" t="e">
        <f>VLOOKUP($F78,Sheet2!$A$6:$V$141,19,FALSE)</f>
        <v>#REF!</v>
      </c>
      <c r="X78" s="71" t="e">
        <f>VLOOKUP($F78,Sheet2!$A$6:$V$141,20,FALSE)</f>
        <v>#REF!</v>
      </c>
      <c r="Y78" s="71" t="e">
        <f>VLOOKUP($F78,Sheet2!$A$6:$V$141,21,FALSE)</f>
        <v>#REF!</v>
      </c>
      <c r="Z78" s="71" t="e">
        <f>VLOOKUP($F78,Sheet2!$A$6:$V$141,22,FALSE)</f>
        <v>#REF!</v>
      </c>
      <c r="AA78" s="71" t="e">
        <f t="shared" si="4"/>
        <v>#REF!</v>
      </c>
      <c r="AB78" s="71"/>
      <c r="AC78" s="71"/>
      <c r="AD78" s="71"/>
      <c r="AE78" s="71"/>
      <c r="AF78" s="71"/>
      <c r="AG78" s="71"/>
      <c r="AH78" s="71"/>
      <c r="AI78" s="71"/>
      <c r="AJ78" s="71"/>
      <c r="AK78" s="71"/>
      <c r="AL78" s="71"/>
    </row>
    <row r="79" spans="1:38" ht="15" customHeight="1">
      <c r="A79" t="s">
        <v>27</v>
      </c>
      <c r="C79" t="s">
        <v>156</v>
      </c>
      <c r="D79" s="69" t="s">
        <v>115</v>
      </c>
      <c r="E79" s="69"/>
      <c r="F79" s="66" t="s">
        <v>254</v>
      </c>
      <c r="G79" s="71" t="e">
        <f>VLOOKUP($F79,Sheet2!$A$6:$V$141,3,FALSE)</f>
        <v>#REF!</v>
      </c>
      <c r="H79" s="71" t="e">
        <f>VLOOKUP($F79,Sheet2!$A$6:$V$141,4,FALSE)</f>
        <v>#REF!</v>
      </c>
      <c r="I79" s="71" t="e">
        <f>VLOOKUP($F79,Sheet2!$A$6:$V$141,5,FALSE)</f>
        <v>#REF!</v>
      </c>
      <c r="J79" s="71" t="e">
        <f>VLOOKUP($F79,Sheet2!$A$6:$V$141,6,FALSE)</f>
        <v>#REF!</v>
      </c>
      <c r="K79" s="71" t="e">
        <f>VLOOKUP($F79,Sheet2!$A$6:$V$141,7,FALSE)</f>
        <v>#REF!</v>
      </c>
      <c r="L79" s="71" t="e">
        <f>VLOOKUP($F79,Sheet2!$A$6:$V$141,8,FALSE)</f>
        <v>#REF!</v>
      </c>
      <c r="M79" s="71" t="e">
        <f>VLOOKUP($F79,Sheet2!$A$6:$V$141,9,FALSE)</f>
        <v>#REF!</v>
      </c>
      <c r="N79" s="71" t="e">
        <f>VLOOKUP($F79,Sheet2!$A$6:$V$141,10,FALSE)</f>
        <v>#REF!</v>
      </c>
      <c r="O79" s="71" t="e">
        <f>VLOOKUP($F79,Sheet2!$A$6:$V$141,11,FALSE)</f>
        <v>#REF!</v>
      </c>
      <c r="P79" s="71" t="e">
        <f>VLOOKUP($F79,Sheet2!$A$6:$V$141,12,FALSE)</f>
        <v>#REF!</v>
      </c>
      <c r="Q79" s="71" t="e">
        <f>VLOOKUP($F79,Sheet2!$A$6:$V$141,13,FALSE)</f>
        <v>#REF!</v>
      </c>
      <c r="R79" s="71" t="e">
        <f>VLOOKUP($F79,Sheet2!$A$6:$V$141,14,FALSE)</f>
        <v>#REF!</v>
      </c>
      <c r="S79" s="71" t="e">
        <f>VLOOKUP($F79,Sheet2!$A$6:$V$141,15,FALSE)</f>
        <v>#REF!</v>
      </c>
      <c r="T79" s="71" t="e">
        <f>VLOOKUP($F79,Sheet2!$A$6:$V$141,16,FALSE)</f>
        <v>#REF!</v>
      </c>
      <c r="U79" s="71" t="e">
        <f>VLOOKUP($F79,Sheet2!$A$6:$V$141,17,FALSE)</f>
        <v>#REF!</v>
      </c>
      <c r="V79" s="71" t="e">
        <f>VLOOKUP($F79,Sheet2!$A$6:$V$141,18,FALSE)</f>
        <v>#REF!</v>
      </c>
      <c r="W79" s="71" t="e">
        <f>VLOOKUP($F79,Sheet2!$A$6:$V$141,19,FALSE)</f>
        <v>#REF!</v>
      </c>
      <c r="X79" s="71" t="e">
        <f>VLOOKUP($F79,Sheet2!$A$6:$V$141,20,FALSE)</f>
        <v>#REF!</v>
      </c>
      <c r="Y79" s="71" t="e">
        <f>VLOOKUP($F79,Sheet2!$A$6:$V$141,21,FALSE)</f>
        <v>#REF!</v>
      </c>
      <c r="Z79" s="71" t="e">
        <f>VLOOKUP($F79,Sheet2!$A$6:$V$141,22,FALSE)</f>
        <v>#REF!</v>
      </c>
      <c r="AA79" s="71" t="e">
        <f t="shared" si="4"/>
        <v>#REF!</v>
      </c>
      <c r="AB79" s="71"/>
      <c r="AC79" s="71"/>
      <c r="AD79" s="71"/>
      <c r="AE79" s="71"/>
      <c r="AF79" s="71"/>
      <c r="AG79" s="71"/>
      <c r="AH79" s="71"/>
      <c r="AI79" s="71"/>
      <c r="AJ79" s="71"/>
      <c r="AK79" s="71"/>
      <c r="AL79" s="71"/>
    </row>
    <row r="80" spans="1:38" ht="15" customHeight="1">
      <c r="A80" t="s">
        <v>27</v>
      </c>
      <c r="C80" t="s">
        <v>156</v>
      </c>
      <c r="D80" s="69" t="s">
        <v>115</v>
      </c>
      <c r="E80" s="69"/>
      <c r="F80" s="66" t="s">
        <v>261</v>
      </c>
      <c r="G80" s="71" t="e">
        <f>VLOOKUP($F80,Sheet2!$A$6:$V$141,3,FALSE)</f>
        <v>#REF!</v>
      </c>
      <c r="H80" s="71" t="e">
        <f>VLOOKUP($F80,Sheet2!$A$6:$V$141,4,FALSE)</f>
        <v>#REF!</v>
      </c>
      <c r="I80" s="71" t="e">
        <f>VLOOKUP($F80,Sheet2!$A$6:$V$141,5,FALSE)</f>
        <v>#REF!</v>
      </c>
      <c r="J80" s="71" t="e">
        <f>VLOOKUP($F80,Sheet2!$A$6:$V$141,6,FALSE)</f>
        <v>#REF!</v>
      </c>
      <c r="K80" s="71" t="e">
        <f>VLOOKUP($F80,Sheet2!$A$6:$V$141,7,FALSE)</f>
        <v>#REF!</v>
      </c>
      <c r="L80" s="71" t="e">
        <f>VLOOKUP($F80,Sheet2!$A$6:$V$141,8,FALSE)</f>
        <v>#REF!</v>
      </c>
      <c r="M80" s="71" t="e">
        <f>VLOOKUP($F80,Sheet2!$A$6:$V$141,9,FALSE)</f>
        <v>#REF!</v>
      </c>
      <c r="N80" s="71" t="e">
        <f>VLOOKUP($F80,Sheet2!$A$6:$V$141,10,FALSE)</f>
        <v>#REF!</v>
      </c>
      <c r="O80" s="71" t="e">
        <f>VLOOKUP($F80,Sheet2!$A$6:$V$141,11,FALSE)</f>
        <v>#REF!</v>
      </c>
      <c r="P80" s="71" t="e">
        <f>VLOOKUP($F80,Sheet2!$A$6:$V$141,12,FALSE)</f>
        <v>#REF!</v>
      </c>
      <c r="Q80" s="71" t="e">
        <f>VLOOKUP($F80,Sheet2!$A$6:$V$141,13,FALSE)</f>
        <v>#REF!</v>
      </c>
      <c r="R80" s="71" t="e">
        <f>VLOOKUP($F80,Sheet2!$A$6:$V$141,14,FALSE)</f>
        <v>#REF!</v>
      </c>
      <c r="S80" s="71" t="e">
        <f>VLOOKUP($F80,Sheet2!$A$6:$V$141,15,FALSE)</f>
        <v>#REF!</v>
      </c>
      <c r="T80" s="71" t="e">
        <f>VLOOKUP($F80,Sheet2!$A$6:$V$141,16,FALSE)</f>
        <v>#REF!</v>
      </c>
      <c r="U80" s="71" t="e">
        <f>VLOOKUP($F80,Sheet2!$A$6:$V$141,17,FALSE)</f>
        <v>#REF!</v>
      </c>
      <c r="V80" s="71" t="e">
        <f>VLOOKUP($F80,Sheet2!$A$6:$V$141,18,FALSE)</f>
        <v>#REF!</v>
      </c>
      <c r="W80" s="71" t="e">
        <f>VLOOKUP($F80,Sheet2!$A$6:$V$141,19,FALSE)</f>
        <v>#REF!</v>
      </c>
      <c r="X80" s="71" t="e">
        <f>VLOOKUP($F80,Sheet2!$A$6:$V$141,20,FALSE)</f>
        <v>#REF!</v>
      </c>
      <c r="Y80" s="71" t="e">
        <f>VLOOKUP($F80,Sheet2!$A$6:$V$141,21,FALSE)</f>
        <v>#REF!</v>
      </c>
      <c r="Z80" s="71" t="e">
        <f>VLOOKUP($F80,Sheet2!$A$6:$V$141,22,FALSE)</f>
        <v>#REF!</v>
      </c>
      <c r="AA80" s="71" t="e">
        <f t="shared" ref="AA80" si="6">+X80+Y80-J80</f>
        <v>#REF!</v>
      </c>
      <c r="AB80" s="71"/>
      <c r="AC80" s="71"/>
      <c r="AD80" s="71"/>
      <c r="AE80" s="71"/>
      <c r="AF80" s="71"/>
      <c r="AG80" s="71"/>
      <c r="AH80" s="71"/>
      <c r="AI80" s="71"/>
      <c r="AJ80" s="71"/>
      <c r="AK80" s="71"/>
      <c r="AL80" s="71"/>
    </row>
    <row r="81" spans="1:38" ht="15" customHeight="1">
      <c r="A81" t="s">
        <v>27</v>
      </c>
      <c r="C81" t="s">
        <v>156</v>
      </c>
      <c r="D81" s="69" t="s">
        <v>115</v>
      </c>
      <c r="E81" s="69"/>
      <c r="F81" s="66" t="s">
        <v>263</v>
      </c>
      <c r="G81" s="71" t="e">
        <f>VLOOKUP($F81,Sheet2!$A$6:$V$141,3,FALSE)</f>
        <v>#REF!</v>
      </c>
      <c r="H81" s="71" t="e">
        <f>VLOOKUP($F81,Sheet2!$A$6:$V$141,4,FALSE)</f>
        <v>#REF!</v>
      </c>
      <c r="I81" s="71" t="e">
        <f>VLOOKUP($F81,Sheet2!$A$6:$V$141,5,FALSE)</f>
        <v>#REF!</v>
      </c>
      <c r="J81" s="71" t="e">
        <f>VLOOKUP($F81,Sheet2!$A$6:$V$141,6,FALSE)</f>
        <v>#REF!</v>
      </c>
      <c r="K81" s="71" t="e">
        <f>VLOOKUP($F81,Sheet2!$A$6:$V$141,7,FALSE)</f>
        <v>#REF!</v>
      </c>
      <c r="L81" s="71" t="e">
        <f>VLOOKUP($F81,Sheet2!$A$6:$V$141,8,FALSE)</f>
        <v>#REF!</v>
      </c>
      <c r="M81" s="71" t="e">
        <f>VLOOKUP($F81,Sheet2!$A$6:$V$141,9,FALSE)</f>
        <v>#REF!</v>
      </c>
      <c r="N81" s="71" t="e">
        <f>VLOOKUP($F81,Sheet2!$A$6:$V$141,10,FALSE)</f>
        <v>#REF!</v>
      </c>
      <c r="O81" s="71" t="e">
        <f>VLOOKUP($F81,Sheet2!$A$6:$V$141,11,FALSE)</f>
        <v>#REF!</v>
      </c>
      <c r="P81" s="71" t="e">
        <f>VLOOKUP($F81,Sheet2!$A$6:$V$141,12,FALSE)</f>
        <v>#REF!</v>
      </c>
      <c r="Q81" s="71" t="e">
        <f>VLOOKUP($F81,Sheet2!$A$6:$V$141,13,FALSE)</f>
        <v>#REF!</v>
      </c>
      <c r="R81" s="71" t="e">
        <f>VLOOKUP($F81,Sheet2!$A$6:$V$141,14,FALSE)</f>
        <v>#REF!</v>
      </c>
      <c r="S81" s="71" t="e">
        <f>VLOOKUP($F81,Sheet2!$A$6:$V$141,15,FALSE)</f>
        <v>#REF!</v>
      </c>
      <c r="T81" s="71" t="e">
        <f>VLOOKUP($F81,Sheet2!$A$6:$V$141,16,FALSE)</f>
        <v>#REF!</v>
      </c>
      <c r="U81" s="71" t="e">
        <f>VLOOKUP($F81,Sheet2!$A$6:$V$141,17,FALSE)</f>
        <v>#REF!</v>
      </c>
      <c r="V81" s="71" t="e">
        <f>VLOOKUP($F81,Sheet2!$A$6:$V$141,18,FALSE)</f>
        <v>#REF!</v>
      </c>
      <c r="W81" s="71" t="e">
        <f>VLOOKUP($F81,Sheet2!$A$6:$V$141,19,FALSE)</f>
        <v>#REF!</v>
      </c>
      <c r="X81" s="71" t="e">
        <f>VLOOKUP($F81,Sheet2!$A$6:$V$141,20,FALSE)</f>
        <v>#REF!</v>
      </c>
      <c r="Y81" s="71" t="e">
        <f>VLOOKUP($F81,Sheet2!$A$6:$V$141,21,FALSE)</f>
        <v>#REF!</v>
      </c>
      <c r="Z81" s="71" t="e">
        <f>VLOOKUP($F81,Sheet2!$A$6:$V$141,22,FALSE)</f>
        <v>#REF!</v>
      </c>
      <c r="AA81" s="71" t="e">
        <f t="shared" ref="AA81" si="7">+X81+Y81-J81</f>
        <v>#REF!</v>
      </c>
      <c r="AB81" s="71"/>
      <c r="AC81" s="71"/>
      <c r="AD81" s="71"/>
      <c r="AE81" s="71"/>
      <c r="AF81" s="71"/>
      <c r="AG81" s="71"/>
      <c r="AH81" s="71"/>
      <c r="AI81" s="71"/>
      <c r="AJ81" s="71"/>
      <c r="AK81" s="71"/>
      <c r="AL81" s="71"/>
    </row>
    <row r="82" spans="1:38" ht="15" customHeight="1">
      <c r="A82" t="s">
        <v>27</v>
      </c>
      <c r="C82" t="s">
        <v>156</v>
      </c>
      <c r="D82" s="69" t="s">
        <v>115</v>
      </c>
      <c r="E82" s="69"/>
      <c r="F82" s="66" t="s">
        <v>265</v>
      </c>
      <c r="G82" s="71" t="e">
        <f>VLOOKUP($F82,Sheet2!$A$6:$V$141,3,FALSE)</f>
        <v>#REF!</v>
      </c>
      <c r="H82" s="71" t="e">
        <f>VLOOKUP($F82,Sheet2!$A$6:$V$141,4,FALSE)</f>
        <v>#REF!</v>
      </c>
      <c r="I82" s="71" t="e">
        <f>VLOOKUP($F82,Sheet2!$A$6:$V$141,5,FALSE)</f>
        <v>#REF!</v>
      </c>
      <c r="J82" s="71" t="e">
        <f>VLOOKUP($F82,Sheet2!$A$6:$V$141,6,FALSE)</f>
        <v>#REF!</v>
      </c>
      <c r="K82" s="71" t="e">
        <f>VLOOKUP($F82,Sheet2!$A$6:$V$141,7,FALSE)</f>
        <v>#REF!</v>
      </c>
      <c r="L82" s="71" t="e">
        <f>VLOOKUP($F82,Sheet2!$A$6:$V$141,8,FALSE)</f>
        <v>#REF!</v>
      </c>
      <c r="M82" s="71" t="e">
        <f>VLOOKUP($F82,Sheet2!$A$6:$V$141,9,FALSE)</f>
        <v>#REF!</v>
      </c>
      <c r="N82" s="71" t="e">
        <f>VLOOKUP($F82,Sheet2!$A$6:$V$141,10,FALSE)</f>
        <v>#REF!</v>
      </c>
      <c r="O82" s="71" t="e">
        <f>VLOOKUP($F82,Sheet2!$A$6:$V$141,11,FALSE)</f>
        <v>#REF!</v>
      </c>
      <c r="P82" s="71" t="e">
        <f>VLOOKUP($F82,Sheet2!$A$6:$V$141,12,FALSE)</f>
        <v>#REF!</v>
      </c>
      <c r="Q82" s="71" t="e">
        <f>VLOOKUP($F82,Sheet2!$A$6:$V$141,13,FALSE)</f>
        <v>#REF!</v>
      </c>
      <c r="R82" s="71" t="e">
        <f>VLOOKUP($F82,Sheet2!$A$6:$V$141,14,FALSE)</f>
        <v>#REF!</v>
      </c>
      <c r="S82" s="71" t="e">
        <f>VLOOKUP($F82,Sheet2!$A$6:$V$141,15,FALSE)</f>
        <v>#REF!</v>
      </c>
      <c r="T82" s="71" t="e">
        <f>VLOOKUP($F82,Sheet2!$A$6:$V$141,16,FALSE)</f>
        <v>#REF!</v>
      </c>
      <c r="U82" s="71" t="e">
        <f>VLOOKUP($F82,Sheet2!$A$6:$V$141,17,FALSE)</f>
        <v>#REF!</v>
      </c>
      <c r="V82" s="71" t="e">
        <f>VLOOKUP($F82,Sheet2!$A$6:$V$141,18,FALSE)</f>
        <v>#REF!</v>
      </c>
      <c r="W82" s="71" t="e">
        <f>VLOOKUP($F82,Sheet2!$A$6:$V$141,19,FALSE)</f>
        <v>#REF!</v>
      </c>
      <c r="X82" s="71" t="e">
        <f>VLOOKUP($F82,Sheet2!$A$6:$V$141,20,FALSE)</f>
        <v>#REF!</v>
      </c>
      <c r="Y82" s="71" t="e">
        <f>VLOOKUP($F82,Sheet2!$A$6:$V$141,21,FALSE)</f>
        <v>#REF!</v>
      </c>
      <c r="Z82" s="71" t="e">
        <f>VLOOKUP($F82,Sheet2!$A$6:$V$141,22,FALSE)</f>
        <v>#REF!</v>
      </c>
      <c r="AA82" s="71" t="e">
        <f t="shared" ref="AA82" si="8">+X82+Y82-J82</f>
        <v>#REF!</v>
      </c>
      <c r="AB82" s="71"/>
      <c r="AC82" s="71"/>
      <c r="AD82" s="71"/>
      <c r="AE82" s="71"/>
      <c r="AF82" s="71"/>
      <c r="AG82" s="71"/>
      <c r="AH82" s="71"/>
      <c r="AI82" s="71"/>
      <c r="AJ82" s="71"/>
      <c r="AK82" s="71"/>
      <c r="AL82" s="71"/>
    </row>
    <row r="83" spans="1:38" ht="15" customHeight="1">
      <c r="A83" t="s">
        <v>27</v>
      </c>
      <c r="C83" t="s">
        <v>156</v>
      </c>
      <c r="D83" s="69" t="s">
        <v>115</v>
      </c>
      <c r="E83" s="69"/>
      <c r="F83" s="66" t="s">
        <v>269</v>
      </c>
      <c r="G83" s="71" t="e">
        <f>VLOOKUP($F83,Sheet2!$A$6:$V$141,3,FALSE)</f>
        <v>#REF!</v>
      </c>
      <c r="H83" s="71" t="e">
        <f>VLOOKUP($F83,Sheet2!$A$6:$V$141,4,FALSE)</f>
        <v>#REF!</v>
      </c>
      <c r="I83" s="71" t="e">
        <f>VLOOKUP($F83,Sheet2!$A$6:$V$141,5,FALSE)</f>
        <v>#REF!</v>
      </c>
      <c r="J83" s="71" t="e">
        <f>VLOOKUP($F83,Sheet2!$A$6:$V$141,6,FALSE)</f>
        <v>#REF!</v>
      </c>
      <c r="K83" s="71" t="e">
        <f>VLOOKUP($F83,Sheet2!$A$6:$V$141,7,FALSE)</f>
        <v>#REF!</v>
      </c>
      <c r="L83" s="71" t="e">
        <f>VLOOKUP($F83,Sheet2!$A$6:$V$141,8,FALSE)</f>
        <v>#REF!</v>
      </c>
      <c r="M83" s="71" t="e">
        <f>VLOOKUP($F83,Sheet2!$A$6:$V$141,9,FALSE)</f>
        <v>#REF!</v>
      </c>
      <c r="N83" s="71" t="e">
        <f>VLOOKUP($F83,Sheet2!$A$6:$V$141,10,FALSE)</f>
        <v>#REF!</v>
      </c>
      <c r="O83" s="71" t="e">
        <f>VLOOKUP($F83,Sheet2!$A$6:$V$141,11,FALSE)</f>
        <v>#REF!</v>
      </c>
      <c r="P83" s="71" t="e">
        <f>VLOOKUP($F83,Sheet2!$A$6:$V$141,12,FALSE)</f>
        <v>#REF!</v>
      </c>
      <c r="Q83" s="71" t="e">
        <f>VLOOKUP($F83,Sheet2!$A$6:$V$141,13,FALSE)</f>
        <v>#REF!</v>
      </c>
      <c r="R83" s="71" t="e">
        <f>VLOOKUP($F83,Sheet2!$A$6:$V$141,14,FALSE)</f>
        <v>#REF!</v>
      </c>
      <c r="S83" s="71" t="e">
        <f>VLOOKUP($F83,Sheet2!$A$6:$V$141,15,FALSE)</f>
        <v>#REF!</v>
      </c>
      <c r="T83" s="71" t="e">
        <f>VLOOKUP($F83,Sheet2!$A$6:$V$141,16,FALSE)</f>
        <v>#REF!</v>
      </c>
      <c r="U83" s="71" t="e">
        <f>VLOOKUP($F83,Sheet2!$A$6:$V$141,17,FALSE)</f>
        <v>#REF!</v>
      </c>
      <c r="V83" s="71" t="e">
        <f>VLOOKUP($F83,Sheet2!$A$6:$V$141,18,FALSE)</f>
        <v>#REF!</v>
      </c>
      <c r="W83" s="71" t="e">
        <f>VLOOKUP($F83,Sheet2!$A$6:$V$141,19,FALSE)</f>
        <v>#REF!</v>
      </c>
      <c r="X83" s="71" t="e">
        <f>VLOOKUP($F83,Sheet2!$A$6:$V$141,20,FALSE)</f>
        <v>#REF!</v>
      </c>
      <c r="Y83" s="71" t="e">
        <f>VLOOKUP($F83,Sheet2!$A$6:$V$141,21,FALSE)</f>
        <v>#REF!</v>
      </c>
      <c r="Z83" s="71" t="e">
        <f>VLOOKUP($F83,Sheet2!$A$6:$V$141,22,FALSE)</f>
        <v>#REF!</v>
      </c>
      <c r="AA83" s="71" t="e">
        <f t="shared" ref="AA83" si="9">+X83+Y83-J83</f>
        <v>#REF!</v>
      </c>
      <c r="AB83" s="71"/>
      <c r="AC83" s="71"/>
      <c r="AD83" s="71"/>
      <c r="AE83" s="71"/>
      <c r="AF83" s="71"/>
      <c r="AG83" s="71"/>
      <c r="AH83" s="71"/>
      <c r="AI83" s="71"/>
      <c r="AJ83" s="71"/>
      <c r="AK83" s="71"/>
      <c r="AL83" s="71"/>
    </row>
    <row r="84" spans="1:38" ht="15" hidden="1" customHeight="1">
      <c r="A84" t="s">
        <v>28</v>
      </c>
      <c r="B84" t="s">
        <v>293</v>
      </c>
      <c r="C84" t="s">
        <v>219</v>
      </c>
      <c r="D84" s="69" t="s">
        <v>115</v>
      </c>
      <c r="E84" s="69"/>
      <c r="F84" s="66" t="s">
        <v>211</v>
      </c>
      <c r="G84" s="71" t="e">
        <f>VLOOKUP($F84,Sheet2!$A$6:$V$141,3,FALSE)</f>
        <v>#REF!</v>
      </c>
      <c r="H84" s="71" t="e">
        <f>VLOOKUP($F84,Sheet2!$A$6:$V$141,4,FALSE)</f>
        <v>#REF!</v>
      </c>
      <c r="I84" s="71" t="e">
        <f>VLOOKUP($F84,Sheet2!$A$6:$V$141,5,FALSE)</f>
        <v>#REF!</v>
      </c>
      <c r="J84" s="71" t="e">
        <f>VLOOKUP($F84,Sheet2!$A$6:$V$141,6,FALSE)</f>
        <v>#REF!</v>
      </c>
      <c r="K84" s="71" t="e">
        <f>VLOOKUP($F84,Sheet2!$A$6:$V$141,7,FALSE)</f>
        <v>#REF!</v>
      </c>
      <c r="L84" s="71" t="e">
        <f>VLOOKUP($F84,Sheet2!$A$6:$V$141,8,FALSE)</f>
        <v>#REF!</v>
      </c>
      <c r="M84" s="71" t="e">
        <f>VLOOKUP($F84,Sheet2!$A$6:$V$141,9,FALSE)</f>
        <v>#REF!</v>
      </c>
      <c r="N84" s="71" t="e">
        <f>VLOOKUP($F84,Sheet2!$A$6:$V$141,10,FALSE)</f>
        <v>#REF!</v>
      </c>
      <c r="O84" s="71" t="e">
        <f>VLOOKUP($F84,Sheet2!$A$6:$V$141,11,FALSE)</f>
        <v>#REF!</v>
      </c>
      <c r="P84" s="71" t="e">
        <f>VLOOKUP($F84,Sheet2!$A$6:$V$141,12,FALSE)</f>
        <v>#REF!</v>
      </c>
      <c r="Q84" s="71" t="e">
        <f>VLOOKUP($F84,Sheet2!$A$6:$V$141,13,FALSE)</f>
        <v>#REF!</v>
      </c>
      <c r="R84" s="71" t="e">
        <f>VLOOKUP($F84,Sheet2!$A$6:$V$141,14,FALSE)</f>
        <v>#REF!</v>
      </c>
      <c r="S84" s="71" t="e">
        <f>VLOOKUP($F84,Sheet2!$A$6:$V$141,15,FALSE)</f>
        <v>#REF!</v>
      </c>
      <c r="T84" s="71" t="e">
        <f>VLOOKUP($F84,Sheet2!$A$6:$V$141,16,FALSE)</f>
        <v>#REF!</v>
      </c>
      <c r="U84" s="71" t="e">
        <f>VLOOKUP($F84,Sheet2!$A$6:$V$141,17,FALSE)</f>
        <v>#REF!</v>
      </c>
      <c r="V84" s="71" t="e">
        <f>VLOOKUP($F84,Sheet2!$A$6:$V$141,18,FALSE)</f>
        <v>#REF!</v>
      </c>
      <c r="W84" s="71" t="e">
        <f>VLOOKUP($F84,Sheet2!$A$6:$V$141,19,FALSE)</f>
        <v>#REF!</v>
      </c>
      <c r="X84" s="71" t="e">
        <f>VLOOKUP($F84,Sheet2!$A$6:$V$141,20,FALSE)</f>
        <v>#REF!</v>
      </c>
      <c r="Y84" s="71" t="e">
        <f>VLOOKUP($F84,Sheet2!$A$6:$V$141,21,FALSE)</f>
        <v>#REF!</v>
      </c>
      <c r="Z84" s="71" t="e">
        <f>VLOOKUP($F84,Sheet2!$A$6:$V$141,22,FALSE)</f>
        <v>#REF!</v>
      </c>
      <c r="AA84" s="71"/>
      <c r="AB84" s="71"/>
      <c r="AC84" s="71"/>
      <c r="AD84" s="71"/>
      <c r="AE84" s="71"/>
      <c r="AF84" s="71"/>
      <c r="AG84" s="71"/>
      <c r="AH84" s="71"/>
      <c r="AI84" s="71"/>
      <c r="AJ84" s="71"/>
      <c r="AK84" s="71"/>
      <c r="AL84" s="71"/>
    </row>
    <row r="85" spans="1:38" ht="15" hidden="1" customHeight="1">
      <c r="A85" t="s">
        <v>28</v>
      </c>
      <c r="B85" t="s">
        <v>293</v>
      </c>
      <c r="C85" t="s">
        <v>219</v>
      </c>
      <c r="D85" s="69" t="s">
        <v>115</v>
      </c>
      <c r="E85" s="69"/>
      <c r="F85" s="66" t="s">
        <v>236</v>
      </c>
      <c r="G85" s="71" t="e">
        <f>VLOOKUP($F85,Sheet2!$A$6:$V$141,3,FALSE)</f>
        <v>#REF!</v>
      </c>
      <c r="H85" s="71" t="e">
        <f>VLOOKUP($F85,Sheet2!$A$6:$V$141,4,FALSE)</f>
        <v>#REF!</v>
      </c>
      <c r="I85" s="71" t="e">
        <f>VLOOKUP($F85,Sheet2!$A$6:$V$141,5,FALSE)</f>
        <v>#REF!</v>
      </c>
      <c r="J85" s="71" t="e">
        <f>VLOOKUP($F85,Sheet2!$A$6:$V$141,6,FALSE)</f>
        <v>#REF!</v>
      </c>
      <c r="K85" s="71" t="e">
        <f>VLOOKUP($F85,Sheet2!$A$6:$V$141,7,FALSE)</f>
        <v>#REF!</v>
      </c>
      <c r="L85" s="71" t="e">
        <f>VLOOKUP($F85,Sheet2!$A$6:$V$141,8,FALSE)</f>
        <v>#REF!</v>
      </c>
      <c r="M85" s="71" t="e">
        <f>VLOOKUP($F85,Sheet2!$A$6:$V$141,9,FALSE)</f>
        <v>#REF!</v>
      </c>
      <c r="N85" s="71" t="e">
        <f>VLOOKUP($F85,Sheet2!$A$6:$V$141,10,FALSE)</f>
        <v>#REF!</v>
      </c>
      <c r="O85" s="71" t="e">
        <f>VLOOKUP($F85,Sheet2!$A$6:$V$141,11,FALSE)</f>
        <v>#REF!</v>
      </c>
      <c r="P85" s="71" t="e">
        <f>VLOOKUP($F85,Sheet2!$A$6:$V$141,12,FALSE)</f>
        <v>#REF!</v>
      </c>
      <c r="Q85" s="71" t="e">
        <f>VLOOKUP($F85,Sheet2!$A$6:$V$141,13,FALSE)</f>
        <v>#REF!</v>
      </c>
      <c r="R85" s="71" t="e">
        <f>VLOOKUP($F85,Sheet2!$A$6:$V$141,14,FALSE)</f>
        <v>#REF!</v>
      </c>
      <c r="S85" s="71" t="e">
        <f>VLOOKUP($F85,Sheet2!$A$6:$V$141,15,FALSE)</f>
        <v>#REF!</v>
      </c>
      <c r="T85" s="71" t="e">
        <f>VLOOKUP($F85,Sheet2!$A$6:$V$141,16,FALSE)</f>
        <v>#REF!</v>
      </c>
      <c r="U85" s="71" t="e">
        <f>VLOOKUP($F85,Sheet2!$A$6:$V$141,17,FALSE)</f>
        <v>#REF!</v>
      </c>
      <c r="V85" s="71" t="e">
        <f>VLOOKUP($F85,Sheet2!$A$6:$V$141,18,FALSE)</f>
        <v>#REF!</v>
      </c>
      <c r="W85" s="71" t="e">
        <f>VLOOKUP($F85,Sheet2!$A$6:$V$141,19,FALSE)</f>
        <v>#REF!</v>
      </c>
      <c r="X85" s="71" t="e">
        <f>VLOOKUP($F85,Sheet2!$A$6:$V$141,20,FALSE)</f>
        <v>#REF!</v>
      </c>
      <c r="Y85" s="71" t="e">
        <f>VLOOKUP($F85,Sheet2!$A$6:$V$141,21,FALSE)</f>
        <v>#REF!</v>
      </c>
      <c r="Z85" s="71" t="e">
        <f>VLOOKUP($F85,Sheet2!$A$6:$V$141,22,FALSE)</f>
        <v>#REF!</v>
      </c>
      <c r="AA85" s="71"/>
      <c r="AB85" s="71"/>
      <c r="AC85" s="71"/>
      <c r="AD85" s="71"/>
      <c r="AE85" s="71"/>
      <c r="AF85" s="71"/>
      <c r="AG85" s="71"/>
      <c r="AH85" s="71"/>
      <c r="AI85" s="71"/>
      <c r="AJ85" s="71"/>
      <c r="AK85" s="71"/>
      <c r="AL85" s="71"/>
    </row>
    <row r="86" spans="1:38" ht="15" hidden="1" customHeight="1">
      <c r="A86" t="s">
        <v>28</v>
      </c>
      <c r="B86" t="s">
        <v>132</v>
      </c>
      <c r="C86" t="s">
        <v>219</v>
      </c>
      <c r="D86" s="69" t="s">
        <v>115</v>
      </c>
      <c r="E86" s="69"/>
      <c r="F86" s="66" t="s">
        <v>284</v>
      </c>
      <c r="G86" s="71" t="e">
        <f>VLOOKUP($F86,Sheet2!$A$6:$V$141,3,FALSE)</f>
        <v>#REF!</v>
      </c>
      <c r="H86" s="71" t="e">
        <f>VLOOKUP($F86,Sheet2!$A$6:$V$141,4,FALSE)</f>
        <v>#REF!</v>
      </c>
      <c r="I86" s="71" t="e">
        <f>VLOOKUP($F86,Sheet2!$A$6:$V$141,5,FALSE)</f>
        <v>#REF!</v>
      </c>
      <c r="J86" s="71" t="e">
        <f>VLOOKUP($F86,Sheet2!$A$6:$V$141,6,FALSE)</f>
        <v>#REF!</v>
      </c>
      <c r="K86" s="71" t="e">
        <f>VLOOKUP($F86,Sheet2!$A$6:$V$141,7,FALSE)</f>
        <v>#REF!</v>
      </c>
      <c r="L86" s="71" t="e">
        <f>VLOOKUP($F86,Sheet2!$A$6:$V$141,8,FALSE)</f>
        <v>#REF!</v>
      </c>
      <c r="M86" s="71" t="e">
        <f>VLOOKUP($F86,Sheet2!$A$6:$V$141,9,FALSE)</f>
        <v>#REF!</v>
      </c>
      <c r="N86" s="71" t="e">
        <f>VLOOKUP($F86,Sheet2!$A$6:$V$141,10,FALSE)</f>
        <v>#REF!</v>
      </c>
      <c r="O86" s="71" t="e">
        <f>VLOOKUP($F86,Sheet2!$A$6:$V$141,11,FALSE)</f>
        <v>#REF!</v>
      </c>
      <c r="P86" s="71" t="e">
        <f>VLOOKUP($F86,Sheet2!$A$6:$V$141,12,FALSE)</f>
        <v>#REF!</v>
      </c>
      <c r="Q86" s="71" t="e">
        <f>VLOOKUP($F86,Sheet2!$A$6:$V$141,13,FALSE)</f>
        <v>#REF!</v>
      </c>
      <c r="R86" s="71" t="e">
        <f>VLOOKUP($F86,Sheet2!$A$6:$V$141,14,FALSE)</f>
        <v>#REF!</v>
      </c>
      <c r="S86" s="71" t="e">
        <f>VLOOKUP($F86,Sheet2!$A$6:$V$141,15,FALSE)</f>
        <v>#REF!</v>
      </c>
      <c r="T86" s="71" t="e">
        <f>VLOOKUP($F86,Sheet2!$A$6:$V$141,16,FALSE)</f>
        <v>#REF!</v>
      </c>
      <c r="U86" s="71" t="e">
        <f>VLOOKUP($F86,Sheet2!$A$6:$V$141,17,FALSE)</f>
        <v>#REF!</v>
      </c>
      <c r="V86" s="71" t="e">
        <f>VLOOKUP($F86,Sheet2!$A$6:$V$141,18,FALSE)</f>
        <v>#REF!</v>
      </c>
      <c r="W86" s="71" t="e">
        <f>VLOOKUP($F86,Sheet2!$A$6:$V$141,19,FALSE)</f>
        <v>#REF!</v>
      </c>
      <c r="X86" s="71" t="e">
        <f>VLOOKUP($F86,Sheet2!$A$6:$V$141,20,FALSE)</f>
        <v>#REF!</v>
      </c>
      <c r="Y86" s="71" t="e">
        <f>VLOOKUP($F86,Sheet2!$A$6:$V$141,21,FALSE)</f>
        <v>#REF!</v>
      </c>
      <c r="Z86" s="71" t="e">
        <f>VLOOKUP($F86,Sheet2!$A$6:$V$141,22,FALSE)</f>
        <v>#REF!</v>
      </c>
      <c r="AA86" s="71"/>
      <c r="AB86" s="71"/>
      <c r="AC86" s="71"/>
      <c r="AD86" s="71"/>
      <c r="AE86" s="71"/>
      <c r="AF86" s="71"/>
      <c r="AG86" s="71"/>
      <c r="AH86" s="71"/>
      <c r="AI86" s="71"/>
      <c r="AJ86" s="71"/>
      <c r="AK86" s="71"/>
      <c r="AL86" s="71"/>
    </row>
    <row r="87" spans="1:38" ht="15" hidden="1" customHeight="1">
      <c r="A87" t="s">
        <v>28</v>
      </c>
      <c r="B87" t="s">
        <v>293</v>
      </c>
      <c r="C87" t="s">
        <v>219</v>
      </c>
      <c r="D87" s="69" t="s">
        <v>115</v>
      </c>
      <c r="E87" s="69"/>
      <c r="F87" s="66" t="s">
        <v>276</v>
      </c>
      <c r="G87" s="71" t="e">
        <f>VLOOKUP($F87,Sheet2!$A$6:$V$141,3,FALSE)</f>
        <v>#REF!</v>
      </c>
      <c r="H87" s="71" t="e">
        <f>VLOOKUP($F87,Sheet2!$A$6:$V$141,4,FALSE)</f>
        <v>#REF!</v>
      </c>
      <c r="I87" s="71" t="e">
        <f>VLOOKUP($F87,Sheet2!$A$6:$V$141,5,FALSE)</f>
        <v>#REF!</v>
      </c>
      <c r="J87" s="71" t="e">
        <f>VLOOKUP($F87,Sheet2!$A$6:$V$141,6,FALSE)</f>
        <v>#REF!</v>
      </c>
      <c r="K87" s="71" t="e">
        <f>VLOOKUP($F87,Sheet2!$A$6:$V$141,7,FALSE)</f>
        <v>#REF!</v>
      </c>
      <c r="L87" s="71" t="e">
        <f>VLOOKUP($F87,Sheet2!$A$6:$V$141,8,FALSE)</f>
        <v>#REF!</v>
      </c>
      <c r="M87" s="71" t="e">
        <f>VLOOKUP($F87,Sheet2!$A$6:$V$141,9,FALSE)</f>
        <v>#REF!</v>
      </c>
      <c r="N87" s="71" t="e">
        <f>VLOOKUP($F87,Sheet2!$A$6:$V$141,10,FALSE)</f>
        <v>#REF!</v>
      </c>
      <c r="O87" s="71" t="e">
        <f>VLOOKUP($F87,Sheet2!$A$6:$V$141,11,FALSE)</f>
        <v>#REF!</v>
      </c>
      <c r="P87" s="71" t="e">
        <f>VLOOKUP($F87,Sheet2!$A$6:$V$141,12,FALSE)</f>
        <v>#REF!</v>
      </c>
      <c r="Q87" s="71" t="e">
        <f>VLOOKUP($F87,Sheet2!$A$6:$V$141,13,FALSE)</f>
        <v>#REF!</v>
      </c>
      <c r="R87" s="71" t="e">
        <f>VLOOKUP($F87,Sheet2!$A$6:$V$141,14,FALSE)</f>
        <v>#REF!</v>
      </c>
      <c r="S87" s="71" t="e">
        <f>VLOOKUP($F87,Sheet2!$A$6:$V$141,15,FALSE)</f>
        <v>#REF!</v>
      </c>
      <c r="T87" s="71" t="e">
        <f>VLOOKUP($F87,Sheet2!$A$6:$V$141,16,FALSE)</f>
        <v>#REF!</v>
      </c>
      <c r="U87" s="71" t="e">
        <f>VLOOKUP($F87,Sheet2!$A$6:$V$141,17,FALSE)</f>
        <v>#REF!</v>
      </c>
      <c r="V87" s="71" t="e">
        <f>VLOOKUP($F87,Sheet2!$A$6:$V$141,18,FALSE)</f>
        <v>#REF!</v>
      </c>
      <c r="W87" s="71" t="e">
        <f>VLOOKUP($F87,Sheet2!$A$6:$V$141,19,FALSE)</f>
        <v>#REF!</v>
      </c>
      <c r="X87" s="71" t="e">
        <f>VLOOKUP($F87,Sheet2!$A$6:$V$141,20,FALSE)</f>
        <v>#REF!</v>
      </c>
      <c r="Y87" s="71" t="e">
        <f>VLOOKUP($F87,Sheet2!$A$6:$V$141,21,FALSE)</f>
        <v>#REF!</v>
      </c>
      <c r="Z87" s="71" t="e">
        <f>VLOOKUP($F87,Sheet2!$A$6:$V$141,22,FALSE)</f>
        <v>#REF!</v>
      </c>
      <c r="AA87" s="71"/>
      <c r="AB87" s="71"/>
      <c r="AC87" s="71"/>
      <c r="AD87" s="71"/>
      <c r="AE87" s="71"/>
      <c r="AF87" s="71"/>
      <c r="AG87" s="71"/>
      <c r="AH87" s="71"/>
      <c r="AI87" s="71"/>
      <c r="AJ87" s="71"/>
      <c r="AK87" s="71"/>
      <c r="AL87" s="71"/>
    </row>
    <row r="88" spans="1:38" ht="15" hidden="1" customHeight="1">
      <c r="E88" s="68">
        <v>310302100001000</v>
      </c>
      <c r="F88" s="69" t="s">
        <v>116</v>
      </c>
      <c r="H88" s="71"/>
      <c r="I88" s="71"/>
      <c r="J88" s="71"/>
      <c r="K88" s="71"/>
      <c r="L88" s="71"/>
      <c r="M88" s="71"/>
      <c r="N88" s="71"/>
      <c r="O88" s="71"/>
      <c r="P88" s="71"/>
      <c r="Q88" s="71"/>
      <c r="R88" s="71"/>
      <c r="S88" s="71"/>
      <c r="T88" s="71"/>
      <c r="U88" s="71"/>
      <c r="V88" s="71"/>
      <c r="W88" s="71"/>
      <c r="X88" s="71"/>
      <c r="Y88" s="71"/>
      <c r="Z88" s="71"/>
      <c r="AA88" s="71">
        <f t="shared" ref="AA88:AA138" si="10">+X88+Y88-J88</f>
        <v>0</v>
      </c>
      <c r="AB88" s="71"/>
      <c r="AC88" s="71"/>
      <c r="AD88" s="71"/>
      <c r="AE88" s="71"/>
      <c r="AF88" s="71"/>
      <c r="AG88" s="71"/>
      <c r="AH88" s="71"/>
      <c r="AI88" s="71"/>
      <c r="AJ88" s="71"/>
      <c r="AK88" s="71"/>
      <c r="AL88" s="71"/>
    </row>
    <row r="89" spans="1:38" ht="15" hidden="1" customHeight="1">
      <c r="E89" s="68">
        <v>310303100001000</v>
      </c>
      <c r="F89" s="69" t="s">
        <v>117</v>
      </c>
      <c r="H89" s="71"/>
      <c r="I89" s="71"/>
      <c r="J89" s="71"/>
      <c r="K89" s="71"/>
      <c r="L89" s="71"/>
      <c r="M89" s="71"/>
      <c r="N89" s="71"/>
      <c r="O89" s="71"/>
      <c r="P89" s="71"/>
      <c r="Q89" s="71"/>
      <c r="R89" s="71"/>
      <c r="S89" s="71"/>
      <c r="T89" s="71"/>
      <c r="U89" s="71"/>
      <c r="V89" s="71"/>
      <c r="W89" s="71"/>
      <c r="X89" s="71"/>
      <c r="Y89" s="71"/>
      <c r="Z89" s="71"/>
      <c r="AA89" s="71">
        <f t="shared" si="10"/>
        <v>0</v>
      </c>
      <c r="AB89" s="71"/>
      <c r="AC89" s="71"/>
      <c r="AD89" s="71"/>
      <c r="AE89" s="71"/>
      <c r="AF89" s="71"/>
      <c r="AG89" s="71"/>
      <c r="AH89" s="71"/>
      <c r="AI89" s="71"/>
      <c r="AJ89" s="71"/>
      <c r="AK89" s="71"/>
      <c r="AL89" s="71"/>
    </row>
    <row r="90" spans="1:38" ht="15" hidden="1" customHeight="1">
      <c r="E90" s="68">
        <v>310304100001000</v>
      </c>
      <c r="F90" s="69" t="s">
        <v>118</v>
      </c>
      <c r="H90" s="71"/>
      <c r="I90" s="71"/>
      <c r="J90" s="71"/>
      <c r="K90" s="71"/>
      <c r="L90" s="71"/>
      <c r="M90" s="71"/>
      <c r="N90" s="71"/>
      <c r="O90" s="71"/>
      <c r="P90" s="71"/>
      <c r="Q90" s="71"/>
      <c r="R90" s="71"/>
      <c r="S90" s="71"/>
      <c r="T90" s="71"/>
      <c r="U90" s="71"/>
      <c r="V90" s="71"/>
      <c r="W90" s="71"/>
      <c r="X90" s="71"/>
      <c r="Y90" s="71"/>
      <c r="Z90" s="71"/>
      <c r="AA90" s="71">
        <f t="shared" si="10"/>
        <v>0</v>
      </c>
      <c r="AB90" s="71"/>
      <c r="AC90" s="71"/>
      <c r="AD90" s="71"/>
      <c r="AE90" s="71"/>
      <c r="AF90" s="71"/>
      <c r="AG90" s="71"/>
      <c r="AH90" s="71"/>
      <c r="AI90" s="71"/>
      <c r="AJ90" s="71"/>
      <c r="AK90" s="71"/>
      <c r="AL90" s="71"/>
    </row>
    <row r="91" spans="1:38" ht="15" customHeight="1">
      <c r="A91" t="s">
        <v>27</v>
      </c>
      <c r="C91" t="s">
        <v>156</v>
      </c>
      <c r="D91" s="69" t="s">
        <v>118</v>
      </c>
      <c r="E91" s="69"/>
      <c r="F91" s="66" t="s">
        <v>198</v>
      </c>
      <c r="G91" s="71" t="e">
        <f>VLOOKUP($F91,Sheet2!$A$6:$V$141,3,FALSE)</f>
        <v>#REF!</v>
      </c>
      <c r="H91" s="71" t="e">
        <f>VLOOKUP($F91,Sheet2!$A$6:$V$141,4,FALSE)</f>
        <v>#REF!</v>
      </c>
      <c r="I91" s="71" t="e">
        <f>VLOOKUP($F91,Sheet2!$A$6:$V$141,5,FALSE)</f>
        <v>#REF!</v>
      </c>
      <c r="J91" s="71" t="e">
        <f>VLOOKUP($F91,Sheet2!$A$6:$V$141,6,FALSE)</f>
        <v>#REF!</v>
      </c>
      <c r="K91" s="71" t="e">
        <f>VLOOKUP($F91,Sheet2!$A$6:$V$141,7,FALSE)</f>
        <v>#REF!</v>
      </c>
      <c r="L91" s="71" t="e">
        <f>VLOOKUP($F91,Sheet2!$A$6:$V$141,8,FALSE)</f>
        <v>#REF!</v>
      </c>
      <c r="M91" s="71" t="e">
        <f>VLOOKUP($F91,Sheet2!$A$6:$V$141,9,FALSE)</f>
        <v>#REF!</v>
      </c>
      <c r="N91" s="71" t="e">
        <f>VLOOKUP($F91,Sheet2!$A$6:$V$141,10,FALSE)</f>
        <v>#REF!</v>
      </c>
      <c r="O91" s="71" t="e">
        <f>VLOOKUP($F91,Sheet2!$A$6:$V$141,11,FALSE)</f>
        <v>#REF!</v>
      </c>
      <c r="P91" s="71" t="e">
        <f>VLOOKUP($F91,Sheet2!$A$6:$V$141,12,FALSE)</f>
        <v>#REF!</v>
      </c>
      <c r="Q91" s="71" t="e">
        <f>VLOOKUP($F91,Sheet2!$A$6:$V$141,13,FALSE)</f>
        <v>#REF!</v>
      </c>
      <c r="R91" s="71" t="e">
        <f>VLOOKUP($F91,Sheet2!$A$6:$V$141,14,FALSE)</f>
        <v>#REF!</v>
      </c>
      <c r="S91" s="71" t="e">
        <f>VLOOKUP($F91,Sheet2!$A$6:$V$141,15,FALSE)</f>
        <v>#REF!</v>
      </c>
      <c r="T91" s="71" t="e">
        <f>VLOOKUP($F91,Sheet2!$A$6:$V$141,16,FALSE)</f>
        <v>#REF!</v>
      </c>
      <c r="U91" s="71" t="e">
        <f>VLOOKUP($F91,Sheet2!$A$6:$V$141,17,FALSE)</f>
        <v>#REF!</v>
      </c>
      <c r="V91" s="71" t="e">
        <f>VLOOKUP($F91,Sheet2!$A$6:$V$141,18,FALSE)</f>
        <v>#REF!</v>
      </c>
      <c r="W91" s="71" t="e">
        <f>VLOOKUP($F91,Sheet2!$A$6:$V$141,19,FALSE)</f>
        <v>#REF!</v>
      </c>
      <c r="X91" s="71" t="e">
        <f>VLOOKUP($F91,Sheet2!$A$6:$V$141,20,FALSE)</f>
        <v>#REF!</v>
      </c>
      <c r="Y91" s="71" t="e">
        <f>VLOOKUP($F91,Sheet2!$A$6:$V$141,21,FALSE)</f>
        <v>#REF!</v>
      </c>
      <c r="Z91" s="71" t="e">
        <f>VLOOKUP($F91,Sheet2!$A$6:$V$141,22,FALSE)</f>
        <v>#REF!</v>
      </c>
      <c r="AA91" s="71" t="e">
        <f t="shared" si="10"/>
        <v>#REF!</v>
      </c>
      <c r="AB91" s="71"/>
      <c r="AC91" s="71"/>
      <c r="AD91" s="71"/>
      <c r="AE91" s="71"/>
      <c r="AF91" s="71"/>
      <c r="AG91" s="71"/>
      <c r="AH91" s="71"/>
      <c r="AI91" s="71"/>
      <c r="AJ91" s="71"/>
      <c r="AK91" s="71"/>
      <c r="AL91" s="71"/>
    </row>
    <row r="92" spans="1:38" ht="15" hidden="1" customHeight="1">
      <c r="E92" s="68">
        <v>310305100001000</v>
      </c>
      <c r="F92" s="69" t="s">
        <v>119</v>
      </c>
      <c r="H92" s="71"/>
      <c r="I92" s="71"/>
      <c r="J92" s="71"/>
      <c r="K92" s="71"/>
      <c r="L92" s="71"/>
      <c r="M92" s="71"/>
      <c r="N92" s="71"/>
      <c r="O92" s="71"/>
      <c r="P92" s="71"/>
      <c r="Q92" s="71"/>
      <c r="R92" s="71"/>
      <c r="S92" s="71"/>
      <c r="T92" s="71"/>
      <c r="U92" s="71"/>
      <c r="V92" s="71"/>
      <c r="W92" s="71"/>
      <c r="X92" s="71"/>
      <c r="Y92" s="71"/>
      <c r="Z92" s="71"/>
      <c r="AA92" s="71">
        <f t="shared" si="10"/>
        <v>0</v>
      </c>
      <c r="AB92" s="71"/>
      <c r="AC92" s="71"/>
      <c r="AD92" s="71"/>
      <c r="AE92" s="71"/>
      <c r="AF92" s="71"/>
      <c r="AG92" s="71"/>
      <c r="AH92" s="71"/>
      <c r="AI92" s="71"/>
      <c r="AJ92" s="71"/>
      <c r="AK92" s="71"/>
      <c r="AL92" s="71"/>
    </row>
    <row r="93" spans="1:38" ht="15" hidden="1" customHeight="1">
      <c r="E93" s="68">
        <v>310305100002000</v>
      </c>
      <c r="F93" s="69" t="s">
        <v>120</v>
      </c>
      <c r="H93" s="71"/>
      <c r="I93" s="71"/>
      <c r="J93" s="71"/>
      <c r="K93" s="71"/>
      <c r="L93" s="71"/>
      <c r="M93" s="71"/>
      <c r="N93" s="71"/>
      <c r="O93" s="71"/>
      <c r="P93" s="71"/>
      <c r="Q93" s="71"/>
      <c r="R93" s="71"/>
      <c r="S93" s="71"/>
      <c r="T93" s="71"/>
      <c r="U93" s="71"/>
      <c r="V93" s="71"/>
      <c r="W93" s="71"/>
      <c r="X93" s="71"/>
      <c r="Y93" s="71"/>
      <c r="Z93" s="71"/>
      <c r="AA93" s="71">
        <f t="shared" si="10"/>
        <v>0</v>
      </c>
      <c r="AB93" s="71"/>
      <c r="AC93" s="71"/>
      <c r="AD93" s="71"/>
      <c r="AE93" s="71"/>
      <c r="AF93" s="71"/>
      <c r="AG93" s="71"/>
      <c r="AH93" s="71"/>
      <c r="AI93" s="71"/>
      <c r="AJ93" s="71"/>
      <c r="AK93" s="71"/>
      <c r="AL93" s="71"/>
    </row>
    <row r="94" spans="1:38" ht="15" customHeight="1">
      <c r="A94" t="s">
        <v>27</v>
      </c>
      <c r="C94" t="s">
        <v>156</v>
      </c>
      <c r="D94" s="69" t="s">
        <v>120</v>
      </c>
      <c r="E94" s="69"/>
      <c r="F94" s="66" t="s">
        <v>248</v>
      </c>
      <c r="G94" s="71" t="e">
        <f>VLOOKUP($F94,Sheet2!$A$6:$V$141,3,FALSE)</f>
        <v>#REF!</v>
      </c>
      <c r="H94" s="71" t="e">
        <f>VLOOKUP($F94,Sheet2!$A$6:$V$141,4,FALSE)</f>
        <v>#REF!</v>
      </c>
      <c r="I94" s="71" t="e">
        <f>VLOOKUP($F94,Sheet2!$A$6:$V$141,5,FALSE)</f>
        <v>#REF!</v>
      </c>
      <c r="J94" s="71" t="e">
        <f>VLOOKUP($F94,Sheet2!$A$6:$V$141,6,FALSE)</f>
        <v>#REF!</v>
      </c>
      <c r="K94" s="71" t="e">
        <f>VLOOKUP($F94,Sheet2!$A$6:$V$141,7,FALSE)</f>
        <v>#REF!</v>
      </c>
      <c r="L94" s="71" t="e">
        <f>VLOOKUP($F94,Sheet2!$A$6:$V$141,8,FALSE)</f>
        <v>#REF!</v>
      </c>
      <c r="M94" s="71" t="e">
        <f>VLOOKUP($F94,Sheet2!$A$6:$V$141,9,FALSE)</f>
        <v>#REF!</v>
      </c>
      <c r="N94" s="71" t="e">
        <f>VLOOKUP($F94,Sheet2!$A$6:$V$141,10,FALSE)</f>
        <v>#REF!</v>
      </c>
      <c r="O94" s="71" t="e">
        <f>VLOOKUP($F94,Sheet2!$A$6:$V$141,11,FALSE)</f>
        <v>#REF!</v>
      </c>
      <c r="P94" s="71" t="e">
        <f>VLOOKUP($F94,Sheet2!$A$6:$V$141,12,FALSE)</f>
        <v>#REF!</v>
      </c>
      <c r="Q94" s="71" t="e">
        <f>VLOOKUP($F94,Sheet2!$A$6:$V$141,13,FALSE)</f>
        <v>#REF!</v>
      </c>
      <c r="R94" s="71" t="e">
        <f>VLOOKUP($F94,Sheet2!$A$6:$V$141,14,FALSE)</f>
        <v>#REF!</v>
      </c>
      <c r="S94" s="71" t="e">
        <f>VLOOKUP($F94,Sheet2!$A$6:$V$141,15,FALSE)</f>
        <v>#REF!</v>
      </c>
      <c r="T94" s="71" t="e">
        <f>VLOOKUP($F94,Sheet2!$A$6:$V$141,16,FALSE)</f>
        <v>#REF!</v>
      </c>
      <c r="U94" s="71" t="e">
        <f>VLOOKUP($F94,Sheet2!$A$6:$V$141,17,FALSE)</f>
        <v>#REF!</v>
      </c>
      <c r="V94" s="71" t="e">
        <f>VLOOKUP($F94,Sheet2!$A$6:$V$141,18,FALSE)</f>
        <v>#REF!</v>
      </c>
      <c r="W94" s="71" t="e">
        <f>VLOOKUP($F94,Sheet2!$A$6:$V$141,19,FALSE)</f>
        <v>#REF!</v>
      </c>
      <c r="X94" s="71" t="e">
        <f>VLOOKUP($F94,Sheet2!$A$6:$V$141,20,FALSE)</f>
        <v>#REF!</v>
      </c>
      <c r="Y94" s="71" t="e">
        <f>VLOOKUP($F94,Sheet2!$A$6:$V$141,21,FALSE)</f>
        <v>#REF!</v>
      </c>
      <c r="Z94" s="71" t="e">
        <f>VLOOKUP($F94,Sheet2!$A$6:$V$141,22,FALSE)</f>
        <v>#REF!</v>
      </c>
      <c r="AA94" s="71" t="e">
        <f t="shared" si="10"/>
        <v>#REF!</v>
      </c>
      <c r="AB94" s="71"/>
      <c r="AC94" s="71"/>
      <c r="AD94" s="71"/>
      <c r="AE94" s="71"/>
      <c r="AF94" s="71"/>
      <c r="AG94" s="71"/>
      <c r="AH94" s="71"/>
      <c r="AI94" s="71"/>
      <c r="AJ94" s="71"/>
      <c r="AK94" s="71"/>
      <c r="AL94" s="71"/>
    </row>
    <row r="95" spans="1:38" ht="15" hidden="1" customHeight="1">
      <c r="E95" s="68">
        <v>310306100001000</v>
      </c>
      <c r="F95" s="69" t="s">
        <v>121</v>
      </c>
      <c r="H95" s="71"/>
      <c r="I95" s="71"/>
      <c r="J95" s="71"/>
      <c r="K95" s="71"/>
      <c r="L95" s="71"/>
      <c r="M95" s="71"/>
      <c r="N95" s="71"/>
      <c r="O95" s="71"/>
      <c r="P95" s="71"/>
      <c r="Q95" s="71"/>
      <c r="R95" s="71"/>
      <c r="S95" s="71"/>
      <c r="T95" s="71"/>
      <c r="U95" s="71"/>
      <c r="V95" s="71"/>
      <c r="W95" s="71"/>
      <c r="X95" s="71"/>
      <c r="Y95" s="71"/>
      <c r="Z95" s="71"/>
      <c r="AA95" s="71">
        <f t="shared" si="10"/>
        <v>0</v>
      </c>
      <c r="AB95" s="71"/>
      <c r="AC95" s="71"/>
      <c r="AD95" s="71"/>
      <c r="AE95" s="71"/>
      <c r="AF95" s="71"/>
      <c r="AG95" s="71"/>
      <c r="AH95" s="71"/>
      <c r="AI95" s="71"/>
      <c r="AJ95" s="71"/>
      <c r="AK95" s="71"/>
      <c r="AL95" s="71"/>
    </row>
    <row r="96" spans="1:38" ht="15" customHeight="1">
      <c r="A96" t="s">
        <v>27</v>
      </c>
      <c r="C96" t="s">
        <v>156</v>
      </c>
      <c r="D96" s="69" t="s">
        <v>121</v>
      </c>
      <c r="E96" s="69"/>
      <c r="F96" s="66" t="s">
        <v>267</v>
      </c>
      <c r="G96" s="71" t="e">
        <f>VLOOKUP($F96,Sheet2!$A$6:$V$141,3,FALSE)</f>
        <v>#REF!</v>
      </c>
      <c r="H96" s="71" t="e">
        <f>VLOOKUP($F96,Sheet2!$A$6:$V$141,4,FALSE)</f>
        <v>#REF!</v>
      </c>
      <c r="I96" s="71" t="e">
        <f>VLOOKUP($F96,Sheet2!$A$6:$V$141,5,FALSE)</f>
        <v>#REF!</v>
      </c>
      <c r="J96" s="71" t="e">
        <f>VLOOKUP($F96,Sheet2!$A$6:$V$141,6,FALSE)</f>
        <v>#REF!</v>
      </c>
      <c r="K96" s="71" t="e">
        <f>VLOOKUP($F96,Sheet2!$A$6:$V$141,7,FALSE)</f>
        <v>#REF!</v>
      </c>
      <c r="L96" s="71" t="e">
        <f>VLOOKUP($F96,Sheet2!$A$6:$V$141,8,FALSE)</f>
        <v>#REF!</v>
      </c>
      <c r="M96" s="71" t="e">
        <f>VLOOKUP($F96,Sheet2!$A$6:$V$141,9,FALSE)</f>
        <v>#REF!</v>
      </c>
      <c r="N96" s="71" t="e">
        <f>VLOOKUP($F96,Sheet2!$A$6:$V$141,10,FALSE)</f>
        <v>#REF!</v>
      </c>
      <c r="O96" s="71" t="e">
        <f>VLOOKUP($F96,Sheet2!$A$6:$V$141,11,FALSE)</f>
        <v>#REF!</v>
      </c>
      <c r="P96" s="71" t="e">
        <f>VLOOKUP($F96,Sheet2!$A$6:$V$141,12,FALSE)</f>
        <v>#REF!</v>
      </c>
      <c r="Q96" s="71" t="e">
        <f>VLOOKUP($F96,Sheet2!$A$6:$V$141,13,FALSE)</f>
        <v>#REF!</v>
      </c>
      <c r="R96" s="71" t="e">
        <f>VLOOKUP($F96,Sheet2!$A$6:$V$141,14,FALSE)</f>
        <v>#REF!</v>
      </c>
      <c r="S96" s="71" t="e">
        <f>VLOOKUP($F96,Sheet2!$A$6:$V$141,15,FALSE)</f>
        <v>#REF!</v>
      </c>
      <c r="T96" s="71" t="e">
        <f>VLOOKUP($F96,Sheet2!$A$6:$V$141,16,FALSE)</f>
        <v>#REF!</v>
      </c>
      <c r="U96" s="71" t="e">
        <f>VLOOKUP($F96,Sheet2!$A$6:$V$141,17,FALSE)</f>
        <v>#REF!</v>
      </c>
      <c r="V96" s="71" t="e">
        <f>VLOOKUP($F96,Sheet2!$A$6:$V$141,18,FALSE)</f>
        <v>#REF!</v>
      </c>
      <c r="W96" s="71" t="e">
        <f>VLOOKUP($F96,Sheet2!$A$6:$V$141,19,FALSE)</f>
        <v>#REF!</v>
      </c>
      <c r="X96" s="71" t="e">
        <f>VLOOKUP($F96,Sheet2!$A$6:$V$141,20,FALSE)</f>
        <v>#REF!</v>
      </c>
      <c r="Y96" s="71" t="e">
        <f>VLOOKUP($F96,Sheet2!$A$6:$V$141,21,FALSE)</f>
        <v>#REF!</v>
      </c>
      <c r="Z96" s="71" t="e">
        <f>VLOOKUP($F96,Sheet2!$A$6:$V$141,22,FALSE)</f>
        <v>#REF!</v>
      </c>
      <c r="AA96" s="71" t="e">
        <f t="shared" si="10"/>
        <v>#REF!</v>
      </c>
      <c r="AB96" s="71"/>
      <c r="AC96" s="71"/>
      <c r="AD96" s="71"/>
      <c r="AE96" s="71"/>
      <c r="AF96" s="71"/>
      <c r="AG96" s="71"/>
      <c r="AH96" s="71"/>
      <c r="AI96" s="71"/>
      <c r="AJ96" s="71"/>
      <c r="AK96" s="71"/>
      <c r="AL96" s="71"/>
    </row>
    <row r="97" spans="1:38" ht="15" customHeight="1">
      <c r="A97" t="s">
        <v>27</v>
      </c>
      <c r="C97" t="s">
        <v>156</v>
      </c>
      <c r="D97" s="69" t="s">
        <v>121</v>
      </c>
      <c r="E97" s="69"/>
      <c r="F97" s="66" t="s">
        <v>278</v>
      </c>
      <c r="G97" s="71" t="e">
        <f>VLOOKUP($F97,Sheet2!$A$6:$V$141,3,FALSE)</f>
        <v>#REF!</v>
      </c>
      <c r="H97" s="71" t="e">
        <f>VLOOKUP($F97,Sheet2!$A$6:$V$141,4,FALSE)</f>
        <v>#REF!</v>
      </c>
      <c r="I97" s="71" t="e">
        <f>VLOOKUP($F97,Sheet2!$A$6:$V$141,5,FALSE)</f>
        <v>#REF!</v>
      </c>
      <c r="J97" s="71" t="e">
        <f>VLOOKUP($F97,Sheet2!$A$6:$V$141,6,FALSE)</f>
        <v>#REF!</v>
      </c>
      <c r="K97" s="71" t="e">
        <f>VLOOKUP($F97,Sheet2!$A$6:$V$141,7,FALSE)</f>
        <v>#REF!</v>
      </c>
      <c r="L97" s="71" t="e">
        <f>VLOOKUP($F97,Sheet2!$A$6:$V$141,8,FALSE)</f>
        <v>#REF!</v>
      </c>
      <c r="M97" s="71" t="e">
        <f>VLOOKUP($F97,Sheet2!$A$6:$V$141,9,FALSE)</f>
        <v>#REF!</v>
      </c>
      <c r="N97" s="71" t="e">
        <f>VLOOKUP($F97,Sheet2!$A$6:$V$141,10,FALSE)</f>
        <v>#REF!</v>
      </c>
      <c r="O97" s="71" t="e">
        <f>VLOOKUP($F97,Sheet2!$A$6:$V$141,11,FALSE)</f>
        <v>#REF!</v>
      </c>
      <c r="P97" s="71" t="e">
        <f>VLOOKUP($F97,Sheet2!$A$6:$V$141,12,FALSE)</f>
        <v>#REF!</v>
      </c>
      <c r="Q97" s="71" t="e">
        <f>VLOOKUP($F97,Sheet2!$A$6:$V$141,13,FALSE)</f>
        <v>#REF!</v>
      </c>
      <c r="R97" s="71" t="e">
        <f>VLOOKUP($F97,Sheet2!$A$6:$V$141,14,FALSE)</f>
        <v>#REF!</v>
      </c>
      <c r="S97" s="71" t="e">
        <f>VLOOKUP($F97,Sheet2!$A$6:$V$141,15,FALSE)</f>
        <v>#REF!</v>
      </c>
      <c r="T97" s="71" t="e">
        <f>VLOOKUP($F97,Sheet2!$A$6:$V$141,16,FALSE)</f>
        <v>#REF!</v>
      </c>
      <c r="U97" s="71" t="e">
        <f>VLOOKUP($F97,Sheet2!$A$6:$V$141,17,FALSE)</f>
        <v>#REF!</v>
      </c>
      <c r="V97" s="71" t="e">
        <f>VLOOKUP($F97,Sheet2!$A$6:$V$141,18,FALSE)</f>
        <v>#REF!</v>
      </c>
      <c r="W97" s="71" t="e">
        <f>VLOOKUP($F97,Sheet2!$A$6:$V$141,19,FALSE)</f>
        <v>#REF!</v>
      </c>
      <c r="X97" s="71" t="e">
        <f>VLOOKUP($F97,Sheet2!$A$6:$V$141,20,FALSE)</f>
        <v>#REF!</v>
      </c>
      <c r="Y97" s="71" t="e">
        <f>VLOOKUP($F97,Sheet2!$A$6:$V$141,21,FALSE)</f>
        <v>#REF!</v>
      </c>
      <c r="Z97" s="71" t="e">
        <f>VLOOKUP($F97,Sheet2!$A$6:$V$141,22,FALSE)</f>
        <v>#REF!</v>
      </c>
      <c r="AA97" s="71" t="e">
        <f t="shared" ref="AA97" si="11">+X97+Y97-J97</f>
        <v>#REF!</v>
      </c>
      <c r="AB97" s="71"/>
      <c r="AC97" s="71"/>
      <c r="AD97" s="71"/>
      <c r="AE97" s="71"/>
      <c r="AF97" s="71"/>
      <c r="AG97" s="71"/>
      <c r="AH97" s="71"/>
      <c r="AI97" s="71"/>
      <c r="AJ97" s="71"/>
      <c r="AK97" s="71"/>
      <c r="AL97" s="71"/>
    </row>
    <row r="98" spans="1:38" ht="15" hidden="1" customHeight="1">
      <c r="E98" s="68">
        <v>310306100002000</v>
      </c>
      <c r="F98" s="69" t="s">
        <v>122</v>
      </c>
      <c r="H98" s="71"/>
      <c r="I98" s="71"/>
      <c r="J98" s="71"/>
      <c r="K98" s="71"/>
      <c r="L98" s="71"/>
      <c r="M98" s="71"/>
      <c r="N98" s="71"/>
      <c r="O98" s="71"/>
      <c r="P98" s="71"/>
      <c r="Q98" s="71"/>
      <c r="R98" s="71"/>
      <c r="S98" s="71"/>
      <c r="T98" s="71"/>
      <c r="U98" s="71"/>
      <c r="V98" s="71"/>
      <c r="W98" s="71"/>
      <c r="X98" s="71"/>
      <c r="Y98" s="71"/>
      <c r="Z98" s="71"/>
      <c r="AA98" s="71">
        <f t="shared" si="10"/>
        <v>0</v>
      </c>
      <c r="AB98" s="71"/>
      <c r="AC98" s="71"/>
      <c r="AD98" s="71"/>
      <c r="AE98" s="71"/>
      <c r="AF98" s="71"/>
      <c r="AG98" s="71"/>
      <c r="AH98" s="71"/>
      <c r="AI98" s="71"/>
      <c r="AJ98" s="71"/>
      <c r="AK98" s="71"/>
      <c r="AL98" s="71"/>
    </row>
    <row r="99" spans="1:38" ht="15" hidden="1" customHeight="1">
      <c r="E99" s="68">
        <v>310307100001000</v>
      </c>
      <c r="F99" s="69" t="s">
        <v>123</v>
      </c>
      <c r="H99" s="71"/>
      <c r="I99" s="71"/>
      <c r="J99" s="71"/>
      <c r="K99" s="71"/>
      <c r="L99" s="71"/>
      <c r="M99" s="71"/>
      <c r="N99" s="71"/>
      <c r="O99" s="71"/>
      <c r="P99" s="71"/>
      <c r="Q99" s="71"/>
      <c r="R99" s="71"/>
      <c r="S99" s="71"/>
      <c r="T99" s="71"/>
      <c r="U99" s="71"/>
      <c r="V99" s="71"/>
      <c r="W99" s="71"/>
      <c r="X99" s="71"/>
      <c r="Y99" s="71"/>
      <c r="Z99" s="71"/>
      <c r="AA99" s="71">
        <f t="shared" si="10"/>
        <v>0</v>
      </c>
      <c r="AB99" s="71"/>
      <c r="AC99" s="71"/>
      <c r="AD99" s="71"/>
      <c r="AE99" s="71"/>
      <c r="AF99" s="71"/>
      <c r="AG99" s="71"/>
      <c r="AH99" s="71"/>
      <c r="AI99" s="71"/>
      <c r="AJ99" s="71"/>
      <c r="AK99" s="71"/>
      <c r="AL99" s="71"/>
    </row>
    <row r="100" spans="1:38" ht="15" hidden="1" customHeight="1">
      <c r="E100" s="68">
        <v>310400100001000</v>
      </c>
      <c r="F100" s="69" t="s">
        <v>124</v>
      </c>
      <c r="H100" s="71"/>
      <c r="I100" s="71"/>
      <c r="J100" s="71"/>
      <c r="K100" s="71"/>
      <c r="L100" s="71"/>
      <c r="M100" s="71"/>
      <c r="N100" s="71"/>
      <c r="O100" s="71"/>
      <c r="P100" s="71"/>
      <c r="Q100" s="71"/>
      <c r="R100" s="71"/>
      <c r="S100" s="71"/>
      <c r="T100" s="71"/>
      <c r="U100" s="71"/>
      <c r="V100" s="71"/>
      <c r="W100" s="71"/>
      <c r="X100" s="71"/>
      <c r="Y100" s="71"/>
      <c r="Z100" s="71"/>
      <c r="AA100" s="71">
        <f t="shared" si="10"/>
        <v>0</v>
      </c>
      <c r="AB100" s="71"/>
      <c r="AC100" s="71"/>
      <c r="AD100" s="71"/>
      <c r="AE100" s="71"/>
      <c r="AF100" s="71"/>
      <c r="AG100" s="71"/>
      <c r="AH100" s="71"/>
      <c r="AI100" s="71"/>
      <c r="AJ100" s="71"/>
      <c r="AK100" s="71"/>
      <c r="AL100" s="71"/>
    </row>
    <row r="101" spans="1:38" ht="15" customHeight="1">
      <c r="A101" t="s">
        <v>27</v>
      </c>
      <c r="C101" t="s">
        <v>132</v>
      </c>
      <c r="D101" s="69" t="s">
        <v>124</v>
      </c>
      <c r="E101" s="69"/>
      <c r="F101" s="66" t="s">
        <v>47</v>
      </c>
      <c r="G101" s="71" t="e">
        <f>VLOOKUP($F101,Sheet2!$A$6:$V$141,3,FALSE)</f>
        <v>#REF!</v>
      </c>
      <c r="H101" s="71" t="e">
        <f>VLOOKUP($F101,Sheet2!$A$6:$V$141,4,FALSE)</f>
        <v>#REF!</v>
      </c>
      <c r="I101" s="71" t="e">
        <f>VLOOKUP($F101,Sheet2!$A$6:$V$141,5,FALSE)</f>
        <v>#REF!</v>
      </c>
      <c r="J101" s="71" t="e">
        <f>VLOOKUP($F101,Sheet2!$A$6:$V$141,6,FALSE)</f>
        <v>#REF!</v>
      </c>
      <c r="K101" s="71" t="e">
        <f>VLOOKUP($F101,Sheet2!$A$6:$V$141,7,FALSE)</f>
        <v>#REF!</v>
      </c>
      <c r="L101" s="71" t="e">
        <f>VLOOKUP($F101,Sheet2!$A$6:$V$141,8,FALSE)</f>
        <v>#REF!</v>
      </c>
      <c r="M101" s="71" t="e">
        <f>VLOOKUP($F101,Sheet2!$A$6:$V$141,9,FALSE)</f>
        <v>#REF!</v>
      </c>
      <c r="N101" s="71" t="e">
        <f>VLOOKUP($F101,Sheet2!$A$6:$V$141,10,FALSE)</f>
        <v>#REF!</v>
      </c>
      <c r="O101" s="71" t="e">
        <f>VLOOKUP($F101,Sheet2!$A$6:$V$141,11,FALSE)</f>
        <v>#REF!</v>
      </c>
      <c r="P101" s="71" t="e">
        <f>VLOOKUP($F101,Sheet2!$A$6:$V$141,12,FALSE)</f>
        <v>#REF!</v>
      </c>
      <c r="Q101" s="71" t="e">
        <f>VLOOKUP($F101,Sheet2!$A$6:$V$141,13,FALSE)</f>
        <v>#REF!</v>
      </c>
      <c r="R101" s="71" t="e">
        <f>VLOOKUP($F101,Sheet2!$A$6:$V$141,14,FALSE)</f>
        <v>#REF!</v>
      </c>
      <c r="S101" s="71" t="e">
        <f>VLOOKUP($F101,Sheet2!$A$6:$V$141,15,FALSE)</f>
        <v>#REF!</v>
      </c>
      <c r="T101" s="71" t="e">
        <f>VLOOKUP($F101,Sheet2!$A$6:$V$141,16,FALSE)</f>
        <v>#REF!</v>
      </c>
      <c r="U101" s="71" t="e">
        <f>VLOOKUP($F101,Sheet2!$A$6:$V$141,17,FALSE)</f>
        <v>#REF!</v>
      </c>
      <c r="V101" s="71" t="e">
        <f>VLOOKUP($F101,Sheet2!$A$6:$V$141,18,FALSE)</f>
        <v>#REF!</v>
      </c>
      <c r="W101" s="71" t="e">
        <f>VLOOKUP($F101,Sheet2!$A$6:$V$141,19,FALSE)</f>
        <v>#REF!</v>
      </c>
      <c r="X101" s="71" t="e">
        <f>VLOOKUP($F101,Sheet2!$A$6:$V$141,20,FALSE)</f>
        <v>#REF!</v>
      </c>
      <c r="Y101" s="71" t="e">
        <f>VLOOKUP($F101,Sheet2!$A$6:$V$141,21,FALSE)</f>
        <v>#REF!</v>
      </c>
      <c r="Z101" s="71" t="e">
        <f>VLOOKUP($F101,Sheet2!$A$6:$V$141,22,FALSE)</f>
        <v>#REF!</v>
      </c>
      <c r="AA101" s="71" t="e">
        <f t="shared" si="10"/>
        <v>#REF!</v>
      </c>
      <c r="AB101" s="71"/>
      <c r="AC101" s="71"/>
      <c r="AD101" s="71"/>
      <c r="AE101" s="71"/>
      <c r="AF101" s="71"/>
      <c r="AG101" s="71"/>
      <c r="AH101" s="71"/>
      <c r="AI101" s="71"/>
      <c r="AJ101" s="71"/>
      <c r="AK101" s="71"/>
      <c r="AL101" s="71"/>
    </row>
    <row r="102" spans="1:38" ht="15" hidden="1" customHeight="1">
      <c r="E102" s="68">
        <v>310500100001000</v>
      </c>
      <c r="F102" s="69" t="s">
        <v>125</v>
      </c>
      <c r="H102" s="71"/>
      <c r="I102" s="71"/>
      <c r="J102" s="71"/>
      <c r="K102" s="71"/>
      <c r="L102" s="71"/>
      <c r="M102" s="71"/>
      <c r="N102" s="71"/>
      <c r="O102" s="71"/>
      <c r="P102" s="71"/>
      <c r="Q102" s="71"/>
      <c r="R102" s="71"/>
      <c r="S102" s="71"/>
      <c r="T102" s="71"/>
      <c r="U102" s="71"/>
      <c r="V102" s="71"/>
      <c r="W102" s="71"/>
      <c r="X102" s="71"/>
      <c r="Y102" s="71"/>
      <c r="Z102" s="71"/>
      <c r="AA102" s="71">
        <f t="shared" si="10"/>
        <v>0</v>
      </c>
      <c r="AB102" s="71"/>
      <c r="AC102" s="71"/>
      <c r="AD102" s="71"/>
      <c r="AE102" s="71"/>
      <c r="AF102" s="71"/>
      <c r="AG102" s="71"/>
      <c r="AH102" s="71"/>
      <c r="AI102" s="71"/>
      <c r="AJ102" s="71"/>
      <c r="AK102" s="71"/>
      <c r="AL102" s="71"/>
    </row>
    <row r="103" spans="1:38" ht="15" customHeight="1">
      <c r="A103" t="s">
        <v>27</v>
      </c>
      <c r="C103" t="s">
        <v>132</v>
      </c>
      <c r="D103" s="69" t="s">
        <v>125</v>
      </c>
      <c r="E103" s="69"/>
      <c r="F103" s="66" t="s">
        <v>46</v>
      </c>
      <c r="G103" s="71" t="e">
        <f>VLOOKUP($F103,Sheet2!$A$6:$V$141,3,FALSE)</f>
        <v>#REF!</v>
      </c>
      <c r="H103" s="71" t="e">
        <f>VLOOKUP($F103,Sheet2!$A$6:$V$141,4,FALSE)</f>
        <v>#REF!</v>
      </c>
      <c r="I103" s="71" t="e">
        <f>VLOOKUP($F103,Sheet2!$A$6:$V$141,5,FALSE)</f>
        <v>#REF!</v>
      </c>
      <c r="J103" s="71" t="e">
        <f>VLOOKUP($F103,Sheet2!$A$6:$V$141,6,FALSE)</f>
        <v>#REF!</v>
      </c>
      <c r="K103" s="71" t="e">
        <f>VLOOKUP($F103,Sheet2!$A$6:$V$141,7,FALSE)</f>
        <v>#REF!</v>
      </c>
      <c r="L103" s="71" t="e">
        <f>VLOOKUP($F103,Sheet2!$A$6:$V$141,8,FALSE)</f>
        <v>#REF!</v>
      </c>
      <c r="M103" s="71" t="e">
        <f>VLOOKUP($F103,Sheet2!$A$6:$V$141,9,FALSE)</f>
        <v>#REF!</v>
      </c>
      <c r="N103" s="71" t="e">
        <f>VLOOKUP($F103,Sheet2!$A$6:$V$141,10,FALSE)</f>
        <v>#REF!</v>
      </c>
      <c r="O103" s="71" t="e">
        <f>VLOOKUP($F103,Sheet2!$A$6:$V$141,11,FALSE)</f>
        <v>#REF!</v>
      </c>
      <c r="P103" s="71" t="e">
        <f>VLOOKUP($F103,Sheet2!$A$6:$V$141,12,FALSE)</f>
        <v>#REF!</v>
      </c>
      <c r="Q103" s="71" t="e">
        <f>VLOOKUP($F103,Sheet2!$A$6:$V$141,13,FALSE)</f>
        <v>#REF!</v>
      </c>
      <c r="R103" s="71" t="e">
        <f>VLOOKUP($F103,Sheet2!$A$6:$V$141,14,FALSE)</f>
        <v>#REF!</v>
      </c>
      <c r="S103" s="71" t="e">
        <f>VLOOKUP($F103,Sheet2!$A$6:$V$141,15,FALSE)</f>
        <v>#REF!</v>
      </c>
      <c r="T103" s="71" t="e">
        <f>VLOOKUP($F103,Sheet2!$A$6:$V$141,16,FALSE)</f>
        <v>#REF!</v>
      </c>
      <c r="U103" s="71" t="e">
        <f>VLOOKUP($F103,Sheet2!$A$6:$V$141,17,FALSE)</f>
        <v>#REF!</v>
      </c>
      <c r="V103" s="71" t="e">
        <f>VLOOKUP($F103,Sheet2!$A$6:$V$141,18,FALSE)</f>
        <v>#REF!</v>
      </c>
      <c r="W103" s="71" t="e">
        <f>VLOOKUP($F103,Sheet2!$A$6:$V$141,19,FALSE)</f>
        <v>#REF!</v>
      </c>
      <c r="X103" s="71" t="e">
        <f>VLOOKUP($F103,Sheet2!$A$6:$V$141,20,FALSE)</f>
        <v>#REF!</v>
      </c>
      <c r="Y103" s="71" t="e">
        <f>VLOOKUP($F103,Sheet2!$A$6:$V$141,21,FALSE)</f>
        <v>#REF!</v>
      </c>
      <c r="Z103" s="71" t="e">
        <f>VLOOKUP($F103,Sheet2!$A$6:$V$141,22,FALSE)</f>
        <v>#REF!</v>
      </c>
      <c r="AA103" s="71" t="e">
        <f t="shared" si="10"/>
        <v>#REF!</v>
      </c>
      <c r="AB103" s="71"/>
      <c r="AC103" s="71"/>
      <c r="AD103" s="71"/>
      <c r="AE103" s="71"/>
      <c r="AF103" s="71"/>
      <c r="AG103" s="71"/>
      <c r="AH103" s="71"/>
      <c r="AI103" s="71"/>
      <c r="AJ103" s="71"/>
      <c r="AK103" s="71"/>
      <c r="AL103" s="71"/>
    </row>
    <row r="104" spans="1:38" ht="15" customHeight="1">
      <c r="A104" t="s">
        <v>27</v>
      </c>
      <c r="C104" t="s">
        <v>156</v>
      </c>
      <c r="D104" s="69" t="s">
        <v>125</v>
      </c>
      <c r="E104" s="69"/>
      <c r="F104" s="66" t="s">
        <v>256</v>
      </c>
      <c r="G104" s="71" t="e">
        <f>VLOOKUP($F104,Sheet2!$A$6:$V$141,3,FALSE)</f>
        <v>#REF!</v>
      </c>
      <c r="H104" s="71" t="e">
        <f>VLOOKUP($F104,Sheet2!$A$6:$V$141,4,FALSE)</f>
        <v>#REF!</v>
      </c>
      <c r="I104" s="71" t="e">
        <f>VLOOKUP($F104,Sheet2!$A$6:$V$141,5,FALSE)</f>
        <v>#REF!</v>
      </c>
      <c r="J104" s="71" t="e">
        <f>VLOOKUP($F104,Sheet2!$A$6:$V$141,6,FALSE)</f>
        <v>#REF!</v>
      </c>
      <c r="K104" s="71" t="e">
        <f>VLOOKUP($F104,Sheet2!$A$6:$V$141,7,FALSE)</f>
        <v>#REF!</v>
      </c>
      <c r="L104" s="71" t="e">
        <f>VLOOKUP($F104,Sheet2!$A$6:$V$141,8,FALSE)</f>
        <v>#REF!</v>
      </c>
      <c r="M104" s="71" t="e">
        <f>VLOOKUP($F104,Sheet2!$A$6:$V$141,9,FALSE)</f>
        <v>#REF!</v>
      </c>
      <c r="N104" s="71" t="e">
        <f>VLOOKUP($F104,Sheet2!$A$6:$V$141,10,FALSE)</f>
        <v>#REF!</v>
      </c>
      <c r="O104" s="71" t="e">
        <f>VLOOKUP($F104,Sheet2!$A$6:$V$141,11,FALSE)</f>
        <v>#REF!</v>
      </c>
      <c r="P104" s="71" t="e">
        <f>VLOOKUP($F104,Sheet2!$A$6:$V$141,12,FALSE)</f>
        <v>#REF!</v>
      </c>
      <c r="Q104" s="71" t="e">
        <f>VLOOKUP($F104,Sheet2!$A$6:$V$141,13,FALSE)</f>
        <v>#REF!</v>
      </c>
      <c r="R104" s="71" t="e">
        <f>VLOOKUP($F104,Sheet2!$A$6:$V$141,14,FALSE)</f>
        <v>#REF!</v>
      </c>
      <c r="S104" s="71" t="e">
        <f>VLOOKUP($F104,Sheet2!$A$6:$V$141,15,FALSE)</f>
        <v>#REF!</v>
      </c>
      <c r="T104" s="71" t="e">
        <f>VLOOKUP($F104,Sheet2!$A$6:$V$141,16,FALSE)</f>
        <v>#REF!</v>
      </c>
      <c r="U104" s="71" t="e">
        <f>VLOOKUP($F104,Sheet2!$A$6:$V$141,17,FALSE)</f>
        <v>#REF!</v>
      </c>
      <c r="V104" s="71" t="e">
        <f>VLOOKUP($F104,Sheet2!$A$6:$V$141,18,FALSE)</f>
        <v>#REF!</v>
      </c>
      <c r="W104" s="71" t="e">
        <f>VLOOKUP($F104,Sheet2!$A$6:$V$141,19,FALSE)</f>
        <v>#REF!</v>
      </c>
      <c r="X104" s="71" t="e">
        <f>VLOOKUP($F104,Sheet2!$A$6:$V$141,20,FALSE)</f>
        <v>#REF!</v>
      </c>
      <c r="Y104" s="71" t="e">
        <f>VLOOKUP($F104,Sheet2!$A$6:$V$141,21,FALSE)</f>
        <v>#REF!</v>
      </c>
      <c r="Z104" s="71" t="e">
        <f>VLOOKUP($F104,Sheet2!$A$6:$V$141,22,FALSE)</f>
        <v>#REF!</v>
      </c>
      <c r="AA104" s="71" t="e">
        <f t="shared" si="10"/>
        <v>#REF!</v>
      </c>
      <c r="AB104" s="71"/>
      <c r="AC104" s="71"/>
      <c r="AD104" s="71"/>
      <c r="AE104" s="71"/>
      <c r="AF104" s="71"/>
      <c r="AG104" s="71"/>
      <c r="AH104" s="71"/>
      <c r="AI104" s="71"/>
      <c r="AJ104" s="71"/>
      <c r="AK104" s="71"/>
      <c r="AL104" s="71"/>
    </row>
    <row r="105" spans="1:38" ht="15" hidden="1" customHeight="1">
      <c r="E105" s="68">
        <v>320101100001000</v>
      </c>
      <c r="F105" s="69" t="s">
        <v>126</v>
      </c>
      <c r="H105" s="71"/>
      <c r="I105" s="71"/>
      <c r="J105" s="71"/>
      <c r="K105" s="71"/>
      <c r="L105" s="71"/>
      <c r="M105" s="71"/>
      <c r="N105" s="71"/>
      <c r="O105" s="71"/>
      <c r="P105" s="71"/>
      <c r="Q105" s="71"/>
      <c r="R105" s="71"/>
      <c r="S105" s="71"/>
      <c r="T105" s="71"/>
      <c r="U105" s="71"/>
      <c r="V105" s="71"/>
      <c r="W105" s="71"/>
      <c r="X105" s="71"/>
      <c r="Y105" s="71"/>
      <c r="Z105" s="71"/>
      <c r="AA105" s="71">
        <f t="shared" si="10"/>
        <v>0</v>
      </c>
      <c r="AB105" s="71"/>
      <c r="AC105" s="71"/>
      <c r="AD105" s="71"/>
      <c r="AE105" s="71"/>
      <c r="AF105" s="71"/>
      <c r="AG105" s="71"/>
      <c r="AH105" s="71"/>
      <c r="AI105" s="71"/>
      <c r="AJ105" s="71"/>
      <c r="AK105" s="71"/>
      <c r="AL105" s="71"/>
    </row>
    <row r="106" spans="1:38" ht="15" customHeight="1">
      <c r="A106" t="s">
        <v>27</v>
      </c>
      <c r="C106" t="s">
        <v>156</v>
      </c>
      <c r="D106" s="69" t="s">
        <v>126</v>
      </c>
      <c r="E106" s="69"/>
      <c r="F106" s="66" t="s">
        <v>147</v>
      </c>
      <c r="G106" s="71" t="e">
        <f>VLOOKUP($F106,Sheet2!$A$6:$V$141,3,FALSE)</f>
        <v>#REF!</v>
      </c>
      <c r="H106" s="71" t="e">
        <f>VLOOKUP($F106,Sheet2!$A$6:$V$141,4,FALSE)</f>
        <v>#REF!</v>
      </c>
      <c r="I106" s="71" t="e">
        <f>VLOOKUP($F106,Sheet2!$A$6:$V$141,5,FALSE)</f>
        <v>#REF!</v>
      </c>
      <c r="J106" s="71" t="e">
        <f>VLOOKUP($F106,Sheet2!$A$6:$V$141,6,FALSE)</f>
        <v>#REF!</v>
      </c>
      <c r="K106" s="71" t="e">
        <f>VLOOKUP($F106,Sheet2!$A$6:$V$141,7,FALSE)</f>
        <v>#REF!</v>
      </c>
      <c r="L106" s="71" t="e">
        <f>VLOOKUP($F106,Sheet2!$A$6:$V$141,8,FALSE)</f>
        <v>#REF!</v>
      </c>
      <c r="M106" s="71" t="e">
        <f>VLOOKUP($F106,Sheet2!$A$6:$V$141,9,FALSE)</f>
        <v>#REF!</v>
      </c>
      <c r="N106" s="71" t="e">
        <f>VLOOKUP($F106,Sheet2!$A$6:$V$141,10,FALSE)</f>
        <v>#REF!</v>
      </c>
      <c r="O106" s="71" t="e">
        <f>VLOOKUP($F106,Sheet2!$A$6:$V$141,11,FALSE)</f>
        <v>#REF!</v>
      </c>
      <c r="P106" s="71" t="e">
        <f>VLOOKUP($F106,Sheet2!$A$6:$V$141,12,FALSE)</f>
        <v>#REF!</v>
      </c>
      <c r="Q106" s="71" t="e">
        <f>VLOOKUP($F106,Sheet2!$A$6:$V$141,13,FALSE)</f>
        <v>#REF!</v>
      </c>
      <c r="R106" s="71" t="e">
        <f>VLOOKUP($F106,Sheet2!$A$6:$V$141,14,FALSE)</f>
        <v>#REF!</v>
      </c>
      <c r="S106" s="71" t="e">
        <f>VLOOKUP($F106,Sheet2!$A$6:$V$141,15,FALSE)</f>
        <v>#REF!</v>
      </c>
      <c r="T106" s="71" t="e">
        <f>VLOOKUP($F106,Sheet2!$A$6:$V$141,16,FALSE)</f>
        <v>#REF!</v>
      </c>
      <c r="U106" s="71" t="e">
        <f>VLOOKUP($F106,Sheet2!$A$6:$V$141,17,FALSE)</f>
        <v>#REF!</v>
      </c>
      <c r="V106" s="71" t="e">
        <f>VLOOKUP($F106,Sheet2!$A$6:$V$141,18,FALSE)</f>
        <v>#REF!</v>
      </c>
      <c r="W106" s="71" t="e">
        <f>VLOOKUP($F106,Sheet2!$A$6:$V$141,19,FALSE)</f>
        <v>#REF!</v>
      </c>
      <c r="X106" s="71" t="e">
        <f>VLOOKUP($F106,Sheet2!$A$6:$V$141,20,FALSE)</f>
        <v>#REF!</v>
      </c>
      <c r="Y106" s="71" t="e">
        <f>VLOOKUP($F106,Sheet2!$A$6:$V$141,21,FALSE)</f>
        <v>#REF!</v>
      </c>
      <c r="Z106" s="71" t="e">
        <f>VLOOKUP($F106,Sheet2!$A$6:$V$141,22,FALSE)</f>
        <v>#REF!</v>
      </c>
      <c r="AA106" s="71" t="e">
        <f t="shared" si="10"/>
        <v>#REF!</v>
      </c>
      <c r="AB106" s="71"/>
      <c r="AC106" s="71"/>
      <c r="AD106" s="71"/>
      <c r="AE106" s="71"/>
      <c r="AF106" s="71"/>
      <c r="AG106" s="71"/>
      <c r="AH106" s="71"/>
      <c r="AI106" s="71"/>
      <c r="AJ106" s="71"/>
      <c r="AK106" s="71"/>
      <c r="AL106" s="71"/>
    </row>
    <row r="107" spans="1:38" ht="15" hidden="1" customHeight="1">
      <c r="E107" s="68">
        <v>320102100001000</v>
      </c>
      <c r="F107" s="69" t="s">
        <v>127</v>
      </c>
      <c r="H107" s="71"/>
      <c r="I107" s="71"/>
      <c r="J107" s="71"/>
      <c r="K107" s="71"/>
      <c r="L107" s="71"/>
      <c r="M107" s="71"/>
      <c r="N107" s="71"/>
      <c r="O107" s="71"/>
      <c r="P107" s="71"/>
      <c r="Q107" s="71"/>
      <c r="R107" s="71"/>
      <c r="S107" s="71"/>
      <c r="T107" s="71"/>
      <c r="U107" s="71"/>
      <c r="V107" s="71"/>
      <c r="W107" s="71"/>
      <c r="X107" s="71"/>
      <c r="Y107" s="71"/>
      <c r="Z107" s="71"/>
      <c r="AA107" s="71">
        <f t="shared" si="10"/>
        <v>0</v>
      </c>
      <c r="AB107" s="71"/>
      <c r="AC107" s="71"/>
      <c r="AD107" s="71"/>
      <c r="AE107" s="71"/>
      <c r="AF107" s="71"/>
      <c r="AG107" s="71"/>
      <c r="AH107" s="71"/>
      <c r="AI107" s="71"/>
      <c r="AJ107" s="71"/>
      <c r="AK107" s="71"/>
      <c r="AL107" s="71"/>
    </row>
    <row r="108" spans="1:38" ht="15" customHeight="1">
      <c r="A108" t="s">
        <v>27</v>
      </c>
      <c r="C108" t="s">
        <v>156</v>
      </c>
      <c r="D108" s="69" t="s">
        <v>127</v>
      </c>
      <c r="E108" s="69"/>
      <c r="F108" s="66" t="s">
        <v>149</v>
      </c>
      <c r="G108" s="71" t="e">
        <f>VLOOKUP($F108,Sheet2!$A$6:$V$141,3,FALSE)</f>
        <v>#REF!</v>
      </c>
      <c r="H108" s="71" t="e">
        <f>VLOOKUP($F108,Sheet2!$A$6:$V$141,4,FALSE)</f>
        <v>#REF!</v>
      </c>
      <c r="I108" s="71" t="e">
        <f>VLOOKUP($F108,Sheet2!$A$6:$V$141,5,FALSE)</f>
        <v>#REF!</v>
      </c>
      <c r="J108" s="71" t="e">
        <f>VLOOKUP($F108,Sheet2!$A$6:$V$141,6,FALSE)</f>
        <v>#REF!</v>
      </c>
      <c r="K108" s="71" t="e">
        <f>VLOOKUP($F108,Sheet2!$A$6:$V$141,7,FALSE)</f>
        <v>#REF!</v>
      </c>
      <c r="L108" s="71" t="e">
        <f>VLOOKUP($F108,Sheet2!$A$6:$V$141,8,FALSE)</f>
        <v>#REF!</v>
      </c>
      <c r="M108" s="71" t="e">
        <f>VLOOKUP($F108,Sheet2!$A$6:$V$141,9,FALSE)</f>
        <v>#REF!</v>
      </c>
      <c r="N108" s="71" t="e">
        <f>VLOOKUP($F108,Sheet2!$A$6:$V$141,10,FALSE)</f>
        <v>#REF!</v>
      </c>
      <c r="O108" s="71" t="e">
        <f>VLOOKUP($F108,Sheet2!$A$6:$V$141,11,FALSE)</f>
        <v>#REF!</v>
      </c>
      <c r="P108" s="71" t="e">
        <f>VLOOKUP($F108,Sheet2!$A$6:$V$141,12,FALSE)</f>
        <v>#REF!</v>
      </c>
      <c r="Q108" s="71" t="e">
        <f>VLOOKUP($F108,Sheet2!$A$6:$V$141,13,FALSE)</f>
        <v>#REF!</v>
      </c>
      <c r="R108" s="71" t="e">
        <f>VLOOKUP($F108,Sheet2!$A$6:$V$141,14,FALSE)</f>
        <v>#REF!</v>
      </c>
      <c r="S108" s="71" t="e">
        <f>VLOOKUP($F108,Sheet2!$A$6:$V$141,15,FALSE)</f>
        <v>#REF!</v>
      </c>
      <c r="T108" s="71" t="e">
        <f>VLOOKUP($F108,Sheet2!$A$6:$V$141,16,FALSE)</f>
        <v>#REF!</v>
      </c>
      <c r="U108" s="71" t="e">
        <f>VLOOKUP($F108,Sheet2!$A$6:$V$141,17,FALSE)</f>
        <v>#REF!</v>
      </c>
      <c r="V108" s="71" t="e">
        <f>VLOOKUP($F108,Sheet2!$A$6:$V$141,18,FALSE)</f>
        <v>#REF!</v>
      </c>
      <c r="W108" s="71" t="e">
        <f>VLOOKUP($F108,Sheet2!$A$6:$V$141,19,FALSE)</f>
        <v>#REF!</v>
      </c>
      <c r="X108" s="71" t="e">
        <f>VLOOKUP($F108,Sheet2!$A$6:$V$141,20,FALSE)</f>
        <v>#REF!</v>
      </c>
      <c r="Y108" s="71" t="e">
        <f>VLOOKUP($F108,Sheet2!$A$6:$V$141,21,FALSE)</f>
        <v>#REF!</v>
      </c>
      <c r="Z108" s="71" t="e">
        <f>VLOOKUP($F108,Sheet2!$A$6:$V$141,22,FALSE)</f>
        <v>#REF!</v>
      </c>
      <c r="AA108" s="71" t="e">
        <f t="shared" si="10"/>
        <v>#REF!</v>
      </c>
      <c r="AB108" s="71"/>
      <c r="AC108" s="71"/>
      <c r="AD108" s="71"/>
      <c r="AE108" s="71"/>
      <c r="AF108" s="71"/>
      <c r="AG108" s="71"/>
      <c r="AH108" s="71"/>
      <c r="AI108" s="71"/>
      <c r="AJ108" s="71"/>
      <c r="AK108" s="71"/>
      <c r="AL108" s="71"/>
    </row>
    <row r="109" spans="1:38" ht="15" hidden="1" customHeight="1">
      <c r="E109" s="68">
        <v>330101100002000</v>
      </c>
      <c r="F109" s="69" t="s">
        <v>128</v>
      </c>
      <c r="H109" s="71"/>
      <c r="I109" s="71"/>
      <c r="J109" s="71"/>
      <c r="K109" s="71"/>
      <c r="L109" s="71"/>
      <c r="M109" s="71"/>
      <c r="N109" s="71"/>
      <c r="O109" s="71"/>
      <c r="P109" s="71"/>
      <c r="Q109" s="71"/>
      <c r="R109" s="71"/>
      <c r="S109" s="71"/>
      <c r="T109" s="71"/>
      <c r="U109" s="71"/>
      <c r="V109" s="71"/>
      <c r="W109" s="71"/>
      <c r="X109" s="71"/>
      <c r="Y109" s="71"/>
      <c r="Z109" s="71"/>
      <c r="AA109" s="71">
        <f t="shared" si="10"/>
        <v>0</v>
      </c>
      <c r="AB109" s="71"/>
      <c r="AC109" s="71"/>
      <c r="AD109" s="71"/>
      <c r="AE109" s="71"/>
      <c r="AF109" s="71"/>
      <c r="AG109" s="71"/>
      <c r="AH109" s="71"/>
      <c r="AI109" s="71"/>
      <c r="AJ109" s="71"/>
      <c r="AK109" s="71"/>
      <c r="AL109" s="71"/>
    </row>
    <row r="110" spans="1:38" ht="15" hidden="1" customHeight="1">
      <c r="A110" t="s">
        <v>28</v>
      </c>
      <c r="B110" t="s">
        <v>132</v>
      </c>
      <c r="C110" t="s">
        <v>132</v>
      </c>
      <c r="D110" s="69" t="s">
        <v>128</v>
      </c>
      <c r="E110" s="69"/>
      <c r="F110" s="66" t="s">
        <v>76</v>
      </c>
      <c r="G110" s="71" t="e">
        <f>VLOOKUP($F110,Sheet2!$A$6:$V$141,3,FALSE)</f>
        <v>#REF!</v>
      </c>
      <c r="H110" s="71" t="e">
        <f>VLOOKUP($F110,Sheet2!$A$6:$V$141,4,FALSE)</f>
        <v>#REF!</v>
      </c>
      <c r="I110" s="71" t="e">
        <f>VLOOKUP($F110,Sheet2!$A$6:$V$141,5,FALSE)</f>
        <v>#REF!</v>
      </c>
      <c r="J110" s="71" t="e">
        <f>VLOOKUP($F110,Sheet2!$A$6:$V$141,6,FALSE)</f>
        <v>#REF!</v>
      </c>
      <c r="K110" s="71" t="e">
        <f>VLOOKUP($F110,Sheet2!$A$6:$V$141,7,FALSE)</f>
        <v>#REF!</v>
      </c>
      <c r="L110" s="71" t="e">
        <f>VLOOKUP($F110,Sheet2!$A$6:$V$141,8,FALSE)</f>
        <v>#REF!</v>
      </c>
      <c r="M110" s="71" t="e">
        <f>VLOOKUP($F110,Sheet2!$A$6:$V$141,9,FALSE)</f>
        <v>#REF!</v>
      </c>
      <c r="N110" s="71" t="e">
        <f>VLOOKUP($F110,Sheet2!$A$6:$V$141,10,FALSE)</f>
        <v>#REF!</v>
      </c>
      <c r="O110" s="71" t="e">
        <f>VLOOKUP($F110,Sheet2!$A$6:$V$141,11,FALSE)</f>
        <v>#REF!</v>
      </c>
      <c r="P110" s="71" t="e">
        <f>VLOOKUP($F110,Sheet2!$A$6:$V$141,12,FALSE)</f>
        <v>#REF!</v>
      </c>
      <c r="Q110" s="71" t="e">
        <f>VLOOKUP($F110,Sheet2!$A$6:$V$141,13,FALSE)</f>
        <v>#REF!</v>
      </c>
      <c r="R110" s="71" t="e">
        <f>VLOOKUP($F110,Sheet2!$A$6:$V$141,14,FALSE)</f>
        <v>#REF!</v>
      </c>
      <c r="S110" s="71" t="e">
        <f>VLOOKUP($F110,Sheet2!$A$6:$V$141,15,FALSE)</f>
        <v>#REF!</v>
      </c>
      <c r="T110" s="71" t="e">
        <f>VLOOKUP($F110,Sheet2!$A$6:$V$141,16,FALSE)</f>
        <v>#REF!</v>
      </c>
      <c r="U110" s="71" t="e">
        <f>VLOOKUP($F110,Sheet2!$A$6:$V$141,17,FALSE)</f>
        <v>#REF!</v>
      </c>
      <c r="V110" s="71" t="e">
        <f>VLOOKUP($F110,Sheet2!$A$6:$V$141,18,FALSE)</f>
        <v>#REF!</v>
      </c>
      <c r="W110" s="71" t="e">
        <f>VLOOKUP($F110,Sheet2!$A$6:$V$141,19,FALSE)</f>
        <v>#REF!</v>
      </c>
      <c r="X110" s="71" t="e">
        <f>VLOOKUP($F110,Sheet2!$A$6:$V$141,20,FALSE)</f>
        <v>#REF!</v>
      </c>
      <c r="Y110" s="71" t="e">
        <f>VLOOKUP($F110,Sheet2!$A$6:$V$141,21,FALSE)</f>
        <v>#REF!</v>
      </c>
      <c r="Z110" s="71" t="e">
        <f>VLOOKUP($F110,Sheet2!$A$6:$V$141,22,FALSE)</f>
        <v>#REF!</v>
      </c>
      <c r="AA110" s="71" t="e">
        <f t="shared" si="10"/>
        <v>#REF!</v>
      </c>
      <c r="AB110" s="71"/>
      <c r="AC110" s="71"/>
      <c r="AD110" s="71"/>
      <c r="AE110" s="71"/>
      <c r="AF110" s="71"/>
      <c r="AG110" s="71"/>
      <c r="AH110" s="71"/>
      <c r="AI110" s="71"/>
      <c r="AJ110" s="71"/>
      <c r="AK110" s="71"/>
      <c r="AL110" s="71"/>
    </row>
    <row r="111" spans="1:38" ht="15" customHeight="1">
      <c r="A111" t="s">
        <v>27</v>
      </c>
      <c r="C111" t="s">
        <v>132</v>
      </c>
      <c r="D111" s="69" t="s">
        <v>128</v>
      </c>
      <c r="E111" s="69"/>
      <c r="F111" s="66" t="s">
        <v>43</v>
      </c>
      <c r="G111" s="71" t="e">
        <f>VLOOKUP($F111,Sheet2!$A$6:$V$141,3,FALSE)</f>
        <v>#REF!</v>
      </c>
      <c r="H111" s="71" t="e">
        <f>VLOOKUP($F111,Sheet2!$A$6:$V$141,4,FALSE)</f>
        <v>#REF!</v>
      </c>
      <c r="I111" s="71" t="e">
        <f>VLOOKUP($F111,Sheet2!$A$6:$V$141,5,FALSE)</f>
        <v>#REF!</v>
      </c>
      <c r="J111" s="71" t="e">
        <f>VLOOKUP($F111,Sheet2!$A$6:$V$141,6,FALSE)</f>
        <v>#REF!</v>
      </c>
      <c r="K111" s="71" t="e">
        <f>VLOOKUP($F111,Sheet2!$A$6:$V$141,7,FALSE)</f>
        <v>#REF!</v>
      </c>
      <c r="L111" s="71" t="e">
        <f>VLOOKUP($F111,Sheet2!$A$6:$V$141,8,FALSE)</f>
        <v>#REF!</v>
      </c>
      <c r="M111" s="71" t="e">
        <f>VLOOKUP($F111,Sheet2!$A$6:$V$141,9,FALSE)</f>
        <v>#REF!</v>
      </c>
      <c r="N111" s="71" t="e">
        <f>VLOOKUP($F111,Sheet2!$A$6:$V$141,10,FALSE)</f>
        <v>#REF!</v>
      </c>
      <c r="O111" s="71" t="e">
        <f>VLOOKUP($F111,Sheet2!$A$6:$V$141,11,FALSE)</f>
        <v>#REF!</v>
      </c>
      <c r="P111" s="71" t="e">
        <f>VLOOKUP($F111,Sheet2!$A$6:$V$141,12,FALSE)</f>
        <v>#REF!</v>
      </c>
      <c r="Q111" s="71" t="e">
        <f>VLOOKUP($F111,Sheet2!$A$6:$V$141,13,FALSE)</f>
        <v>#REF!</v>
      </c>
      <c r="R111" s="71" t="e">
        <f>VLOOKUP($F111,Sheet2!$A$6:$V$141,14,FALSE)</f>
        <v>#REF!</v>
      </c>
      <c r="S111" s="71" t="e">
        <f>VLOOKUP($F111,Sheet2!$A$6:$V$141,15,FALSE)</f>
        <v>#REF!</v>
      </c>
      <c r="T111" s="71" t="e">
        <f>VLOOKUP($F111,Sheet2!$A$6:$V$141,16,FALSE)</f>
        <v>#REF!</v>
      </c>
      <c r="U111" s="71" t="e">
        <f>VLOOKUP($F111,Sheet2!$A$6:$V$141,17,FALSE)</f>
        <v>#REF!</v>
      </c>
      <c r="V111" s="71" t="e">
        <f>VLOOKUP($F111,Sheet2!$A$6:$V$141,18,FALSE)</f>
        <v>#REF!</v>
      </c>
      <c r="W111" s="71" t="e">
        <f>VLOOKUP($F111,Sheet2!$A$6:$V$141,19,FALSE)</f>
        <v>#REF!</v>
      </c>
      <c r="X111" s="71" t="e">
        <f>VLOOKUP($F111,Sheet2!$A$6:$V$141,20,FALSE)</f>
        <v>#REF!</v>
      </c>
      <c r="Y111" s="71" t="e">
        <f>VLOOKUP($F111,Sheet2!$A$6:$V$141,21,FALSE)</f>
        <v>#REF!</v>
      </c>
      <c r="Z111" s="71" t="e">
        <f>VLOOKUP($F111,Sheet2!$A$6:$V$141,22,FALSE)</f>
        <v>#REF!</v>
      </c>
      <c r="AA111" s="71" t="e">
        <f t="shared" si="10"/>
        <v>#REF!</v>
      </c>
      <c r="AB111" s="71"/>
      <c r="AC111" s="71"/>
      <c r="AD111" s="71"/>
      <c r="AE111" s="71"/>
      <c r="AF111" s="71"/>
      <c r="AG111" s="71"/>
      <c r="AH111" s="71"/>
      <c r="AI111" s="71"/>
      <c r="AJ111" s="71"/>
      <c r="AK111" s="71"/>
      <c r="AL111" s="71"/>
    </row>
    <row r="112" spans="1:38" ht="15" hidden="1" customHeight="1">
      <c r="A112" t="s">
        <v>28</v>
      </c>
      <c r="B112" t="s">
        <v>293</v>
      </c>
      <c r="C112" t="s">
        <v>219</v>
      </c>
      <c r="D112" s="69" t="s">
        <v>128</v>
      </c>
      <c r="E112" s="69"/>
      <c r="F112" s="66" t="s">
        <v>235</v>
      </c>
      <c r="G112" s="71" t="e">
        <f>VLOOKUP($F112,Sheet2!$A$6:$V$141,3,FALSE)</f>
        <v>#REF!</v>
      </c>
      <c r="H112" s="71" t="e">
        <f>VLOOKUP($F112,Sheet2!$A$6:$V$141,4,FALSE)</f>
        <v>#REF!</v>
      </c>
      <c r="I112" s="71" t="e">
        <f>VLOOKUP($F112,Sheet2!$A$6:$V$141,5,FALSE)</f>
        <v>#REF!</v>
      </c>
      <c r="J112" s="71" t="e">
        <f>VLOOKUP($F112,Sheet2!$A$6:$V$141,6,FALSE)</f>
        <v>#REF!</v>
      </c>
      <c r="K112" s="71" t="e">
        <f>VLOOKUP($F112,Sheet2!$A$6:$V$141,7,FALSE)</f>
        <v>#REF!</v>
      </c>
      <c r="L112" s="71" t="e">
        <f>VLOOKUP($F112,Sheet2!$A$6:$V$141,8,FALSE)</f>
        <v>#REF!</v>
      </c>
      <c r="M112" s="71" t="e">
        <f>VLOOKUP($F112,Sheet2!$A$6:$V$141,9,FALSE)</f>
        <v>#REF!</v>
      </c>
      <c r="N112" s="71" t="e">
        <f>VLOOKUP($F112,Sheet2!$A$6:$V$141,10,FALSE)</f>
        <v>#REF!</v>
      </c>
      <c r="O112" s="71" t="e">
        <f>VLOOKUP($F112,Sheet2!$A$6:$V$141,11,FALSE)</f>
        <v>#REF!</v>
      </c>
      <c r="P112" s="71" t="e">
        <f>VLOOKUP($F112,Sheet2!$A$6:$V$141,12,FALSE)</f>
        <v>#REF!</v>
      </c>
      <c r="Q112" s="71" t="e">
        <f>VLOOKUP($F112,Sheet2!$A$6:$V$141,13,FALSE)</f>
        <v>#REF!</v>
      </c>
      <c r="R112" s="71" t="e">
        <f>VLOOKUP($F112,Sheet2!$A$6:$V$141,14,FALSE)</f>
        <v>#REF!</v>
      </c>
      <c r="S112" s="71" t="e">
        <f>VLOOKUP($F112,Sheet2!$A$6:$V$141,15,FALSE)</f>
        <v>#REF!</v>
      </c>
      <c r="T112" s="71" t="e">
        <f>VLOOKUP($F112,Sheet2!$A$6:$V$141,16,FALSE)</f>
        <v>#REF!</v>
      </c>
      <c r="U112" s="71" t="e">
        <f>VLOOKUP($F112,Sheet2!$A$6:$V$141,17,FALSE)</f>
        <v>#REF!</v>
      </c>
      <c r="V112" s="71" t="e">
        <f>VLOOKUP($F112,Sheet2!$A$6:$V$141,18,FALSE)</f>
        <v>#REF!</v>
      </c>
      <c r="W112" s="71" t="e">
        <f>VLOOKUP($F112,Sheet2!$A$6:$V$141,19,FALSE)</f>
        <v>#REF!</v>
      </c>
      <c r="X112" s="71" t="e">
        <f>VLOOKUP($F112,Sheet2!$A$6:$V$141,20,FALSE)</f>
        <v>#REF!</v>
      </c>
      <c r="Y112" s="71" t="e">
        <f>VLOOKUP($F112,Sheet2!$A$6:$V$141,21,FALSE)</f>
        <v>#REF!</v>
      </c>
      <c r="Z112" s="71" t="e">
        <f>VLOOKUP($F112,Sheet2!$A$6:$V$141,22,FALSE)</f>
        <v>#REF!</v>
      </c>
      <c r="AA112" s="71" t="e">
        <f t="shared" si="10"/>
        <v>#REF!</v>
      </c>
      <c r="AB112" s="71"/>
      <c r="AC112" s="71"/>
      <c r="AD112" s="71"/>
      <c r="AE112" s="71"/>
      <c r="AF112" s="71"/>
      <c r="AG112" s="71"/>
      <c r="AH112" s="71"/>
      <c r="AI112" s="71"/>
      <c r="AJ112" s="71"/>
      <c r="AK112" s="71"/>
      <c r="AL112" s="71"/>
    </row>
    <row r="113" spans="1:38" ht="15" hidden="1" customHeight="1">
      <c r="A113" t="s">
        <v>28</v>
      </c>
      <c r="B113" t="s">
        <v>293</v>
      </c>
      <c r="C113" t="s">
        <v>219</v>
      </c>
      <c r="D113" s="69" t="s">
        <v>128</v>
      </c>
      <c r="E113" s="69"/>
      <c r="F113" s="66" t="s">
        <v>210</v>
      </c>
      <c r="G113" s="71" t="e">
        <f>VLOOKUP($F113,Sheet2!$A$6:$V$141,3,FALSE)</f>
        <v>#REF!</v>
      </c>
      <c r="H113" s="71" t="e">
        <f>VLOOKUP($F113,Sheet2!$A$6:$V$141,4,FALSE)</f>
        <v>#REF!</v>
      </c>
      <c r="I113" s="71" t="e">
        <f>VLOOKUP($F113,Sheet2!$A$6:$V$141,5,FALSE)</f>
        <v>#REF!</v>
      </c>
      <c r="J113" s="71" t="e">
        <f>VLOOKUP($F113,Sheet2!$A$6:$V$141,6,FALSE)</f>
        <v>#REF!</v>
      </c>
      <c r="K113" s="71" t="e">
        <f>VLOOKUP($F113,Sheet2!$A$6:$V$141,7,FALSE)</f>
        <v>#REF!</v>
      </c>
      <c r="L113" s="71" t="e">
        <f>VLOOKUP($F113,Sheet2!$A$6:$V$141,8,FALSE)</f>
        <v>#REF!</v>
      </c>
      <c r="M113" s="71" t="e">
        <f>VLOOKUP($F113,Sheet2!$A$6:$V$141,9,FALSE)</f>
        <v>#REF!</v>
      </c>
      <c r="N113" s="71" t="e">
        <f>VLOOKUP($F113,Sheet2!$A$6:$V$141,10,FALSE)</f>
        <v>#REF!</v>
      </c>
      <c r="O113" s="71" t="e">
        <f>VLOOKUP($F113,Sheet2!$A$6:$V$141,11,FALSE)</f>
        <v>#REF!</v>
      </c>
      <c r="P113" s="71" t="e">
        <f>VLOOKUP($F113,Sheet2!$A$6:$V$141,12,FALSE)</f>
        <v>#REF!</v>
      </c>
      <c r="Q113" s="71" t="e">
        <f>VLOOKUP($F113,Sheet2!$A$6:$V$141,13,FALSE)</f>
        <v>#REF!</v>
      </c>
      <c r="R113" s="71" t="e">
        <f>VLOOKUP($F113,Sheet2!$A$6:$V$141,14,FALSE)</f>
        <v>#REF!</v>
      </c>
      <c r="S113" s="71" t="e">
        <f>VLOOKUP($F113,Sheet2!$A$6:$V$141,15,FALSE)</f>
        <v>#REF!</v>
      </c>
      <c r="T113" s="71" t="e">
        <f>VLOOKUP($F113,Sheet2!$A$6:$V$141,16,FALSE)</f>
        <v>#REF!</v>
      </c>
      <c r="U113" s="71" t="e">
        <f>VLOOKUP($F113,Sheet2!$A$6:$V$141,17,FALSE)</f>
        <v>#REF!</v>
      </c>
      <c r="V113" s="71" t="e">
        <f>VLOOKUP($F113,Sheet2!$A$6:$V$141,18,FALSE)</f>
        <v>#REF!</v>
      </c>
      <c r="W113" s="71" t="e">
        <f>VLOOKUP($F113,Sheet2!$A$6:$V$141,19,FALSE)</f>
        <v>#REF!</v>
      </c>
      <c r="X113" s="71" t="e">
        <f>VLOOKUP($F113,Sheet2!$A$6:$V$141,20,FALSE)</f>
        <v>#REF!</v>
      </c>
      <c r="Y113" s="71" t="e">
        <f>VLOOKUP($F113,Sheet2!$A$6:$V$141,21,FALSE)</f>
        <v>#REF!</v>
      </c>
      <c r="Z113" s="71" t="e">
        <f>VLOOKUP($F113,Sheet2!$A$6:$V$141,22,FALSE)</f>
        <v>#REF!</v>
      </c>
      <c r="AA113" s="71" t="e">
        <f t="shared" ref="AA113" si="12">+X113+Y113-J113</f>
        <v>#REF!</v>
      </c>
      <c r="AB113" s="71"/>
      <c r="AC113" s="71"/>
      <c r="AD113" s="71"/>
      <c r="AE113" s="71"/>
      <c r="AF113" s="71"/>
      <c r="AG113" s="71"/>
      <c r="AH113" s="71"/>
      <c r="AI113" s="71"/>
      <c r="AJ113" s="71"/>
      <c r="AK113" s="71"/>
      <c r="AL113" s="71"/>
    </row>
    <row r="114" spans="1:38" ht="15" hidden="1" customHeight="1">
      <c r="A114" t="s">
        <v>28</v>
      </c>
      <c r="B114" t="s">
        <v>292</v>
      </c>
      <c r="C114" t="s">
        <v>219</v>
      </c>
      <c r="D114" s="69" t="s">
        <v>128</v>
      </c>
      <c r="E114" s="69"/>
      <c r="F114" s="66" t="s">
        <v>283</v>
      </c>
      <c r="G114" s="71" t="e">
        <f>VLOOKUP($F114,Sheet2!$A$6:$V$141,3,FALSE)</f>
        <v>#REF!</v>
      </c>
      <c r="H114" s="71" t="e">
        <f>VLOOKUP($F114,Sheet2!$A$6:$V$141,4,FALSE)</f>
        <v>#REF!</v>
      </c>
      <c r="I114" s="71" t="e">
        <f>VLOOKUP($F114,Sheet2!$A$6:$V$141,5,FALSE)</f>
        <v>#REF!</v>
      </c>
      <c r="J114" s="71" t="e">
        <f>VLOOKUP($F114,Sheet2!$A$6:$V$141,6,FALSE)</f>
        <v>#REF!</v>
      </c>
      <c r="K114" s="71" t="e">
        <f>VLOOKUP($F114,Sheet2!$A$6:$V$141,7,FALSE)</f>
        <v>#REF!</v>
      </c>
      <c r="L114" s="71" t="e">
        <f>VLOOKUP($F114,Sheet2!$A$6:$V$141,8,FALSE)</f>
        <v>#REF!</v>
      </c>
      <c r="M114" s="71" t="e">
        <f>VLOOKUP($F114,Sheet2!$A$6:$V$141,9,FALSE)</f>
        <v>#REF!</v>
      </c>
      <c r="N114" s="71" t="e">
        <f>VLOOKUP($F114,Sheet2!$A$6:$V$141,10,FALSE)</f>
        <v>#REF!</v>
      </c>
      <c r="O114" s="71" t="e">
        <f>VLOOKUP($F114,Sheet2!$A$6:$V$141,11,FALSE)</f>
        <v>#REF!</v>
      </c>
      <c r="P114" s="71" t="e">
        <f>VLOOKUP($F114,Sheet2!$A$6:$V$141,12,FALSE)</f>
        <v>#REF!</v>
      </c>
      <c r="Q114" s="71" t="e">
        <f>VLOOKUP($F114,Sheet2!$A$6:$V$141,13,FALSE)</f>
        <v>#REF!</v>
      </c>
      <c r="R114" s="71" t="e">
        <f>VLOOKUP($F114,Sheet2!$A$6:$V$141,14,FALSE)</f>
        <v>#REF!</v>
      </c>
      <c r="S114" s="71" t="e">
        <f>VLOOKUP($F114,Sheet2!$A$6:$V$141,15,FALSE)</f>
        <v>#REF!</v>
      </c>
      <c r="T114" s="71" t="e">
        <f>VLOOKUP($F114,Sheet2!$A$6:$V$141,16,FALSE)</f>
        <v>#REF!</v>
      </c>
      <c r="U114" s="71" t="e">
        <f>VLOOKUP($F114,Sheet2!$A$6:$V$141,17,FALSE)</f>
        <v>#REF!</v>
      </c>
      <c r="V114" s="71" t="e">
        <f>VLOOKUP($F114,Sheet2!$A$6:$V$141,18,FALSE)</f>
        <v>#REF!</v>
      </c>
      <c r="W114" s="71" t="e">
        <f>VLOOKUP($F114,Sheet2!$A$6:$V$141,19,FALSE)</f>
        <v>#REF!</v>
      </c>
      <c r="X114" s="71" t="e">
        <f>VLOOKUP($F114,Sheet2!$A$6:$V$141,20,FALSE)</f>
        <v>#REF!</v>
      </c>
      <c r="Y114" s="71" t="e">
        <f>VLOOKUP($F114,Sheet2!$A$6:$V$141,21,FALSE)</f>
        <v>#REF!</v>
      </c>
      <c r="Z114" s="71" t="e">
        <f>VLOOKUP($F114,Sheet2!$A$6:$V$141,22,FALSE)</f>
        <v>#REF!</v>
      </c>
      <c r="AA114" s="71"/>
      <c r="AB114" s="71"/>
      <c r="AC114" s="71"/>
      <c r="AD114" s="71"/>
      <c r="AE114" s="71"/>
      <c r="AF114" s="71"/>
      <c r="AG114" s="71"/>
      <c r="AH114" s="71"/>
      <c r="AI114" s="71"/>
      <c r="AJ114" s="71"/>
      <c r="AK114" s="71"/>
      <c r="AL114" s="71"/>
    </row>
    <row r="115" spans="1:38" ht="15" hidden="1" customHeight="1">
      <c r="A115" t="s">
        <v>28</v>
      </c>
      <c r="B115" t="s">
        <v>293</v>
      </c>
      <c r="C115" t="s">
        <v>219</v>
      </c>
      <c r="D115" s="69" t="s">
        <v>128</v>
      </c>
      <c r="E115" s="69"/>
      <c r="F115" s="66" t="s">
        <v>282</v>
      </c>
      <c r="G115" s="71" t="e">
        <f>VLOOKUP($F115,Sheet2!$A$6:$V$141,3,FALSE)</f>
        <v>#REF!</v>
      </c>
      <c r="H115" s="71" t="e">
        <f>VLOOKUP($F115,Sheet2!$A$6:$V$141,4,FALSE)</f>
        <v>#REF!</v>
      </c>
      <c r="I115" s="71" t="e">
        <f>VLOOKUP($F115,Sheet2!$A$6:$V$141,5,FALSE)</f>
        <v>#REF!</v>
      </c>
      <c r="J115" s="71" t="e">
        <f>VLOOKUP($F115,Sheet2!$A$6:$V$141,6,FALSE)</f>
        <v>#REF!</v>
      </c>
      <c r="K115" s="71" t="e">
        <f>VLOOKUP($F115,Sheet2!$A$6:$V$141,7,FALSE)</f>
        <v>#REF!</v>
      </c>
      <c r="L115" s="71" t="e">
        <f>VLOOKUP($F115,Sheet2!$A$6:$V$141,8,FALSE)</f>
        <v>#REF!</v>
      </c>
      <c r="M115" s="71" t="e">
        <f>VLOOKUP($F115,Sheet2!$A$6:$V$141,9,FALSE)</f>
        <v>#REF!</v>
      </c>
      <c r="N115" s="71" t="e">
        <f>VLOOKUP($F115,Sheet2!$A$6:$V$141,10,FALSE)</f>
        <v>#REF!</v>
      </c>
      <c r="O115" s="71" t="e">
        <f>VLOOKUP($F115,Sheet2!$A$6:$V$141,11,FALSE)</f>
        <v>#REF!</v>
      </c>
      <c r="P115" s="71" t="e">
        <f>VLOOKUP($F115,Sheet2!$A$6:$V$141,12,FALSE)</f>
        <v>#REF!</v>
      </c>
      <c r="Q115" s="71" t="e">
        <f>VLOOKUP($F115,Sheet2!$A$6:$V$141,13,FALSE)</f>
        <v>#REF!</v>
      </c>
      <c r="R115" s="71" t="e">
        <f>VLOOKUP($F115,Sheet2!$A$6:$V$141,14,FALSE)</f>
        <v>#REF!</v>
      </c>
      <c r="S115" s="71" t="e">
        <f>VLOOKUP($F115,Sheet2!$A$6:$V$141,15,FALSE)</f>
        <v>#REF!</v>
      </c>
      <c r="T115" s="71" t="e">
        <f>VLOOKUP($F115,Sheet2!$A$6:$V$141,16,FALSE)</f>
        <v>#REF!</v>
      </c>
      <c r="U115" s="71" t="e">
        <f>VLOOKUP($F115,Sheet2!$A$6:$V$141,17,FALSE)</f>
        <v>#REF!</v>
      </c>
      <c r="V115" s="71" t="e">
        <f>VLOOKUP($F115,Sheet2!$A$6:$V$141,18,FALSE)</f>
        <v>#REF!</v>
      </c>
      <c r="W115" s="71" t="e">
        <f>VLOOKUP($F115,Sheet2!$A$6:$V$141,19,FALSE)</f>
        <v>#REF!</v>
      </c>
      <c r="X115" s="71" t="e">
        <f>VLOOKUP($F115,Sheet2!$A$6:$V$141,20,FALSE)</f>
        <v>#REF!</v>
      </c>
      <c r="Y115" s="71" t="e">
        <f>VLOOKUP($F115,Sheet2!$A$6:$V$141,21,FALSE)</f>
        <v>#REF!</v>
      </c>
      <c r="Z115" s="71" t="e">
        <f>VLOOKUP($F115,Sheet2!$A$6:$V$141,22,FALSE)</f>
        <v>#REF!</v>
      </c>
      <c r="AA115" s="71"/>
      <c r="AB115" s="71"/>
      <c r="AC115" s="71"/>
      <c r="AD115" s="71"/>
      <c r="AE115" s="71"/>
      <c r="AF115" s="71"/>
      <c r="AG115" s="71"/>
      <c r="AH115" s="71"/>
      <c r="AI115" s="71"/>
      <c r="AJ115" s="71"/>
      <c r="AK115" s="71"/>
      <c r="AL115" s="71"/>
    </row>
    <row r="116" spans="1:38" ht="15" hidden="1" customHeight="1">
      <c r="A116" t="s">
        <v>28</v>
      </c>
      <c r="B116" t="s">
        <v>132</v>
      </c>
      <c r="C116" t="s">
        <v>219</v>
      </c>
      <c r="D116" s="69" t="s">
        <v>128</v>
      </c>
      <c r="E116" s="69"/>
      <c r="F116" s="66" t="s">
        <v>285</v>
      </c>
      <c r="G116" s="71" t="e">
        <f>VLOOKUP($F116,Sheet2!$A$6:$V$141,3,FALSE)</f>
        <v>#REF!</v>
      </c>
      <c r="H116" s="71" t="e">
        <f>VLOOKUP($F116,Sheet2!$A$6:$V$141,4,FALSE)</f>
        <v>#REF!</v>
      </c>
      <c r="I116" s="71" t="e">
        <f>VLOOKUP($F116,Sheet2!$A$6:$V$141,5,FALSE)</f>
        <v>#REF!</v>
      </c>
      <c r="J116" s="71" t="e">
        <f>VLOOKUP($F116,Sheet2!$A$6:$V$141,6,FALSE)</f>
        <v>#REF!</v>
      </c>
      <c r="K116" s="71" t="e">
        <f>VLOOKUP($F116,Sheet2!$A$6:$V$141,7,FALSE)</f>
        <v>#REF!</v>
      </c>
      <c r="L116" s="71" t="e">
        <f>VLOOKUP($F116,Sheet2!$A$6:$V$141,8,FALSE)</f>
        <v>#REF!</v>
      </c>
      <c r="M116" s="71" t="e">
        <f>VLOOKUP($F116,Sheet2!$A$6:$V$141,9,FALSE)</f>
        <v>#REF!</v>
      </c>
      <c r="N116" s="71" t="e">
        <f>VLOOKUP($F116,Sheet2!$A$6:$V$141,10,FALSE)</f>
        <v>#REF!</v>
      </c>
      <c r="O116" s="71" t="e">
        <f>VLOOKUP($F116,Sheet2!$A$6:$V$141,11,FALSE)</f>
        <v>#REF!</v>
      </c>
      <c r="P116" s="71" t="e">
        <f>VLOOKUP($F116,Sheet2!$A$6:$V$141,12,FALSE)</f>
        <v>#REF!</v>
      </c>
      <c r="Q116" s="71" t="e">
        <f>VLOOKUP($F116,Sheet2!$A$6:$V$141,13,FALSE)</f>
        <v>#REF!</v>
      </c>
      <c r="R116" s="71" t="e">
        <f>VLOOKUP($F116,Sheet2!$A$6:$V$141,14,FALSE)</f>
        <v>#REF!</v>
      </c>
      <c r="S116" s="71" t="e">
        <f>VLOOKUP($F116,Sheet2!$A$6:$V$141,15,FALSE)</f>
        <v>#REF!</v>
      </c>
      <c r="T116" s="71" t="e">
        <f>VLOOKUP($F116,Sheet2!$A$6:$V$141,16,FALSE)</f>
        <v>#REF!</v>
      </c>
      <c r="U116" s="71" t="e">
        <f>VLOOKUP($F116,Sheet2!$A$6:$V$141,17,FALSE)</f>
        <v>#REF!</v>
      </c>
      <c r="V116" s="71" t="e">
        <f>VLOOKUP($F116,Sheet2!$A$6:$V$141,18,FALSE)</f>
        <v>#REF!</v>
      </c>
      <c r="W116" s="71" t="e">
        <f>VLOOKUP($F116,Sheet2!$A$6:$V$141,19,FALSE)</f>
        <v>#REF!</v>
      </c>
      <c r="X116" s="71" t="e">
        <f>VLOOKUP($F116,Sheet2!$A$6:$V$141,20,FALSE)</f>
        <v>#REF!</v>
      </c>
      <c r="Y116" s="71" t="e">
        <f>VLOOKUP($F116,Sheet2!$A$6:$V$141,21,FALSE)</f>
        <v>#REF!</v>
      </c>
      <c r="Z116" s="71" t="e">
        <f>VLOOKUP($F116,Sheet2!$A$6:$V$141,22,FALSE)</f>
        <v>#REF!</v>
      </c>
      <c r="AA116" s="71"/>
      <c r="AB116" s="71"/>
      <c r="AC116" s="71"/>
      <c r="AD116" s="71"/>
      <c r="AE116" s="71"/>
      <c r="AF116" s="71"/>
      <c r="AG116" s="71"/>
      <c r="AH116" s="71"/>
      <c r="AI116" s="71"/>
      <c r="AJ116" s="71"/>
      <c r="AK116" s="71"/>
      <c r="AL116" s="71"/>
    </row>
    <row r="117" spans="1:38" ht="15" hidden="1" customHeight="1">
      <c r="E117" s="68">
        <v>340100200001000</v>
      </c>
      <c r="F117" s="69" t="s">
        <v>129</v>
      </c>
      <c r="H117" s="71"/>
      <c r="I117" s="71"/>
      <c r="J117" s="71"/>
      <c r="K117" s="71"/>
      <c r="L117" s="71"/>
      <c r="M117" s="71"/>
      <c r="N117" s="71"/>
      <c r="O117" s="71"/>
      <c r="P117" s="71"/>
      <c r="Q117" s="71"/>
      <c r="R117" s="71"/>
      <c r="S117" s="71"/>
      <c r="T117" s="71"/>
      <c r="U117" s="71"/>
      <c r="V117" s="71"/>
      <c r="W117" s="71"/>
      <c r="X117" s="71"/>
      <c r="Y117" s="71"/>
      <c r="Z117" s="71"/>
      <c r="AA117" s="71">
        <f t="shared" si="10"/>
        <v>0</v>
      </c>
      <c r="AB117" s="71"/>
      <c r="AC117" s="71"/>
      <c r="AD117" s="71"/>
      <c r="AE117" s="71"/>
      <c r="AF117" s="71"/>
      <c r="AG117" s="71"/>
      <c r="AH117" s="71"/>
      <c r="AI117" s="71"/>
      <c r="AJ117" s="71"/>
      <c r="AK117" s="71"/>
      <c r="AL117" s="71"/>
    </row>
    <row r="118" spans="1:38" ht="15" customHeight="1">
      <c r="A118" t="s">
        <v>27</v>
      </c>
      <c r="C118" t="s">
        <v>156</v>
      </c>
      <c r="D118" s="69" t="s">
        <v>129</v>
      </c>
      <c r="E118" s="69"/>
      <c r="F118" s="66" t="s">
        <v>66</v>
      </c>
      <c r="G118" s="71" t="e">
        <f>VLOOKUP($F118,Sheet2!$A$6:$V$141,3,FALSE)</f>
        <v>#REF!</v>
      </c>
      <c r="H118" s="71" t="e">
        <f>VLOOKUP($F118,Sheet2!$A$6:$V$141,4,FALSE)</f>
        <v>#REF!</v>
      </c>
      <c r="I118" s="71" t="e">
        <f>VLOOKUP($F118,Sheet2!$A$6:$V$141,5,FALSE)</f>
        <v>#REF!</v>
      </c>
      <c r="J118" s="71" t="e">
        <f>VLOOKUP($F118,Sheet2!$A$6:$V$141,6,FALSE)</f>
        <v>#REF!</v>
      </c>
      <c r="K118" s="71" t="e">
        <f>VLOOKUP($F118,Sheet2!$A$6:$V$141,7,FALSE)</f>
        <v>#REF!</v>
      </c>
      <c r="L118" s="71" t="e">
        <f>VLOOKUP($F118,Sheet2!$A$6:$V$141,8,FALSE)</f>
        <v>#REF!</v>
      </c>
      <c r="M118" s="71" t="e">
        <f>VLOOKUP($F118,Sheet2!$A$6:$V$141,9,FALSE)</f>
        <v>#REF!</v>
      </c>
      <c r="N118" s="71" t="e">
        <f>VLOOKUP($F118,Sheet2!$A$6:$V$141,10,FALSE)</f>
        <v>#REF!</v>
      </c>
      <c r="O118" s="71" t="e">
        <f>VLOOKUP($F118,Sheet2!$A$6:$V$141,11,FALSE)</f>
        <v>#REF!</v>
      </c>
      <c r="P118" s="71" t="e">
        <f>VLOOKUP($F118,Sheet2!$A$6:$V$141,12,FALSE)</f>
        <v>#REF!</v>
      </c>
      <c r="Q118" s="71" t="e">
        <f>VLOOKUP($F118,Sheet2!$A$6:$V$141,13,FALSE)</f>
        <v>#REF!</v>
      </c>
      <c r="R118" s="71" t="e">
        <f>VLOOKUP($F118,Sheet2!$A$6:$V$141,14,FALSE)</f>
        <v>#REF!</v>
      </c>
      <c r="S118" s="71" t="e">
        <f>VLOOKUP($F118,Sheet2!$A$6:$V$141,15,FALSE)</f>
        <v>#REF!</v>
      </c>
      <c r="T118" s="71" t="e">
        <f>VLOOKUP($F118,Sheet2!$A$6:$V$141,16,FALSE)</f>
        <v>#REF!</v>
      </c>
      <c r="U118" s="71" t="e">
        <f>VLOOKUP($F118,Sheet2!$A$6:$V$141,17,FALSE)</f>
        <v>#REF!</v>
      </c>
      <c r="V118" s="71" t="e">
        <f>VLOOKUP($F118,Sheet2!$A$6:$V$141,18,FALSE)</f>
        <v>#REF!</v>
      </c>
      <c r="W118" s="71" t="e">
        <f>VLOOKUP($F118,Sheet2!$A$6:$V$141,19,FALSE)</f>
        <v>#REF!</v>
      </c>
      <c r="X118" s="71" t="e">
        <f>VLOOKUP($F118,Sheet2!$A$6:$V$141,20,FALSE)</f>
        <v>#REF!</v>
      </c>
      <c r="Y118" s="71" t="e">
        <f>VLOOKUP($F118,Sheet2!$A$6:$V$141,21,FALSE)</f>
        <v>#REF!</v>
      </c>
      <c r="Z118" s="71" t="e">
        <f>VLOOKUP($F118,Sheet2!$A$6:$V$141,22,FALSE)</f>
        <v>#REF!</v>
      </c>
      <c r="AA118" s="71" t="e">
        <f t="shared" ref="AA118:AA130" si="13">+X118+Y118-J118</f>
        <v>#REF!</v>
      </c>
      <c r="AB118" s="71"/>
      <c r="AC118" s="71"/>
      <c r="AD118" s="71"/>
      <c r="AE118" s="71"/>
      <c r="AF118" s="71"/>
      <c r="AG118" s="71"/>
      <c r="AH118" s="71"/>
      <c r="AI118" s="71"/>
      <c r="AJ118" s="71"/>
      <c r="AK118" s="71"/>
      <c r="AL118" s="71"/>
    </row>
    <row r="119" spans="1:38" ht="15" customHeight="1">
      <c r="A119" t="s">
        <v>27</v>
      </c>
      <c r="C119" t="s">
        <v>156</v>
      </c>
      <c r="D119" s="69" t="s">
        <v>129</v>
      </c>
      <c r="E119" s="69"/>
      <c r="F119" s="66" t="s">
        <v>135</v>
      </c>
      <c r="G119" s="71" t="e">
        <f>VLOOKUP($F119,Sheet2!$A$6:$V$141,3,FALSE)</f>
        <v>#REF!</v>
      </c>
      <c r="H119" s="71" t="e">
        <f>VLOOKUP($F119,Sheet2!$A$6:$V$141,4,FALSE)</f>
        <v>#REF!</v>
      </c>
      <c r="I119" s="71" t="e">
        <f>VLOOKUP($F119,Sheet2!$A$6:$V$141,5,FALSE)</f>
        <v>#REF!</v>
      </c>
      <c r="J119" s="71" t="e">
        <f>VLOOKUP($F119,Sheet2!$A$6:$V$141,6,FALSE)</f>
        <v>#REF!</v>
      </c>
      <c r="K119" s="71" t="e">
        <f>VLOOKUP($F119,Sheet2!$A$6:$V$141,7,FALSE)</f>
        <v>#REF!</v>
      </c>
      <c r="L119" s="71" t="e">
        <f>VLOOKUP($F119,Sheet2!$A$6:$V$141,8,FALSE)</f>
        <v>#REF!</v>
      </c>
      <c r="M119" s="71" t="e">
        <f>VLOOKUP($F119,Sheet2!$A$6:$V$141,9,FALSE)</f>
        <v>#REF!</v>
      </c>
      <c r="N119" s="71" t="e">
        <f>VLOOKUP($F119,Sheet2!$A$6:$V$141,10,FALSE)</f>
        <v>#REF!</v>
      </c>
      <c r="O119" s="71" t="e">
        <f>VLOOKUP($F119,Sheet2!$A$6:$V$141,11,FALSE)</f>
        <v>#REF!</v>
      </c>
      <c r="P119" s="71" t="e">
        <f>VLOOKUP($F119,Sheet2!$A$6:$V$141,12,FALSE)</f>
        <v>#REF!</v>
      </c>
      <c r="Q119" s="71" t="e">
        <f>VLOOKUP($F119,Sheet2!$A$6:$V$141,13,FALSE)</f>
        <v>#REF!</v>
      </c>
      <c r="R119" s="71" t="e">
        <f>VLOOKUP($F119,Sheet2!$A$6:$V$141,14,FALSE)</f>
        <v>#REF!</v>
      </c>
      <c r="S119" s="71" t="e">
        <f>VLOOKUP($F119,Sheet2!$A$6:$V$141,15,FALSE)</f>
        <v>#REF!</v>
      </c>
      <c r="T119" s="71" t="e">
        <f>VLOOKUP($F119,Sheet2!$A$6:$V$141,16,FALSE)</f>
        <v>#REF!</v>
      </c>
      <c r="U119" s="71" t="e">
        <f>VLOOKUP($F119,Sheet2!$A$6:$V$141,17,FALSE)</f>
        <v>#REF!</v>
      </c>
      <c r="V119" s="71" t="e">
        <f>VLOOKUP($F119,Sheet2!$A$6:$V$141,18,FALSE)</f>
        <v>#REF!</v>
      </c>
      <c r="W119" s="71" t="e">
        <f>VLOOKUP($F119,Sheet2!$A$6:$V$141,19,FALSE)</f>
        <v>#REF!</v>
      </c>
      <c r="X119" s="71" t="e">
        <f>VLOOKUP($F119,Sheet2!$A$6:$V$141,20,FALSE)</f>
        <v>#REF!</v>
      </c>
      <c r="Y119" s="71" t="e">
        <f>VLOOKUP($F119,Sheet2!$A$6:$V$141,21,FALSE)</f>
        <v>#REF!</v>
      </c>
      <c r="Z119" s="71" t="e">
        <f>VLOOKUP($F119,Sheet2!$A$6:$V$141,22,FALSE)</f>
        <v>#REF!</v>
      </c>
      <c r="AA119" s="71" t="e">
        <f t="shared" si="13"/>
        <v>#REF!</v>
      </c>
      <c r="AB119" s="71"/>
      <c r="AC119" s="71"/>
      <c r="AD119" s="71"/>
      <c r="AE119" s="71"/>
      <c r="AF119" s="71"/>
      <c r="AG119" s="71"/>
      <c r="AH119" s="71"/>
      <c r="AI119" s="71"/>
      <c r="AJ119" s="71"/>
      <c r="AK119" s="71"/>
      <c r="AL119" s="71"/>
    </row>
    <row r="120" spans="1:38" ht="15" customHeight="1">
      <c r="A120" t="s">
        <v>27</v>
      </c>
      <c r="C120" t="s">
        <v>156</v>
      </c>
      <c r="D120" s="69" t="s">
        <v>129</v>
      </c>
      <c r="E120" s="69"/>
      <c r="F120" s="66" t="s">
        <v>151</v>
      </c>
      <c r="G120" s="71" t="e">
        <f>VLOOKUP($F120,Sheet2!$A$6:$V$141,3,FALSE)</f>
        <v>#REF!</v>
      </c>
      <c r="H120" s="71" t="e">
        <f>VLOOKUP($F120,Sheet2!$A$6:$V$141,4,FALSE)</f>
        <v>#REF!</v>
      </c>
      <c r="I120" s="71" t="e">
        <f>VLOOKUP($F120,Sheet2!$A$6:$V$141,5,FALSE)</f>
        <v>#REF!</v>
      </c>
      <c r="J120" s="71" t="e">
        <f>VLOOKUP($F120,Sheet2!$A$6:$V$141,6,FALSE)</f>
        <v>#REF!</v>
      </c>
      <c r="K120" s="71" t="e">
        <f>VLOOKUP($F120,Sheet2!$A$6:$V$141,7,FALSE)</f>
        <v>#REF!</v>
      </c>
      <c r="L120" s="71" t="e">
        <f>VLOOKUP($F120,Sheet2!$A$6:$V$141,8,FALSE)</f>
        <v>#REF!</v>
      </c>
      <c r="M120" s="71" t="e">
        <f>VLOOKUP($F120,Sheet2!$A$6:$V$141,9,FALSE)</f>
        <v>#REF!</v>
      </c>
      <c r="N120" s="71" t="e">
        <f>VLOOKUP($F120,Sheet2!$A$6:$V$141,10,FALSE)</f>
        <v>#REF!</v>
      </c>
      <c r="O120" s="71" t="e">
        <f>VLOOKUP($F120,Sheet2!$A$6:$V$141,11,FALSE)</f>
        <v>#REF!</v>
      </c>
      <c r="P120" s="71" t="e">
        <f>VLOOKUP($F120,Sheet2!$A$6:$V$141,12,FALSE)</f>
        <v>#REF!</v>
      </c>
      <c r="Q120" s="71" t="e">
        <f>VLOOKUP($F120,Sheet2!$A$6:$V$141,13,FALSE)</f>
        <v>#REF!</v>
      </c>
      <c r="R120" s="71" t="e">
        <f>VLOOKUP($F120,Sheet2!$A$6:$V$141,14,FALSE)</f>
        <v>#REF!</v>
      </c>
      <c r="S120" s="71" t="e">
        <f>VLOOKUP($F120,Sheet2!$A$6:$V$141,15,FALSE)</f>
        <v>#REF!</v>
      </c>
      <c r="T120" s="71" t="e">
        <f>VLOOKUP($F120,Sheet2!$A$6:$V$141,16,FALSE)</f>
        <v>#REF!</v>
      </c>
      <c r="U120" s="71" t="e">
        <f>VLOOKUP($F120,Sheet2!$A$6:$V$141,17,FALSE)</f>
        <v>#REF!</v>
      </c>
      <c r="V120" s="71" t="e">
        <f>VLOOKUP($F120,Sheet2!$A$6:$V$141,18,FALSE)</f>
        <v>#REF!</v>
      </c>
      <c r="W120" s="71" t="e">
        <f>VLOOKUP($F120,Sheet2!$A$6:$V$141,19,FALSE)</f>
        <v>#REF!</v>
      </c>
      <c r="X120" s="71" t="e">
        <f>VLOOKUP($F120,Sheet2!$A$6:$V$141,20,FALSE)</f>
        <v>#REF!</v>
      </c>
      <c r="Y120" s="71" t="e">
        <f>VLOOKUP($F120,Sheet2!$A$6:$V$141,21,FALSE)</f>
        <v>#REF!</v>
      </c>
      <c r="Z120" s="71" t="e">
        <f>VLOOKUP($F120,Sheet2!$A$6:$V$141,22,FALSE)</f>
        <v>#REF!</v>
      </c>
      <c r="AA120" s="71" t="e">
        <f t="shared" si="13"/>
        <v>#REF!</v>
      </c>
      <c r="AB120" s="71"/>
      <c r="AC120" s="71"/>
      <c r="AD120" s="71"/>
      <c r="AE120" s="71"/>
      <c r="AF120" s="71"/>
      <c r="AG120" s="71"/>
      <c r="AH120" s="71"/>
      <c r="AI120" s="71"/>
      <c r="AJ120" s="71"/>
      <c r="AK120" s="71"/>
      <c r="AL120" s="71"/>
    </row>
    <row r="121" spans="1:38" ht="15" customHeight="1">
      <c r="A121" t="s">
        <v>27</v>
      </c>
      <c r="C121" t="s">
        <v>156</v>
      </c>
      <c r="D121" s="69" t="s">
        <v>129</v>
      </c>
      <c r="E121" s="69"/>
      <c r="F121" s="66" t="s">
        <v>164</v>
      </c>
      <c r="G121" s="71" t="e">
        <f>VLOOKUP($F121,Sheet2!$A$6:$V$141,3,FALSE)</f>
        <v>#REF!</v>
      </c>
      <c r="H121" s="71" t="e">
        <f>VLOOKUP($F121,Sheet2!$A$6:$V$141,4,FALSE)</f>
        <v>#REF!</v>
      </c>
      <c r="I121" s="71" t="e">
        <f>VLOOKUP($F121,Sheet2!$A$6:$V$141,5,FALSE)</f>
        <v>#REF!</v>
      </c>
      <c r="J121" s="71" t="e">
        <f>VLOOKUP($F121,Sheet2!$A$6:$V$141,6,FALSE)</f>
        <v>#REF!</v>
      </c>
      <c r="K121" s="71" t="e">
        <f>VLOOKUP($F121,Sheet2!$A$6:$V$141,7,FALSE)</f>
        <v>#REF!</v>
      </c>
      <c r="L121" s="71" t="e">
        <f>VLOOKUP($F121,Sheet2!$A$6:$V$141,8,FALSE)</f>
        <v>#REF!</v>
      </c>
      <c r="M121" s="71" t="e">
        <f>VLOOKUP($F121,Sheet2!$A$6:$V$141,9,FALSE)</f>
        <v>#REF!</v>
      </c>
      <c r="N121" s="71" t="e">
        <f>VLOOKUP($F121,Sheet2!$A$6:$V$141,10,FALSE)</f>
        <v>#REF!</v>
      </c>
      <c r="O121" s="71" t="e">
        <f>VLOOKUP($F121,Sheet2!$A$6:$V$141,11,FALSE)</f>
        <v>#REF!</v>
      </c>
      <c r="P121" s="71" t="e">
        <f>VLOOKUP($F121,Sheet2!$A$6:$V$141,12,FALSE)</f>
        <v>#REF!</v>
      </c>
      <c r="Q121" s="71" t="e">
        <f>VLOOKUP($F121,Sheet2!$A$6:$V$141,13,FALSE)</f>
        <v>#REF!</v>
      </c>
      <c r="R121" s="71" t="e">
        <f>VLOOKUP($F121,Sheet2!$A$6:$V$141,14,FALSE)</f>
        <v>#REF!</v>
      </c>
      <c r="S121" s="71" t="e">
        <f>VLOOKUP($F121,Sheet2!$A$6:$V$141,15,FALSE)</f>
        <v>#REF!</v>
      </c>
      <c r="T121" s="71" t="e">
        <f>VLOOKUP($F121,Sheet2!$A$6:$V$141,16,FALSE)</f>
        <v>#REF!</v>
      </c>
      <c r="U121" s="71" t="e">
        <f>VLOOKUP($F121,Sheet2!$A$6:$V$141,17,FALSE)</f>
        <v>#REF!</v>
      </c>
      <c r="V121" s="71" t="e">
        <f>VLOOKUP($F121,Sheet2!$A$6:$V$141,18,FALSE)</f>
        <v>#REF!</v>
      </c>
      <c r="W121" s="71" t="e">
        <f>VLOOKUP($F121,Sheet2!$A$6:$V$141,19,FALSE)</f>
        <v>#REF!</v>
      </c>
      <c r="X121" s="71" t="e">
        <f>VLOOKUP($F121,Sheet2!$A$6:$V$141,20,FALSE)</f>
        <v>#REF!</v>
      </c>
      <c r="Y121" s="71" t="e">
        <f>VLOOKUP($F121,Sheet2!$A$6:$V$141,21,FALSE)</f>
        <v>#REF!</v>
      </c>
      <c r="Z121" s="71" t="e">
        <f>VLOOKUP($F121,Sheet2!$A$6:$V$141,22,FALSE)</f>
        <v>#REF!</v>
      </c>
      <c r="AA121" s="71" t="e">
        <f t="shared" si="13"/>
        <v>#REF!</v>
      </c>
      <c r="AB121" s="71"/>
      <c r="AC121" s="71"/>
      <c r="AD121" s="71"/>
      <c r="AE121" s="71"/>
      <c r="AF121" s="71"/>
      <c r="AG121" s="71"/>
      <c r="AH121" s="71"/>
      <c r="AI121" s="71"/>
      <c r="AJ121" s="71"/>
      <c r="AK121" s="71"/>
      <c r="AL121" s="71"/>
    </row>
    <row r="122" spans="1:38" ht="15" customHeight="1">
      <c r="A122" t="s">
        <v>27</v>
      </c>
      <c r="C122" t="s">
        <v>156</v>
      </c>
      <c r="D122" s="69" t="s">
        <v>129</v>
      </c>
      <c r="E122" s="69"/>
      <c r="F122" s="66" t="s">
        <v>195</v>
      </c>
      <c r="G122" s="71" t="e">
        <f>VLOOKUP($F122,Sheet2!$A$6:$V$141,3,FALSE)</f>
        <v>#REF!</v>
      </c>
      <c r="H122" s="71" t="e">
        <f>VLOOKUP($F122,Sheet2!$A$6:$V$141,4,FALSE)</f>
        <v>#REF!</v>
      </c>
      <c r="I122" s="71" t="e">
        <f>VLOOKUP($F122,Sheet2!$A$6:$V$141,5,FALSE)</f>
        <v>#REF!</v>
      </c>
      <c r="J122" s="71" t="e">
        <f>VLOOKUP($F122,Sheet2!$A$6:$V$141,6,FALSE)</f>
        <v>#REF!</v>
      </c>
      <c r="K122" s="71" t="e">
        <f>VLOOKUP($F122,Sheet2!$A$6:$V$141,7,FALSE)</f>
        <v>#REF!</v>
      </c>
      <c r="L122" s="71" t="e">
        <f>VLOOKUP($F122,Sheet2!$A$6:$V$141,8,FALSE)</f>
        <v>#REF!</v>
      </c>
      <c r="M122" s="71" t="e">
        <f>VLOOKUP($F122,Sheet2!$A$6:$V$141,9,FALSE)</f>
        <v>#REF!</v>
      </c>
      <c r="N122" s="71" t="e">
        <f>VLOOKUP($F122,Sheet2!$A$6:$V$141,10,FALSE)</f>
        <v>#REF!</v>
      </c>
      <c r="O122" s="71" t="e">
        <f>VLOOKUP($F122,Sheet2!$A$6:$V$141,11,FALSE)</f>
        <v>#REF!</v>
      </c>
      <c r="P122" s="71" t="e">
        <f>VLOOKUP($F122,Sheet2!$A$6:$V$141,12,FALSE)</f>
        <v>#REF!</v>
      </c>
      <c r="Q122" s="71" t="e">
        <f>VLOOKUP($F122,Sheet2!$A$6:$V$141,13,FALSE)</f>
        <v>#REF!</v>
      </c>
      <c r="R122" s="71" t="e">
        <f>VLOOKUP($F122,Sheet2!$A$6:$V$141,14,FALSE)</f>
        <v>#REF!</v>
      </c>
      <c r="S122" s="71" t="e">
        <f>VLOOKUP($F122,Sheet2!$A$6:$V$141,15,FALSE)</f>
        <v>#REF!</v>
      </c>
      <c r="T122" s="71" t="e">
        <f>VLOOKUP($F122,Sheet2!$A$6:$V$141,16,FALSE)</f>
        <v>#REF!</v>
      </c>
      <c r="U122" s="71" t="e">
        <f>VLOOKUP($F122,Sheet2!$A$6:$V$141,17,FALSE)</f>
        <v>#REF!</v>
      </c>
      <c r="V122" s="71" t="e">
        <f>VLOOKUP($F122,Sheet2!$A$6:$V$141,18,FALSE)</f>
        <v>#REF!</v>
      </c>
      <c r="W122" s="71" t="e">
        <f>VLOOKUP($F122,Sheet2!$A$6:$V$141,19,FALSE)</f>
        <v>#REF!</v>
      </c>
      <c r="X122" s="71" t="e">
        <f>VLOOKUP($F122,Sheet2!$A$6:$V$141,20,FALSE)</f>
        <v>#REF!</v>
      </c>
      <c r="Y122" s="71" t="e">
        <f>VLOOKUP($F122,Sheet2!$A$6:$V$141,21,FALSE)</f>
        <v>#REF!</v>
      </c>
      <c r="Z122" s="71" t="e">
        <f>VLOOKUP($F122,Sheet2!$A$6:$V$141,22,FALSE)</f>
        <v>#REF!</v>
      </c>
      <c r="AA122" s="71" t="e">
        <f t="shared" si="13"/>
        <v>#REF!</v>
      </c>
      <c r="AB122" s="71"/>
      <c r="AC122" s="71"/>
      <c r="AD122" s="71"/>
      <c r="AE122" s="71"/>
      <c r="AF122" s="71"/>
      <c r="AG122" s="71"/>
      <c r="AH122" s="71"/>
      <c r="AI122" s="71"/>
      <c r="AJ122" s="71"/>
      <c r="AK122" s="71"/>
      <c r="AL122" s="71"/>
    </row>
    <row r="123" spans="1:38" ht="15" customHeight="1">
      <c r="A123" t="s">
        <v>27</v>
      </c>
      <c r="C123" t="s">
        <v>156</v>
      </c>
      <c r="D123" s="69" t="s">
        <v>129</v>
      </c>
      <c r="E123" s="69"/>
      <c r="F123" s="66" t="s">
        <v>214</v>
      </c>
      <c r="G123" s="71" t="e">
        <f>VLOOKUP($F123,Sheet2!$A$6:$V$141,3,FALSE)</f>
        <v>#REF!</v>
      </c>
      <c r="H123" s="71" t="e">
        <f>VLOOKUP($F123,Sheet2!$A$6:$V$141,4,FALSE)</f>
        <v>#REF!</v>
      </c>
      <c r="I123" s="71" t="e">
        <f>VLOOKUP($F123,Sheet2!$A$6:$V$141,5,FALSE)</f>
        <v>#REF!</v>
      </c>
      <c r="J123" s="71" t="e">
        <f>VLOOKUP($F123,Sheet2!$A$6:$V$141,6,FALSE)</f>
        <v>#REF!</v>
      </c>
      <c r="K123" s="71" t="e">
        <f>VLOOKUP($F123,Sheet2!$A$6:$V$141,7,FALSE)</f>
        <v>#REF!</v>
      </c>
      <c r="L123" s="71" t="e">
        <f>VLOOKUP($F123,Sheet2!$A$6:$V$141,8,FALSE)</f>
        <v>#REF!</v>
      </c>
      <c r="M123" s="71" t="e">
        <f>VLOOKUP($F123,Sheet2!$A$6:$V$141,9,FALSE)</f>
        <v>#REF!</v>
      </c>
      <c r="N123" s="71" t="e">
        <f>VLOOKUP($F123,Sheet2!$A$6:$V$141,10,FALSE)</f>
        <v>#REF!</v>
      </c>
      <c r="O123" s="71" t="e">
        <f>VLOOKUP($F123,Sheet2!$A$6:$V$141,11,FALSE)</f>
        <v>#REF!</v>
      </c>
      <c r="P123" s="71" t="e">
        <f>VLOOKUP($F123,Sheet2!$A$6:$V$141,12,FALSE)</f>
        <v>#REF!</v>
      </c>
      <c r="Q123" s="71" t="e">
        <f>VLOOKUP($F123,Sheet2!$A$6:$V$141,13,FALSE)</f>
        <v>#REF!</v>
      </c>
      <c r="R123" s="71" t="e">
        <f>VLOOKUP($F123,Sheet2!$A$6:$V$141,14,FALSE)</f>
        <v>#REF!</v>
      </c>
      <c r="S123" s="71" t="e">
        <f>VLOOKUP($F123,Sheet2!$A$6:$V$141,15,FALSE)</f>
        <v>#REF!</v>
      </c>
      <c r="T123" s="71" t="e">
        <f>VLOOKUP($F123,Sheet2!$A$6:$V$141,16,FALSE)</f>
        <v>#REF!</v>
      </c>
      <c r="U123" s="71" t="e">
        <f>VLOOKUP($F123,Sheet2!$A$6:$V$141,17,FALSE)</f>
        <v>#REF!</v>
      </c>
      <c r="V123" s="71" t="e">
        <f>VLOOKUP($F123,Sheet2!$A$6:$V$141,18,FALSE)</f>
        <v>#REF!</v>
      </c>
      <c r="W123" s="71" t="e">
        <f>VLOOKUP($F123,Sheet2!$A$6:$V$141,19,FALSE)</f>
        <v>#REF!</v>
      </c>
      <c r="X123" s="71" t="e">
        <f>VLOOKUP($F123,Sheet2!$A$6:$V$141,20,FALSE)</f>
        <v>#REF!</v>
      </c>
      <c r="Y123" s="71" t="e">
        <f>VLOOKUP($F123,Sheet2!$A$6:$V$141,21,FALSE)</f>
        <v>#REF!</v>
      </c>
      <c r="Z123" s="71" t="e">
        <f>VLOOKUP($F123,Sheet2!$A$6:$V$141,22,FALSE)</f>
        <v>#REF!</v>
      </c>
      <c r="AA123" s="71" t="e">
        <f t="shared" si="13"/>
        <v>#REF!</v>
      </c>
      <c r="AB123" s="71"/>
      <c r="AC123" s="71"/>
      <c r="AD123" s="71"/>
      <c r="AE123" s="71"/>
      <c r="AF123" s="71"/>
      <c r="AG123" s="71"/>
      <c r="AH123" s="71"/>
      <c r="AI123" s="71"/>
      <c r="AJ123" s="71"/>
      <c r="AK123" s="71"/>
      <c r="AL123" s="71"/>
    </row>
    <row r="124" spans="1:38" ht="15" customHeight="1">
      <c r="A124" t="s">
        <v>27</v>
      </c>
      <c r="C124" t="s">
        <v>156</v>
      </c>
      <c r="D124" s="69" t="s">
        <v>129</v>
      </c>
      <c r="E124" s="69"/>
      <c r="F124" s="66" t="s">
        <v>215</v>
      </c>
      <c r="G124" s="71" t="e">
        <f>VLOOKUP($F124,Sheet2!$A$6:$V$141,3,FALSE)</f>
        <v>#REF!</v>
      </c>
      <c r="H124" s="71" t="e">
        <f>VLOOKUP($F124,Sheet2!$A$6:$V$141,4,FALSE)</f>
        <v>#REF!</v>
      </c>
      <c r="I124" s="71" t="e">
        <f>VLOOKUP($F124,Sheet2!$A$6:$V$141,5,FALSE)</f>
        <v>#REF!</v>
      </c>
      <c r="J124" s="71" t="e">
        <f>VLOOKUP($F124,Sheet2!$A$6:$V$141,6,FALSE)</f>
        <v>#REF!</v>
      </c>
      <c r="K124" s="71" t="e">
        <f>VLOOKUP($F124,Sheet2!$A$6:$V$141,7,FALSE)</f>
        <v>#REF!</v>
      </c>
      <c r="L124" s="71" t="e">
        <f>VLOOKUP($F124,Sheet2!$A$6:$V$141,8,FALSE)</f>
        <v>#REF!</v>
      </c>
      <c r="M124" s="71" t="e">
        <f>VLOOKUP($F124,Sheet2!$A$6:$V$141,9,FALSE)</f>
        <v>#REF!</v>
      </c>
      <c r="N124" s="71" t="e">
        <f>VLOOKUP($F124,Sheet2!$A$6:$V$141,10,FALSE)</f>
        <v>#REF!</v>
      </c>
      <c r="O124" s="71" t="e">
        <f>VLOOKUP($F124,Sheet2!$A$6:$V$141,11,FALSE)</f>
        <v>#REF!</v>
      </c>
      <c r="P124" s="71" t="e">
        <f>VLOOKUP($F124,Sheet2!$A$6:$V$141,12,FALSE)</f>
        <v>#REF!</v>
      </c>
      <c r="Q124" s="71" t="e">
        <f>VLOOKUP($F124,Sheet2!$A$6:$V$141,13,FALSE)</f>
        <v>#REF!</v>
      </c>
      <c r="R124" s="71" t="e">
        <f>VLOOKUP($F124,Sheet2!$A$6:$V$141,14,FALSE)</f>
        <v>#REF!</v>
      </c>
      <c r="S124" s="71" t="e">
        <f>VLOOKUP($F124,Sheet2!$A$6:$V$141,15,FALSE)</f>
        <v>#REF!</v>
      </c>
      <c r="T124" s="71" t="e">
        <f>VLOOKUP($F124,Sheet2!$A$6:$V$141,16,FALSE)</f>
        <v>#REF!</v>
      </c>
      <c r="U124" s="71" t="e">
        <f>VLOOKUP($F124,Sheet2!$A$6:$V$141,17,FALSE)</f>
        <v>#REF!</v>
      </c>
      <c r="V124" s="71" t="e">
        <f>VLOOKUP($F124,Sheet2!$A$6:$V$141,18,FALSE)</f>
        <v>#REF!</v>
      </c>
      <c r="W124" s="71" t="e">
        <f>VLOOKUP($F124,Sheet2!$A$6:$V$141,19,FALSE)</f>
        <v>#REF!</v>
      </c>
      <c r="X124" s="71" t="e">
        <f>VLOOKUP($F124,Sheet2!$A$6:$V$141,20,FALSE)</f>
        <v>#REF!</v>
      </c>
      <c r="Y124" s="71" t="e">
        <f>VLOOKUP($F124,Sheet2!$A$6:$V$141,21,FALSE)</f>
        <v>#REF!</v>
      </c>
      <c r="Z124" s="71" t="e">
        <f>VLOOKUP($F124,Sheet2!$A$6:$V$141,22,FALSE)</f>
        <v>#REF!</v>
      </c>
      <c r="AA124" s="71" t="e">
        <f t="shared" si="13"/>
        <v>#REF!</v>
      </c>
      <c r="AB124" s="71"/>
      <c r="AC124" s="71"/>
      <c r="AD124" s="71"/>
      <c r="AE124" s="71"/>
      <c r="AF124" s="71"/>
      <c r="AG124" s="71"/>
      <c r="AH124" s="71"/>
      <c r="AI124" s="71"/>
      <c r="AJ124" s="71"/>
      <c r="AK124" s="71"/>
      <c r="AL124" s="71"/>
    </row>
    <row r="125" spans="1:38" ht="15" customHeight="1">
      <c r="A125" t="s">
        <v>27</v>
      </c>
      <c r="C125" t="s">
        <v>156</v>
      </c>
      <c r="D125" s="69" t="s">
        <v>129</v>
      </c>
      <c r="E125" s="69"/>
      <c r="F125" s="66" t="s">
        <v>226</v>
      </c>
      <c r="G125" s="71" t="e">
        <f>VLOOKUP($F125,Sheet2!$A$6:$V$141,3,FALSE)</f>
        <v>#REF!</v>
      </c>
      <c r="H125" s="71" t="e">
        <f>VLOOKUP($F125,Sheet2!$A$6:$V$141,4,FALSE)</f>
        <v>#REF!</v>
      </c>
      <c r="I125" s="71" t="e">
        <f>VLOOKUP($F125,Sheet2!$A$6:$V$141,5,FALSE)</f>
        <v>#REF!</v>
      </c>
      <c r="J125" s="71" t="e">
        <f>VLOOKUP($F125,Sheet2!$A$6:$V$141,6,FALSE)</f>
        <v>#REF!</v>
      </c>
      <c r="K125" s="71" t="e">
        <f>VLOOKUP($F125,Sheet2!$A$6:$V$141,7,FALSE)</f>
        <v>#REF!</v>
      </c>
      <c r="L125" s="71" t="e">
        <f>VLOOKUP($F125,Sheet2!$A$6:$V$141,8,FALSE)</f>
        <v>#REF!</v>
      </c>
      <c r="M125" s="71" t="e">
        <f>VLOOKUP($F125,Sheet2!$A$6:$V$141,9,FALSE)</f>
        <v>#REF!</v>
      </c>
      <c r="N125" s="71" t="e">
        <f>VLOOKUP($F125,Sheet2!$A$6:$V$141,10,FALSE)</f>
        <v>#REF!</v>
      </c>
      <c r="O125" s="71" t="e">
        <f>VLOOKUP($F125,Sheet2!$A$6:$V$141,11,FALSE)</f>
        <v>#REF!</v>
      </c>
      <c r="P125" s="71" t="e">
        <f>VLOOKUP($F125,Sheet2!$A$6:$V$141,12,FALSE)</f>
        <v>#REF!</v>
      </c>
      <c r="Q125" s="71" t="e">
        <f>VLOOKUP($F125,Sheet2!$A$6:$V$141,13,FALSE)</f>
        <v>#REF!</v>
      </c>
      <c r="R125" s="71" t="e">
        <f>VLOOKUP($F125,Sheet2!$A$6:$V$141,14,FALSE)</f>
        <v>#REF!</v>
      </c>
      <c r="S125" s="71" t="e">
        <f>VLOOKUP($F125,Sheet2!$A$6:$V$141,15,FALSE)</f>
        <v>#REF!</v>
      </c>
      <c r="T125" s="71" t="e">
        <f>VLOOKUP($F125,Sheet2!$A$6:$V$141,16,FALSE)</f>
        <v>#REF!</v>
      </c>
      <c r="U125" s="71" t="e">
        <f>VLOOKUP($F125,Sheet2!$A$6:$V$141,17,FALSE)</f>
        <v>#REF!</v>
      </c>
      <c r="V125" s="71" t="e">
        <f>VLOOKUP($F125,Sheet2!$A$6:$V$141,18,FALSE)</f>
        <v>#REF!</v>
      </c>
      <c r="W125" s="71" t="e">
        <f>VLOOKUP($F125,Sheet2!$A$6:$V$141,19,FALSE)</f>
        <v>#REF!</v>
      </c>
      <c r="X125" s="71" t="e">
        <f>VLOOKUP($F125,Sheet2!$A$6:$V$141,20,FALSE)</f>
        <v>#REF!</v>
      </c>
      <c r="Y125" s="71" t="e">
        <f>VLOOKUP($F125,Sheet2!$A$6:$V$141,21,FALSE)</f>
        <v>#REF!</v>
      </c>
      <c r="Z125" s="71" t="e">
        <f>VLOOKUP($F125,Sheet2!$A$6:$V$141,22,FALSE)</f>
        <v>#REF!</v>
      </c>
      <c r="AA125" s="71" t="e">
        <f t="shared" si="13"/>
        <v>#REF!</v>
      </c>
      <c r="AB125" s="71"/>
      <c r="AC125" s="71"/>
      <c r="AD125" s="71"/>
      <c r="AE125" s="71"/>
      <c r="AF125" s="71"/>
      <c r="AG125" s="71"/>
      <c r="AH125" s="71"/>
      <c r="AI125" s="71"/>
      <c r="AJ125" s="71"/>
      <c r="AK125" s="71"/>
      <c r="AL125" s="71"/>
    </row>
    <row r="126" spans="1:38" ht="15" customHeight="1">
      <c r="A126" t="s">
        <v>27</v>
      </c>
      <c r="C126" t="s">
        <v>156</v>
      </c>
      <c r="D126" s="69" t="s">
        <v>129</v>
      </c>
      <c r="E126" s="69"/>
      <c r="F126" s="66" t="s">
        <v>232</v>
      </c>
      <c r="G126" s="71" t="e">
        <f>VLOOKUP($F126,Sheet2!$A$6:$V$141,3,FALSE)</f>
        <v>#REF!</v>
      </c>
      <c r="H126" s="71" t="e">
        <f>VLOOKUP($F126,Sheet2!$A$6:$V$141,4,FALSE)</f>
        <v>#REF!</v>
      </c>
      <c r="I126" s="71" t="e">
        <f>VLOOKUP($F126,Sheet2!$A$6:$V$141,5,FALSE)</f>
        <v>#REF!</v>
      </c>
      <c r="J126" s="71" t="e">
        <f>VLOOKUP($F126,Sheet2!$A$6:$V$141,6,FALSE)</f>
        <v>#REF!</v>
      </c>
      <c r="K126" s="71" t="e">
        <f>VLOOKUP($F126,Sheet2!$A$6:$V$141,7,FALSE)</f>
        <v>#REF!</v>
      </c>
      <c r="L126" s="71" t="e">
        <f>VLOOKUP($F126,Sheet2!$A$6:$V$141,8,FALSE)</f>
        <v>#REF!</v>
      </c>
      <c r="M126" s="71" t="e">
        <f>VLOOKUP($F126,Sheet2!$A$6:$V$141,9,FALSE)</f>
        <v>#REF!</v>
      </c>
      <c r="N126" s="71" t="e">
        <f>VLOOKUP($F126,Sheet2!$A$6:$V$141,10,FALSE)</f>
        <v>#REF!</v>
      </c>
      <c r="O126" s="71" t="e">
        <f>VLOOKUP($F126,Sheet2!$A$6:$V$141,11,FALSE)</f>
        <v>#REF!</v>
      </c>
      <c r="P126" s="71" t="e">
        <f>VLOOKUP($F126,Sheet2!$A$6:$V$141,12,FALSE)</f>
        <v>#REF!</v>
      </c>
      <c r="Q126" s="71" t="e">
        <f>VLOOKUP($F126,Sheet2!$A$6:$V$141,13,FALSE)</f>
        <v>#REF!</v>
      </c>
      <c r="R126" s="71" t="e">
        <f>VLOOKUP($F126,Sheet2!$A$6:$V$141,14,FALSE)</f>
        <v>#REF!</v>
      </c>
      <c r="S126" s="71" t="e">
        <f>VLOOKUP($F126,Sheet2!$A$6:$V$141,15,FALSE)</f>
        <v>#REF!</v>
      </c>
      <c r="T126" s="71" t="e">
        <f>VLOOKUP($F126,Sheet2!$A$6:$V$141,16,FALSE)</f>
        <v>#REF!</v>
      </c>
      <c r="U126" s="71" t="e">
        <f>VLOOKUP($F126,Sheet2!$A$6:$V$141,17,FALSE)</f>
        <v>#REF!</v>
      </c>
      <c r="V126" s="71" t="e">
        <f>VLOOKUP($F126,Sheet2!$A$6:$V$141,18,FALSE)</f>
        <v>#REF!</v>
      </c>
      <c r="W126" s="71" t="e">
        <f>VLOOKUP($F126,Sheet2!$A$6:$V$141,19,FALSE)</f>
        <v>#REF!</v>
      </c>
      <c r="X126" s="71" t="e">
        <f>VLOOKUP($F126,Sheet2!$A$6:$V$141,20,FALSE)</f>
        <v>#REF!</v>
      </c>
      <c r="Y126" s="71" t="e">
        <f>VLOOKUP($F126,Sheet2!$A$6:$V$141,21,FALSE)</f>
        <v>#REF!</v>
      </c>
      <c r="Z126" s="71" t="e">
        <f>VLOOKUP($F126,Sheet2!$A$6:$V$141,22,FALSE)</f>
        <v>#REF!</v>
      </c>
      <c r="AA126" s="71" t="e">
        <f t="shared" si="13"/>
        <v>#REF!</v>
      </c>
      <c r="AB126" s="71"/>
      <c r="AC126" s="71"/>
      <c r="AD126" s="71"/>
      <c r="AE126" s="71"/>
      <c r="AF126" s="71"/>
      <c r="AG126" s="71"/>
      <c r="AH126" s="71"/>
      <c r="AI126" s="71"/>
      <c r="AJ126" s="71"/>
      <c r="AK126" s="71"/>
      <c r="AL126" s="71"/>
    </row>
    <row r="127" spans="1:38" ht="15" customHeight="1">
      <c r="A127" t="s">
        <v>27</v>
      </c>
      <c r="C127" t="s">
        <v>156</v>
      </c>
      <c r="D127" s="69" t="s">
        <v>129</v>
      </c>
      <c r="E127" s="69"/>
      <c r="F127" s="66" t="s">
        <v>231</v>
      </c>
      <c r="G127" s="71" t="e">
        <f>VLOOKUP($F127,Sheet2!$A$6:$V$141,3,FALSE)</f>
        <v>#REF!</v>
      </c>
      <c r="H127" s="71" t="e">
        <f>VLOOKUP($F127,Sheet2!$A$6:$V$141,4,FALSE)</f>
        <v>#REF!</v>
      </c>
      <c r="I127" s="71" t="e">
        <f>VLOOKUP($F127,Sheet2!$A$6:$V$141,5,FALSE)</f>
        <v>#REF!</v>
      </c>
      <c r="J127" s="71" t="e">
        <f>VLOOKUP($F127,Sheet2!$A$6:$V$141,6,FALSE)</f>
        <v>#REF!</v>
      </c>
      <c r="K127" s="71" t="e">
        <f>VLOOKUP($F127,Sheet2!$A$6:$V$141,7,FALSE)</f>
        <v>#REF!</v>
      </c>
      <c r="L127" s="71" t="e">
        <f>VLOOKUP($F127,Sheet2!$A$6:$V$141,8,FALSE)</f>
        <v>#REF!</v>
      </c>
      <c r="M127" s="71" t="e">
        <f>VLOOKUP($F127,Sheet2!$A$6:$V$141,9,FALSE)</f>
        <v>#REF!</v>
      </c>
      <c r="N127" s="71" t="e">
        <f>VLOOKUP($F127,Sheet2!$A$6:$V$141,10,FALSE)</f>
        <v>#REF!</v>
      </c>
      <c r="O127" s="71" t="e">
        <f>VLOOKUP($F127,Sheet2!$A$6:$V$141,11,FALSE)</f>
        <v>#REF!</v>
      </c>
      <c r="P127" s="71" t="e">
        <f>VLOOKUP($F127,Sheet2!$A$6:$V$141,12,FALSE)</f>
        <v>#REF!</v>
      </c>
      <c r="Q127" s="71" t="e">
        <f>VLOOKUP($F127,Sheet2!$A$6:$V$141,13,FALSE)</f>
        <v>#REF!</v>
      </c>
      <c r="R127" s="71" t="e">
        <f>VLOOKUP($F127,Sheet2!$A$6:$V$141,14,FALSE)</f>
        <v>#REF!</v>
      </c>
      <c r="S127" s="71" t="e">
        <f>VLOOKUP($F127,Sheet2!$A$6:$V$141,15,FALSE)</f>
        <v>#REF!</v>
      </c>
      <c r="T127" s="71" t="e">
        <f>VLOOKUP($F127,Sheet2!$A$6:$V$141,16,FALSE)</f>
        <v>#REF!</v>
      </c>
      <c r="U127" s="71" t="e">
        <f>VLOOKUP($F127,Sheet2!$A$6:$V$141,17,FALSE)</f>
        <v>#REF!</v>
      </c>
      <c r="V127" s="71" t="e">
        <f>VLOOKUP($F127,Sheet2!$A$6:$V$141,18,FALSE)</f>
        <v>#REF!</v>
      </c>
      <c r="W127" s="71" t="e">
        <f>VLOOKUP($F127,Sheet2!$A$6:$V$141,19,FALSE)</f>
        <v>#REF!</v>
      </c>
      <c r="X127" s="71" t="e">
        <f>VLOOKUP($F127,Sheet2!$A$6:$V$141,20,FALSE)</f>
        <v>#REF!</v>
      </c>
      <c r="Y127" s="71" t="e">
        <f>VLOOKUP($F127,Sheet2!$A$6:$V$141,21,FALSE)</f>
        <v>#REF!</v>
      </c>
      <c r="Z127" s="71" t="e">
        <f>VLOOKUP($F127,Sheet2!$A$6:$V$141,22,FALSE)</f>
        <v>#REF!</v>
      </c>
      <c r="AA127" s="71" t="e">
        <f t="shared" si="13"/>
        <v>#REF!</v>
      </c>
      <c r="AB127" s="71"/>
      <c r="AC127" s="71"/>
      <c r="AD127" s="71"/>
      <c r="AE127" s="71"/>
      <c r="AF127" s="71"/>
      <c r="AG127" s="71"/>
      <c r="AH127" s="71"/>
      <c r="AI127" s="71"/>
      <c r="AJ127" s="71"/>
      <c r="AK127" s="71"/>
      <c r="AL127" s="71"/>
    </row>
    <row r="128" spans="1:38" ht="15" customHeight="1">
      <c r="A128" t="s">
        <v>27</v>
      </c>
      <c r="C128" t="s">
        <v>156</v>
      </c>
      <c r="D128" s="69" t="s">
        <v>129</v>
      </c>
      <c r="E128" s="69"/>
      <c r="F128" s="66" t="s">
        <v>258</v>
      </c>
      <c r="G128" s="71" t="e">
        <f>VLOOKUP($F128,Sheet2!$A$6:$V$141,3,FALSE)</f>
        <v>#REF!</v>
      </c>
      <c r="H128" s="71" t="e">
        <f>VLOOKUP($F128,Sheet2!$A$6:$V$141,4,FALSE)</f>
        <v>#REF!</v>
      </c>
      <c r="I128" s="71" t="e">
        <f>VLOOKUP($F128,Sheet2!$A$6:$V$141,5,FALSE)</f>
        <v>#REF!</v>
      </c>
      <c r="J128" s="71" t="e">
        <f>VLOOKUP($F128,Sheet2!$A$6:$V$141,6,FALSE)</f>
        <v>#REF!</v>
      </c>
      <c r="K128" s="71" t="e">
        <f>VLOOKUP($F128,Sheet2!$A$6:$V$141,7,FALSE)</f>
        <v>#REF!</v>
      </c>
      <c r="L128" s="71" t="e">
        <f>VLOOKUP($F128,Sheet2!$A$6:$V$141,8,FALSE)</f>
        <v>#REF!</v>
      </c>
      <c r="M128" s="71" t="e">
        <f>VLOOKUP($F128,Sheet2!$A$6:$V$141,9,FALSE)</f>
        <v>#REF!</v>
      </c>
      <c r="N128" s="71" t="e">
        <f>VLOOKUP($F128,Sheet2!$A$6:$V$141,10,FALSE)</f>
        <v>#REF!</v>
      </c>
      <c r="O128" s="71" t="e">
        <f>VLOOKUP($F128,Sheet2!$A$6:$V$141,11,FALSE)</f>
        <v>#REF!</v>
      </c>
      <c r="P128" s="71" t="e">
        <f>VLOOKUP($F128,Sheet2!$A$6:$V$141,12,FALSE)</f>
        <v>#REF!</v>
      </c>
      <c r="Q128" s="71" t="e">
        <f>VLOOKUP($F128,Sheet2!$A$6:$V$141,13,FALSE)</f>
        <v>#REF!</v>
      </c>
      <c r="R128" s="71" t="e">
        <f>VLOOKUP($F128,Sheet2!$A$6:$V$141,14,FALSE)</f>
        <v>#REF!</v>
      </c>
      <c r="S128" s="71" t="e">
        <f>VLOOKUP($F128,Sheet2!$A$6:$V$141,15,FALSE)</f>
        <v>#REF!</v>
      </c>
      <c r="T128" s="71" t="e">
        <f>VLOOKUP($F128,Sheet2!$A$6:$V$141,16,FALSE)</f>
        <v>#REF!</v>
      </c>
      <c r="U128" s="71" t="e">
        <f>VLOOKUP($F128,Sheet2!$A$6:$V$141,17,FALSE)</f>
        <v>#REF!</v>
      </c>
      <c r="V128" s="71" t="e">
        <f>VLOOKUP($F128,Sheet2!$A$6:$V$141,18,FALSE)</f>
        <v>#REF!</v>
      </c>
      <c r="W128" s="71" t="e">
        <f>VLOOKUP($F128,Sheet2!$A$6:$V$141,19,FALSE)</f>
        <v>#REF!</v>
      </c>
      <c r="X128" s="71" t="e">
        <f>VLOOKUP($F128,Sheet2!$A$6:$V$141,20,FALSE)</f>
        <v>#REF!</v>
      </c>
      <c r="Y128" s="71" t="e">
        <f>VLOOKUP($F128,Sheet2!$A$6:$V$141,21,FALSE)</f>
        <v>#REF!</v>
      </c>
      <c r="Z128" s="71" t="e">
        <f>VLOOKUP($F128,Sheet2!$A$6:$V$141,22,FALSE)</f>
        <v>#REF!</v>
      </c>
      <c r="AA128" s="71" t="e">
        <f t="shared" si="13"/>
        <v>#REF!</v>
      </c>
      <c r="AB128" s="71"/>
      <c r="AC128" s="71"/>
      <c r="AD128" s="71"/>
      <c r="AE128" s="71"/>
      <c r="AF128" s="71"/>
      <c r="AG128" s="71"/>
      <c r="AH128" s="71"/>
      <c r="AI128" s="71"/>
      <c r="AJ128" s="71"/>
      <c r="AK128" s="71"/>
      <c r="AL128" s="71"/>
    </row>
    <row r="129" spans="1:38" ht="15" customHeight="1">
      <c r="A129" t="s">
        <v>27</v>
      </c>
      <c r="C129" t="s">
        <v>156</v>
      </c>
      <c r="D129" s="69" t="s">
        <v>129</v>
      </c>
      <c r="E129" s="69"/>
      <c r="F129" s="66" t="s">
        <v>274</v>
      </c>
      <c r="G129" s="71" t="e">
        <f>VLOOKUP($F129,Sheet2!$A$6:$V$141,3,FALSE)</f>
        <v>#REF!</v>
      </c>
      <c r="H129" s="71" t="e">
        <f>VLOOKUP($F129,Sheet2!$A$6:$V$141,4,FALSE)</f>
        <v>#REF!</v>
      </c>
      <c r="I129" s="71" t="e">
        <f>VLOOKUP($F129,Sheet2!$A$6:$V$141,5,FALSE)</f>
        <v>#REF!</v>
      </c>
      <c r="J129" s="71" t="e">
        <f>VLOOKUP($F129,Sheet2!$A$6:$V$141,6,FALSE)</f>
        <v>#REF!</v>
      </c>
      <c r="K129" s="71" t="e">
        <f>VLOOKUP($F129,Sheet2!$A$6:$V$141,7,FALSE)</f>
        <v>#REF!</v>
      </c>
      <c r="L129" s="71" t="e">
        <f>VLOOKUP($F129,Sheet2!$A$6:$V$141,8,FALSE)</f>
        <v>#REF!</v>
      </c>
      <c r="M129" s="71" t="e">
        <f>VLOOKUP($F129,Sheet2!$A$6:$V$141,9,FALSE)</f>
        <v>#REF!</v>
      </c>
      <c r="N129" s="71" t="e">
        <f>VLOOKUP($F129,Sheet2!$A$6:$V$141,10,FALSE)</f>
        <v>#REF!</v>
      </c>
      <c r="O129" s="71" t="e">
        <f>VLOOKUP($F129,Sheet2!$A$6:$V$141,11,FALSE)</f>
        <v>#REF!</v>
      </c>
      <c r="P129" s="71" t="e">
        <f>VLOOKUP($F129,Sheet2!$A$6:$V$141,12,FALSE)</f>
        <v>#REF!</v>
      </c>
      <c r="Q129" s="71" t="e">
        <f>VLOOKUP($F129,Sheet2!$A$6:$V$141,13,FALSE)</f>
        <v>#REF!</v>
      </c>
      <c r="R129" s="71" t="e">
        <f>VLOOKUP($F129,Sheet2!$A$6:$V$141,14,FALSE)</f>
        <v>#REF!</v>
      </c>
      <c r="S129" s="71" t="e">
        <f>VLOOKUP($F129,Sheet2!$A$6:$V$141,15,FALSE)</f>
        <v>#REF!</v>
      </c>
      <c r="T129" s="71" t="e">
        <f>VLOOKUP($F129,Sheet2!$A$6:$V$141,16,FALSE)</f>
        <v>#REF!</v>
      </c>
      <c r="U129" s="71" t="e">
        <f>VLOOKUP($F129,Sheet2!$A$6:$V$141,17,FALSE)</f>
        <v>#REF!</v>
      </c>
      <c r="V129" s="71" t="e">
        <f>VLOOKUP($F129,Sheet2!$A$6:$V$141,18,FALSE)</f>
        <v>#REF!</v>
      </c>
      <c r="W129" s="71" t="e">
        <f>VLOOKUP($F129,Sheet2!$A$6:$V$141,19,FALSE)</f>
        <v>#REF!</v>
      </c>
      <c r="X129" s="71" t="e">
        <f>VLOOKUP($F129,Sheet2!$A$6:$V$141,20,FALSE)</f>
        <v>#REF!</v>
      </c>
      <c r="Y129" s="71" t="e">
        <f>VLOOKUP($F129,Sheet2!$A$6:$V$141,21,FALSE)</f>
        <v>#REF!</v>
      </c>
      <c r="Z129" s="71" t="e">
        <f>VLOOKUP($F129,Sheet2!$A$6:$V$141,22,FALSE)</f>
        <v>#REF!</v>
      </c>
      <c r="AA129" s="71" t="e">
        <f t="shared" si="13"/>
        <v>#REF!</v>
      </c>
      <c r="AB129" s="71"/>
      <c r="AC129" s="71"/>
      <c r="AD129" s="71"/>
      <c r="AE129" s="71"/>
      <c r="AF129" s="71"/>
      <c r="AG129" s="71"/>
      <c r="AH129" s="71"/>
      <c r="AI129" s="71"/>
      <c r="AJ129" s="71"/>
      <c r="AK129" s="71"/>
      <c r="AL129" s="71"/>
    </row>
    <row r="130" spans="1:38" ht="15" customHeight="1">
      <c r="A130" t="s">
        <v>27</v>
      </c>
      <c r="C130" t="s">
        <v>156</v>
      </c>
      <c r="D130" s="69" t="s">
        <v>129</v>
      </c>
      <c r="E130" s="69"/>
      <c r="F130" s="66" t="s">
        <v>280</v>
      </c>
      <c r="G130" s="71" t="e">
        <f>VLOOKUP($F130,Sheet2!$A$6:$V$141,3,FALSE)</f>
        <v>#REF!</v>
      </c>
      <c r="H130" s="71" t="e">
        <f>VLOOKUP($F130,Sheet2!$A$6:$V$141,4,FALSE)</f>
        <v>#REF!</v>
      </c>
      <c r="I130" s="71" t="e">
        <f>VLOOKUP($F130,Sheet2!$A$6:$V$141,5,FALSE)</f>
        <v>#REF!</v>
      </c>
      <c r="J130" s="71" t="e">
        <f>VLOOKUP($F130,Sheet2!$A$6:$V$141,6,FALSE)</f>
        <v>#REF!</v>
      </c>
      <c r="K130" s="71" t="e">
        <f>VLOOKUP($F130,Sheet2!$A$6:$V$141,7,FALSE)</f>
        <v>#REF!</v>
      </c>
      <c r="L130" s="71" t="e">
        <f>VLOOKUP($F130,Sheet2!$A$6:$V$141,8,FALSE)</f>
        <v>#REF!</v>
      </c>
      <c r="M130" s="71" t="e">
        <f>VLOOKUP($F130,Sheet2!$A$6:$V$141,9,FALSE)</f>
        <v>#REF!</v>
      </c>
      <c r="N130" s="71" t="e">
        <f>VLOOKUP($F130,Sheet2!$A$6:$V$141,10,FALSE)</f>
        <v>#REF!</v>
      </c>
      <c r="O130" s="71" t="e">
        <f>VLOOKUP($F130,Sheet2!$A$6:$V$141,11,FALSE)</f>
        <v>#REF!</v>
      </c>
      <c r="P130" s="71" t="e">
        <f>VLOOKUP($F130,Sheet2!$A$6:$V$141,12,FALSE)</f>
        <v>#REF!</v>
      </c>
      <c r="Q130" s="71" t="e">
        <f>VLOOKUP($F130,Sheet2!$A$6:$V$141,13,FALSE)</f>
        <v>#REF!</v>
      </c>
      <c r="R130" s="71" t="e">
        <f>VLOOKUP($F130,Sheet2!$A$6:$V$141,14,FALSE)</f>
        <v>#REF!</v>
      </c>
      <c r="S130" s="71" t="e">
        <f>VLOOKUP($F130,Sheet2!$A$6:$V$141,15,FALSE)</f>
        <v>#REF!</v>
      </c>
      <c r="T130" s="71" t="e">
        <f>VLOOKUP($F130,Sheet2!$A$6:$V$141,16,FALSE)</f>
        <v>#REF!</v>
      </c>
      <c r="U130" s="71" t="e">
        <f>VLOOKUP($F130,Sheet2!$A$6:$V$141,17,FALSE)</f>
        <v>#REF!</v>
      </c>
      <c r="V130" s="71" t="e">
        <f>VLOOKUP($F130,Sheet2!$A$6:$V$141,18,FALSE)</f>
        <v>#REF!</v>
      </c>
      <c r="W130" s="71" t="e">
        <f>VLOOKUP($F130,Sheet2!$A$6:$V$141,19,FALSE)</f>
        <v>#REF!</v>
      </c>
      <c r="X130" s="71" t="e">
        <f>VLOOKUP($F130,Sheet2!$A$6:$V$141,20,FALSE)</f>
        <v>#REF!</v>
      </c>
      <c r="Y130" s="71" t="e">
        <f>VLOOKUP($F130,Sheet2!$A$6:$V$141,21,FALSE)</f>
        <v>#REF!</v>
      </c>
      <c r="Z130" s="71" t="e">
        <f>VLOOKUP($F130,Sheet2!$A$6:$V$141,22,FALSE)</f>
        <v>#REF!</v>
      </c>
      <c r="AA130" s="71" t="e">
        <f t="shared" si="13"/>
        <v>#REF!</v>
      </c>
      <c r="AB130" s="71"/>
      <c r="AC130" s="71"/>
      <c r="AD130" s="71"/>
      <c r="AE130" s="71"/>
      <c r="AF130" s="71"/>
      <c r="AG130" s="71"/>
      <c r="AH130" s="71"/>
      <c r="AI130" s="71"/>
      <c r="AJ130" s="71"/>
      <c r="AK130" s="71"/>
      <c r="AL130" s="71"/>
    </row>
    <row r="131" spans="1:38" ht="15" hidden="1" customHeight="1">
      <c r="F131" s="69" t="s">
        <v>24</v>
      </c>
      <c r="H131" s="71"/>
      <c r="I131" s="71"/>
      <c r="J131" s="71"/>
      <c r="K131" s="71"/>
      <c r="L131" s="71"/>
      <c r="M131" s="71"/>
      <c r="N131" s="71"/>
      <c r="O131" s="71"/>
      <c r="P131" s="71"/>
      <c r="Q131" s="71"/>
      <c r="R131" s="71"/>
      <c r="S131" s="71"/>
      <c r="T131" s="71"/>
      <c r="U131" s="71"/>
      <c r="V131" s="71"/>
      <c r="W131" s="71"/>
      <c r="X131" s="71"/>
      <c r="Y131" s="71"/>
      <c r="Z131" s="71"/>
      <c r="AA131" s="71">
        <f t="shared" si="10"/>
        <v>0</v>
      </c>
      <c r="AB131" s="71"/>
      <c r="AC131" s="71"/>
      <c r="AD131" s="71"/>
      <c r="AE131" s="71"/>
      <c r="AF131" s="71"/>
      <c r="AG131" s="71"/>
      <c r="AH131" s="71"/>
      <c r="AI131" s="71"/>
      <c r="AJ131" s="71"/>
      <c r="AK131" s="71"/>
      <c r="AL131" s="71"/>
    </row>
    <row r="132" spans="1:38" ht="15" hidden="1" customHeight="1">
      <c r="A132" t="s">
        <v>28</v>
      </c>
      <c r="C132" t="s">
        <v>155</v>
      </c>
      <c r="D132" s="69" t="s">
        <v>24</v>
      </c>
      <c r="E132" s="69"/>
      <c r="F132" s="66" t="s">
        <v>41</v>
      </c>
      <c r="G132" s="71" t="e">
        <f>VLOOKUP($F132,Sheet2!$A$6:$V$141,3,FALSE)</f>
        <v>#REF!</v>
      </c>
      <c r="H132" s="71" t="e">
        <f>VLOOKUP($F132,Sheet2!$A$6:$V$141,4,FALSE)</f>
        <v>#REF!</v>
      </c>
      <c r="I132" s="71" t="e">
        <f>VLOOKUP($F132,Sheet2!$A$6:$V$141,5,FALSE)</f>
        <v>#REF!</v>
      </c>
      <c r="J132" s="71" t="e">
        <f>VLOOKUP($F132,Sheet2!$A$6:$V$141,6,FALSE)</f>
        <v>#REF!</v>
      </c>
      <c r="K132" s="71" t="e">
        <f>VLOOKUP($F132,Sheet2!$A$6:$V$141,7,FALSE)</f>
        <v>#REF!</v>
      </c>
      <c r="L132" s="71" t="e">
        <f>VLOOKUP($F132,Sheet2!$A$6:$V$141,8,FALSE)</f>
        <v>#REF!</v>
      </c>
      <c r="M132" s="71" t="e">
        <f>VLOOKUP($F132,Sheet2!$A$6:$V$141,9,FALSE)</f>
        <v>#REF!</v>
      </c>
      <c r="N132" s="71" t="e">
        <f>VLOOKUP($F132,Sheet2!$A$6:$V$141,10,FALSE)</f>
        <v>#REF!</v>
      </c>
      <c r="O132" s="71" t="e">
        <f>VLOOKUP($F132,Sheet2!$A$6:$V$141,11,FALSE)</f>
        <v>#REF!</v>
      </c>
      <c r="P132" s="71" t="e">
        <f>VLOOKUP($F132,Sheet2!$A$6:$V$141,12,FALSE)</f>
        <v>#REF!</v>
      </c>
      <c r="Q132" s="71" t="e">
        <f>VLOOKUP($F132,Sheet2!$A$6:$V$141,13,FALSE)</f>
        <v>#REF!</v>
      </c>
      <c r="R132" s="71" t="e">
        <f>VLOOKUP($F132,Sheet2!$A$6:$V$141,14,FALSE)</f>
        <v>#REF!</v>
      </c>
      <c r="S132" s="71" t="e">
        <f>VLOOKUP($F132,Sheet2!$A$6:$V$141,15,FALSE)</f>
        <v>#REF!</v>
      </c>
      <c r="T132" s="71" t="e">
        <f>VLOOKUP($F132,Sheet2!$A$6:$V$141,16,FALSE)</f>
        <v>#REF!</v>
      </c>
      <c r="U132" s="71" t="e">
        <f>VLOOKUP($F132,Sheet2!$A$6:$V$141,17,FALSE)</f>
        <v>#REF!</v>
      </c>
      <c r="V132" s="71" t="e">
        <f>VLOOKUP($F132,Sheet2!$A$6:$V$141,18,FALSE)</f>
        <v>#REF!</v>
      </c>
      <c r="W132" s="71" t="e">
        <f>VLOOKUP($F132,Sheet2!$A$6:$V$141,19,FALSE)</f>
        <v>#REF!</v>
      </c>
      <c r="X132" s="71" t="e">
        <f>VLOOKUP($F132,Sheet2!$A$6:$V$141,20,FALSE)</f>
        <v>#REF!</v>
      </c>
      <c r="Y132" s="71" t="e">
        <f>VLOOKUP($F132,Sheet2!$A$6:$V$141,21,FALSE)</f>
        <v>#REF!</v>
      </c>
      <c r="Z132" s="71" t="e">
        <f>VLOOKUP($F132,Sheet2!$A$6:$V$141,22,FALSE)</f>
        <v>#REF!</v>
      </c>
      <c r="AA132" s="71" t="e">
        <f t="shared" si="10"/>
        <v>#REF!</v>
      </c>
      <c r="AB132" s="71"/>
      <c r="AC132" s="71"/>
      <c r="AD132" s="71"/>
      <c r="AE132" s="71"/>
      <c r="AF132" s="71"/>
      <c r="AG132" s="71"/>
      <c r="AH132" s="71"/>
      <c r="AI132" s="71"/>
      <c r="AJ132" s="71"/>
      <c r="AK132" s="71"/>
      <c r="AL132" s="71"/>
    </row>
    <row r="133" spans="1:38" ht="15" hidden="1" customHeight="1">
      <c r="A133" t="s">
        <v>28</v>
      </c>
      <c r="C133" t="s">
        <v>155</v>
      </c>
      <c r="D133" s="69" t="s">
        <v>24</v>
      </c>
      <c r="E133" s="69"/>
      <c r="F133" s="66" t="s">
        <v>71</v>
      </c>
      <c r="G133" s="71" t="e">
        <f>VLOOKUP($F133,Sheet2!$A$6:$V$141,3,FALSE)</f>
        <v>#REF!</v>
      </c>
      <c r="H133" s="71" t="e">
        <f>VLOOKUP($F133,Sheet2!$A$6:$V$141,4,FALSE)</f>
        <v>#REF!</v>
      </c>
      <c r="I133" s="71" t="e">
        <f>VLOOKUP($F133,Sheet2!$A$6:$V$141,5,FALSE)</f>
        <v>#REF!</v>
      </c>
      <c r="J133" s="71" t="e">
        <f>VLOOKUP($F133,Sheet2!$A$6:$V$141,6,FALSE)</f>
        <v>#REF!</v>
      </c>
      <c r="K133" s="71" t="e">
        <f>VLOOKUP($F133,Sheet2!$A$6:$V$141,7,FALSE)</f>
        <v>#REF!</v>
      </c>
      <c r="L133" s="71" t="e">
        <f>VLOOKUP($F133,Sheet2!$A$6:$V$141,8,FALSE)</f>
        <v>#REF!</v>
      </c>
      <c r="M133" s="71" t="e">
        <f>VLOOKUP($F133,Sheet2!$A$6:$V$141,9,FALSE)</f>
        <v>#REF!</v>
      </c>
      <c r="N133" s="71" t="e">
        <f>VLOOKUP($F133,Sheet2!$A$6:$V$141,10,FALSE)</f>
        <v>#REF!</v>
      </c>
      <c r="O133" s="71" t="e">
        <f>VLOOKUP($F133,Sheet2!$A$6:$V$141,11,FALSE)</f>
        <v>#REF!</v>
      </c>
      <c r="P133" s="71" t="e">
        <f>VLOOKUP($F133,Sheet2!$A$6:$V$141,12,FALSE)</f>
        <v>#REF!</v>
      </c>
      <c r="Q133" s="71" t="e">
        <f>VLOOKUP($F133,Sheet2!$A$6:$V$141,13,FALSE)</f>
        <v>#REF!</v>
      </c>
      <c r="R133" s="71" t="e">
        <f>VLOOKUP($F133,Sheet2!$A$6:$V$141,14,FALSE)</f>
        <v>#REF!</v>
      </c>
      <c r="S133" s="71" t="e">
        <f>VLOOKUP($F133,Sheet2!$A$6:$V$141,15,FALSE)</f>
        <v>#REF!</v>
      </c>
      <c r="T133" s="71" t="e">
        <f>VLOOKUP($F133,Sheet2!$A$6:$V$141,16,FALSE)</f>
        <v>#REF!</v>
      </c>
      <c r="U133" s="71" t="e">
        <f>VLOOKUP($F133,Sheet2!$A$6:$V$141,17,FALSE)</f>
        <v>#REF!</v>
      </c>
      <c r="V133" s="71" t="e">
        <f>VLOOKUP($F133,Sheet2!$A$6:$V$141,18,FALSE)</f>
        <v>#REF!</v>
      </c>
      <c r="W133" s="71" t="e">
        <f>VLOOKUP($F133,Sheet2!$A$6:$V$141,19,FALSE)</f>
        <v>#REF!</v>
      </c>
      <c r="X133" s="71" t="e">
        <f>VLOOKUP($F133,Sheet2!$A$6:$V$141,20,FALSE)</f>
        <v>#REF!</v>
      </c>
      <c r="Y133" s="71" t="e">
        <f>VLOOKUP($F133,Sheet2!$A$6:$V$141,21,FALSE)</f>
        <v>#REF!</v>
      </c>
      <c r="Z133" s="71" t="e">
        <f>VLOOKUP($F133,Sheet2!$A$6:$V$141,22,FALSE)</f>
        <v>#REF!</v>
      </c>
      <c r="AA133" s="71" t="e">
        <f t="shared" si="10"/>
        <v>#REF!</v>
      </c>
      <c r="AB133" s="71"/>
      <c r="AC133" s="71"/>
      <c r="AD133" s="71"/>
      <c r="AE133" s="71"/>
      <c r="AF133" s="71"/>
      <c r="AG133" s="71"/>
      <c r="AH133" s="71"/>
      <c r="AI133" s="71"/>
      <c r="AJ133" s="71"/>
      <c r="AK133" s="71"/>
      <c r="AL133" s="71"/>
    </row>
    <row r="134" spans="1:38" ht="15" hidden="1" customHeight="1">
      <c r="A134" t="s">
        <v>28</v>
      </c>
      <c r="C134" t="s">
        <v>155</v>
      </c>
      <c r="D134" s="69" t="s">
        <v>24</v>
      </c>
      <c r="E134" s="69"/>
      <c r="F134" s="66" t="s">
        <v>42</v>
      </c>
      <c r="G134" s="71" t="e">
        <f>VLOOKUP($F134,Sheet2!$A$6:$V$141,3,FALSE)</f>
        <v>#REF!</v>
      </c>
      <c r="H134" s="71" t="e">
        <f>VLOOKUP($F134,Sheet2!$A$6:$V$141,4,FALSE)</f>
        <v>#REF!</v>
      </c>
      <c r="I134" s="71" t="e">
        <f>VLOOKUP($F134,Sheet2!$A$6:$V$141,5,FALSE)</f>
        <v>#REF!</v>
      </c>
      <c r="J134" s="71" t="e">
        <f>VLOOKUP($F134,Sheet2!$A$6:$V$141,6,FALSE)</f>
        <v>#REF!</v>
      </c>
      <c r="K134" s="71" t="e">
        <f>VLOOKUP($F134,Sheet2!$A$6:$V$141,7,FALSE)</f>
        <v>#REF!</v>
      </c>
      <c r="L134" s="71" t="e">
        <f>VLOOKUP($F134,Sheet2!$A$6:$V$141,8,FALSE)</f>
        <v>#REF!</v>
      </c>
      <c r="M134" s="71" t="e">
        <f>VLOOKUP($F134,Sheet2!$A$6:$V$141,9,FALSE)</f>
        <v>#REF!</v>
      </c>
      <c r="N134" s="71" t="e">
        <f>VLOOKUP($F134,Sheet2!$A$6:$V$141,10,FALSE)</f>
        <v>#REF!</v>
      </c>
      <c r="O134" s="71" t="e">
        <f>VLOOKUP($F134,Sheet2!$A$6:$V$141,11,FALSE)</f>
        <v>#REF!</v>
      </c>
      <c r="P134" s="71" t="e">
        <f>VLOOKUP($F134,Sheet2!$A$6:$V$141,12,FALSE)</f>
        <v>#REF!</v>
      </c>
      <c r="Q134" s="71" t="e">
        <f>VLOOKUP($F134,Sheet2!$A$6:$V$141,13,FALSE)</f>
        <v>#REF!</v>
      </c>
      <c r="R134" s="71" t="e">
        <f>VLOOKUP($F134,Sheet2!$A$6:$V$141,14,FALSE)</f>
        <v>#REF!</v>
      </c>
      <c r="S134" s="71" t="e">
        <f>VLOOKUP($F134,Sheet2!$A$6:$V$141,15,FALSE)</f>
        <v>#REF!</v>
      </c>
      <c r="T134" s="71" t="e">
        <f>VLOOKUP($F134,Sheet2!$A$6:$V$141,16,FALSE)</f>
        <v>#REF!</v>
      </c>
      <c r="U134" s="71" t="e">
        <f>VLOOKUP($F134,Sheet2!$A$6:$V$141,17,FALSE)</f>
        <v>#REF!</v>
      </c>
      <c r="V134" s="71" t="e">
        <f>VLOOKUP($F134,Sheet2!$A$6:$V$141,18,FALSE)</f>
        <v>#REF!</v>
      </c>
      <c r="W134" s="71" t="e">
        <f>VLOOKUP($F134,Sheet2!$A$6:$V$141,19,FALSE)</f>
        <v>#REF!</v>
      </c>
      <c r="X134" s="71" t="e">
        <f>VLOOKUP($F134,Sheet2!$A$6:$V$141,20,FALSE)</f>
        <v>#REF!</v>
      </c>
      <c r="Y134" s="71" t="e">
        <f>VLOOKUP($F134,Sheet2!$A$6:$V$141,21,FALSE)</f>
        <v>#REF!</v>
      </c>
      <c r="Z134" s="71" t="e">
        <f>VLOOKUP($F134,Sheet2!$A$6:$V$141,22,FALSE)</f>
        <v>#REF!</v>
      </c>
      <c r="AA134" s="71" t="e">
        <f t="shared" si="10"/>
        <v>#REF!</v>
      </c>
      <c r="AB134" s="71"/>
      <c r="AC134" s="71"/>
      <c r="AD134" s="71"/>
      <c r="AE134" s="71"/>
      <c r="AF134" s="71"/>
      <c r="AG134" s="71"/>
      <c r="AH134" s="71"/>
      <c r="AI134" s="71"/>
      <c r="AJ134" s="71"/>
      <c r="AK134" s="71"/>
      <c r="AL134" s="71"/>
    </row>
    <row r="135" spans="1:38">
      <c r="Z135" s="71"/>
      <c r="AA135" s="71">
        <f t="shared" si="10"/>
        <v>0</v>
      </c>
    </row>
    <row r="136" spans="1:38" hidden="1">
      <c r="A136" t="s">
        <v>28</v>
      </c>
      <c r="C136" t="s">
        <v>213</v>
      </c>
      <c r="D136" s="69" t="s">
        <v>212</v>
      </c>
      <c r="F136" s="66" t="s">
        <v>209</v>
      </c>
      <c r="G136" s="71" t="e">
        <f>VLOOKUP($F136,Sheet2!$A$6:$V$141,3,FALSE)</f>
        <v>#REF!</v>
      </c>
      <c r="H136" s="71" t="e">
        <f>VLOOKUP($F136,Sheet2!$A$6:$V$141,4,FALSE)</f>
        <v>#REF!</v>
      </c>
      <c r="I136" s="71" t="e">
        <f>VLOOKUP($F136,Sheet2!$A$6:$V$141,5,FALSE)</f>
        <v>#REF!</v>
      </c>
      <c r="J136" s="71" t="e">
        <f>VLOOKUP($F136,Sheet2!$A$6:$V$141,6,FALSE)</f>
        <v>#REF!</v>
      </c>
      <c r="K136" s="71" t="e">
        <f>VLOOKUP($F136,Sheet2!$A$6:$V$141,7,FALSE)</f>
        <v>#REF!</v>
      </c>
      <c r="L136" s="71" t="e">
        <f>VLOOKUP($F136,Sheet2!$A$6:$V$141,8,FALSE)</f>
        <v>#REF!</v>
      </c>
      <c r="M136" s="71" t="e">
        <f>VLOOKUP($F136,Sheet2!$A$6:$V$141,9,FALSE)</f>
        <v>#REF!</v>
      </c>
      <c r="N136" s="71" t="e">
        <f>VLOOKUP($F136,Sheet2!$A$6:$V$141,10,FALSE)</f>
        <v>#REF!</v>
      </c>
      <c r="O136" s="71" t="e">
        <f>VLOOKUP($F136,Sheet2!$A$6:$V$141,11,FALSE)</f>
        <v>#REF!</v>
      </c>
      <c r="P136" s="71" t="e">
        <f>VLOOKUP($F136,Sheet2!$A$6:$V$141,12,FALSE)</f>
        <v>#REF!</v>
      </c>
      <c r="Q136" s="71" t="e">
        <f>VLOOKUP($F136,Sheet2!$A$6:$V$141,13,FALSE)</f>
        <v>#REF!</v>
      </c>
      <c r="R136" s="71" t="e">
        <f>VLOOKUP($F136,Sheet2!$A$6:$V$141,14,FALSE)</f>
        <v>#REF!</v>
      </c>
      <c r="S136" s="71" t="e">
        <f>VLOOKUP($F136,Sheet2!$A$6:$V$141,15,FALSE)</f>
        <v>#REF!</v>
      </c>
      <c r="T136" s="71" t="e">
        <f>VLOOKUP($F136,Sheet2!$A$6:$V$141,16,FALSE)</f>
        <v>#REF!</v>
      </c>
      <c r="U136" s="71" t="e">
        <f>VLOOKUP($F136,Sheet2!$A$6:$V$141,17,FALSE)</f>
        <v>#REF!</v>
      </c>
      <c r="V136" s="71" t="e">
        <f>VLOOKUP($F136,Sheet2!$A$6:$V$141,18,FALSE)</f>
        <v>#REF!</v>
      </c>
      <c r="W136" s="71" t="e">
        <f>VLOOKUP($F136,Sheet2!$A$6:$V$141,19,FALSE)</f>
        <v>#REF!</v>
      </c>
      <c r="X136" s="71" t="e">
        <f>VLOOKUP($F136,Sheet2!$A$6:$V$141,20,FALSE)</f>
        <v>#REF!</v>
      </c>
      <c r="Y136" s="71" t="e">
        <f>VLOOKUP($F136,Sheet2!$A$6:$V$141,21,FALSE)</f>
        <v>#REF!</v>
      </c>
      <c r="Z136" s="71"/>
      <c r="AA136" s="71" t="e">
        <f t="shared" si="10"/>
        <v>#REF!</v>
      </c>
    </row>
    <row r="137" spans="1:38" hidden="1">
      <c r="A137" t="s">
        <v>28</v>
      </c>
      <c r="C137" t="s">
        <v>213</v>
      </c>
      <c r="D137" s="69" t="s">
        <v>212</v>
      </c>
      <c r="F137" s="66" t="s">
        <v>210</v>
      </c>
      <c r="G137" s="71" t="e">
        <f>VLOOKUP($F137,Sheet2!$A$6:$V$141,3,FALSE)</f>
        <v>#REF!</v>
      </c>
      <c r="H137" s="71" t="e">
        <f>VLOOKUP($F137,Sheet2!$A$6:$V$141,4,FALSE)</f>
        <v>#REF!</v>
      </c>
      <c r="I137" s="71" t="e">
        <f>VLOOKUP($F137,Sheet2!$A$6:$V$141,5,FALSE)</f>
        <v>#REF!</v>
      </c>
      <c r="J137" s="71" t="e">
        <f>VLOOKUP($F137,Sheet2!$A$6:$V$141,6,FALSE)</f>
        <v>#REF!</v>
      </c>
      <c r="K137" s="71" t="e">
        <f>VLOOKUP($F137,Sheet2!$A$6:$V$141,7,FALSE)</f>
        <v>#REF!</v>
      </c>
      <c r="L137" s="71" t="e">
        <f>VLOOKUP($F137,Sheet2!$A$6:$V$141,8,FALSE)</f>
        <v>#REF!</v>
      </c>
      <c r="M137" s="71" t="e">
        <f>VLOOKUP($F137,Sheet2!$A$6:$V$141,9,FALSE)</f>
        <v>#REF!</v>
      </c>
      <c r="N137" s="71" t="e">
        <f>VLOOKUP($F137,Sheet2!$A$6:$V$141,10,FALSE)</f>
        <v>#REF!</v>
      </c>
      <c r="O137" s="71" t="e">
        <f>VLOOKUP($F137,Sheet2!$A$6:$V$141,11,FALSE)</f>
        <v>#REF!</v>
      </c>
      <c r="P137" s="71" t="e">
        <f>VLOOKUP($F137,Sheet2!$A$6:$V$141,12,FALSE)</f>
        <v>#REF!</v>
      </c>
      <c r="Q137" s="71" t="e">
        <f>VLOOKUP($F137,Sheet2!$A$6:$V$141,13,FALSE)</f>
        <v>#REF!</v>
      </c>
      <c r="R137" s="71" t="e">
        <f>VLOOKUP($F137,Sheet2!$A$6:$V$141,14,FALSE)</f>
        <v>#REF!</v>
      </c>
      <c r="S137" s="71" t="e">
        <f>VLOOKUP($F137,Sheet2!$A$6:$V$141,15,FALSE)</f>
        <v>#REF!</v>
      </c>
      <c r="T137" s="71" t="e">
        <f>VLOOKUP($F137,Sheet2!$A$6:$V$141,16,FALSE)</f>
        <v>#REF!</v>
      </c>
      <c r="U137" s="71" t="e">
        <f>VLOOKUP($F137,Sheet2!$A$6:$V$141,17,FALSE)</f>
        <v>#REF!</v>
      </c>
      <c r="V137" s="71" t="e">
        <f>VLOOKUP($F137,Sheet2!$A$6:$V$141,18,FALSE)</f>
        <v>#REF!</v>
      </c>
      <c r="W137" s="71" t="e">
        <f>VLOOKUP($F137,Sheet2!$A$6:$V$141,19,FALSE)</f>
        <v>#REF!</v>
      </c>
      <c r="X137" s="71" t="e">
        <f>VLOOKUP($F137,Sheet2!$A$6:$V$141,20,FALSE)</f>
        <v>#REF!</v>
      </c>
      <c r="Y137" s="71" t="e">
        <f>VLOOKUP($F137,Sheet2!$A$6:$V$141,21,FALSE)</f>
        <v>#REF!</v>
      </c>
      <c r="Z137" s="71"/>
      <c r="AA137" s="71" t="e">
        <f t="shared" si="10"/>
        <v>#REF!</v>
      </c>
    </row>
    <row r="138" spans="1:38" hidden="1">
      <c r="A138" t="s">
        <v>28</v>
      </c>
      <c r="C138" t="s">
        <v>213</v>
      </c>
      <c r="D138" s="69" t="s">
        <v>212</v>
      </c>
      <c r="F138" s="66" t="s">
        <v>211</v>
      </c>
      <c r="G138" s="71" t="e">
        <f>VLOOKUP($F138,Sheet2!$A$6:$V$141,3,FALSE)</f>
        <v>#REF!</v>
      </c>
      <c r="H138" s="71" t="e">
        <f>VLOOKUP($F138,Sheet2!$A$6:$V$141,4,FALSE)</f>
        <v>#REF!</v>
      </c>
      <c r="I138" s="71" t="e">
        <f>VLOOKUP($F138,Sheet2!$A$6:$V$141,5,FALSE)</f>
        <v>#REF!</v>
      </c>
      <c r="J138" s="71" t="e">
        <f>VLOOKUP($F138,Sheet2!$A$6:$V$141,6,FALSE)</f>
        <v>#REF!</v>
      </c>
      <c r="K138" s="71" t="e">
        <f>VLOOKUP($F138,Sheet2!$A$6:$V$141,7,FALSE)</f>
        <v>#REF!</v>
      </c>
      <c r="L138" s="71" t="e">
        <f>VLOOKUP($F138,Sheet2!$A$6:$V$141,8,FALSE)</f>
        <v>#REF!</v>
      </c>
      <c r="M138" s="71" t="e">
        <f>VLOOKUP($F138,Sheet2!$A$6:$V$141,9,FALSE)</f>
        <v>#REF!</v>
      </c>
      <c r="N138" s="71" t="e">
        <f>VLOOKUP($F138,Sheet2!$A$6:$V$141,10,FALSE)</f>
        <v>#REF!</v>
      </c>
      <c r="O138" s="71" t="e">
        <f>VLOOKUP($F138,Sheet2!$A$6:$V$141,11,FALSE)</f>
        <v>#REF!</v>
      </c>
      <c r="P138" s="71" t="e">
        <f>VLOOKUP($F138,Sheet2!$A$6:$V$141,12,FALSE)</f>
        <v>#REF!</v>
      </c>
      <c r="Q138" s="71" t="e">
        <f>VLOOKUP($F138,Sheet2!$A$6:$V$141,13,FALSE)</f>
        <v>#REF!</v>
      </c>
      <c r="R138" s="71" t="e">
        <f>VLOOKUP($F138,Sheet2!$A$6:$V$141,14,FALSE)</f>
        <v>#REF!</v>
      </c>
      <c r="S138" s="71" t="e">
        <f>VLOOKUP($F138,Sheet2!$A$6:$V$141,15,FALSE)</f>
        <v>#REF!</v>
      </c>
      <c r="T138" s="71" t="e">
        <f>VLOOKUP($F138,Sheet2!$A$6:$V$141,16,FALSE)</f>
        <v>#REF!</v>
      </c>
      <c r="U138" s="71" t="e">
        <f>VLOOKUP($F138,Sheet2!$A$6:$V$141,17,FALSE)</f>
        <v>#REF!</v>
      </c>
      <c r="V138" s="71" t="e">
        <f>VLOOKUP($F138,Sheet2!$A$6:$V$141,18,FALSE)</f>
        <v>#REF!</v>
      </c>
      <c r="W138" s="71" t="e">
        <f>VLOOKUP($F138,Sheet2!$A$6:$V$141,19,FALSE)</f>
        <v>#REF!</v>
      </c>
      <c r="X138" s="71" t="e">
        <f>VLOOKUP($F138,Sheet2!$A$6:$V$141,20,FALSE)</f>
        <v>#REF!</v>
      </c>
      <c r="Y138" s="71" t="e">
        <f>VLOOKUP($F138,Sheet2!$A$6:$V$141,21,FALSE)</f>
        <v>#REF!</v>
      </c>
      <c r="Z138" s="71"/>
      <c r="AA138" s="71" t="e">
        <f t="shared" si="10"/>
        <v>#REF!</v>
      </c>
    </row>
    <row r="139" spans="1:38">
      <c r="G139" s="71" t="e">
        <f>SUBTOTAL(109,G2:G138)</f>
        <v>#REF!</v>
      </c>
      <c r="H139" s="71" t="e">
        <f t="shared" ref="H139:Z139" si="14">SUBTOTAL(109,H2:H138)</f>
        <v>#REF!</v>
      </c>
      <c r="I139" s="71" t="e">
        <f t="shared" si="14"/>
        <v>#REF!</v>
      </c>
      <c r="J139" s="71" t="e">
        <f>SUBTOTAL(109,J2:J138)</f>
        <v>#REF!</v>
      </c>
      <c r="K139" s="71" t="e">
        <f>SUBTOTAL(109,K2:K138)</f>
        <v>#REF!</v>
      </c>
      <c r="L139" s="71" t="e">
        <f t="shared" si="14"/>
        <v>#REF!</v>
      </c>
      <c r="M139" s="71" t="e">
        <f>SUBTOTAL(109,M2:M138)</f>
        <v>#REF!</v>
      </c>
      <c r="N139" s="71" t="e">
        <f>SUBTOTAL(109,N2:N138)</f>
        <v>#REF!</v>
      </c>
      <c r="O139" s="71" t="e">
        <f>SUBTOTAL(109,O2:O138)</f>
        <v>#REF!</v>
      </c>
      <c r="P139" s="71" t="e">
        <f>SUBTOTAL(109,P2:P138)</f>
        <v>#REF!</v>
      </c>
      <c r="Q139" s="71" t="e">
        <f t="shared" si="14"/>
        <v>#REF!</v>
      </c>
      <c r="R139" s="71" t="e">
        <f t="shared" si="14"/>
        <v>#REF!</v>
      </c>
      <c r="S139" s="71" t="e">
        <f t="shared" si="14"/>
        <v>#REF!</v>
      </c>
      <c r="T139" s="71" t="e">
        <f t="shared" si="14"/>
        <v>#REF!</v>
      </c>
      <c r="U139" s="71" t="e">
        <f t="shared" si="14"/>
        <v>#REF!</v>
      </c>
      <c r="V139" s="71" t="e">
        <f t="shared" si="14"/>
        <v>#REF!</v>
      </c>
      <c r="W139" s="71" t="e">
        <f t="shared" si="14"/>
        <v>#REF!</v>
      </c>
      <c r="X139" s="71" t="e">
        <f>SUBTOTAL(109,X2:X138)</f>
        <v>#REF!</v>
      </c>
      <c r="Y139" s="71" t="e">
        <f t="shared" si="14"/>
        <v>#REF!</v>
      </c>
      <c r="Z139" s="71" t="e">
        <f t="shared" si="14"/>
        <v>#REF!</v>
      </c>
      <c r="AA139" s="71">
        <v>0</v>
      </c>
    </row>
    <row r="140" spans="1:38">
      <c r="H140" s="71"/>
      <c r="I140" s="71"/>
      <c r="J140" s="71"/>
      <c r="K140" s="71"/>
      <c r="L140" s="71"/>
      <c r="M140" s="71"/>
      <c r="N140" s="71"/>
      <c r="O140" s="71"/>
      <c r="P140" s="71"/>
      <c r="Q140" s="71"/>
      <c r="R140" s="71"/>
      <c r="S140" s="71"/>
      <c r="T140" s="71"/>
      <c r="U140" s="71"/>
      <c r="V140" s="71"/>
      <c r="W140" s="42" t="e">
        <f t="shared" ref="W140:Y140" si="15">+W66+W86</f>
        <v>#REF!</v>
      </c>
      <c r="X140" s="42" t="e">
        <f t="shared" si="15"/>
        <v>#REF!</v>
      </c>
      <c r="Y140" s="42" t="e">
        <f t="shared" si="15"/>
        <v>#REF!</v>
      </c>
      <c r="Z140" s="71"/>
    </row>
    <row r="141" spans="1:38">
      <c r="K141" s="42" t="e">
        <f>SUM(K139:M139)</f>
        <v>#REF!</v>
      </c>
      <c r="N141" s="42" t="e">
        <f>SUM(N139:P139)</f>
        <v>#REF!</v>
      </c>
      <c r="Q141" s="42" t="e">
        <f>SUM(Q139:S139)</f>
        <v>#REF!</v>
      </c>
      <c r="T141" s="42" t="e">
        <f>SUM(T139:V139)</f>
        <v>#REF!</v>
      </c>
      <c r="V141" s="126" t="e">
        <f>SUM(T139:V139)</f>
        <v>#REF!</v>
      </c>
      <c r="X141" s="42">
        <v>252474611</v>
      </c>
      <c r="Z141" s="125"/>
    </row>
    <row r="142" spans="1:38">
      <c r="X142" s="42" t="e">
        <f>+X141-X139</f>
        <v>#REF!</v>
      </c>
    </row>
    <row r="146" spans="26:26">
      <c r="Z146" s="117"/>
    </row>
  </sheetData>
  <autoFilter ref="A2:AL134">
    <filterColumn colId="0">
      <filters>
        <filter val="MOOE"/>
      </filters>
    </filterColumn>
  </autoFilter>
  <pageMargins left="0.7" right="0.7" top="0.75" bottom="0.75" header="0.3" footer="0.3"/>
  <pageSetup paperSize="9" orientation="portrait" horizontalDpi="0" verticalDpi="0" copies="2" r:id="rId1"/>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34</v>
      </c>
      <c r="C12" t="s">
        <v>36</v>
      </c>
    </row>
    <row r="13" spans="2:3">
      <c r="B13" t="s">
        <v>35</v>
      </c>
    </row>
    <row r="14" spans="2:3">
      <c r="B14" t="s">
        <v>26</v>
      </c>
      <c r="C14" t="s">
        <v>9</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19</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19</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42"/>
    </row>
    <row r="1193" spans="2:7">
      <c r="B1193">
        <v>0</v>
      </c>
      <c r="C1193">
        <v>0</v>
      </c>
      <c r="D1193">
        <f t="shared" si="18"/>
        <v>0</v>
      </c>
      <c r="G1193" s="42">
        <v>10680</v>
      </c>
    </row>
    <row r="1194" spans="2:7">
      <c r="B1194">
        <v>0</v>
      </c>
      <c r="C1194">
        <v>0</v>
      </c>
      <c r="D1194">
        <f t="shared" si="18"/>
        <v>0</v>
      </c>
      <c r="G1194" s="42">
        <v>18546</v>
      </c>
    </row>
    <row r="1195" spans="2:7">
      <c r="B1195">
        <v>2856810</v>
      </c>
      <c r="C1195">
        <v>2856810</v>
      </c>
      <c r="D1195">
        <f t="shared" si="18"/>
        <v>0</v>
      </c>
      <c r="G1195" s="42">
        <v>26437</v>
      </c>
    </row>
    <row r="1196" spans="2:7">
      <c r="D1196">
        <f t="shared" si="18"/>
        <v>0</v>
      </c>
      <c r="G1196" s="42">
        <v>17748</v>
      </c>
    </row>
    <row r="1197" spans="2:7">
      <c r="D1197">
        <f t="shared" si="18"/>
        <v>0</v>
      </c>
      <c r="G1197" s="42">
        <v>10005</v>
      </c>
    </row>
    <row r="1198" spans="2:7">
      <c r="D1198">
        <f t="shared" si="18"/>
        <v>0</v>
      </c>
      <c r="G1198" s="42">
        <v>9467</v>
      </c>
    </row>
    <row r="1199" spans="2:7">
      <c r="B1199">
        <v>0</v>
      </c>
      <c r="C1199">
        <v>0</v>
      </c>
      <c r="D1199">
        <f t="shared" si="18"/>
        <v>0</v>
      </c>
      <c r="G1199" s="42">
        <v>25932</v>
      </c>
    </row>
    <row r="1200" spans="2:7">
      <c r="D1200">
        <f t="shared" si="18"/>
        <v>0</v>
      </c>
      <c r="G1200" s="42"/>
    </row>
    <row r="1201" spans="2:7">
      <c r="D1201">
        <f t="shared" si="18"/>
        <v>0</v>
      </c>
      <c r="G1201" s="42"/>
    </row>
    <row r="1202" spans="2:7">
      <c r="B1202">
        <v>3438919.38</v>
      </c>
      <c r="C1202">
        <v>3438919.38</v>
      </c>
      <c r="D1202">
        <f t="shared" si="18"/>
        <v>0</v>
      </c>
      <c r="G1202" s="42"/>
    </row>
    <row r="1203" spans="2:7">
      <c r="D1203">
        <f t="shared" si="18"/>
        <v>0</v>
      </c>
      <c r="G1203" s="42"/>
    </row>
    <row r="1204" spans="2:7">
      <c r="D1204">
        <f t="shared" si="18"/>
        <v>0</v>
      </c>
    </row>
    <row r="1205" spans="2:7">
      <c r="B1205">
        <v>0</v>
      </c>
      <c r="C1205">
        <v>0</v>
      </c>
      <c r="D1205">
        <f t="shared" si="18"/>
        <v>0</v>
      </c>
    </row>
    <row r="1206" spans="2:7">
      <c r="D1206">
        <f t="shared" si="18"/>
        <v>0</v>
      </c>
      <c r="G1206" s="42"/>
    </row>
    <row r="1207" spans="2:7">
      <c r="D1207">
        <f t="shared" si="18"/>
        <v>0</v>
      </c>
      <c r="G1207" s="42"/>
    </row>
    <row r="1208" spans="2:7">
      <c r="B1208">
        <v>1451268.8</v>
      </c>
      <c r="C1208">
        <v>1451268.8</v>
      </c>
      <c r="D1208">
        <f t="shared" si="18"/>
        <v>0</v>
      </c>
      <c r="G1208" s="42"/>
    </row>
    <row r="1209" spans="2:7">
      <c r="D1209">
        <f t="shared" si="18"/>
        <v>0</v>
      </c>
      <c r="G1209" s="42">
        <f>26437+25932</f>
        <v>52369</v>
      </c>
    </row>
    <row r="1210" spans="2:7">
      <c r="D1210">
        <f t="shared" si="18"/>
        <v>0</v>
      </c>
      <c r="G1210" s="42">
        <f>17748+9467</f>
        <v>27215</v>
      </c>
    </row>
    <row r="1211" spans="2:7">
      <c r="B1211">
        <v>0</v>
      </c>
      <c r="C1211">
        <v>0</v>
      </c>
      <c r="D1211">
        <f t="shared" si="18"/>
        <v>0</v>
      </c>
      <c r="G1211" s="42">
        <f>18546+10005</f>
        <v>28551</v>
      </c>
    </row>
    <row r="1212" spans="2:7">
      <c r="D1212">
        <f t="shared" si="18"/>
        <v>0</v>
      </c>
      <c r="G1212" s="42">
        <v>10680</v>
      </c>
    </row>
    <row r="1213" spans="2:7">
      <c r="D1213">
        <f t="shared" si="18"/>
        <v>0</v>
      </c>
      <c r="G1213" s="42"/>
    </row>
    <row r="1214" spans="2:7">
      <c r="B1214">
        <v>123155436.93000001</v>
      </c>
      <c r="C1214">
        <v>123155436.93000001</v>
      </c>
      <c r="D1214">
        <f t="shared" si="18"/>
        <v>0</v>
      </c>
      <c r="G1214" s="42">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