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<sst xmlns="http://schemas.openxmlformats.org/spreadsheetml/2006/main" count="556" uniqueCount="556">
  <si>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</si>
  <si>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</si>
  <si>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</si>
  <si>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</si>
  <si>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</si>
  <si>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</si>
  <si>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</si>
  <si>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</si>
  <si>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</si>
  <si>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</si>
  <si>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</si>
  <si>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</si>
  <si>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</si>
  <si>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</si>
  <si>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</si>
  <si>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</si>
  <si>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</si>
  <si>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</si>
  <si>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</si>
  <si>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</si>
  <si>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</si>
  <si>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</si>
  <si>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</si>
  <si>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</si>
  <si>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</si>
  <si>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</si>
  <si>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</si>
  <si>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</si>
  <si>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</si>
  <si>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</si>
  <si>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</si>
  <si>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</si>
  <si>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</si>
  <si>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</si>
  <si>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</si>
  <si>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</si>
  <si>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</si>
  <si>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</si>
  <si>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</si>
  <si>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</si>
  <si>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</si>
  <si>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</si>
  <si>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</si>
  <si>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</si>
  <si>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</si>
  <si>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</si>
  <si>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</si>
  <si>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</si>
  <si>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</si>
  <si>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</si>
  <si>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</si>
  <si>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</si>
  <si>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</si>
  <si>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</si>
  <si>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</si>
  <si>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</si>
  <si>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</si>
  <si>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</si>
  <si>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</si>
  <si>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</si>
  <si>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</si>
  <si>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</si>
  <si>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</si>
  <si>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</si>
  <si>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</si>
  <si>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</si>
  <si>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</si>
  <si>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</si>
  <si>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</si>
  <si>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</si>
  <si>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</si>
  <si>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</si>
  <si>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</si>
  <si>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</si>
  <si>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</si>
  <si>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</si>
  <si>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</si>
  <si>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</si>
  <si>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</si>
  <si>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</si>
  <si>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</si>
  <si>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</si>
  <si>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</si>
  <si>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</si>
  <si>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</si>
  <si>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</si>
  <si>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</si>
  <si>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</si>
  <si>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</si>
  <si>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</si>
  <si>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</si>
  <si>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</si>
  <si>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</si>
  <si>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</si>
  <si>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</si>
  <si>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</si>
  <si>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</si>
  <si>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</si>
  <si>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</si>
  <si>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</si>
  <si>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</si>
  <si>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</si>
  <si>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</si>
  <si>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</si>
  <si>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</si>
  <si>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</si>
  <si>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</si>
  <si>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</si>
  <si>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</si>
  <si>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</si>
  <si>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</si>
  <si>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</si>
  <si>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</si>
  <si>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</si>
  <si>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</si>
  <si>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</si>
  <si>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</si>
  <si>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</si>
  <si>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</si>
  <si>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</si>
  <si>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</si>
  <si>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</si>
  <si>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</si>
  <si>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</si>
  <si>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</si>
  <si>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</si>
  <si>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</si>
  <si>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</si>
  <si>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</si>
  <si>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</si>
  <si>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</si>
  <si>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</si>
  <si>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</si>
  <si>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</si>
  <si>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</si>
  <si>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</si>
  <si>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</si>
  <si>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</si>
  <si>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</si>
  <si>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</si>
  <si>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</si>
  <si>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</si>
  <si>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</si>
  <si>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</si>
  <si>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</si>
  <si>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</si>
  <si>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</si>
  <si>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</si>
  <si>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</si>
  <si>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</si>
  <si>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</si>
  <si>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</si>
  <si>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</si>
  <si>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</si>
  <si>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</si>
  <si>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</si>
  <si>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</si>
  <si>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</si>
  <si>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</si>
  <si>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</si>
  <si>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</si>
  <si>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</si>
  <si>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</si>
  <si>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</si>
  <si>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</si>
  <si>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</si>
  <si>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</si>
  <si>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</si>
  <si>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</si>
  <si>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</si>
  <si>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</si>
  <si>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</si>
  <si>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</si>
  <si>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</si>
  <si>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</si>
  <si>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</si>
  <si>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</si>
  <si>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</si>
  <si>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</si>
  <si>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</si>
  <si>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</si>
  <si>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</si>
  <si>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</si>
  <si>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</si>
  <si>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</si>
  <si>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</si>
  <si>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</si>
  <si>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</si>
  <si>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</si>
  <si>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</si>
  <si>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</si>
  <si>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</si>
  <si>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</si>
  <si>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</si>
  <si>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</si>
  <si>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</si>
  <si>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</si>
  <si>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</si>
  <si>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</si>
  <si>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</si>
  <si>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</si>
  <si>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</si>
  <si>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</si>
  <si>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</si>
  <si>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</si>
  <si>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</si>
  <si>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</si>
  <si>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</si>
  <si>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</si>
  <si>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</si>
  <si>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</si>
  <si>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</si>
  <si>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</si>
  <si>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</si>
  <si>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</si>
  <si>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</si>
  <si>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</si>
  <si>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</si>
  <si>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</si>
  <si>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</si>
  <si>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</si>
  <si>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</si>
  <si>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</si>
  <si>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</si>
  <si>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</si>
  <si>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</si>
  <si>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</si>
  <si>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</si>
  <si>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</si>
  <si>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</si>
  <si>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</si>
  <si>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</si>
  <si>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</si>
  <si>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</si>
  <si>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</si>
  <si>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</si>
  <si>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</si>
  <si>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</si>
  <si>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</si>
  <si>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</si>
  <si>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</si>
  <si>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</si>
  <si>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</si>
  <si>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</si>
  <si>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</si>
  <si>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</si>
  <si>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</si>
  <si>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</si>
  <si>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</si>
  <si>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</si>
  <si>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</si>
  <si>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</si>
  <si>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</si>
  <si>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</si>
  <si>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</si>
  <si>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</si>
  <si>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February 28,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</si>
  <si>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</si>
  <si>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</si>
  <si>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</si>
  <si>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</si>
  <si>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</si>
  <si>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</si>
  <si>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</si>
  <si>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</si>
  <si>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</si>
  <si>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</si>
  <si>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</si>
  <si>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</si>
  <si>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</si>
  <si>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</si>
  <si>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</si>
  <si>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</si>
  <si>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</si>
  <si>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</si>
  <si>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</si>
  <si>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</si>
  <si>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</si>
  <si>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</si>
  <si>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</si>
  <si>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</si>
  <si>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February</t>
  </si>
  <si>
    <t>As of February</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</si>
  <si>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</si>
  <si>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</si>
  <si>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</si>
  <si>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</si>
  <si>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</si>
  <si>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</si>
  <si>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</si>
  <si>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</si>
  <si>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</si>
  <si>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</si>
  <si>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</si>
  <si>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</si>
  <si>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</si>
  <si>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</si>
  <si>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</si>
  <si>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</si>
  <si>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</si>
  <si>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</si>
  <si>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</si>
  <si>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</si>
  <si>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</si>
  <si>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</si>
  <si>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</si>
  <si>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</si>
  <si>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</si>
  <si>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</si>
  <si>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</si>
  <si>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</si>
  <si>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PAG-IBIG- CIVILIAN</t>
  </si>
  <si>
    <t>PHILHEALTH- CIVILIAN</t>
  </si>
  <si>
    <t>ECIP- CIVILIAN</t>
  </si>
  <si>
    <t>SUBTOTAL SUPPORT TO OPERATION - PERSONNEL SERVICES - 2019 PS</t>
  </si>
  <si>
    <t>310301100001000</t>
  </si>
  <si>
    <t>PUBLIC HEALTH MANAGEMENT - PS</t>
  </si>
  <si>
    <t>SUBTOTAL PUBLIC HEALTH MANAGEMENT - PS - 2019 PS</t>
  </si>
  <si>
    <t>330101100002000</t>
  </si>
  <si>
    <t>SUBTOTAL REGULATION OF REGIONAL HEALTH FACILITIES AND SERVICES - 2019 PS</t>
  </si>
  <si>
    <t>TOTAL 2019 PS</t>
  </si>
  <si>
    <t>2019 MAINTENANCE AND OTHER OPERATING EXPENSES</t>
  </si>
  <si>
    <t>SUPPORT TO OPERATION - MAINTENANCE AND OTHER OPERATING EXPENSES</t>
  </si>
  <si>
    <t>TRAVEL EXPENSES-LOCAL</t>
  </si>
  <si>
    <t>TELEPHONE- MOBILE</t>
  </si>
  <si>
    <t>INTERNET SUBSCRIPTION EXPENSES</t>
  </si>
  <si>
    <t>TAXES, DUTIES AND LICENSES</t>
  </si>
  <si>
    <t>INSURANCE EXPENSES</t>
  </si>
  <si>
    <t>SUBTOTAL SUPPORT TO OPERATION - MAINTENANCE AND OTHER OPERATING EXPENSES - 2019 MOOE</t>
  </si>
  <si>
    <t>310100100003000</t>
  </si>
  <si>
    <t>HEALTH SECTOR RESEARCH DEVELOPMENT</t>
  </si>
  <si>
    <t>SUBTOTAL HEALTH SECTOR RESEARCH DEVELOPMENT - 2019 MOOE</t>
  </si>
  <si>
    <t>310201100003000</t>
  </si>
  <si>
    <t>LOCAL HEALTH SYSTEMS DEVELOPMENT AND ASSISTANCE</t>
  </si>
  <si>
    <t>FINANCIAL ASSISTANCE TO LGU</t>
  </si>
  <si>
    <t>SUBTOTAL LOCAL HEALTH SYSTEMS DEVELOPMENT AND ASSISTANCE - 2019 MOOE</t>
  </si>
  <si>
    <t>310202100001000</t>
  </si>
  <si>
    <t>HRH DEPLOYMENT</t>
  </si>
  <si>
    <t>OTHER PROFESSIONAL SERVICES</t>
  </si>
  <si>
    <t>SUBTOTAL HRH DEPLOYMENT - 2019 MOOE</t>
  </si>
  <si>
    <t>310202100002000</t>
  </si>
  <si>
    <t>HRH AND INSTITUTIONAL CAPACITY MANAGEMENT</t>
  </si>
  <si>
    <t>TRAINING EXPENSES</t>
  </si>
  <si>
    <t>SUBTOTAL HRH AND INSTITUTIONAL CAPACITY MANAGEMENT - 2019 MOOE</t>
  </si>
  <si>
    <t>310203100001000</t>
  </si>
  <si>
    <t>SUBTOTAL HEALTH PROMOTION - 2019 MOOE</t>
  </si>
  <si>
    <t>PUBLIC HEALTH MANAGEMENT - MAINTENANCE AND OTHER OPERATING EXPENSES</t>
  </si>
  <si>
    <t>REPRESENTATION EXPENSES</t>
  </si>
  <si>
    <t>TRANSPORTATION AND DELIVERY EXPENSES</t>
  </si>
  <si>
    <t>SUBTOTAL PUBLIC HEALTH MANAGEMENT - MAINTENANCE AND OTHER OPERATING EXPENSES - 2019 MOOE</t>
  </si>
  <si>
    <t>310400100001000</t>
  </si>
  <si>
    <t>SUBTOTAL EPIDEMIOLOGY AND SURVEILLANCE - 2019 MOOE</t>
  </si>
  <si>
    <t>310500100001000</t>
  </si>
  <si>
    <t>SUBTOTAL HEALTH EMERGENCY PREPAREDNESS AND RESPONSE - 2019 MOOE</t>
  </si>
  <si>
    <t>REGULATION OF REGIONAL HEALTH FACILITIES AND SERVICES - MAINTENANCE AND OTHER OPERATING EXPENSES</t>
  </si>
  <si>
    <t>SUBTOTAL REGULATION OF REGIONAL HEALTH FACILITIES AND SERVICES - MAINTENANCE AND OTHER OPERATING EXPENSES - 2019 MOOE</t>
  </si>
  <si>
    <t>TOTAL 2019 MOOE</t>
  </si>
  <si>
    <t>SUB-ALLOTMENT-2019 MOOE</t>
  </si>
  <si>
    <t>320101100001000</t>
  </si>
  <si>
    <t>SAA# 2019-01-0016</t>
  </si>
  <si>
    <t>NVBSP - support to the implementation of Activities Relative to the National Voluntary Blood Service Program</t>
  </si>
  <si>
    <t>SUBSIDY TO REGIONAL OFFICES/STAFF BUREAUS</t>
  </si>
  <si>
    <t>SUBTOTAL SAA# 2019-01-0016</t>
  </si>
  <si>
    <t>2018 MAINTENANCE AND OTHER OPERATING EXPENSES CONAP</t>
  </si>
  <si>
    <t>SUPPORT TO OPERATIONS - REGIONAL OFFICE - PERSONNEL SERVICES</t>
  </si>
  <si>
    <t>SUBTOTAL SUPPORT TO OPERATIONS - REGIONAL OFFICE - PERSONNEL SERVICES - 2018 MOOE CONAP</t>
  </si>
  <si>
    <t>2018 HEALTH SECTOR RESEARCH DEVELOPMENT AND ASSISTANCE CONAP</t>
  </si>
  <si>
    <t>SUBTOTAL 2018 HEALTH SECTOR RESEARCH DEVELOPMENT AND ASSISTANCE CONAP - 2018 MOOE CONAP</t>
  </si>
  <si>
    <t>2018 LOCAL HEALTH SYSTEMS DEVELOPMENT AND ASSISTANCE CONAP</t>
  </si>
  <si>
    <t>SUBTOTAL 2018 LOCAL HEALTH SYSTEMS DEVELOPMENT AND ASSISTANCE CONAP - 2018 MOOE CONAP</t>
  </si>
  <si>
    <t>2018 HRH - DEPLOYMENT CONAP</t>
  </si>
  <si>
    <t>SUBTOTAL 2018 HRH - DEPLOYMENT CONAP - 2018 MOOE CONAP</t>
  </si>
  <si>
    <t>2018 HEALTH PROMOTION CONAP</t>
  </si>
  <si>
    <t>SUBTOTAL 2018 HEALTH PROMOTION CONAP - 2018 MOOE CONAP</t>
  </si>
  <si>
    <t>PUBLIC HEALTH MANAGEMENT - PERSONNEL SERVICES</t>
  </si>
  <si>
    <t>SUBTOTAL PUBLIC HEALTH MANAGEMENT - PERSONNEL SERVICES - 2018 MOOE CONAP</t>
  </si>
  <si>
    <t>2018 PUBLIC HEALTH MANAGEMENT CONAP</t>
  </si>
  <si>
    <t>OFFICE SUPPLIES EXPENSES</t>
  </si>
  <si>
    <t>SEMI-EXPENDABLE - INFORMATION AND COMMUNICATION TECHNOLOGY EQUIPMENT</t>
  </si>
  <si>
    <t>ELECTRICITY EXPENSES</t>
  </si>
  <si>
    <t>POSTAGE AND COURIER SERVICES</t>
  </si>
  <si>
    <t>TELEPHONE- LANDLINE</t>
  </si>
  <si>
    <t>RM - BUILDINGS</t>
  </si>
  <si>
    <t>RM - FURNITURE AND FIXTURES</t>
  </si>
  <si>
    <t>SUBTOTAL 2018 PUBLIC HEALTH MANAGEMENT CONAP - 2018 MOOE CONAP</t>
  </si>
  <si>
    <t>2018 EPIDEMIOLOGY AND SURVEILLANCE CONAP</t>
  </si>
  <si>
    <t>SUBTOTAL 2018 EPIDEMIOLOGY AND SURVEILLANCE CONAP - 2018 MOOE CONAP</t>
  </si>
  <si>
    <t>2018 HEALTH EMERGENCY PREPAREDNESS AND RESPONSE CONAP</t>
  </si>
  <si>
    <t>SUBTOTAL 2018 HEALTH EMERGENCY PREPAREDNESS AND RESPONSE CONAP - 2018 MOOE CONAP</t>
  </si>
  <si>
    <t xml:space="preserve">2018 REGULATION OF REGIONAL HEALTH FACILITIES AND SERVICES  CONAP</t>
  </si>
  <si>
    <t xml:space="preserve">SUBTOTAL 2018 REGULATION OF REGIONAL HEALTH FACILITIES AND SERVICES  CONAP - 2018 MOOE CONAP</t>
  </si>
  <si>
    <t>REGULATION OF REGIONAL HEALTH FACILITIES AND SERVICES - PERSONNEL SERVICES</t>
  </si>
  <si>
    <t>SUBTOTAL REGULATION OF REGIONAL HEALTH FACILITIES AND SERVICES - PERSONNEL SERVICES - 2018 MOOE CONAP</t>
  </si>
  <si>
    <t>TOTAL 2018 MOOE CONAP</t>
  </si>
  <si>
    <t>SUB-ALLOTMENT-2018 MOOE CONAP</t>
  </si>
  <si>
    <t>100000100001000</t>
  </si>
  <si>
    <t>SAA# 2018-08-1309 CONAP</t>
  </si>
  <si>
    <t>FINANCIAL ASSISTANCE TO NGAS</t>
  </si>
  <si>
    <t>SUBTOTAL SAA# 2018-08-1309 CONAP</t>
  </si>
  <si>
    <t>SAA# 2018-10-1651 CONAP</t>
  </si>
  <si>
    <t>SUBTOTAL SAA# 2018-10-1651 CONAP</t>
  </si>
  <si>
    <t>200000000001000</t>
  </si>
  <si>
    <t>SAA# 2018-02-0059 CONAP</t>
  </si>
  <si>
    <t>SUBTOTAL SAA# 2018-02-0059 CONAP</t>
  </si>
  <si>
    <t>310201100001000</t>
  </si>
  <si>
    <t>SAA# 2018-02-0203 CONAP</t>
  </si>
  <si>
    <t>SUBTOTAL SAA 2018-02-0203 CONAP</t>
  </si>
  <si>
    <t>SAA# 2018-03-0519 CONAP</t>
  </si>
  <si>
    <t>SUBTOTAL SAA# 2018-03-0519 CONAP</t>
  </si>
  <si>
    <t>SAA# 2018-04-0657 CONAP</t>
  </si>
  <si>
    <t>SUBTOTAL SAA# 2018-04-0657 CONAP</t>
  </si>
  <si>
    <t>SAA# 2018-03-0483 CONAP</t>
  </si>
  <si>
    <t>SUBTOTAL SAA# 2018-03-0483 CONAP</t>
  </si>
  <si>
    <t>SAA# 2018-03-0309 CONAP</t>
  </si>
  <si>
    <t>SUBTOTAL SAA# 2018-03-0309 CONAP</t>
  </si>
  <si>
    <t>SAA# 2018-03-0293 CONAP</t>
  </si>
  <si>
    <t>SUBTOTAL SAA# 2018-03-0293 CONAP</t>
  </si>
  <si>
    <t>310201100004000</t>
  </si>
  <si>
    <t>SAA# 2018-04-0699 CONAP</t>
  </si>
  <si>
    <t>PHARMA - Implementation of Different Pharmaceutical Division Programs and Activities</t>
  </si>
  <si>
    <t>SUBTOTAL SAA# 2018-04-0699 CONAP</t>
  </si>
  <si>
    <t>SAA# 2018-05-0845 CONAP</t>
  </si>
  <si>
    <t>SUBTOTAL SAA# 2018-05-0845 CONAP</t>
  </si>
  <si>
    <t>SAA# 2018-05-0828 CONAP</t>
  </si>
  <si>
    <t>SUBTOTAL SAA# 2018-05-0828 CONAP</t>
  </si>
  <si>
    <t>SAA# 2018-07-1207 CONAP</t>
  </si>
  <si>
    <t>SUBTOTAL SAA# 2018-07-1207 CONAP</t>
  </si>
  <si>
    <t>SAA# 2018-07-1251 CONAP</t>
  </si>
  <si>
    <t>SUBSIDY- OTHERS</t>
  </si>
  <si>
    <t>SUBTOTAL SAA# 2018-07-1251 CONAP</t>
  </si>
  <si>
    <t>SAA# 2018-05-0890 CONAP</t>
  </si>
  <si>
    <t>SUBTOTAL SAA# 2018-05-0890 CONAP</t>
  </si>
  <si>
    <t>SAA# 2018-08-1347 CONAP</t>
  </si>
  <si>
    <t>SUBTOTAL SAA# 2018-08-1347 CONAP</t>
  </si>
  <si>
    <t>SAA# 2018-08-1357 CONAP</t>
  </si>
  <si>
    <t>SUBTOTAL SAA# 2018-08-1357 CONAP</t>
  </si>
  <si>
    <t>SAA# 2018-09-1542 CONAP</t>
  </si>
  <si>
    <t>SUBTOTAL SAA# 2018-09-1542 CONAP</t>
  </si>
  <si>
    <t>SAA# 2018-06-1162 CONAP</t>
  </si>
  <si>
    <t>SUBTOTAL SAA# 2018-06-1162 CONAP</t>
  </si>
  <si>
    <t>SAA# 2018-10-1599 CONAP</t>
  </si>
  <si>
    <t>SUBTOTAL SAA# 2018-10-1599 CONAP</t>
  </si>
  <si>
    <t>SAA# 2018-10-1605 CONAP</t>
  </si>
  <si>
    <t>SUBTOTAL SAA# 2018-10-1605 CONAP</t>
  </si>
  <si>
    <t>SAA# 2018-10-1632 CONAP</t>
  </si>
  <si>
    <t>SUBTOTAL SAA# 2018-10-1632 CONAP</t>
  </si>
  <si>
    <t>SAA# 2018-05-0869 CONAP</t>
  </si>
  <si>
    <t>SUBTOTAL SAA# 2018-05-0869 CONAP</t>
  </si>
  <si>
    <t>SAA# 2018-05-0880 CONAP</t>
  </si>
  <si>
    <t>SUBTOTAL SAA# 2018-05-0880 CONAP</t>
  </si>
  <si>
    <t>SAA# 2018-05-0987 CONAP</t>
  </si>
  <si>
    <t>PHM - Support to Schistosomiasis Control and Elimination Program Implementation</t>
  </si>
  <si>
    <t>SUBTOTAL SAA# 2018-05-0987 CONAP</t>
  </si>
  <si>
    <t>SAA# 2018-05-1019 CONAP</t>
  </si>
  <si>
    <t>SUBTOTAL SAA# 2018-05-1019 CONAP</t>
  </si>
  <si>
    <t>SAA# 2018-10-1662 CONAP</t>
  </si>
  <si>
    <t>SUBTOTAL SAA# 2018-10-1662 CONAP</t>
  </si>
  <si>
    <t>310304100001000</t>
  </si>
  <si>
    <t>SAA# 2018-05-1002 CONAP</t>
  </si>
  <si>
    <t>SUBTOTAL SAA# 2018-05-1002 CONAP</t>
  </si>
  <si>
    <t>310305100002000</t>
  </si>
  <si>
    <t>SAA# 2018-09-1572 CONAP</t>
  </si>
  <si>
    <t>SUBTOTAL SAA# 2018-09-1572 CONAP</t>
  </si>
  <si>
    <t>310306100001000</t>
  </si>
  <si>
    <t>SAA# 2018-10-1641 CONAP</t>
  </si>
  <si>
    <t>SUBTOTAL SAA# 2018-10-1641 CONAP</t>
  </si>
  <si>
    <t>SAA# 2018-11-1727 CONAP</t>
  </si>
  <si>
    <t>SUBTOTAL SAA# 2018-11-1727 CONAP</t>
  </si>
  <si>
    <t>SAA# 2018-03-0537 CONAP</t>
  </si>
  <si>
    <t>SUBTOTAL SAA# 2018-03-0537 CONAP</t>
  </si>
  <si>
    <t>320102100001000</t>
  </si>
  <si>
    <t>SAA# 2018-03-0528 CONAP</t>
  </si>
  <si>
    <t>SUBTOTAL SAA# 2018-03-0528 CONAP</t>
  </si>
  <si>
    <t>340100100001000</t>
  </si>
  <si>
    <t>SAA# 2018-03-0455 CONAP</t>
  </si>
  <si>
    <t>SUBTOTAL SAA# 2018-03-0455 CONAP</t>
  </si>
  <si>
    <t>SAA# 2018-03-0648 CONAP</t>
  </si>
  <si>
    <t>SUBTOTAL SAA# 2018-03-0648 CONAP</t>
  </si>
  <si>
    <t>SAA# 2018-02-0090 CONAP</t>
  </si>
  <si>
    <t>Assistance to Indigent - Medical Assistance to the patients recipient of Dengvaxia Vaccine</t>
  </si>
  <si>
    <t>SUBTOTAL SAA# 2018-02-0090 CONAP</t>
  </si>
  <si>
    <t>SAA# 2018-06-1037 CONAP</t>
  </si>
  <si>
    <t>SUBTOTAL SAA# 2018-06-1037 CONAP</t>
  </si>
  <si>
    <t>SAA# 2018-06-1089 CONAP</t>
  </si>
  <si>
    <t>SUBTOTAL SAA# 2018-06-1089 CONAP</t>
  </si>
  <si>
    <t>SAA# 2018-05-0973 CONAP</t>
  </si>
  <si>
    <t>SUBTOTAL SAA# 2018-05-0973 CONAP</t>
  </si>
  <si>
    <t>SAA# 2018-09-1576 CONAP</t>
  </si>
  <si>
    <t>SUBTOTAL SAA# 2018-09-1576 CONAP</t>
  </si>
  <si>
    <t>SAA# 2018-08-1302 CONAP</t>
  </si>
  <si>
    <t>SUBTOTAL SAA# 2018-08-1302 CONAP</t>
  </si>
  <si>
    <t>SAA# 2018-08-1399 CONAP</t>
  </si>
  <si>
    <t>SUBTOTAL SAA# 2018-08-1399 CONAP</t>
  </si>
  <si>
    <t>SAA# 2018-08-1354 CONAP</t>
  </si>
  <si>
    <t>SUBTOTAL SAA# 2018-08-1354 CONAP</t>
  </si>
  <si>
    <t>SAA# 2018-12-1814 CONAP</t>
  </si>
  <si>
    <t>SUBTOTAL SAA# 2018-12-1814 CONAP</t>
  </si>
  <si>
    <t>2018 CAPITAL OUTLAY CONAP</t>
  </si>
  <si>
    <t>310201100002000</t>
  </si>
  <si>
    <t>2018 GAA CO - BHS</t>
  </si>
  <si>
    <t>HOSPITALS AND HEALTH CENTERS</t>
  </si>
  <si>
    <t>SUBTOTAL 2018 GAA CO - BHS - 2018 CO CONAP</t>
  </si>
  <si>
    <t>2018 GAA CO RHU</t>
  </si>
  <si>
    <t>SUBTOTAL 2018 GAA CO RHU - 2018 CO CONAP</t>
  </si>
  <si>
    <t>2018 GAA CO EQUIPMENT CONAP</t>
  </si>
  <si>
    <t>SUBTOTAL 2018 GAA CO EQUIPMENT CONAP - 2018 CO CONAP</t>
  </si>
  <si>
    <t>TOTAL 2018 CO CONAP</t>
  </si>
  <si>
    <t>SUB-ALLOTMENT-2018 CO CONAP</t>
  </si>
  <si>
    <t>SAA# 2018-05-1013 CONAP</t>
  </si>
  <si>
    <t>HISDev - Procurement of ICT Resources</t>
  </si>
  <si>
    <t>INFORMATION AND COMMUNICATION TECHNOLOGY EQUIPMENT</t>
  </si>
  <si>
    <t>SUBTOTAL SAA# 2018-05-1013 CONAP</t>
  </si>
  <si>
    <t>SAA# 2018-09-1504 CONAP</t>
  </si>
  <si>
    <t>HFEP - Establishment of DOH Water Testing Laboratory</t>
  </si>
  <si>
    <t>SUBTOTAL SAA# 2018-09-1504 CONAP</t>
  </si>
  <si>
    <t>TEST ALLOTMENT</t>
  </si>
  <si>
    <t>TEST FUND SOURCE</t>
  </si>
  <si>
    <t>SALARIES AND WAGES - CASUAL/ CONTRACTUAL</t>
  </si>
  <si>
    <t>CLOTHING/UNIFORM ALLOWANCE- CIVILIAN</t>
  </si>
  <si>
    <t>SUBTOTAL TEST FUND SOURCE - TEST</t>
  </si>
  <si>
    <t>TOTAL TEST</t>
  </si>
  <si>
    <t>SUB-ALLOTMENT-TEST</t>
  </si>
  <si>
    <t>SAA TEST</t>
  </si>
  <si>
    <t>Testing Sub Allotment</t>
  </si>
  <si>
    <t>SUBTOTAL SAATEST</t>
  </si>
  <si>
    <t>27,191,000.00</t>
  </si>
  <si>
    <t/>
  </si>
  <si>
    <t>7,604,525.02</t>
  </si>
  <si>
    <t>19,586,474.98</t>
  </si>
  <si>
    <t>253,202,250.00</t>
  </si>
  <si>
    <t>3,967,373.86</t>
  </si>
  <si>
    <t>249,234,876.14</t>
  </si>
  <si>
    <t>77,934,764.40</t>
  </si>
  <si>
    <t>1,070,884.40</t>
  </si>
  <si>
    <t>76,863,880.00</t>
  </si>
  <si>
    <t>500.00</t>
  </si>
  <si>
    <t>69,695,078.64</t>
  </si>
  <si>
    <t>50,000.00</t>
  </si>
  <si>
    <t>3,000.00</t>
  </si>
  <si>
    <t>103,000.00</t>
  </si>
  <si>
    <t>TOTAL SAA 2019 MOOE</t>
  </si>
  <si>
    <t>1,000,000.00</t>
  </si>
  <si>
    <t>TOTAL SAA 2018 MOOE CONAP</t>
  </si>
  <si>
    <t>25,059,224.69</t>
  </si>
  <si>
    <t>5,478,265.37</t>
  </si>
  <si>
    <t>19,580,959.32</t>
  </si>
  <si>
    <t>TOTAL SAA 2018 CO CONAP</t>
  </si>
  <si>
    <t>28,406,485.03</t>
  </si>
  <si>
    <t>22,928,219.66</t>
  </si>
  <si>
    <t>TOTAL SAA TEST</t>
  </si>
  <si>
    <t>28,456,485.03</t>
  </si>
  <si>
    <t>2,000.00</t>
  </si>
  <si>
    <t>5,483,265.37</t>
  </si>
  <si>
    <t>22,973,219.66</t>
  </si>
  <si>
    <t>3.5141374591618E-05%</t>
  </si>
  <si>
    <t>1,000.00</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</si>
</sst>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i/>
      <sz val="10"/>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8">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vertical="center"/>
    </xf>
    <xf numFmtId="43" applyNumberFormat="1" fontId="4"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0" applyNumberFormat="1" fontId="15" applyFont="1" fillId="0" applyFill="1" borderId="0" applyBorder="1" xfId="0">
      <alignment horizontal="right" vertical="center"/>
    </xf>
    <xf numFmtId="167" applyNumberFormat="1" fontId="2" applyFont="1" fillId="0" applyFill="1" borderId="0" applyBorder="1" xfId="1">
      <alignment horizontal="right" vertical="center"/>
    </xf>
    <xf numFmtId="0" applyNumberFormat="1" fontId="16" applyFont="1" fillId="0" applyFill="1" borderId="0" applyBorder="1" xfId="0">
      <alignment vertical="center"/>
    </xf>
    <xf numFmtId="4" applyNumberFormat="1" fontId="4" applyFont="1" fillId="0" applyFill="1" borderId="0" applyBorder="1" xfId="0">
      <alignment horizontal="right"/>
    </xf>
    <xf numFmtId="166" applyNumberFormat="1" fontId="4" applyFont="1" fillId="0" applyFill="1" borderId="0" applyBorder="1" xfId="0">
      <alignment horizontal="right"/>
    </xf>
    <xf numFmtId="167" applyNumberFormat="1" fontId="4" applyFont="1" fillId="0" applyFill="1" borderId="0" applyBorder="1" xfId="1">
      <alignment horizontal="right" vertical="center"/>
    </xf>
    <xf numFmtId="0" applyNumberFormat="1" fontId="6" applyFont="1" fillId="0" applyFill="1" borderId="0" applyBorder="1" xfId="0">
      <alignmen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482"/>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7"/>
      <c r="W2" s="127"/>
      <c r="X2" s="127"/>
      <c r="Y2" s="127"/>
      <c r="Z2" s="127"/>
      <c r="AA2" s="127"/>
      <c r="AB2" s="127"/>
      <c r="AC2" s="127"/>
      <c r="AD2" s="127"/>
      <c r="AE2" s="127"/>
      <c r="AF2" s="127"/>
      <c r="AG2" s="127"/>
      <c r="AH2" s="127"/>
      <c r="AI2" s="127"/>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7"/>
      <c r="W3" s="127"/>
      <c r="X3" s="127"/>
      <c r="Y3" s="127"/>
      <c r="Z3" s="127"/>
      <c r="AA3" s="127"/>
      <c r="AB3" s="127"/>
      <c r="AC3" s="127"/>
      <c r="AD3" s="127"/>
      <c r="AE3" s="127"/>
      <c r="AF3" s="127"/>
      <c r="AG3" s="127"/>
      <c r="AH3" s="127"/>
      <c r="AI3" s="127"/>
      <c r="JV3" s="12"/>
      <c r="SD3" s="12"/>
    </row>
    <row r="4">
      <c r="A4" s="126"/>
      <c r="B4" s="126"/>
      <c r="C4" s="126"/>
      <c r="D4" s="126"/>
      <c r="E4" s="126"/>
      <c r="F4" s="126"/>
      <c r="G4" s="126"/>
      <c r="H4" s="126"/>
      <c r="I4" s="126"/>
      <c r="J4" s="126"/>
      <c r="K4" s="126"/>
      <c r="L4" s="126"/>
      <c r="M4" s="126"/>
      <c r="N4" s="126"/>
      <c r="O4" s="124" t="s">
        <v>255</v>
      </c>
      <c r="P4" s="126"/>
      <c r="Q4" s="126"/>
      <c r="R4" s="126"/>
      <c r="S4" s="126"/>
      <c r="T4" s="126"/>
      <c r="U4" s="126"/>
      <c r="V4" s="127"/>
      <c r="W4" s="127"/>
      <c r="X4" s="127"/>
      <c r="Y4" s="127"/>
      <c r="Z4" s="127"/>
      <c r="AA4" s="127"/>
      <c r="AB4" s="127"/>
      <c r="AC4" s="127"/>
      <c r="AD4" s="127"/>
      <c r="AE4" s="127"/>
      <c r="AF4" s="127"/>
      <c r="AG4" s="127"/>
      <c r="AH4" s="127"/>
      <c r="AI4" s="127"/>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7"/>
      <c r="K5" s="127"/>
      <c r="L5" s="127"/>
      <c r="M5" s="127"/>
      <c r="N5" s="127"/>
      <c r="O5" s="128" t="s">
        <v>256</v>
      </c>
      <c r="P5" s="127"/>
      <c r="Q5" s="127"/>
      <c r="R5" s="23"/>
      <c r="S5" s="23"/>
      <c r="T5" s="127"/>
      <c r="U5" s="114"/>
      <c r="V5" s="127"/>
      <c r="W5" s="127"/>
      <c r="X5" s="127"/>
      <c r="Y5" s="127"/>
      <c r="Z5" s="127"/>
      <c r="AA5" s="127"/>
      <c r="AB5" s="127"/>
      <c r="AC5" s="127"/>
      <c r="AD5" s="127"/>
      <c r="AE5" s="127"/>
      <c r="AF5" s="127"/>
      <c r="AG5" s="127"/>
      <c r="AH5" s="127"/>
      <c r="AI5" s="127"/>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7"/>
      <c r="W6" s="127"/>
      <c r="X6" s="127"/>
      <c r="Y6" s="127"/>
      <c r="Z6" s="127"/>
      <c r="AA6" s="127"/>
      <c r="AB6" s="127"/>
      <c r="AC6" s="127"/>
      <c r="AD6" s="127"/>
      <c r="AE6" s="127"/>
      <c r="AF6" s="127"/>
      <c r="AG6" s="127"/>
      <c r="AH6" s="127"/>
      <c r="AI6" s="127"/>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68" t="s">
        <v>263</v>
      </c>
      <c r="Z10" s="168"/>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69" t="s">
        <v>264</v>
      </c>
      <c r="JS10" s="170"/>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3" t="s">
        <v>265</v>
      </c>
      <c r="B11" s="174"/>
      <c r="C11" s="174"/>
      <c r="D11" s="174"/>
      <c r="E11" s="174"/>
      <c r="F11" s="174"/>
      <c r="G11" s="174"/>
      <c r="H11" s="174"/>
      <c r="I11" s="174"/>
      <c r="J11" s="175"/>
      <c r="K11" s="57" t="s">
        <v>266</v>
      </c>
      <c r="L11" s="27"/>
      <c r="M11" s="27" t="s">
        <v>267</v>
      </c>
      <c r="N11" s="28"/>
      <c r="O11" s="28"/>
      <c r="P11" s="28" t="s">
        <v>268</v>
      </c>
      <c r="Q11" s="45"/>
      <c r="R11" s="125"/>
      <c r="S11" s="28" t="s">
        <v>269</v>
      </c>
      <c r="T11" s="53" t="s">
        <v>270</v>
      </c>
      <c r="U11" s="53" t="s">
        <v>30</v>
      </c>
      <c r="V11" s="27" t="s">
        <v>271</v>
      </c>
      <c r="W11" s="27" t="s">
        <v>271</v>
      </c>
      <c r="X11" s="28" t="s">
        <v>271</v>
      </c>
      <c r="Y11" s="164" t="s">
        <v>272</v>
      </c>
      <c r="Z11" s="166"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71" t="s">
        <v>274</v>
      </c>
      <c r="JR11" s="164" t="s">
        <v>275</v>
      </c>
      <c r="JS11" s="166"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1" t="s">
        <v>277</v>
      </c>
      <c r="B12" s="162"/>
      <c r="C12" s="162"/>
      <c r="D12" s="162"/>
      <c r="E12" s="162"/>
      <c r="F12" s="162"/>
      <c r="G12" s="162"/>
      <c r="H12" s="162"/>
      <c r="I12" s="162"/>
      <c r="J12" s="163"/>
      <c r="K12" s="58" t="s">
        <v>278</v>
      </c>
      <c r="L12" s="31" t="s">
        <v>279</v>
      </c>
      <c r="M12" s="31" t="s">
        <v>280</v>
      </c>
      <c r="N12" s="32" t="s">
        <v>12</v>
      </c>
      <c r="O12" s="32" t="s">
        <v>13</v>
      </c>
      <c r="P12" s="32" t="s">
        <v>12</v>
      </c>
      <c r="Q12" s="33" t="s">
        <v>281</v>
      </c>
      <c r="R12" s="60" t="s">
        <v>282</v>
      </c>
      <c r="S12" s="32" t="s">
        <v>283</v>
      </c>
      <c r="T12" s="116" t="s">
        <v>284</v>
      </c>
      <c r="U12" s="116" t="s">
        <v>282</v>
      </c>
      <c r="V12" s="82" t="s">
        <v>285</v>
      </c>
      <c r="W12" s="82" t="s">
        <v>285</v>
      </c>
      <c r="X12" s="81" t="s">
        <v>285</v>
      </c>
      <c r="Y12" s="165"/>
      <c r="Z12" s="167"/>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72"/>
      <c r="JR12" s="165"/>
      <c r="JS12" s="167"/>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1"/>
      <c r="B13" s="162"/>
      <c r="C13" s="162"/>
      <c r="D13" s="162"/>
      <c r="E13" s="162"/>
      <c r="F13" s="162"/>
      <c r="G13" s="162"/>
      <c r="H13" s="162"/>
      <c r="I13" s="162"/>
      <c r="J13" s="163"/>
      <c r="K13" s="58"/>
      <c r="L13" s="31" t="s">
        <v>12</v>
      </c>
      <c r="M13" s="35"/>
      <c r="N13" s="36"/>
      <c r="O13" s="36"/>
      <c r="P13" s="32"/>
      <c r="Q13" s="37"/>
      <c r="R13" s="61"/>
      <c r="S13" s="32" t="s">
        <v>267</v>
      </c>
      <c r="T13" s="116" t="s">
        <v>286</v>
      </c>
      <c r="U13" s="52"/>
      <c r="V13" s="31" t="s">
        <v>287</v>
      </c>
      <c r="W13" s="31" t="s">
        <v>288</v>
      </c>
      <c r="X13" s="32" t="s">
        <v>288</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58" t="s">
        <v>289</v>
      </c>
      <c r="B14" s="159"/>
      <c r="C14" s="159"/>
      <c r="D14" s="159"/>
      <c r="E14" s="159"/>
      <c r="F14" s="159"/>
      <c r="G14" s="159"/>
      <c r="H14" s="159"/>
      <c r="I14" s="159"/>
      <c r="J14" s="160"/>
      <c r="K14" s="59"/>
      <c r="L14" s="39"/>
      <c r="M14" s="39" t="s">
        <v>290</v>
      </c>
      <c r="N14" s="51" t="s">
        <v>291</v>
      </c>
      <c r="O14" s="40" t="s">
        <v>292</v>
      </c>
      <c r="P14" s="51" t="s">
        <v>293</v>
      </c>
      <c r="Q14" s="51" t="s">
        <v>4</v>
      </c>
      <c r="R14" s="62" t="s">
        <v>294</v>
      </c>
      <c r="S14" s="41" t="s">
        <v>295</v>
      </c>
      <c r="T14" s="117" t="s">
        <v>296</v>
      </c>
      <c r="U14" s="117" t="s">
        <v>297</v>
      </c>
      <c r="V14" s="129"/>
      <c r="W14" s="157" t="s">
        <v>298</v>
      </c>
      <c r="X14" s="156" t="s">
        <v>299</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6" t="s">
        <v>300</v>
      </c>
      <c r="W15" s="120">
        <v>252207.68</v>
      </c>
    </row>
    <row r="16">
      <c r="A16" s="12" t="s">
        <v>301</v>
      </c>
      <c r="B16" s="12"/>
      <c r="C16" s="12"/>
      <c r="D16" s="12"/>
      <c r="E16" s="12"/>
      <c r="F16" s="12"/>
      <c r="G16" s="12"/>
      <c r="H16" s="12"/>
      <c r="I16" s="12"/>
      <c r="J16" s="12"/>
      <c r="S16" s="47"/>
      <c r="T16" s="119"/>
      <c r="U16" s="47"/>
      <c r="V16" s="47"/>
      <c r="X16" s="14"/>
      <c r="SD16" s="12"/>
    </row>
    <row r="17">
      <c r="A17" s="177" t="s">
        <v>302</v>
      </c>
      <c r="B17" s="12"/>
      <c r="C17" s="12"/>
      <c r="D17" s="12"/>
      <c r="E17" s="12"/>
      <c r="F17" s="12"/>
      <c r="G17" s="12"/>
      <c r="H17" s="12"/>
      <c r="I17" s="12"/>
      <c r="J17" s="12"/>
      <c r="S17" s="47"/>
      <c r="T17" s="119"/>
      <c r="U17" s="47"/>
      <c r="V17" s="47"/>
      <c r="X17" s="14"/>
      <c r="SD17" s="12"/>
    </row>
    <row r="18">
      <c r="C18" s="13" t="s">
        <v>303</v>
      </c>
      <c r="K18" s="178">
        <v>5010101001</v>
      </c>
      <c r="M18" s="180">
        <v>12374500</v>
      </c>
      <c r="P18" s="180">
        <v>12374500</v>
      </c>
      <c r="Q18" s="180"/>
      <c r="R18" s="180">
        <v>1425637</v>
      </c>
      <c r="S18" s="180">
        <v>10948863</v>
      </c>
      <c r="T18" s="181">
        <v>0</v>
      </c>
      <c r="U18" s="180"/>
    </row>
    <row r="19">
      <c r="C19" s="13" t="s">
        <v>304</v>
      </c>
      <c r="K19" s="178">
        <v>5010201001</v>
      </c>
      <c r="M19" s="180">
        <v>582000</v>
      </c>
      <c r="P19" s="180">
        <v>582000</v>
      </c>
      <c r="Q19" s="180"/>
      <c r="R19" s="180">
        <v>94000</v>
      </c>
      <c r="S19" s="180">
        <v>488000</v>
      </c>
      <c r="T19" s="181">
        <v>0</v>
      </c>
      <c r="U19" s="180"/>
    </row>
    <row r="20">
      <c r="A20" s="12"/>
      <c r="B20" s="12"/>
      <c r="C20" s="12" t="s">
        <v>305</v>
      </c>
      <c r="D20" s="12"/>
      <c r="E20" s="12"/>
      <c r="F20" s="12"/>
      <c r="G20" s="12"/>
      <c r="H20" s="12"/>
      <c r="I20" s="12"/>
      <c r="J20" s="12"/>
      <c r="K20" s="182">
        <v>5010202000</v>
      </c>
      <c r="L20" s="17"/>
      <c r="M20" s="184">
        <v>67500</v>
      </c>
      <c r="N20" s="12"/>
      <c r="O20" s="12"/>
      <c r="P20" s="184">
        <v>67500</v>
      </c>
      <c r="Q20" s="184"/>
      <c r="R20" s="184">
        <v>22500</v>
      </c>
      <c r="S20" s="184">
        <v>45000</v>
      </c>
      <c r="T20" s="185">
        <v>0</v>
      </c>
      <c r="U20" s="184"/>
      <c r="V20" s="17"/>
      <c r="W20" s="17"/>
      <c r="X20" s="12"/>
      <c r="JV20" s="12"/>
      <c r="SD20" s="12"/>
    </row>
    <row r="21">
      <c r="A21" s="12"/>
      <c r="B21" s="12"/>
      <c r="C21" s="12" t="s">
        <v>306</v>
      </c>
      <c r="D21" s="12"/>
      <c r="E21" s="12"/>
      <c r="F21" s="12"/>
      <c r="G21" s="12"/>
      <c r="H21" s="12"/>
      <c r="I21" s="12"/>
      <c r="J21" s="12"/>
      <c r="K21" s="182">
        <v>5010203001</v>
      </c>
      <c r="L21" s="17"/>
      <c r="M21" s="184">
        <v>67500</v>
      </c>
      <c r="N21" s="12"/>
      <c r="O21" s="12"/>
      <c r="P21" s="184">
        <v>67500</v>
      </c>
      <c r="Q21" s="184"/>
      <c r="R21" s="184">
        <v>22500</v>
      </c>
      <c r="S21" s="184">
        <v>45000</v>
      </c>
      <c r="T21" s="185">
        <v>0</v>
      </c>
      <c r="U21" s="184"/>
      <c r="V21" s="17"/>
      <c r="W21" s="17"/>
      <c r="X21" s="12"/>
      <c r="JV21" s="12"/>
      <c r="SD21" s="12"/>
    </row>
    <row r="22">
      <c r="A22" s="12"/>
      <c r="B22" s="12"/>
      <c r="C22" s="12" t="s">
        <v>307</v>
      </c>
      <c r="D22" s="12"/>
      <c r="E22" s="12"/>
      <c r="F22" s="12"/>
      <c r="G22" s="12"/>
      <c r="H22" s="12"/>
      <c r="I22" s="12"/>
      <c r="J22" s="12"/>
      <c r="K22" s="182">
        <v>5010205003</v>
      </c>
      <c r="L22" s="17"/>
      <c r="M22" s="184">
        <v>1279500</v>
      </c>
      <c r="N22" s="12"/>
      <c r="O22" s="12"/>
      <c r="P22" s="184">
        <v>1279500</v>
      </c>
      <c r="Q22" s="184"/>
      <c r="R22" s="184">
        <v>206525</v>
      </c>
      <c r="S22" s="184">
        <v>1072975</v>
      </c>
      <c r="T22" s="185">
        <v>0</v>
      </c>
      <c r="U22" s="184"/>
      <c r="V22" s="17"/>
      <c r="W22" s="17"/>
      <c r="X22" s="12"/>
      <c r="JV22" s="12"/>
      <c r="SD22" s="12"/>
    </row>
    <row r="23">
      <c r="A23" s="12"/>
      <c r="B23" s="12"/>
      <c r="C23" s="12" t="s">
        <v>308</v>
      </c>
      <c r="D23" s="12"/>
      <c r="E23" s="12"/>
      <c r="F23" s="12"/>
      <c r="G23" s="12"/>
      <c r="H23" s="12"/>
      <c r="I23" s="12"/>
      <c r="J23" s="12"/>
      <c r="K23" s="182">
        <v>5010206004</v>
      </c>
      <c r="L23" s="17"/>
      <c r="M23" s="184">
        <v>86750</v>
      </c>
      <c r="N23" s="12"/>
      <c r="O23" s="12"/>
      <c r="P23" s="184">
        <v>86750</v>
      </c>
      <c r="Q23" s="184"/>
      <c r="R23" s="184">
        <v>21940.91</v>
      </c>
      <c r="S23" s="184">
        <v>64809.09</v>
      </c>
      <c r="T23" s="185">
        <v>0</v>
      </c>
      <c r="U23" s="184"/>
      <c r="V23" s="17"/>
      <c r="W23" s="17"/>
      <c r="X23" s="12"/>
      <c r="JV23" s="12"/>
      <c r="SD23" s="12"/>
    </row>
    <row r="24">
      <c r="A24" s="12"/>
      <c r="B24" s="12"/>
      <c r="C24" s="12" t="s">
        <v>309</v>
      </c>
      <c r="D24" s="12"/>
      <c r="E24" s="12"/>
      <c r="F24" s="12"/>
      <c r="G24" s="12"/>
      <c r="H24" s="12"/>
      <c r="I24" s="12"/>
      <c r="J24" s="12"/>
      <c r="K24" s="182">
        <v>5010211005</v>
      </c>
      <c r="L24" s="17"/>
      <c r="M24" s="184">
        <v>3849000</v>
      </c>
      <c r="N24" s="12"/>
      <c r="O24" s="12"/>
      <c r="P24" s="184">
        <v>3849000</v>
      </c>
      <c r="Q24" s="184"/>
      <c r="R24" s="183"/>
      <c r="S24" s="184">
        <v>3849000</v>
      </c>
      <c r="T24" s="185">
        <v>0</v>
      </c>
      <c r="U24" s="184"/>
      <c r="V24" s="17"/>
      <c r="W24" s="17"/>
      <c r="X24" s="12"/>
      <c r="JV24" s="12"/>
      <c r="SD24" s="12"/>
    </row>
    <row r="25">
      <c r="A25" s="12"/>
      <c r="B25" s="12"/>
      <c r="C25" s="12" t="s">
        <v>310</v>
      </c>
      <c r="D25" s="12"/>
      <c r="E25" s="12"/>
      <c r="F25" s="12"/>
      <c r="G25" s="12"/>
      <c r="H25" s="12"/>
      <c r="I25" s="12"/>
      <c r="J25" s="12"/>
      <c r="K25" s="182">
        <v>5010212004</v>
      </c>
      <c r="L25" s="17"/>
      <c r="M25" s="184"/>
      <c r="N25" s="12"/>
      <c r="O25" s="12"/>
      <c r="P25" s="183"/>
      <c r="Q25" s="184"/>
      <c r="R25" s="184">
        <v>496203.11</v>
      </c>
      <c r="S25" s="186">
        <v>496203.11</v>
      </c>
      <c r="T25" s="185">
        <v/>
      </c>
      <c r="U25" s="184"/>
      <c r="V25" s="17"/>
      <c r="W25" s="17"/>
      <c r="X25" s="12"/>
      <c r="JV25" s="12"/>
      <c r="SD25" s="12"/>
    </row>
    <row r="26">
      <c r="A26" s="12"/>
      <c r="B26" s="12"/>
      <c r="C26" s="12" t="s">
        <v>311</v>
      </c>
      <c r="D26" s="12"/>
      <c r="E26" s="12"/>
      <c r="F26" s="12"/>
      <c r="G26" s="12"/>
      <c r="H26" s="12"/>
      <c r="I26" s="12"/>
      <c r="J26" s="12"/>
      <c r="K26" s="182">
        <v>5010302001</v>
      </c>
      <c r="L26" s="17"/>
      <c r="M26" s="184">
        <v>29000</v>
      </c>
      <c r="N26" s="12"/>
      <c r="O26" s="12"/>
      <c r="P26" s="184">
        <v>29000</v>
      </c>
      <c r="Q26" s="184"/>
      <c r="R26" s="184">
        <v>4700</v>
      </c>
      <c r="S26" s="184">
        <v>24300</v>
      </c>
      <c r="T26" s="185">
        <v>0</v>
      </c>
      <c r="U26" s="184"/>
      <c r="V26" s="17"/>
      <c r="W26" s="17"/>
      <c r="X26" s="12"/>
      <c r="JV26" s="12"/>
      <c r="SD26" s="12"/>
    </row>
    <row r="27">
      <c r="C27" s="13" t="s">
        <v>312</v>
      </c>
      <c r="K27" s="178">
        <v>5010303001</v>
      </c>
      <c r="M27" s="180">
        <v>93000</v>
      </c>
      <c r="P27" s="180">
        <v>93000</v>
      </c>
      <c r="Q27" s="180"/>
      <c r="R27" s="179"/>
      <c r="S27" s="180">
        <v>93000</v>
      </c>
      <c r="T27" s="181">
        <v>0</v>
      </c>
      <c r="U27" s="180"/>
    </row>
    <row r="28">
      <c r="C28" s="13" t="s">
        <v>313</v>
      </c>
      <c r="K28" s="178">
        <v>5010304001</v>
      </c>
      <c r="M28" s="180">
        <v>29000</v>
      </c>
      <c r="P28" s="180">
        <v>29000</v>
      </c>
      <c r="Q28" s="180"/>
      <c r="R28" s="179"/>
      <c r="S28" s="180">
        <v>29000</v>
      </c>
      <c r="T28" s="181">
        <v>0</v>
      </c>
      <c r="U28" s="180"/>
    </row>
    <row r="29">
      <c r="C29" s="187" t="s">
        <v>314</v>
      </c>
      <c r="M29" s="189">
        <v>18457750</v>
      </c>
      <c r="P29" s="189"/>
      <c r="Q29" s="188"/>
      <c r="R29" s="189">
        <v>2294006.02</v>
      </c>
      <c r="S29" s="189">
        <v>16163743.98</v>
      </c>
      <c r="T29" s="190">
        <v>0</v>
      </c>
      <c r="U29" s="189"/>
    </row>
    <row r="30">
      <c r="A30" s="13" t="s">
        <v>315</v>
      </c>
    </row>
    <row r="31">
      <c r="A31" s="187" t="s">
        <v>316</v>
      </c>
    </row>
    <row r="32">
      <c r="C32" s="13" t="s">
        <v>303</v>
      </c>
      <c r="K32" s="178">
        <v>5010101001</v>
      </c>
      <c r="M32" s="180">
        <v>6115500</v>
      </c>
      <c r="P32" s="180">
        <v>6115500</v>
      </c>
      <c r="Q32" s="180"/>
      <c r="R32" s="180">
        <v>4433290</v>
      </c>
      <c r="S32" s="180">
        <v>1682210</v>
      </c>
      <c r="T32" s="181">
        <v>0</v>
      </c>
      <c r="U32" s="180"/>
    </row>
    <row r="33">
      <c r="C33" s="13" t="s">
        <v>304</v>
      </c>
      <c r="K33" s="178">
        <v>5010201001</v>
      </c>
      <c r="M33" s="180">
        <v>276000</v>
      </c>
      <c r="P33" s="180">
        <v>276000</v>
      </c>
      <c r="Q33" s="180"/>
      <c r="R33" s="180">
        <v>176000</v>
      </c>
      <c r="S33" s="180">
        <v>100000</v>
      </c>
      <c r="T33" s="181">
        <v>0</v>
      </c>
      <c r="U33" s="180"/>
    </row>
    <row r="34">
      <c r="C34" s="13" t="s">
        <v>305</v>
      </c>
      <c r="K34" s="178">
        <v>5010202000</v>
      </c>
      <c r="M34" s="180">
        <v>15000</v>
      </c>
      <c r="P34" s="180">
        <v>15000</v>
      </c>
      <c r="Q34" s="180"/>
      <c r="R34" s="180">
        <v>5000</v>
      </c>
      <c r="S34" s="180">
        <v>10000</v>
      </c>
      <c r="T34" s="181">
        <v>0</v>
      </c>
      <c r="U34" s="180"/>
    </row>
    <row r="35">
      <c r="C35" s="13" t="s">
        <v>306</v>
      </c>
      <c r="K35" s="178">
        <v>5010203001</v>
      </c>
      <c r="M35" s="180">
        <v>15000</v>
      </c>
      <c r="P35" s="180">
        <v>15000</v>
      </c>
      <c r="Q35" s="180"/>
      <c r="R35" s="180">
        <v>5000</v>
      </c>
      <c r="S35" s="180">
        <v>10000</v>
      </c>
      <c r="T35" s="181">
        <v>0</v>
      </c>
      <c r="U35" s="180"/>
    </row>
    <row r="36">
      <c r="C36" s="13" t="s">
        <v>311</v>
      </c>
      <c r="K36" s="178">
        <v>5010302001</v>
      </c>
      <c r="M36" s="180">
        <v>13750</v>
      </c>
      <c r="P36" s="180">
        <v>13750</v>
      </c>
      <c r="Q36" s="180"/>
      <c r="R36" s="180">
        <v>8800</v>
      </c>
      <c r="S36" s="180">
        <v>4950</v>
      </c>
      <c r="T36" s="181">
        <v>0</v>
      </c>
      <c r="U36" s="180"/>
    </row>
    <row r="37">
      <c r="C37" s="13" t="s">
        <v>312</v>
      </c>
      <c r="K37" s="178">
        <v>5010303001</v>
      </c>
      <c r="M37" s="180">
        <v>49750</v>
      </c>
      <c r="P37" s="180">
        <v>49750</v>
      </c>
      <c r="Q37" s="180"/>
      <c r="R37" s="179"/>
      <c r="S37" s="180">
        <v>49750</v>
      </c>
      <c r="T37" s="181">
        <v>0</v>
      </c>
      <c r="U37" s="180"/>
    </row>
    <row r="38">
      <c r="C38" s="13" t="s">
        <v>313</v>
      </c>
      <c r="K38" s="178">
        <v>5010304001</v>
      </c>
      <c r="M38" s="180">
        <v>13750</v>
      </c>
      <c r="P38" s="180">
        <v>13750</v>
      </c>
      <c r="Q38" s="180"/>
      <c r="R38" s="179"/>
      <c r="S38" s="180">
        <v>13750</v>
      </c>
      <c r="T38" s="181">
        <v>0</v>
      </c>
      <c r="U38" s="180"/>
    </row>
    <row r="39">
      <c r="C39" s="187" t="s">
        <v>317</v>
      </c>
      <c r="M39" s="189">
        <v>6498750</v>
      </c>
      <c r="P39" s="189"/>
      <c r="Q39" s="188"/>
      <c r="R39" s="189">
        <v>4628090</v>
      </c>
      <c r="S39" s="189">
        <v>1870660</v>
      </c>
      <c r="T39" s="190">
        <v>0</v>
      </c>
      <c r="U39" s="189"/>
    </row>
    <row r="40">
      <c r="A40" s="13" t="s">
        <v>318</v>
      </c>
    </row>
    <row r="41">
      <c r="A41" s="187" t="s">
        <v>71</v>
      </c>
    </row>
    <row r="42">
      <c r="C42" s="13" t="s">
        <v>303</v>
      </c>
      <c r="K42" s="178">
        <v>5010101001</v>
      </c>
      <c r="M42" s="180">
        <v>2066750</v>
      </c>
      <c r="P42" s="180">
        <v>2066750</v>
      </c>
      <c r="Q42" s="180"/>
      <c r="R42" s="180">
        <v>641729</v>
      </c>
      <c r="S42" s="180">
        <v>1425021</v>
      </c>
      <c r="T42" s="181">
        <v>0</v>
      </c>
      <c r="U42" s="180"/>
    </row>
    <row r="43">
      <c r="C43" s="13" t="s">
        <v>304</v>
      </c>
      <c r="K43" s="178">
        <v>5010201001</v>
      </c>
      <c r="M43" s="180">
        <v>108000</v>
      </c>
      <c r="P43" s="180">
        <v>108000</v>
      </c>
      <c r="Q43" s="180"/>
      <c r="R43" s="180">
        <v>34000</v>
      </c>
      <c r="S43" s="180">
        <v>74000</v>
      </c>
      <c r="T43" s="181">
        <v>0</v>
      </c>
      <c r="U43" s="180"/>
    </row>
    <row r="44">
      <c r="C44" s="13" t="s">
        <v>305</v>
      </c>
      <c r="K44" s="178">
        <v>5010202000</v>
      </c>
      <c r="M44" s="180">
        <v>15000</v>
      </c>
      <c r="P44" s="180">
        <v>15000</v>
      </c>
      <c r="Q44" s="180"/>
      <c r="R44" s="180">
        <v>2500</v>
      </c>
      <c r="S44" s="180">
        <v>12500</v>
      </c>
      <c r="T44" s="181">
        <v>0</v>
      </c>
      <c r="U44" s="180"/>
    </row>
    <row r="45">
      <c r="C45" s="13" t="s">
        <v>306</v>
      </c>
      <c r="K45" s="178">
        <v>5010203001</v>
      </c>
      <c r="M45" s="180">
        <v>15000</v>
      </c>
      <c r="P45" s="180">
        <v>15000</v>
      </c>
      <c r="Q45" s="180"/>
      <c r="R45" s="180">
        <v>2500</v>
      </c>
      <c r="S45" s="180">
        <v>12500</v>
      </c>
      <c r="T45" s="181">
        <v>0</v>
      </c>
      <c r="U45" s="180"/>
    </row>
    <row r="46">
      <c r="C46" s="13" t="s">
        <v>311</v>
      </c>
      <c r="K46" s="178">
        <v>5010302001</v>
      </c>
      <c r="M46" s="180">
        <v>5500</v>
      </c>
      <c r="P46" s="180">
        <v>5500</v>
      </c>
      <c r="Q46" s="180"/>
      <c r="R46" s="180">
        <v>1700</v>
      </c>
      <c r="S46" s="180">
        <v>3800</v>
      </c>
      <c r="T46" s="181">
        <v>0</v>
      </c>
      <c r="U46" s="180"/>
    </row>
    <row r="47">
      <c r="C47" s="13" t="s">
        <v>312</v>
      </c>
      <c r="K47" s="178">
        <v>5010303001</v>
      </c>
      <c r="M47" s="180">
        <v>18750</v>
      </c>
      <c r="P47" s="180">
        <v>18750</v>
      </c>
      <c r="Q47" s="180"/>
      <c r="R47" s="179"/>
      <c r="S47" s="180">
        <v>18750</v>
      </c>
      <c r="T47" s="181">
        <v>0</v>
      </c>
      <c r="U47" s="180"/>
    </row>
    <row r="48">
      <c r="C48" s="13" t="s">
        <v>313</v>
      </c>
      <c r="K48" s="178">
        <v>5010304001</v>
      </c>
      <c r="M48" s="180">
        <v>5500</v>
      </c>
      <c r="P48" s="180">
        <v>5500</v>
      </c>
      <c r="Q48" s="180"/>
      <c r="R48" s="179"/>
      <c r="S48" s="180">
        <v>5500</v>
      </c>
      <c r="T48" s="181">
        <v>0</v>
      </c>
      <c r="U48" s="180"/>
    </row>
    <row r="49">
      <c r="C49" s="187" t="s">
        <v>319</v>
      </c>
      <c r="M49" s="189">
        <v>2234500</v>
      </c>
      <c r="P49" s="189"/>
      <c r="Q49" s="188"/>
      <c r="R49" s="189">
        <v>682429</v>
      </c>
      <c r="S49" s="189">
        <v>1552071</v>
      </c>
      <c r="T49" s="190">
        <v>0</v>
      </c>
      <c r="U49" s="189"/>
    </row>
    <row r="50">
      <c r="J50" s="191" t="s">
        <v>320</v>
      </c>
      <c r="M50" s="188">
        <v>27191000</v>
      </c>
      <c r="P50" s="189">
        <v>27191000</v>
      </c>
      <c r="Q50" s="188"/>
      <c r="R50" s="189">
        <v>7604525.02</v>
      </c>
      <c r="S50" s="189">
        <v>19586474.98</v>
      </c>
      <c r="T50" s="190">
        <v>0</v>
      </c>
      <c r="U50" s="189">
        <v>0</v>
      </c>
    </row>
    <row r="52">
      <c r="A52" s="176" t="s">
        <v>321</v>
      </c>
    </row>
    <row r="53">
      <c r="A53" s="13" t="s">
        <v>301</v>
      </c>
    </row>
    <row r="54">
      <c r="A54" s="187" t="s">
        <v>322</v>
      </c>
    </row>
    <row r="55">
      <c r="C55" s="13" t="s">
        <v>323</v>
      </c>
      <c r="K55" s="178">
        <v>5020101000</v>
      </c>
      <c r="M55" s="180">
        <v>4121750</v>
      </c>
      <c r="P55" s="180">
        <v>4121750</v>
      </c>
      <c r="Q55" s="180"/>
      <c r="R55" s="180">
        <v>2135</v>
      </c>
      <c r="S55" s="180">
        <v>4119615</v>
      </c>
      <c r="T55" s="181">
        <v>0</v>
      </c>
      <c r="U55" s="180"/>
    </row>
    <row r="56">
      <c r="C56" s="13" t="s">
        <v>324</v>
      </c>
      <c r="K56" s="178">
        <v>5020502001</v>
      </c>
      <c r="M56" s="180"/>
      <c r="P56" s="179"/>
      <c r="Q56" s="180"/>
      <c r="R56" s="180">
        <v>3500</v>
      </c>
      <c r="S56" s="192">
        <v>3500</v>
      </c>
      <c r="T56" s="181">
        <v/>
      </c>
      <c r="U56" s="180"/>
    </row>
    <row r="57">
      <c r="C57" s="13" t="s">
        <v>325</v>
      </c>
      <c r="K57" s="178">
        <v>5020503000</v>
      </c>
      <c r="M57" s="180"/>
      <c r="P57" s="179"/>
      <c r="Q57" s="180"/>
      <c r="R57" s="180">
        <v>5677</v>
      </c>
      <c r="S57" s="192">
        <v>5677</v>
      </c>
      <c r="T57" s="181">
        <v/>
      </c>
      <c r="U57" s="180"/>
    </row>
    <row r="58">
      <c r="C58" s="13" t="s">
        <v>326</v>
      </c>
      <c r="K58" s="178">
        <v>5021501001</v>
      </c>
      <c r="M58" s="180"/>
      <c r="P58" s="179"/>
      <c r="Q58" s="180"/>
      <c r="R58" s="180">
        <v>431.56</v>
      </c>
      <c r="S58" s="192">
        <v>431.56</v>
      </c>
      <c r="T58" s="181">
        <v/>
      </c>
      <c r="U58" s="180"/>
    </row>
    <row r="59">
      <c r="C59" s="13" t="s">
        <v>327</v>
      </c>
      <c r="K59" s="178">
        <v>5021503000</v>
      </c>
      <c r="M59" s="180"/>
      <c r="P59" s="179"/>
      <c r="Q59" s="180"/>
      <c r="R59" s="180">
        <v>13134.119999999999</v>
      </c>
      <c r="S59" s="192">
        <v>13134.119999999999</v>
      </c>
      <c r="T59" s="181">
        <v/>
      </c>
      <c r="U59" s="180"/>
    </row>
    <row r="60">
      <c r="C60" s="187" t="s">
        <v>328</v>
      </c>
      <c r="M60" s="189">
        <v>4121750</v>
      </c>
      <c r="P60" s="189"/>
      <c r="Q60" s="188"/>
      <c r="R60" s="189">
        <v>24877.68</v>
      </c>
      <c r="S60" s="189">
        <v>4096872.32</v>
      </c>
      <c r="T60" s="190">
        <v>0</v>
      </c>
      <c r="U60" s="189"/>
    </row>
    <row r="61">
      <c r="A61" s="13" t="s">
        <v>329</v>
      </c>
    </row>
    <row r="62">
      <c r="A62" s="187" t="s">
        <v>330</v>
      </c>
    </row>
    <row r="63">
      <c r="C63" s="13" t="s">
        <v>323</v>
      </c>
      <c r="K63" s="178">
        <v>5020101000</v>
      </c>
      <c r="M63" s="180">
        <v>340250</v>
      </c>
      <c r="P63" s="180">
        <v>340250</v>
      </c>
      <c r="Q63" s="180"/>
      <c r="R63" s="179"/>
      <c r="S63" s="180">
        <v>340250</v>
      </c>
      <c r="T63" s="181">
        <v>0</v>
      </c>
      <c r="U63" s="180"/>
    </row>
    <row r="64">
      <c r="C64" s="187" t="s">
        <v>331</v>
      </c>
      <c r="M64" s="189">
        <v>340250</v>
      </c>
      <c r="P64" s="189"/>
      <c r="Q64" s="188"/>
      <c r="R64" s="188"/>
      <c r="S64" s="189">
        <v>340250</v>
      </c>
      <c r="T64" s="190">
        <v>0</v>
      </c>
      <c r="U64" s="189"/>
    </row>
    <row r="65">
      <c r="A65" s="13" t="s">
        <v>332</v>
      </c>
    </row>
    <row r="66">
      <c r="A66" s="187" t="s">
        <v>333</v>
      </c>
    </row>
    <row r="67">
      <c r="C67" s="13" t="s">
        <v>334</v>
      </c>
      <c r="K67" s="178">
        <v>5021403000</v>
      </c>
      <c r="M67" s="180">
        <v>4525000</v>
      </c>
      <c r="P67" s="180">
        <v>4525000</v>
      </c>
      <c r="Q67" s="180"/>
      <c r="R67" s="179"/>
      <c r="S67" s="180">
        <v>4525000</v>
      </c>
      <c r="T67" s="181">
        <v>0</v>
      </c>
      <c r="U67" s="180"/>
    </row>
    <row r="68">
      <c r="C68" s="187" t="s">
        <v>335</v>
      </c>
      <c r="M68" s="189">
        <v>4525000</v>
      </c>
      <c r="P68" s="189"/>
      <c r="Q68" s="188"/>
      <c r="R68" s="188"/>
      <c r="S68" s="189">
        <v>4525000</v>
      </c>
      <c r="T68" s="190">
        <v>0</v>
      </c>
      <c r="U68" s="189"/>
    </row>
    <row r="69">
      <c r="A69" s="13" t="s">
        <v>336</v>
      </c>
    </row>
    <row r="70">
      <c r="A70" s="187" t="s">
        <v>337</v>
      </c>
    </row>
    <row r="71">
      <c r="C71" s="13" t="s">
        <v>338</v>
      </c>
      <c r="K71" s="178">
        <v>5021199000</v>
      </c>
      <c r="M71" s="180">
        <v>192296000</v>
      </c>
      <c r="P71" s="180">
        <v>192296000</v>
      </c>
      <c r="Q71" s="180"/>
      <c r="R71" s="179"/>
      <c r="S71" s="180">
        <v>192296000</v>
      </c>
      <c r="T71" s="181">
        <v>0</v>
      </c>
      <c r="U71" s="180"/>
    </row>
    <row r="72">
      <c r="C72" s="187" t="s">
        <v>339</v>
      </c>
      <c r="M72" s="189">
        <v>192296000</v>
      </c>
      <c r="P72" s="189"/>
      <c r="Q72" s="188"/>
      <c r="R72" s="188"/>
      <c r="S72" s="189">
        <v>192296000</v>
      </c>
      <c r="T72" s="190">
        <v>0</v>
      </c>
      <c r="U72" s="189"/>
    </row>
    <row r="73">
      <c r="A73" s="13" t="s">
        <v>340</v>
      </c>
    </row>
    <row r="74">
      <c r="A74" s="187" t="s">
        <v>341</v>
      </c>
    </row>
    <row r="75">
      <c r="C75" s="13" t="s">
        <v>323</v>
      </c>
      <c r="K75" s="178">
        <v>5020101000</v>
      </c>
      <c r="M75" s="180"/>
      <c r="P75" s="179"/>
      <c r="Q75" s="180"/>
      <c r="R75" s="180">
        <v>12705.64</v>
      </c>
      <c r="S75" s="192">
        <v>12705.64</v>
      </c>
      <c r="T75" s="181">
        <v/>
      </c>
      <c r="U75" s="180"/>
    </row>
    <row r="76">
      <c r="C76" s="13" t="s">
        <v>342</v>
      </c>
      <c r="K76" s="178">
        <v>5020201002</v>
      </c>
      <c r="M76" s="180">
        <v>1144000</v>
      </c>
      <c r="P76" s="180">
        <v>1144000</v>
      </c>
      <c r="Q76" s="180"/>
      <c r="R76" s="180">
        <v>75600</v>
      </c>
      <c r="S76" s="180">
        <v>1068400</v>
      </c>
      <c r="T76" s="181">
        <v>0</v>
      </c>
      <c r="U76" s="180"/>
    </row>
    <row r="77">
      <c r="C77" s="187" t="s">
        <v>343</v>
      </c>
      <c r="M77" s="189">
        <v>1144000</v>
      </c>
      <c r="P77" s="189"/>
      <c r="Q77" s="188"/>
      <c r="R77" s="189">
        <v>88305.64</v>
      </c>
      <c r="S77" s="189">
        <v>1055694.36</v>
      </c>
      <c r="T77" s="190">
        <v>0</v>
      </c>
      <c r="U77" s="189"/>
    </row>
    <row r="78">
      <c r="A78" s="13" t="s">
        <v>344</v>
      </c>
    </row>
    <row r="79">
      <c r="A79" s="187" t="s">
        <v>82</v>
      </c>
    </row>
    <row r="80">
      <c r="C80" s="13" t="s">
        <v>342</v>
      </c>
      <c r="K80" s="178">
        <v>5020201002</v>
      </c>
      <c r="M80" s="180">
        <v>1906750</v>
      </c>
      <c r="P80" s="180">
        <v>1906750</v>
      </c>
      <c r="Q80" s="180"/>
      <c r="R80" s="179"/>
      <c r="S80" s="180">
        <v>1906750</v>
      </c>
      <c r="T80" s="181">
        <v>0</v>
      </c>
      <c r="U80" s="180"/>
    </row>
    <row r="81">
      <c r="C81" s="187" t="s">
        <v>345</v>
      </c>
      <c r="M81" s="189">
        <v>1906750</v>
      </c>
      <c r="P81" s="189"/>
      <c r="Q81" s="188"/>
      <c r="R81" s="188"/>
      <c r="S81" s="189">
        <v>1906750</v>
      </c>
      <c r="T81" s="190">
        <v>0</v>
      </c>
      <c r="U81" s="189"/>
    </row>
    <row r="82">
      <c r="A82" s="13" t="s">
        <v>315</v>
      </c>
    </row>
    <row r="83">
      <c r="A83" s="187" t="s">
        <v>346</v>
      </c>
    </row>
    <row r="84">
      <c r="C84" s="13" t="s">
        <v>323</v>
      </c>
      <c r="K84" s="178">
        <v>5020101000</v>
      </c>
      <c r="M84" s="180">
        <v>45164500</v>
      </c>
      <c r="P84" s="180">
        <v>45164500</v>
      </c>
      <c r="Q84" s="180"/>
      <c r="R84" s="180">
        <v>2160</v>
      </c>
      <c r="S84" s="180">
        <v>45162340</v>
      </c>
      <c r="T84" s="181">
        <v>0</v>
      </c>
      <c r="U84" s="180"/>
    </row>
    <row r="85">
      <c r="C85" s="13" t="s">
        <v>342</v>
      </c>
      <c r="K85" s="178">
        <v>5020201002</v>
      </c>
      <c r="M85" s="180"/>
      <c r="P85" s="179"/>
      <c r="Q85" s="180"/>
      <c r="R85" s="180">
        <v>22500</v>
      </c>
      <c r="S85" s="192">
        <v>22500</v>
      </c>
      <c r="T85" s="181">
        <v/>
      </c>
      <c r="U85" s="180"/>
    </row>
    <row r="86">
      <c r="C86" s="13" t="s">
        <v>324</v>
      </c>
      <c r="K86" s="178">
        <v>5020502001</v>
      </c>
      <c r="M86" s="180"/>
      <c r="P86" s="179"/>
      <c r="Q86" s="180"/>
      <c r="R86" s="180">
        <v>11097.24</v>
      </c>
      <c r="S86" s="192">
        <v>11097.24</v>
      </c>
      <c r="T86" s="181">
        <v/>
      </c>
      <c r="U86" s="180"/>
    </row>
    <row r="87">
      <c r="C87" s="13" t="s">
        <v>325</v>
      </c>
      <c r="K87" s="178">
        <v>5020503000</v>
      </c>
      <c r="M87" s="180"/>
      <c r="P87" s="179"/>
      <c r="Q87" s="180"/>
      <c r="R87" s="180">
        <v>9753.3</v>
      </c>
      <c r="S87" s="192">
        <v>9753.3</v>
      </c>
      <c r="T87" s="181">
        <v/>
      </c>
      <c r="U87" s="180"/>
    </row>
    <row r="88">
      <c r="C88" s="13" t="s">
        <v>347</v>
      </c>
      <c r="K88" s="178">
        <v>5029903000</v>
      </c>
      <c r="M88" s="180"/>
      <c r="P88" s="179"/>
      <c r="Q88" s="180"/>
      <c r="R88" s="179"/>
      <c r="S88" s="179"/>
      <c r="T88" s="181">
        <v/>
      </c>
      <c r="U88" s="180"/>
    </row>
    <row r="89">
      <c r="C89" s="13" t="s">
        <v>348</v>
      </c>
      <c r="K89" s="178">
        <v>5029904000</v>
      </c>
      <c r="M89" s="180"/>
      <c r="P89" s="179"/>
      <c r="Q89" s="180"/>
      <c r="R89" s="180">
        <v>3800000</v>
      </c>
      <c r="S89" s="192">
        <v>3800000</v>
      </c>
      <c r="T89" s="181">
        <v/>
      </c>
      <c r="U89" s="180"/>
    </row>
    <row r="90">
      <c r="C90" s="187" t="s">
        <v>349</v>
      </c>
      <c r="M90" s="189">
        <v>45164500</v>
      </c>
      <c r="P90" s="189"/>
      <c r="Q90" s="188"/>
      <c r="R90" s="189">
        <v>3845510.54</v>
      </c>
      <c r="S90" s="189">
        <v>41318989.46</v>
      </c>
      <c r="T90" s="190">
        <v>0</v>
      </c>
      <c r="U90" s="189"/>
    </row>
    <row r="91">
      <c r="A91" s="13" t="s">
        <v>350</v>
      </c>
    </row>
    <row r="92">
      <c r="A92" s="187" t="s">
        <v>83</v>
      </c>
    </row>
    <row r="93">
      <c r="C93" s="13" t="s">
        <v>342</v>
      </c>
      <c r="K93" s="178">
        <v>5020201002</v>
      </c>
      <c r="M93" s="180">
        <v>299750</v>
      </c>
      <c r="P93" s="180">
        <v>299750</v>
      </c>
      <c r="Q93" s="180"/>
      <c r="R93" s="179"/>
      <c r="S93" s="180">
        <v>299750</v>
      </c>
      <c r="T93" s="181">
        <v>0</v>
      </c>
      <c r="U93" s="180"/>
    </row>
    <row r="94">
      <c r="C94" s="187" t="s">
        <v>351</v>
      </c>
      <c r="M94" s="189">
        <v>299750</v>
      </c>
      <c r="P94" s="189"/>
      <c r="Q94" s="188"/>
      <c r="R94" s="188"/>
      <c r="S94" s="189">
        <v>299750</v>
      </c>
      <c r="T94" s="190">
        <v>0</v>
      </c>
      <c r="U94" s="189"/>
    </row>
    <row r="95">
      <c r="A95" s="13" t="s">
        <v>352</v>
      </c>
    </row>
    <row r="96">
      <c r="A96" s="187" t="s">
        <v>84</v>
      </c>
    </row>
    <row r="97">
      <c r="C97" s="13" t="s">
        <v>342</v>
      </c>
      <c r="K97" s="178">
        <v>5020201002</v>
      </c>
      <c r="M97" s="180">
        <v>1906750</v>
      </c>
      <c r="P97" s="180">
        <v>1906750</v>
      </c>
      <c r="Q97" s="180"/>
      <c r="R97" s="179"/>
      <c r="S97" s="180">
        <v>1906750</v>
      </c>
      <c r="T97" s="181">
        <v>0</v>
      </c>
      <c r="U97" s="180"/>
    </row>
    <row r="98">
      <c r="C98" s="187" t="s">
        <v>353</v>
      </c>
      <c r="M98" s="189">
        <v>1906750</v>
      </c>
      <c r="P98" s="189"/>
      <c r="Q98" s="188"/>
      <c r="R98" s="188"/>
      <c r="S98" s="189">
        <v>1906750</v>
      </c>
      <c r="T98" s="190">
        <v>0</v>
      </c>
      <c r="U98" s="189"/>
    </row>
    <row r="99">
      <c r="A99" s="13" t="s">
        <v>318</v>
      </c>
    </row>
    <row r="100">
      <c r="A100" s="187" t="s">
        <v>354</v>
      </c>
    </row>
    <row r="101">
      <c r="C101" s="13" t="s">
        <v>323</v>
      </c>
      <c r="K101" s="178">
        <v>5020101000</v>
      </c>
      <c r="M101" s="180">
        <v>1497500</v>
      </c>
      <c r="P101" s="180">
        <v>1497500</v>
      </c>
      <c r="Q101" s="180"/>
      <c r="R101" s="180">
        <v>5680</v>
      </c>
      <c r="S101" s="180">
        <v>1491820</v>
      </c>
      <c r="T101" s="181">
        <v>0</v>
      </c>
      <c r="U101" s="180"/>
    </row>
    <row r="102">
      <c r="C102" s="13" t="s">
        <v>324</v>
      </c>
      <c r="K102" s="178">
        <v>5020502001</v>
      </c>
      <c r="M102" s="180"/>
      <c r="P102" s="179"/>
      <c r="Q102" s="180"/>
      <c r="R102" s="180">
        <v>3000</v>
      </c>
      <c r="S102" s="192">
        <v>3000</v>
      </c>
      <c r="T102" s="181">
        <v/>
      </c>
      <c r="U102" s="180"/>
    </row>
    <row r="103">
      <c r="C103" s="187" t="s">
        <v>355</v>
      </c>
      <c r="M103" s="189">
        <v>1497500</v>
      </c>
      <c r="P103" s="189"/>
      <c r="Q103" s="188"/>
      <c r="R103" s="189">
        <v>8680</v>
      </c>
      <c r="S103" s="189">
        <v>1488820</v>
      </c>
      <c r="T103" s="190">
        <v>0</v>
      </c>
      <c r="U103" s="189"/>
    </row>
    <row r="104">
      <c r="J104" s="191" t="s">
        <v>356</v>
      </c>
      <c r="M104" s="188">
        <v>253202250</v>
      </c>
      <c r="P104" s="189">
        <v>253202250</v>
      </c>
      <c r="Q104" s="188"/>
      <c r="R104" s="189">
        <v>3967373.86</v>
      </c>
      <c r="S104" s="189">
        <v>249234876.14000002</v>
      </c>
      <c r="T104" s="190">
        <v>0</v>
      </c>
      <c r="U104" s="189">
        <v>0</v>
      </c>
    </row>
    <row r="106">
      <c r="A106" s="176" t="s">
        <v>357</v>
      </c>
    </row>
    <row r="107">
      <c r="A107" s="13" t="s">
        <v>358</v>
      </c>
    </row>
    <row r="108">
      <c r="A108" s="187" t="s">
        <v>359</v>
      </c>
    </row>
    <row r="109">
      <c r="B109" s="193" t="s">
        <v>360</v>
      </c>
    </row>
    <row r="110">
      <c r="C110" s="13" t="s">
        <v>361</v>
      </c>
      <c r="K110" s="54">
        <v>5021407000</v>
      </c>
      <c r="M110" s="180">
        <v>1000000</v>
      </c>
      <c r="N110" s="180"/>
      <c r="P110" s="180">
        <v>1000000</v>
      </c>
      <c r="Q110" s="180"/>
      <c r="R110" s="180"/>
      <c r="S110" s="180">
        <v>1000000</v>
      </c>
      <c r="T110" s="181">
        <v>0</v>
      </c>
      <c r="U110" s="179"/>
    </row>
    <row r="111">
      <c r="A111" s="176" t="s">
        <v>362</v>
      </c>
      <c r="M111" s="189">
        <v>1000000</v>
      </c>
      <c r="P111" s="189">
        <v>1000000</v>
      </c>
      <c r="S111" s="189">
        <v>0</v>
      </c>
      <c r="AD111" s="194">
        <v>0</v>
      </c>
      <c r="AE111" s="194">
        <v>1000000</v>
      </c>
      <c r="AF111" s="194">
        <v>0</v>
      </c>
      <c r="AG111" s="195">
        <v>0</v>
      </c>
    </row>
    <row r="112">
      <c r="A112" s="176" t="s">
        <v>363</v>
      </c>
    </row>
    <row r="113">
      <c r="A113" s="13" t="s">
        <v>301</v>
      </c>
    </row>
    <row r="114">
      <c r="A114" s="187" t="s">
        <v>364</v>
      </c>
    </row>
    <row r="115">
      <c r="C115" s="13" t="s">
        <v>303</v>
      </c>
      <c r="K115" s="178">
        <v>5010101001</v>
      </c>
      <c r="M115" s="180">
        <v>12374500</v>
      </c>
      <c r="P115" s="180">
        <v>12374500</v>
      </c>
      <c r="Q115" s="180"/>
      <c r="R115" s="179"/>
      <c r="S115" s="180">
        <v>12374500</v>
      </c>
      <c r="T115" s="181">
        <v>0</v>
      </c>
      <c r="U115" s="180"/>
    </row>
    <row r="116">
      <c r="C116" s="13" t="s">
        <v>304</v>
      </c>
      <c r="K116" s="178">
        <v>5010201001</v>
      </c>
      <c r="M116" s="180">
        <v>582000</v>
      </c>
      <c r="P116" s="180">
        <v>582000</v>
      </c>
      <c r="Q116" s="180"/>
      <c r="R116" s="179"/>
      <c r="S116" s="180">
        <v>582000</v>
      </c>
      <c r="T116" s="181">
        <v>0</v>
      </c>
      <c r="U116" s="180"/>
    </row>
    <row r="117">
      <c r="C117" s="13" t="s">
        <v>305</v>
      </c>
      <c r="K117" s="178">
        <v>5010202000</v>
      </c>
      <c r="M117" s="180">
        <v>67500</v>
      </c>
      <c r="P117" s="180">
        <v>67500</v>
      </c>
      <c r="Q117" s="180"/>
      <c r="R117" s="179"/>
      <c r="S117" s="180">
        <v>67500</v>
      </c>
      <c r="T117" s="181">
        <v>0</v>
      </c>
      <c r="U117" s="180"/>
    </row>
    <row r="118">
      <c r="C118" s="13" t="s">
        <v>306</v>
      </c>
      <c r="K118" s="178">
        <v>5010203001</v>
      </c>
      <c r="M118" s="180">
        <v>67500</v>
      </c>
      <c r="P118" s="180">
        <v>67500</v>
      </c>
      <c r="Q118" s="180"/>
      <c r="R118" s="179"/>
      <c r="S118" s="180">
        <v>67500</v>
      </c>
      <c r="T118" s="181">
        <v>0</v>
      </c>
      <c r="U118" s="180"/>
    </row>
    <row r="119">
      <c r="C119" s="13" t="s">
        <v>307</v>
      </c>
      <c r="K119" s="178">
        <v>5010205003</v>
      </c>
      <c r="M119" s="180">
        <v>1279500</v>
      </c>
      <c r="P119" s="180">
        <v>1279500</v>
      </c>
      <c r="Q119" s="180"/>
      <c r="R119" s="179"/>
      <c r="S119" s="180">
        <v>1279500</v>
      </c>
      <c r="T119" s="181">
        <v>0</v>
      </c>
      <c r="U119" s="180"/>
    </row>
    <row r="120">
      <c r="C120" s="13" t="s">
        <v>308</v>
      </c>
      <c r="K120" s="178">
        <v>5010206004</v>
      </c>
      <c r="M120" s="180">
        <v>86750</v>
      </c>
      <c r="P120" s="180">
        <v>86750</v>
      </c>
      <c r="Q120" s="180"/>
      <c r="R120" s="179"/>
      <c r="S120" s="180">
        <v>86750</v>
      </c>
      <c r="T120" s="181">
        <v>0</v>
      </c>
      <c r="U120" s="180"/>
    </row>
    <row r="121">
      <c r="C121" s="13" t="s">
        <v>309</v>
      </c>
      <c r="K121" s="178">
        <v>5010211005</v>
      </c>
      <c r="M121" s="180">
        <v>3849000</v>
      </c>
      <c r="P121" s="180">
        <v>3849000</v>
      </c>
      <c r="Q121" s="180"/>
      <c r="R121" s="179"/>
      <c r="S121" s="180">
        <v>3849000</v>
      </c>
      <c r="T121" s="181">
        <v>0</v>
      </c>
      <c r="U121" s="180"/>
    </row>
    <row r="122">
      <c r="C122" s="13" t="s">
        <v>311</v>
      </c>
      <c r="K122" s="178">
        <v>5010302001</v>
      </c>
      <c r="M122" s="180">
        <v>29000</v>
      </c>
      <c r="P122" s="180">
        <v>29000</v>
      </c>
      <c r="Q122" s="180"/>
      <c r="R122" s="179"/>
      <c r="S122" s="180">
        <v>29000</v>
      </c>
      <c r="T122" s="181">
        <v>0</v>
      </c>
      <c r="U122" s="180"/>
    </row>
    <row r="123">
      <c r="C123" s="13" t="s">
        <v>312</v>
      </c>
      <c r="K123" s="178">
        <v>5010303001</v>
      </c>
      <c r="M123" s="180">
        <v>93000</v>
      </c>
      <c r="P123" s="180">
        <v>93000</v>
      </c>
      <c r="Q123" s="180"/>
      <c r="R123" s="179"/>
      <c r="S123" s="180">
        <v>93000</v>
      </c>
      <c r="T123" s="181">
        <v>0</v>
      </c>
      <c r="U123" s="180"/>
    </row>
    <row r="124">
      <c r="C124" s="13" t="s">
        <v>313</v>
      </c>
      <c r="K124" s="178">
        <v>5010304001</v>
      </c>
      <c r="M124" s="180">
        <v>29000</v>
      </c>
      <c r="P124" s="180">
        <v>29000</v>
      </c>
      <c r="Q124" s="180"/>
      <c r="R124" s="179"/>
      <c r="S124" s="180">
        <v>29000</v>
      </c>
      <c r="T124" s="181">
        <v>0</v>
      </c>
      <c r="U124" s="180"/>
    </row>
    <row r="125">
      <c r="C125" s="187" t="s">
        <v>365</v>
      </c>
      <c r="M125" s="189">
        <v>18457750</v>
      </c>
      <c r="P125" s="189"/>
      <c r="Q125" s="188"/>
      <c r="R125" s="188"/>
      <c r="S125" s="189">
        <v>18457750</v>
      </c>
      <c r="T125" s="190">
        <v>0</v>
      </c>
      <c r="U125" s="189"/>
    </row>
    <row r="126">
      <c r="A126" s="13" t="s">
        <v>329</v>
      </c>
    </row>
    <row r="127">
      <c r="A127" s="187" t="s">
        <v>366</v>
      </c>
    </row>
    <row r="128">
      <c r="C128" s="13" t="s">
        <v>342</v>
      </c>
      <c r="K128" s="178">
        <v>5020201002</v>
      </c>
      <c r="M128" s="180">
        <v>151468.3</v>
      </c>
      <c r="P128" s="180">
        <v>151468.3</v>
      </c>
      <c r="Q128" s="180"/>
      <c r="R128" s="179"/>
      <c r="S128" s="180">
        <v>151468.3</v>
      </c>
      <c r="T128" s="181">
        <v>0</v>
      </c>
      <c r="U128" s="180"/>
    </row>
    <row r="129">
      <c r="C129" s="187" t="s">
        <v>367</v>
      </c>
      <c r="M129" s="189">
        <v>151468.3</v>
      </c>
      <c r="P129" s="189"/>
      <c r="Q129" s="188"/>
      <c r="R129" s="188"/>
      <c r="S129" s="189">
        <v>151468.3</v>
      </c>
      <c r="T129" s="190">
        <v>0</v>
      </c>
      <c r="U129" s="189"/>
    </row>
    <row r="130">
      <c r="A130" s="13" t="s">
        <v>332</v>
      </c>
    </row>
    <row r="131">
      <c r="A131" s="187" t="s">
        <v>368</v>
      </c>
    </row>
    <row r="132">
      <c r="C132" s="13" t="s">
        <v>334</v>
      </c>
      <c r="K132" s="178">
        <v>5021403000</v>
      </c>
      <c r="M132" s="180">
        <v>1390325</v>
      </c>
      <c r="P132" s="180">
        <v>1390325</v>
      </c>
      <c r="Q132" s="180"/>
      <c r="R132" s="179"/>
      <c r="S132" s="180">
        <v>1390325</v>
      </c>
      <c r="T132" s="181">
        <v>0</v>
      </c>
      <c r="U132" s="180"/>
    </row>
    <row r="133">
      <c r="C133" s="187" t="s">
        <v>369</v>
      </c>
      <c r="M133" s="189">
        <v>1390325</v>
      </c>
      <c r="P133" s="189"/>
      <c r="Q133" s="188"/>
      <c r="R133" s="188"/>
      <c r="S133" s="189">
        <v>1390325</v>
      </c>
      <c r="T133" s="190">
        <v>0</v>
      </c>
      <c r="U133" s="189"/>
    </row>
    <row r="134">
      <c r="A134" s="13" t="s">
        <v>336</v>
      </c>
    </row>
    <row r="135">
      <c r="A135" s="187" t="s">
        <v>370</v>
      </c>
    </row>
    <row r="136">
      <c r="C136" s="13" t="s">
        <v>323</v>
      </c>
      <c r="K136" s="178">
        <v>5020101000</v>
      </c>
      <c r="M136" s="180"/>
      <c r="P136" s="179"/>
      <c r="Q136" s="180"/>
      <c r="R136" s="180">
        <v>60030</v>
      </c>
      <c r="S136" s="192">
        <v>60030</v>
      </c>
      <c r="T136" s="181">
        <v/>
      </c>
      <c r="U136" s="180"/>
    </row>
    <row r="137">
      <c r="C137" s="13" t="s">
        <v>338</v>
      </c>
      <c r="K137" s="178">
        <v>5021199000</v>
      </c>
      <c r="M137" s="180">
        <v>34875135.55</v>
      </c>
      <c r="P137" s="180">
        <v>34875135.55</v>
      </c>
      <c r="Q137" s="180"/>
      <c r="R137" s="179"/>
      <c r="S137" s="180">
        <v>34875135.55</v>
      </c>
      <c r="T137" s="181">
        <v>0</v>
      </c>
      <c r="U137" s="180"/>
    </row>
    <row r="138">
      <c r="C138" s="187" t="s">
        <v>371</v>
      </c>
      <c r="M138" s="189">
        <v>34875135.55</v>
      </c>
      <c r="P138" s="189"/>
      <c r="Q138" s="188"/>
      <c r="R138" s="189">
        <v>60030</v>
      </c>
      <c r="S138" s="189">
        <v>34815105.55</v>
      </c>
      <c r="T138" s="190">
        <v>0</v>
      </c>
      <c r="U138" s="189"/>
    </row>
    <row r="139">
      <c r="A139" s="13" t="s">
        <v>344</v>
      </c>
    </row>
    <row r="140">
      <c r="A140" s="187" t="s">
        <v>372</v>
      </c>
    </row>
    <row r="141">
      <c r="C141" s="13" t="s">
        <v>342</v>
      </c>
      <c r="K141" s="178">
        <v>5020201002</v>
      </c>
      <c r="M141" s="180">
        <v>1139109.15</v>
      </c>
      <c r="P141" s="180">
        <v>1139109.15</v>
      </c>
      <c r="Q141" s="180"/>
      <c r="R141" s="179"/>
      <c r="S141" s="180">
        <v>1139109.15</v>
      </c>
      <c r="T141" s="181">
        <v>0</v>
      </c>
      <c r="U141" s="180"/>
    </row>
    <row r="142">
      <c r="C142" s="187" t="s">
        <v>373</v>
      </c>
      <c r="M142" s="189">
        <v>1139109.15</v>
      </c>
      <c r="P142" s="189"/>
      <c r="Q142" s="188"/>
      <c r="R142" s="188"/>
      <c r="S142" s="189">
        <v>1139109.15</v>
      </c>
      <c r="T142" s="190">
        <v>0</v>
      </c>
      <c r="U142" s="189"/>
    </row>
    <row r="143">
      <c r="A143" s="13" t="s">
        <v>315</v>
      </c>
    </row>
    <row r="144">
      <c r="A144" s="187" t="s">
        <v>374</v>
      </c>
    </row>
    <row r="145">
      <c r="C145" s="13" t="s">
        <v>303</v>
      </c>
      <c r="K145" s="178">
        <v>5010101001</v>
      </c>
      <c r="M145" s="180">
        <v>6115500</v>
      </c>
      <c r="P145" s="180">
        <v>6115500</v>
      </c>
      <c r="Q145" s="180"/>
      <c r="R145" s="179"/>
      <c r="S145" s="180">
        <v>6115500</v>
      </c>
      <c r="T145" s="181">
        <v>0</v>
      </c>
      <c r="U145" s="180"/>
    </row>
    <row r="146">
      <c r="C146" s="13" t="s">
        <v>304</v>
      </c>
      <c r="K146" s="178">
        <v>5010201001</v>
      </c>
      <c r="M146" s="180">
        <v>276000</v>
      </c>
      <c r="P146" s="180">
        <v>276000</v>
      </c>
      <c r="Q146" s="180"/>
      <c r="R146" s="179"/>
      <c r="S146" s="180">
        <v>276000</v>
      </c>
      <c r="T146" s="181">
        <v>0</v>
      </c>
      <c r="U146" s="180"/>
    </row>
    <row r="147">
      <c r="C147" s="13" t="s">
        <v>305</v>
      </c>
      <c r="K147" s="178">
        <v>5010202000</v>
      </c>
      <c r="M147" s="180">
        <v>15000</v>
      </c>
      <c r="P147" s="180">
        <v>15000</v>
      </c>
      <c r="Q147" s="180"/>
      <c r="R147" s="179"/>
      <c r="S147" s="180">
        <v>15000</v>
      </c>
      <c r="T147" s="181">
        <v>0</v>
      </c>
      <c r="U147" s="180"/>
    </row>
    <row r="148">
      <c r="C148" s="13" t="s">
        <v>306</v>
      </c>
      <c r="K148" s="178">
        <v>5010203001</v>
      </c>
      <c r="M148" s="180">
        <v>15000</v>
      </c>
      <c r="P148" s="180">
        <v>15000</v>
      </c>
      <c r="Q148" s="180"/>
      <c r="R148" s="179"/>
      <c r="S148" s="180">
        <v>15000</v>
      </c>
      <c r="T148" s="181">
        <v>0</v>
      </c>
      <c r="U148" s="180"/>
    </row>
    <row r="149">
      <c r="C149" s="13" t="s">
        <v>311</v>
      </c>
      <c r="K149" s="178">
        <v>5010302001</v>
      </c>
      <c r="M149" s="180">
        <v>13750</v>
      </c>
      <c r="P149" s="180">
        <v>13750</v>
      </c>
      <c r="Q149" s="180"/>
      <c r="R149" s="179"/>
      <c r="S149" s="180">
        <v>13750</v>
      </c>
      <c r="T149" s="181">
        <v>0</v>
      </c>
      <c r="U149" s="180"/>
    </row>
    <row r="150">
      <c r="C150" s="13" t="s">
        <v>312</v>
      </c>
      <c r="K150" s="178">
        <v>5010303001</v>
      </c>
      <c r="M150" s="180">
        <v>49750</v>
      </c>
      <c r="P150" s="180">
        <v>49750</v>
      </c>
      <c r="Q150" s="180"/>
      <c r="R150" s="179"/>
      <c r="S150" s="180">
        <v>49750</v>
      </c>
      <c r="T150" s="181">
        <v>0</v>
      </c>
      <c r="U150" s="180"/>
    </row>
    <row r="151">
      <c r="C151" s="13" t="s">
        <v>313</v>
      </c>
      <c r="K151" s="178">
        <v>5010304001</v>
      </c>
      <c r="M151" s="180">
        <v>13750</v>
      </c>
      <c r="P151" s="180">
        <v>13750</v>
      </c>
      <c r="Q151" s="180"/>
      <c r="R151" s="179"/>
      <c r="S151" s="180">
        <v>13750</v>
      </c>
      <c r="T151" s="181">
        <v>0</v>
      </c>
      <c r="U151" s="180"/>
    </row>
    <row r="152">
      <c r="C152" s="187" t="s">
        <v>375</v>
      </c>
      <c r="M152" s="189">
        <v>6498750</v>
      </c>
      <c r="P152" s="189"/>
      <c r="Q152" s="188"/>
      <c r="R152" s="188"/>
      <c r="S152" s="189">
        <v>6498750</v>
      </c>
      <c r="T152" s="190">
        <v>0</v>
      </c>
      <c r="U152" s="189"/>
    </row>
    <row r="153">
      <c r="A153" s="13" t="s">
        <v>315</v>
      </c>
    </row>
    <row r="154">
      <c r="A154" s="187" t="s">
        <v>376</v>
      </c>
    </row>
    <row r="155">
      <c r="C155" s="13" t="s">
        <v>323</v>
      </c>
      <c r="K155" s="178">
        <v>5020101000</v>
      </c>
      <c r="M155" s="180">
        <v>12216111.35</v>
      </c>
      <c r="P155" s="180">
        <v>12216111.35</v>
      </c>
      <c r="Q155" s="180"/>
      <c r="R155" s="180">
        <v>38021</v>
      </c>
      <c r="S155" s="180">
        <v>12178090.35</v>
      </c>
      <c r="T155" s="181">
        <v>4.092955488654743E-05</v>
      </c>
      <c r="U155" s="180">
        <v>500</v>
      </c>
    </row>
    <row r="156">
      <c r="C156" s="13" t="s">
        <v>342</v>
      </c>
      <c r="K156" s="178">
        <v>5020201002</v>
      </c>
      <c r="M156" s="180"/>
      <c r="P156" s="179"/>
      <c r="Q156" s="180"/>
      <c r="R156" s="180">
        <v>35190.79</v>
      </c>
      <c r="S156" s="192">
        <v>35190.79</v>
      </c>
      <c r="T156" s="181">
        <v/>
      </c>
      <c r="U156" s="180"/>
    </row>
    <row r="157">
      <c r="C157" s="13" t="s">
        <v>377</v>
      </c>
      <c r="K157" s="178">
        <v>5020301002</v>
      </c>
      <c r="M157" s="180"/>
      <c r="P157" s="179"/>
      <c r="Q157" s="180"/>
      <c r="R157" s="180">
        <v>126936.25</v>
      </c>
      <c r="S157" s="192">
        <v>126936.25</v>
      </c>
      <c r="T157" s="181">
        <v/>
      </c>
      <c r="U157" s="180"/>
    </row>
    <row r="158">
      <c r="C158" s="13" t="s">
        <v>378</v>
      </c>
      <c r="K158" s="178">
        <v>5020321003</v>
      </c>
      <c r="M158" s="180"/>
      <c r="P158" s="179"/>
      <c r="Q158" s="180"/>
      <c r="R158" s="180">
        <v>18490</v>
      </c>
      <c r="S158" s="192">
        <v>18490</v>
      </c>
      <c r="T158" s="181">
        <v/>
      </c>
      <c r="U158" s="180"/>
    </row>
    <row r="159">
      <c r="C159" s="13" t="s">
        <v>379</v>
      </c>
      <c r="K159" s="178">
        <v>5020402000</v>
      </c>
      <c r="M159" s="180"/>
      <c r="P159" s="179"/>
      <c r="Q159" s="180"/>
      <c r="R159" s="180">
        <v>263061.07</v>
      </c>
      <c r="S159" s="192">
        <v>263061.07</v>
      </c>
      <c r="T159" s="181">
        <v/>
      </c>
      <c r="U159" s="180"/>
    </row>
    <row r="160">
      <c r="C160" s="13" t="s">
        <v>380</v>
      </c>
      <c r="K160" s="178">
        <v>5020501000</v>
      </c>
      <c r="M160" s="180"/>
      <c r="P160" s="179"/>
      <c r="Q160" s="180"/>
      <c r="R160" s="180">
        <v>27321.88</v>
      </c>
      <c r="S160" s="192">
        <v>27321.88</v>
      </c>
      <c r="T160" s="181">
        <v/>
      </c>
      <c r="U160" s="180"/>
    </row>
    <row r="161">
      <c r="C161" s="13" t="s">
        <v>381</v>
      </c>
      <c r="K161" s="178">
        <v>5020502002</v>
      </c>
      <c r="M161" s="180"/>
      <c r="P161" s="179"/>
      <c r="Q161" s="180"/>
      <c r="R161" s="180">
        <v>26114.05</v>
      </c>
      <c r="S161" s="192">
        <v>26114.05</v>
      </c>
      <c r="T161" s="181">
        <v/>
      </c>
      <c r="U161" s="180"/>
    </row>
    <row r="162">
      <c r="C162" s="13" t="s">
        <v>325</v>
      </c>
      <c r="K162" s="178">
        <v>5020503000</v>
      </c>
      <c r="M162" s="180"/>
      <c r="P162" s="179"/>
      <c r="Q162" s="180"/>
      <c r="R162" s="180">
        <v>57680</v>
      </c>
      <c r="S162" s="192">
        <v>57680</v>
      </c>
      <c r="T162" s="181">
        <v/>
      </c>
      <c r="U162" s="180"/>
    </row>
    <row r="163">
      <c r="C163" s="13" t="s">
        <v>382</v>
      </c>
      <c r="K163" s="178">
        <v>5021304001</v>
      </c>
      <c r="M163" s="180"/>
      <c r="P163" s="179"/>
      <c r="Q163" s="180"/>
      <c r="R163" s="180">
        <v>6749</v>
      </c>
      <c r="S163" s="192">
        <v>6749</v>
      </c>
      <c r="T163" s="181">
        <v/>
      </c>
      <c r="U163" s="180"/>
    </row>
    <row r="164">
      <c r="C164" s="13" t="s">
        <v>383</v>
      </c>
      <c r="K164" s="178">
        <v>5021307000</v>
      </c>
      <c r="M164" s="180"/>
      <c r="P164" s="179"/>
      <c r="Q164" s="180"/>
      <c r="R164" s="180">
        <v>6373</v>
      </c>
      <c r="S164" s="192">
        <v>6373</v>
      </c>
      <c r="T164" s="181">
        <v/>
      </c>
      <c r="U164" s="180"/>
    </row>
    <row r="165">
      <c r="C165" s="13" t="s">
        <v>348</v>
      </c>
      <c r="K165" s="178">
        <v>5029904000</v>
      </c>
      <c r="M165" s="180"/>
      <c r="P165" s="179"/>
      <c r="Q165" s="180"/>
      <c r="R165" s="180">
        <v>402085.46</v>
      </c>
      <c r="S165" s="192">
        <v>402085.46</v>
      </c>
      <c r="T165" s="181">
        <v/>
      </c>
      <c r="U165" s="180"/>
    </row>
    <row r="166">
      <c r="C166" s="187" t="s">
        <v>384</v>
      </c>
      <c r="M166" s="189">
        <v>12216111.35</v>
      </c>
      <c r="P166" s="189"/>
      <c r="Q166" s="188"/>
      <c r="R166" s="189">
        <v>1008022.5</v>
      </c>
      <c r="S166" s="189">
        <v>11208088.849999998</v>
      </c>
      <c r="T166" s="190">
        <v>6.6908743079002273E-06</v>
      </c>
      <c r="U166" s="189">
        <v>500</v>
      </c>
    </row>
    <row r="167">
      <c r="A167" s="13" t="s">
        <v>350</v>
      </c>
    </row>
    <row r="168">
      <c r="A168" s="187" t="s">
        <v>385</v>
      </c>
    </row>
    <row r="169">
      <c r="C169" s="13" t="s">
        <v>342</v>
      </c>
      <c r="K169" s="178">
        <v>5020201002</v>
      </c>
      <c r="M169" s="180">
        <v>79817</v>
      </c>
      <c r="P169" s="180">
        <v>79817</v>
      </c>
      <c r="Q169" s="180"/>
      <c r="R169" s="179"/>
      <c r="S169" s="180">
        <v>79817</v>
      </c>
      <c r="T169" s="181">
        <v>0</v>
      </c>
      <c r="U169" s="180"/>
    </row>
    <row r="170">
      <c r="C170" s="187" t="s">
        <v>386</v>
      </c>
      <c r="M170" s="189">
        <v>79817</v>
      </c>
      <c r="P170" s="189"/>
      <c r="Q170" s="188"/>
      <c r="R170" s="188"/>
      <c r="S170" s="189">
        <v>79817</v>
      </c>
      <c r="T170" s="190">
        <v>0</v>
      </c>
      <c r="U170" s="189"/>
    </row>
    <row r="171">
      <c r="A171" s="13" t="s">
        <v>352</v>
      </c>
    </row>
    <row r="172">
      <c r="A172" s="187" t="s">
        <v>387</v>
      </c>
    </row>
    <row r="173">
      <c r="C173" s="13" t="s">
        <v>342</v>
      </c>
      <c r="K173" s="178">
        <v>5020201002</v>
      </c>
      <c r="M173" s="180">
        <v>148388.71</v>
      </c>
      <c r="P173" s="180">
        <v>148388.71</v>
      </c>
      <c r="Q173" s="180"/>
      <c r="R173" s="179"/>
      <c r="S173" s="180">
        <v>148388.71</v>
      </c>
      <c r="T173" s="181">
        <v>0</v>
      </c>
      <c r="U173" s="180"/>
    </row>
    <row r="174">
      <c r="C174" s="187" t="s">
        <v>388</v>
      </c>
      <c r="M174" s="189">
        <v>148388.71</v>
      </c>
      <c r="P174" s="189"/>
      <c r="Q174" s="188"/>
      <c r="R174" s="188"/>
      <c r="S174" s="189">
        <v>148388.71</v>
      </c>
      <c r="T174" s="190">
        <v>0</v>
      </c>
      <c r="U174" s="189"/>
    </row>
    <row r="175">
      <c r="A175" s="13" t="s">
        <v>318</v>
      </c>
    </row>
    <row r="176">
      <c r="A176" s="187" t="s">
        <v>389</v>
      </c>
    </row>
    <row r="177">
      <c r="C177" s="13" t="s">
        <v>323</v>
      </c>
      <c r="K177" s="178">
        <v>5020101000</v>
      </c>
      <c r="M177" s="180">
        <v>743409.34</v>
      </c>
      <c r="P177" s="180">
        <v>743409.34</v>
      </c>
      <c r="Q177" s="180"/>
      <c r="R177" s="180">
        <v>1158</v>
      </c>
      <c r="S177" s="180">
        <v>742251.34</v>
      </c>
      <c r="T177" s="181">
        <v>0</v>
      </c>
      <c r="U177" s="180"/>
    </row>
    <row r="178">
      <c r="C178" s="13" t="s">
        <v>324</v>
      </c>
      <c r="K178" s="178">
        <v>5020502001</v>
      </c>
      <c r="M178" s="180"/>
      <c r="P178" s="179"/>
      <c r="Q178" s="180"/>
      <c r="R178" s="180">
        <v>785.91</v>
      </c>
      <c r="S178" s="192">
        <v>785.91</v>
      </c>
      <c r="T178" s="181">
        <v/>
      </c>
      <c r="U178" s="180"/>
    </row>
    <row r="179">
      <c r="C179" s="13" t="s">
        <v>381</v>
      </c>
      <c r="K179" s="178">
        <v>5020502002</v>
      </c>
      <c r="M179" s="180"/>
      <c r="P179" s="179"/>
      <c r="Q179" s="180"/>
      <c r="R179" s="180">
        <v>887.99</v>
      </c>
      <c r="S179" s="192">
        <v>887.99</v>
      </c>
      <c r="T179" s="181">
        <v/>
      </c>
      <c r="U179" s="180"/>
    </row>
    <row r="180">
      <c r="C180" s="187" t="s">
        <v>390</v>
      </c>
      <c r="M180" s="189">
        <v>743409.34</v>
      </c>
      <c r="P180" s="189"/>
      <c r="Q180" s="188"/>
      <c r="R180" s="189">
        <v>2831.8999999999996</v>
      </c>
      <c r="S180" s="189">
        <v>740577.44</v>
      </c>
      <c r="T180" s="190">
        <v>0</v>
      </c>
      <c r="U180" s="189"/>
    </row>
    <row r="181">
      <c r="A181" s="13" t="s">
        <v>318</v>
      </c>
    </row>
    <row r="182">
      <c r="A182" s="187" t="s">
        <v>391</v>
      </c>
    </row>
    <row r="183">
      <c r="C183" s="13" t="s">
        <v>303</v>
      </c>
      <c r="K183" s="178">
        <v>5010101001</v>
      </c>
      <c r="M183" s="180">
        <v>2066750</v>
      </c>
      <c r="P183" s="180">
        <v>2066750</v>
      </c>
      <c r="Q183" s="180"/>
      <c r="R183" s="179"/>
      <c r="S183" s="180">
        <v>2066750</v>
      </c>
      <c r="T183" s="181">
        <v>0</v>
      </c>
      <c r="U183" s="180"/>
    </row>
    <row r="184">
      <c r="C184" s="13" t="s">
        <v>304</v>
      </c>
      <c r="K184" s="178">
        <v>5010201001</v>
      </c>
      <c r="M184" s="180">
        <v>108000</v>
      </c>
      <c r="P184" s="180">
        <v>108000</v>
      </c>
      <c r="Q184" s="180"/>
      <c r="R184" s="179"/>
      <c r="S184" s="180">
        <v>108000</v>
      </c>
      <c r="T184" s="181">
        <v>0</v>
      </c>
      <c r="U184" s="180"/>
    </row>
    <row r="185">
      <c r="C185" s="13" t="s">
        <v>305</v>
      </c>
      <c r="K185" s="178">
        <v>5010202000</v>
      </c>
      <c r="M185" s="180">
        <v>15000</v>
      </c>
      <c r="P185" s="180">
        <v>15000</v>
      </c>
      <c r="Q185" s="180"/>
      <c r="R185" s="179"/>
      <c r="S185" s="180">
        <v>15000</v>
      </c>
      <c r="T185" s="181">
        <v>0</v>
      </c>
      <c r="U185" s="180"/>
    </row>
    <row r="186">
      <c r="C186" s="13" t="s">
        <v>306</v>
      </c>
      <c r="K186" s="178">
        <v>5010203001</v>
      </c>
      <c r="M186" s="180">
        <v>15000</v>
      </c>
      <c r="P186" s="180">
        <v>15000</v>
      </c>
      <c r="Q186" s="180"/>
      <c r="R186" s="179"/>
      <c r="S186" s="180">
        <v>15000</v>
      </c>
      <c r="T186" s="181">
        <v>0</v>
      </c>
      <c r="U186" s="180"/>
    </row>
    <row r="187">
      <c r="C187" s="13" t="s">
        <v>311</v>
      </c>
      <c r="K187" s="178">
        <v>5010302001</v>
      </c>
      <c r="M187" s="180">
        <v>5500</v>
      </c>
      <c r="P187" s="180">
        <v>5500</v>
      </c>
      <c r="Q187" s="180"/>
      <c r="R187" s="179"/>
      <c r="S187" s="180">
        <v>5500</v>
      </c>
      <c r="T187" s="181">
        <v>0</v>
      </c>
      <c r="U187" s="180"/>
    </row>
    <row r="188">
      <c r="C188" s="13" t="s">
        <v>312</v>
      </c>
      <c r="K188" s="178">
        <v>5010303001</v>
      </c>
      <c r="M188" s="180">
        <v>18750</v>
      </c>
      <c r="P188" s="180">
        <v>18750</v>
      </c>
      <c r="Q188" s="180"/>
      <c r="R188" s="179"/>
      <c r="S188" s="180">
        <v>18750</v>
      </c>
      <c r="T188" s="181">
        <v>0</v>
      </c>
      <c r="U188" s="180"/>
    </row>
    <row r="189">
      <c r="C189" s="13" t="s">
        <v>313</v>
      </c>
      <c r="K189" s="178">
        <v>5010304001</v>
      </c>
      <c r="M189" s="180">
        <v>5500</v>
      </c>
      <c r="P189" s="180">
        <v>5500</v>
      </c>
      <c r="Q189" s="180"/>
      <c r="R189" s="179"/>
      <c r="S189" s="180">
        <v>5500</v>
      </c>
      <c r="T189" s="181">
        <v>0</v>
      </c>
      <c r="U189" s="180"/>
    </row>
    <row r="190">
      <c r="C190" s="187" t="s">
        <v>392</v>
      </c>
      <c r="M190" s="189">
        <v>2234500</v>
      </c>
      <c r="P190" s="189"/>
      <c r="Q190" s="188"/>
      <c r="R190" s="188"/>
      <c r="S190" s="189">
        <v>2234500</v>
      </c>
      <c r="T190" s="190">
        <v>0</v>
      </c>
      <c r="U190" s="189"/>
    </row>
    <row r="191">
      <c r="J191" s="191" t="s">
        <v>393</v>
      </c>
      <c r="M191" s="188">
        <v>77934764.399999991</v>
      </c>
      <c r="P191" s="189">
        <v>77934764.399999991</v>
      </c>
      <c r="Q191" s="188"/>
      <c r="R191" s="189">
        <v>1070884.4</v>
      </c>
      <c r="S191" s="189">
        <v>76863879.999999985</v>
      </c>
      <c r="T191" s="190">
        <v>6.4156221405090959E-06</v>
      </c>
      <c r="U191" s="189">
        <v>500</v>
      </c>
    </row>
    <row r="193">
      <c r="A193" s="176" t="s">
        <v>394</v>
      </c>
    </row>
    <row r="194">
      <c r="A194" s="13" t="s">
        <v>395</v>
      </c>
    </row>
    <row r="195">
      <c r="A195" s="187" t="s">
        <v>396</v>
      </c>
    </row>
    <row r="196">
      <c r="B196" s="193" t="s">
        <v>159</v>
      </c>
    </row>
    <row r="197">
      <c r="C197" s="13" t="s">
        <v>397</v>
      </c>
      <c r="K197" s="54">
        <v>5021402000</v>
      </c>
      <c r="M197" s="180">
        <v>19325</v>
      </c>
      <c r="N197" s="180"/>
      <c r="P197" s="180">
        <v>19325</v>
      </c>
      <c r="Q197" s="180"/>
      <c r="R197" s="180"/>
      <c r="S197" s="180">
        <v>19325</v>
      </c>
      <c r="T197" s="181">
        <v>0</v>
      </c>
      <c r="U197" s="179"/>
    </row>
    <row r="198">
      <c r="A198" s="176" t="s">
        <v>398</v>
      </c>
      <c r="M198" s="189">
        <v>19325</v>
      </c>
      <c r="P198" s="189">
        <v>19325</v>
      </c>
      <c r="S198" s="189">
        <v>0</v>
      </c>
      <c r="AD198" s="194">
        <v>0</v>
      </c>
      <c r="AE198" s="194">
        <v>19325</v>
      </c>
      <c r="AF198" s="194">
        <v>0</v>
      </c>
      <c r="AG198" s="195">
        <v>0</v>
      </c>
    </row>
    <row r="199">
      <c r="A199" s="13" t="s">
        <v>395</v>
      </c>
    </row>
    <row r="200">
      <c r="A200" s="187" t="s">
        <v>399</v>
      </c>
    </row>
    <row r="201">
      <c r="B201" s="193" t="s">
        <v>186</v>
      </c>
    </row>
    <row r="202">
      <c r="C202" s="13" t="s">
        <v>397</v>
      </c>
      <c r="K202" s="54">
        <v>5021402000</v>
      </c>
      <c r="M202" s="180">
        <v>23698.8</v>
      </c>
      <c r="N202" s="180"/>
      <c r="P202" s="180">
        <v>23698.8</v>
      </c>
      <c r="Q202" s="180"/>
      <c r="R202" s="180"/>
      <c r="S202" s="180">
        <v>23698.8</v>
      </c>
      <c r="T202" s="181">
        <v>0</v>
      </c>
      <c r="U202" s="179"/>
    </row>
    <row r="203">
      <c r="A203" s="176" t="s">
        <v>400</v>
      </c>
      <c r="M203" s="189">
        <v>23698.8</v>
      </c>
      <c r="P203" s="189">
        <v>23698.8</v>
      </c>
      <c r="S203" s="189">
        <v>0</v>
      </c>
      <c r="AD203" s="194">
        <v>0</v>
      </c>
      <c r="AE203" s="194">
        <v>23698.8</v>
      </c>
      <c r="AF203" s="194">
        <v>0</v>
      </c>
      <c r="AG203" s="195">
        <v>0</v>
      </c>
    </row>
    <row r="204">
      <c r="A204" s="13" t="s">
        <v>401</v>
      </c>
    </row>
    <row r="205">
      <c r="A205" s="187" t="s">
        <v>402</v>
      </c>
    </row>
    <row r="206">
      <c r="B206" s="193" t="s">
        <v>91</v>
      </c>
    </row>
    <row r="207">
      <c r="C207" s="13" t="s">
        <v>342</v>
      </c>
      <c r="K207" s="54">
        <v>5020201002</v>
      </c>
      <c r="M207" s="180"/>
      <c r="N207" s="180"/>
      <c r="P207" s="180"/>
      <c r="Q207" s="180"/>
      <c r="R207" s="180"/>
      <c r="S207" s="179"/>
      <c r="T207" s="181">
        <v/>
      </c>
      <c r="U207" s="179"/>
    </row>
    <row r="208">
      <c r="C208" s="13" t="s">
        <v>397</v>
      </c>
      <c r="K208" s="54">
        <v>5021402000</v>
      </c>
      <c r="M208" s="180">
        <v>63185.75</v>
      </c>
      <c r="N208" s="180"/>
      <c r="P208" s="180">
        <v>63185.75</v>
      </c>
      <c r="Q208" s="180"/>
      <c r="R208" s="180"/>
      <c r="S208" s="180">
        <v>63185.75</v>
      </c>
      <c r="T208" s="181">
        <v>0</v>
      </c>
      <c r="U208" s="179"/>
    </row>
    <row r="209">
      <c r="C209" s="13" t="s">
        <v>347</v>
      </c>
      <c r="K209" s="54">
        <v>5029903000</v>
      </c>
      <c r="M209" s="180"/>
      <c r="N209" s="180"/>
      <c r="P209" s="180"/>
      <c r="Q209" s="180"/>
      <c r="R209" s="180"/>
      <c r="S209" s="179"/>
      <c r="T209" s="181">
        <v/>
      </c>
      <c r="U209" s="179"/>
    </row>
    <row r="210">
      <c r="A210" s="176" t="s">
        <v>403</v>
      </c>
      <c r="M210" s="189">
        <v>63185.75</v>
      </c>
      <c r="P210" s="189">
        <v>63185.75</v>
      </c>
      <c r="S210" s="189">
        <v>0</v>
      </c>
      <c r="AD210" s="194">
        <v>0</v>
      </c>
      <c r="AE210" s="194">
        <v>63185.75</v>
      </c>
      <c r="AF210" s="194">
        <v>0</v>
      </c>
      <c r="AG210" s="195">
        <v>0</v>
      </c>
    </row>
    <row r="211">
      <c r="A211" s="13" t="s">
        <v>404</v>
      </c>
    </row>
    <row r="212">
      <c r="A212" s="187" t="s">
        <v>405</v>
      </c>
    </row>
    <row r="213">
      <c r="B213" s="193" t="s">
        <v>95</v>
      </c>
    </row>
    <row r="214">
      <c r="C214" s="13" t="s">
        <v>397</v>
      </c>
      <c r="K214" s="54">
        <v>5021402000</v>
      </c>
      <c r="M214" s="180">
        <v>35801.22</v>
      </c>
      <c r="N214" s="180"/>
      <c r="P214" s="180">
        <v>35801.22</v>
      </c>
      <c r="Q214" s="180"/>
      <c r="R214" s="180"/>
      <c r="S214" s="180">
        <v>35801.22</v>
      </c>
      <c r="T214" s="181">
        <v>0</v>
      </c>
      <c r="U214" s="179"/>
    </row>
    <row r="215">
      <c r="A215" s="176" t="s">
        <v>406</v>
      </c>
      <c r="M215" s="189">
        <v>35801.22</v>
      </c>
      <c r="P215" s="189">
        <v>35801.22</v>
      </c>
      <c r="S215" s="189">
        <v>0</v>
      </c>
      <c r="AD215" s="194">
        <v>0</v>
      </c>
      <c r="AE215" s="194">
        <v>35801.22</v>
      </c>
      <c r="AF215" s="194">
        <v>0</v>
      </c>
      <c r="AG215" s="195">
        <v>0</v>
      </c>
    </row>
    <row r="216">
      <c r="A216" s="13" t="s">
        <v>404</v>
      </c>
    </row>
    <row r="217">
      <c r="A217" s="187" t="s">
        <v>407</v>
      </c>
    </row>
    <row r="218">
      <c r="B218" s="193" t="s">
        <v>103</v>
      </c>
    </row>
    <row r="219">
      <c r="C219" s="13" t="s">
        <v>397</v>
      </c>
      <c r="K219" s="54">
        <v>5021402000</v>
      </c>
      <c r="M219" s="180">
        <v>169525</v>
      </c>
      <c r="N219" s="180"/>
      <c r="P219" s="180">
        <v>169525</v>
      </c>
      <c r="Q219" s="180"/>
      <c r="R219" s="180"/>
      <c r="S219" s="180">
        <v>169525</v>
      </c>
      <c r="T219" s="181">
        <v>0</v>
      </c>
      <c r="U219" s="179"/>
    </row>
    <row r="220">
      <c r="A220" s="176" t="s">
        <v>408</v>
      </c>
      <c r="M220" s="189">
        <v>169525</v>
      </c>
      <c r="P220" s="189">
        <v>169525</v>
      </c>
      <c r="S220" s="189">
        <v>0</v>
      </c>
      <c r="AD220" s="194">
        <v>0</v>
      </c>
      <c r="AE220" s="194">
        <v>169525</v>
      </c>
      <c r="AF220" s="194">
        <v>0</v>
      </c>
      <c r="AG220" s="195">
        <v>0</v>
      </c>
    </row>
    <row r="221">
      <c r="A221" s="13" t="s">
        <v>404</v>
      </c>
    </row>
    <row r="222">
      <c r="A222" s="187" t="s">
        <v>409</v>
      </c>
    </row>
    <row r="223">
      <c r="B223" s="193" t="s">
        <v>125</v>
      </c>
    </row>
    <row r="224">
      <c r="C224" s="13" t="s">
        <v>397</v>
      </c>
      <c r="K224" s="54">
        <v>5021402000</v>
      </c>
      <c r="M224" s="180">
        <v>20326.63</v>
      </c>
      <c r="N224" s="180"/>
      <c r="P224" s="180">
        <v>20326.63</v>
      </c>
      <c r="Q224" s="180"/>
      <c r="R224" s="180"/>
      <c r="S224" s="180">
        <v>20326.63</v>
      </c>
      <c r="T224" s="181">
        <v>0</v>
      </c>
      <c r="U224" s="179"/>
    </row>
    <row r="225">
      <c r="A225" s="176" t="s">
        <v>410</v>
      </c>
      <c r="M225" s="189">
        <v>20326.63</v>
      </c>
      <c r="P225" s="189">
        <v>20326.63</v>
      </c>
      <c r="S225" s="189">
        <v>0</v>
      </c>
      <c r="AD225" s="194">
        <v>0</v>
      </c>
      <c r="AE225" s="194">
        <v>20326.63</v>
      </c>
      <c r="AF225" s="194">
        <v>0</v>
      </c>
      <c r="AG225" s="195">
        <v>0</v>
      </c>
    </row>
    <row r="226">
      <c r="A226" s="13" t="s">
        <v>332</v>
      </c>
    </row>
    <row r="227">
      <c r="A227" s="187" t="s">
        <v>411</v>
      </c>
    </row>
    <row r="228">
      <c r="B228" s="193" t="s">
        <v>112</v>
      </c>
    </row>
    <row r="229">
      <c r="C229" s="13" t="s">
        <v>397</v>
      </c>
      <c r="K229" s="54">
        <v>5021402000</v>
      </c>
      <c r="M229" s="180">
        <v>1364</v>
      </c>
      <c r="N229" s="180"/>
      <c r="P229" s="180">
        <v>1364</v>
      </c>
      <c r="Q229" s="180"/>
      <c r="R229" s="180"/>
      <c r="S229" s="180">
        <v>1364</v>
      </c>
      <c r="T229" s="181">
        <v>0</v>
      </c>
      <c r="U229" s="179"/>
    </row>
    <row r="230">
      <c r="A230" s="176" t="s">
        <v>412</v>
      </c>
      <c r="M230" s="189">
        <v>1364</v>
      </c>
      <c r="P230" s="189">
        <v>1364</v>
      </c>
      <c r="S230" s="189">
        <v>0</v>
      </c>
      <c r="AD230" s="194">
        <v>0</v>
      </c>
      <c r="AE230" s="194">
        <v>1364</v>
      </c>
      <c r="AF230" s="194">
        <v>0</v>
      </c>
      <c r="AG230" s="195">
        <v>0</v>
      </c>
    </row>
    <row r="231">
      <c r="A231" s="13" t="s">
        <v>332</v>
      </c>
    </row>
    <row r="232">
      <c r="A232" s="187" t="s">
        <v>413</v>
      </c>
    </row>
    <row r="233">
      <c r="B233" s="193" t="s">
        <v>114</v>
      </c>
    </row>
    <row r="234">
      <c r="C234" s="13" t="s">
        <v>323</v>
      </c>
      <c r="K234" s="54">
        <v>5020101000</v>
      </c>
      <c r="M234" s="180"/>
      <c r="N234" s="180"/>
      <c r="P234" s="180"/>
      <c r="Q234" s="180"/>
      <c r="R234" s="180">
        <v>1795</v>
      </c>
      <c r="S234" s="192">
        <v>-1795</v>
      </c>
      <c r="T234" s="181">
        <v/>
      </c>
      <c r="U234" s="179"/>
    </row>
    <row r="235">
      <c r="C235" s="13" t="s">
        <v>397</v>
      </c>
      <c r="K235" s="54">
        <v>5021402000</v>
      </c>
      <c r="M235" s="180">
        <v>1806</v>
      </c>
      <c r="N235" s="180"/>
      <c r="P235" s="180">
        <v>1806</v>
      </c>
      <c r="Q235" s="180"/>
      <c r="R235" s="180"/>
      <c r="S235" s="180">
        <v>1806</v>
      </c>
      <c r="T235" s="181">
        <v>0</v>
      </c>
      <c r="U235" s="179"/>
    </row>
    <row r="236">
      <c r="A236" s="176" t="s">
        <v>414</v>
      </c>
      <c r="M236" s="189">
        <v>1806</v>
      </c>
      <c r="P236" s="189">
        <v>1806</v>
      </c>
      <c r="S236" s="189">
        <v>0</v>
      </c>
      <c r="AD236" s="194">
        <v>1795</v>
      </c>
      <c r="AE236" s="194">
        <v>11</v>
      </c>
      <c r="AF236" s="194">
        <v>0</v>
      </c>
      <c r="AG236" s="195">
        <v>0</v>
      </c>
    </row>
    <row r="237">
      <c r="A237" s="13" t="s">
        <v>332</v>
      </c>
    </row>
    <row r="238">
      <c r="A238" s="187" t="s">
        <v>415</v>
      </c>
    </row>
    <row r="239">
      <c r="B239" s="193" t="s">
        <v>116</v>
      </c>
    </row>
    <row r="240">
      <c r="C240" s="13" t="s">
        <v>397</v>
      </c>
      <c r="K240" s="54">
        <v>5021402000</v>
      </c>
      <c r="M240" s="180">
        <v>143</v>
      </c>
      <c r="N240" s="180"/>
      <c r="P240" s="180">
        <v>143</v>
      </c>
      <c r="Q240" s="180"/>
      <c r="R240" s="180"/>
      <c r="S240" s="180">
        <v>143</v>
      </c>
      <c r="T240" s="181">
        <v>0</v>
      </c>
      <c r="U240" s="179"/>
    </row>
    <row r="241">
      <c r="A241" s="176" t="s">
        <v>416</v>
      </c>
      <c r="M241" s="189">
        <v>143</v>
      </c>
      <c r="P241" s="189">
        <v>143</v>
      </c>
      <c r="S241" s="189">
        <v>0</v>
      </c>
      <c r="AD241" s="194">
        <v>0</v>
      </c>
      <c r="AE241" s="194">
        <v>143</v>
      </c>
      <c r="AF241" s="194">
        <v>0</v>
      </c>
      <c r="AG241" s="195">
        <v>0</v>
      </c>
    </row>
    <row r="242">
      <c r="A242" s="13" t="s">
        <v>417</v>
      </c>
    </row>
    <row r="243">
      <c r="A243" s="187" t="s">
        <v>418</v>
      </c>
    </row>
    <row r="244">
      <c r="B244" s="193" t="s">
        <v>419</v>
      </c>
    </row>
    <row r="245">
      <c r="C245" s="13" t="s">
        <v>323</v>
      </c>
      <c r="K245" s="54">
        <v>5020101000</v>
      </c>
      <c r="M245" s="180"/>
      <c r="N245" s="180"/>
      <c r="P245" s="180"/>
      <c r="Q245" s="180"/>
      <c r="R245" s="180">
        <v>7534</v>
      </c>
      <c r="S245" s="192">
        <v>-7534</v>
      </c>
      <c r="T245" s="181">
        <v/>
      </c>
      <c r="U245" s="179"/>
    </row>
    <row r="246">
      <c r="C246" s="13" t="s">
        <v>397</v>
      </c>
      <c r="K246" s="54">
        <v>5021402000</v>
      </c>
      <c r="M246" s="180">
        <v>308386.7</v>
      </c>
      <c r="N246" s="180"/>
      <c r="P246" s="180">
        <v>308386.7</v>
      </c>
      <c r="Q246" s="180"/>
      <c r="R246" s="180"/>
      <c r="S246" s="180">
        <v>308386.7</v>
      </c>
      <c r="T246" s="181">
        <v>0</v>
      </c>
      <c r="U246" s="179"/>
    </row>
    <row r="247">
      <c r="A247" s="176" t="s">
        <v>420</v>
      </c>
      <c r="M247" s="189">
        <v>308386.7</v>
      </c>
      <c r="P247" s="189">
        <v>308386.7</v>
      </c>
      <c r="S247" s="189">
        <v>0</v>
      </c>
      <c r="AD247" s="194">
        <v>7534</v>
      </c>
      <c r="AE247" s="194">
        <v>300852.7</v>
      </c>
      <c r="AF247" s="194">
        <v>0</v>
      </c>
      <c r="AG247" s="195">
        <v>0</v>
      </c>
    </row>
    <row r="248">
      <c r="A248" s="13" t="s">
        <v>336</v>
      </c>
    </row>
    <row r="249">
      <c r="A249" s="187" t="s">
        <v>421</v>
      </c>
    </row>
    <row r="250">
      <c r="B250" s="193" t="s">
        <v>132</v>
      </c>
    </row>
    <row r="251">
      <c r="C251" s="13" t="s">
        <v>397</v>
      </c>
      <c r="K251" s="54">
        <v>5021402000</v>
      </c>
      <c r="M251" s="180">
        <v>356264.92</v>
      </c>
      <c r="N251" s="180"/>
      <c r="P251" s="180">
        <v>356264.92</v>
      </c>
      <c r="Q251" s="180"/>
      <c r="R251" s="180"/>
      <c r="S251" s="180">
        <v>356264.92</v>
      </c>
      <c r="T251" s="181">
        <v>0</v>
      </c>
      <c r="U251" s="179"/>
    </row>
    <row r="252">
      <c r="A252" s="176" t="s">
        <v>422</v>
      </c>
      <c r="M252" s="189">
        <v>356264.92</v>
      </c>
      <c r="P252" s="189">
        <v>356264.92</v>
      </c>
      <c r="S252" s="189">
        <v>0</v>
      </c>
      <c r="AD252" s="194">
        <v>0</v>
      </c>
      <c r="AE252" s="194">
        <v>356264.92</v>
      </c>
      <c r="AF252" s="194">
        <v>0</v>
      </c>
      <c r="AG252" s="195">
        <v>0</v>
      </c>
    </row>
    <row r="253">
      <c r="A253" s="13" t="s">
        <v>336</v>
      </c>
    </row>
    <row r="254">
      <c r="A254" s="187" t="s">
        <v>423</v>
      </c>
    </row>
    <row r="255">
      <c r="B255" s="193" t="s">
        <v>134</v>
      </c>
    </row>
    <row r="256">
      <c r="C256" s="13" t="s">
        <v>397</v>
      </c>
      <c r="K256" s="54">
        <v>5021402000</v>
      </c>
      <c r="M256" s="180">
        <v>5600</v>
      </c>
      <c r="N256" s="180"/>
      <c r="P256" s="180">
        <v>5600</v>
      </c>
      <c r="Q256" s="180"/>
      <c r="R256" s="180"/>
      <c r="S256" s="180">
        <v>5600</v>
      </c>
      <c r="T256" s="181">
        <v>0</v>
      </c>
      <c r="U256" s="179"/>
    </row>
    <row r="257">
      <c r="A257" s="176" t="s">
        <v>424</v>
      </c>
      <c r="M257" s="189">
        <v>5600</v>
      </c>
      <c r="P257" s="189">
        <v>5600</v>
      </c>
      <c r="S257" s="189">
        <v>0</v>
      </c>
      <c r="AD257" s="194">
        <v>0</v>
      </c>
      <c r="AE257" s="194">
        <v>5600</v>
      </c>
      <c r="AF257" s="194">
        <v>0</v>
      </c>
      <c r="AG257" s="195">
        <v>0</v>
      </c>
    </row>
    <row r="258">
      <c r="A258" s="13" t="s">
        <v>336</v>
      </c>
    </row>
    <row r="259">
      <c r="A259" s="187" t="s">
        <v>425</v>
      </c>
    </row>
    <row r="260">
      <c r="B260" s="193" t="s">
        <v>154</v>
      </c>
    </row>
    <row r="261">
      <c r="C261" s="13" t="s">
        <v>397</v>
      </c>
      <c r="K261" s="54">
        <v>5021402000</v>
      </c>
      <c r="M261" s="180">
        <v>11006.94</v>
      </c>
      <c r="N261" s="180"/>
      <c r="P261" s="180">
        <v>11006.94</v>
      </c>
      <c r="Q261" s="180"/>
      <c r="R261" s="180"/>
      <c r="S261" s="180">
        <v>11006.94</v>
      </c>
      <c r="T261" s="181">
        <v>0</v>
      </c>
      <c r="U261" s="179"/>
    </row>
    <row r="262">
      <c r="A262" s="176" t="s">
        <v>426</v>
      </c>
      <c r="M262" s="189">
        <v>11006.94</v>
      </c>
      <c r="P262" s="189">
        <v>11006.94</v>
      </c>
      <c r="S262" s="189">
        <v>0</v>
      </c>
      <c r="AD262" s="194">
        <v>0</v>
      </c>
      <c r="AE262" s="194">
        <v>11006.94</v>
      </c>
      <c r="AF262" s="194">
        <v>0</v>
      </c>
      <c r="AG262" s="195">
        <v>0</v>
      </c>
    </row>
    <row r="263">
      <c r="A263" s="13" t="s">
        <v>315</v>
      </c>
    </row>
    <row r="264">
      <c r="A264" s="187" t="s">
        <v>427</v>
      </c>
    </row>
    <row r="265">
      <c r="B265" s="193" t="s">
        <v>156</v>
      </c>
    </row>
    <row r="266">
      <c r="C266" s="13" t="s">
        <v>397</v>
      </c>
      <c r="K266" s="54">
        <v>5021402000</v>
      </c>
      <c r="M266" s="180">
        <v>1200250</v>
      </c>
      <c r="N266" s="180"/>
      <c r="P266" s="180">
        <v>1200250</v>
      </c>
      <c r="Q266" s="180"/>
      <c r="R266" s="180"/>
      <c r="S266" s="180">
        <v>1200250</v>
      </c>
      <c r="T266" s="181">
        <v>0</v>
      </c>
      <c r="U266" s="179"/>
    </row>
    <row r="267">
      <c r="C267" s="13" t="s">
        <v>428</v>
      </c>
      <c r="K267" s="54">
        <v>5021499000</v>
      </c>
      <c r="M267" s="180"/>
      <c r="N267" s="180"/>
      <c r="P267" s="180"/>
      <c r="Q267" s="180"/>
      <c r="R267" s="180">
        <v>16660</v>
      </c>
      <c r="S267" s="192">
        <v>-16660</v>
      </c>
      <c r="T267" s="181">
        <v/>
      </c>
      <c r="U267" s="179"/>
    </row>
    <row r="268">
      <c r="A268" s="176" t="s">
        <v>429</v>
      </c>
      <c r="M268" s="189">
        <v>1200250</v>
      </c>
      <c r="P268" s="189">
        <v>1200250</v>
      </c>
      <c r="S268" s="189">
        <v>0</v>
      </c>
      <c r="AD268" s="194">
        <v>16660</v>
      </c>
      <c r="AE268" s="194">
        <v>1183590</v>
      </c>
      <c r="AF268" s="194">
        <v>0</v>
      </c>
      <c r="AG268" s="195">
        <v>0</v>
      </c>
    </row>
    <row r="269">
      <c r="A269" s="13" t="s">
        <v>315</v>
      </c>
    </row>
    <row r="270">
      <c r="A270" s="187" t="s">
        <v>430</v>
      </c>
    </row>
    <row r="271">
      <c r="B271" s="193" t="s">
        <v>142</v>
      </c>
    </row>
    <row r="272">
      <c r="C272" s="13" t="s">
        <v>397</v>
      </c>
      <c r="K272" s="54">
        <v>5021402000</v>
      </c>
      <c r="M272" s="180">
        <v>206247.98</v>
      </c>
      <c r="N272" s="180"/>
      <c r="P272" s="180">
        <v>206247.98</v>
      </c>
      <c r="Q272" s="180"/>
      <c r="R272" s="180"/>
      <c r="S272" s="180">
        <v>206247.98</v>
      </c>
      <c r="T272" s="181">
        <v>0</v>
      </c>
      <c r="U272" s="179"/>
    </row>
    <row r="273">
      <c r="A273" s="176" t="s">
        <v>431</v>
      </c>
      <c r="M273" s="189">
        <v>206247.98</v>
      </c>
      <c r="P273" s="189">
        <v>206247.98</v>
      </c>
      <c r="S273" s="189">
        <v>0</v>
      </c>
      <c r="AD273" s="194">
        <v>0</v>
      </c>
      <c r="AE273" s="194">
        <v>206247.98</v>
      </c>
      <c r="AF273" s="194">
        <v>0</v>
      </c>
      <c r="AG273" s="195">
        <v>0</v>
      </c>
    </row>
    <row r="274">
      <c r="A274" s="13" t="s">
        <v>315</v>
      </c>
    </row>
    <row r="275">
      <c r="A275" s="187" t="s">
        <v>432</v>
      </c>
    </row>
    <row r="276">
      <c r="B276" s="193" t="s">
        <v>161</v>
      </c>
    </row>
    <row r="277">
      <c r="C277" s="13" t="s">
        <v>397</v>
      </c>
      <c r="K277" s="54">
        <v>5021402000</v>
      </c>
      <c r="M277" s="180">
        <v>30185</v>
      </c>
      <c r="N277" s="180"/>
      <c r="P277" s="180">
        <v>30185</v>
      </c>
      <c r="Q277" s="180"/>
      <c r="R277" s="180"/>
      <c r="S277" s="180">
        <v>30185</v>
      </c>
      <c r="T277" s="181">
        <v>0</v>
      </c>
      <c r="U277" s="179"/>
    </row>
    <row r="278">
      <c r="A278" s="176" t="s">
        <v>433</v>
      </c>
      <c r="M278" s="189">
        <v>30185</v>
      </c>
      <c r="P278" s="189">
        <v>30185</v>
      </c>
      <c r="S278" s="189">
        <v>0</v>
      </c>
      <c r="AD278" s="194">
        <v>0</v>
      </c>
      <c r="AE278" s="194">
        <v>30185</v>
      </c>
      <c r="AF278" s="194">
        <v>0</v>
      </c>
      <c r="AG278" s="195">
        <v>0</v>
      </c>
    </row>
    <row r="279">
      <c r="A279" s="13" t="s">
        <v>315</v>
      </c>
    </row>
    <row r="280">
      <c r="A280" s="187" t="s">
        <v>434</v>
      </c>
    </row>
    <row r="281">
      <c r="B281" s="193" t="s">
        <v>164</v>
      </c>
    </row>
    <row r="282">
      <c r="C282" s="13" t="s">
        <v>397</v>
      </c>
      <c r="K282" s="54">
        <v>5021402000</v>
      </c>
      <c r="M282" s="180">
        <v>47606</v>
      </c>
      <c r="N282" s="180"/>
      <c r="P282" s="180">
        <v>47606</v>
      </c>
      <c r="Q282" s="180"/>
      <c r="R282" s="180"/>
      <c r="S282" s="180">
        <v>47606</v>
      </c>
      <c r="T282" s="181">
        <v>0</v>
      </c>
      <c r="U282" s="179"/>
    </row>
    <row r="283">
      <c r="A283" s="176" t="s">
        <v>435</v>
      </c>
      <c r="M283" s="189">
        <v>47606</v>
      </c>
      <c r="P283" s="189">
        <v>47606</v>
      </c>
      <c r="S283" s="189">
        <v>0</v>
      </c>
      <c r="AD283" s="194">
        <v>0</v>
      </c>
      <c r="AE283" s="194">
        <v>47606</v>
      </c>
      <c r="AF283" s="194">
        <v>0</v>
      </c>
      <c r="AG283" s="195">
        <v>0</v>
      </c>
    </row>
    <row r="284">
      <c r="A284" s="13" t="s">
        <v>315</v>
      </c>
    </row>
    <row r="285">
      <c r="A285" s="187" t="s">
        <v>436</v>
      </c>
    </row>
    <row r="286">
      <c r="B286" s="193" t="s">
        <v>169</v>
      </c>
    </row>
    <row r="287">
      <c r="C287" s="13" t="s">
        <v>397</v>
      </c>
      <c r="K287" s="54">
        <v>5021402000</v>
      </c>
      <c r="M287" s="180">
        <v>46500</v>
      </c>
      <c r="N287" s="180"/>
      <c r="P287" s="180">
        <v>46500</v>
      </c>
      <c r="Q287" s="180"/>
      <c r="R287" s="180"/>
      <c r="S287" s="180">
        <v>46500</v>
      </c>
      <c r="T287" s="181">
        <v>0</v>
      </c>
      <c r="U287" s="179"/>
    </row>
    <row r="288">
      <c r="A288" s="176" t="s">
        <v>437</v>
      </c>
      <c r="M288" s="189">
        <v>46500</v>
      </c>
      <c r="P288" s="189">
        <v>46500</v>
      </c>
      <c r="S288" s="189">
        <v>0</v>
      </c>
      <c r="AD288" s="194">
        <v>0</v>
      </c>
      <c r="AE288" s="194">
        <v>46500</v>
      </c>
      <c r="AF288" s="194">
        <v>0</v>
      </c>
      <c r="AG288" s="195">
        <v>0</v>
      </c>
    </row>
    <row r="289">
      <c r="A289" s="13" t="s">
        <v>315</v>
      </c>
    </row>
    <row r="290">
      <c r="A290" s="187" t="s">
        <v>438</v>
      </c>
    </row>
    <row r="291">
      <c r="B291" s="193" t="s">
        <v>152</v>
      </c>
    </row>
    <row r="292">
      <c r="C292" s="13" t="s">
        <v>397</v>
      </c>
      <c r="K292" s="54">
        <v>5021402000</v>
      </c>
      <c r="M292" s="180">
        <v>7057650</v>
      </c>
      <c r="N292" s="180"/>
      <c r="P292" s="180">
        <v>7057650</v>
      </c>
      <c r="Q292" s="180"/>
      <c r="R292" s="180"/>
      <c r="S292" s="180">
        <v>7057650</v>
      </c>
      <c r="T292" s="181">
        <v>0</v>
      </c>
      <c r="U292" s="179"/>
    </row>
    <row r="293">
      <c r="A293" s="176" t="s">
        <v>439</v>
      </c>
      <c r="M293" s="189">
        <v>7057650</v>
      </c>
      <c r="P293" s="189">
        <v>7057650</v>
      </c>
      <c r="S293" s="189">
        <v>0</v>
      </c>
      <c r="AD293" s="194">
        <v>0</v>
      </c>
      <c r="AE293" s="194">
        <v>7057650</v>
      </c>
      <c r="AF293" s="194">
        <v>0</v>
      </c>
      <c r="AG293" s="195">
        <v>0</v>
      </c>
    </row>
    <row r="294">
      <c r="A294" s="13" t="s">
        <v>315</v>
      </c>
    </row>
    <row r="295">
      <c r="A295" s="187" t="s">
        <v>440</v>
      </c>
    </row>
    <row r="296">
      <c r="B296" s="193" t="s">
        <v>178</v>
      </c>
    </row>
    <row r="297">
      <c r="C297" s="13" t="s">
        <v>397</v>
      </c>
      <c r="K297" s="54">
        <v>5021402000</v>
      </c>
      <c r="M297" s="180">
        <v>66775</v>
      </c>
      <c r="N297" s="180"/>
      <c r="P297" s="180">
        <v>66775</v>
      </c>
      <c r="Q297" s="180"/>
      <c r="R297" s="180"/>
      <c r="S297" s="180">
        <v>66775</v>
      </c>
      <c r="T297" s="181">
        <v>0</v>
      </c>
      <c r="U297" s="179"/>
    </row>
    <row r="298">
      <c r="A298" s="176" t="s">
        <v>441</v>
      </c>
      <c r="M298" s="189">
        <v>66775</v>
      </c>
      <c r="P298" s="189">
        <v>66775</v>
      </c>
      <c r="S298" s="189">
        <v>0</v>
      </c>
      <c r="AD298" s="194">
        <v>0</v>
      </c>
      <c r="AE298" s="194">
        <v>66775</v>
      </c>
      <c r="AF298" s="194">
        <v>0</v>
      </c>
      <c r="AG298" s="195">
        <v>0</v>
      </c>
    </row>
    <row r="299">
      <c r="A299" s="13" t="s">
        <v>315</v>
      </c>
    </row>
    <row r="300">
      <c r="A300" s="187" t="s">
        <v>442</v>
      </c>
    </row>
    <row r="301">
      <c r="B301" s="193" t="s">
        <v>180</v>
      </c>
    </row>
    <row r="302">
      <c r="C302" s="13" t="s">
        <v>397</v>
      </c>
      <c r="K302" s="54">
        <v>5021402000</v>
      </c>
      <c r="M302" s="180">
        <v>45000</v>
      </c>
      <c r="N302" s="180"/>
      <c r="P302" s="180">
        <v>45000</v>
      </c>
      <c r="Q302" s="180"/>
      <c r="R302" s="180"/>
      <c r="S302" s="180">
        <v>45000</v>
      </c>
      <c r="T302" s="181">
        <v>0</v>
      </c>
      <c r="U302" s="179"/>
    </row>
    <row r="303">
      <c r="A303" s="176" t="s">
        <v>443</v>
      </c>
      <c r="M303" s="189">
        <v>45000</v>
      </c>
      <c r="P303" s="189">
        <v>45000</v>
      </c>
      <c r="S303" s="189">
        <v>0</v>
      </c>
      <c r="AD303" s="194">
        <v>0</v>
      </c>
      <c r="AE303" s="194">
        <v>45000</v>
      </c>
      <c r="AF303" s="194">
        <v>0</v>
      </c>
      <c r="AG303" s="195">
        <v>0</v>
      </c>
    </row>
    <row r="304">
      <c r="A304" s="13" t="s">
        <v>315</v>
      </c>
    </row>
    <row r="305">
      <c r="A305" s="187" t="s">
        <v>444</v>
      </c>
    </row>
    <row r="306">
      <c r="B306" s="193" t="s">
        <v>182</v>
      </c>
    </row>
    <row r="307">
      <c r="C307" s="13" t="s">
        <v>323</v>
      </c>
      <c r="K307" s="54">
        <v>5020101000</v>
      </c>
      <c r="M307" s="180"/>
      <c r="N307" s="180"/>
      <c r="P307" s="180"/>
      <c r="Q307" s="180"/>
      <c r="R307" s="180">
        <v>9030</v>
      </c>
      <c r="S307" s="192">
        <v>-9030</v>
      </c>
      <c r="T307" s="181">
        <v/>
      </c>
      <c r="U307" s="179"/>
    </row>
    <row r="308">
      <c r="C308" s="13" t="s">
        <v>397</v>
      </c>
      <c r="K308" s="54">
        <v>5021402000</v>
      </c>
      <c r="M308" s="180">
        <v>913771.28</v>
      </c>
      <c r="N308" s="180"/>
      <c r="P308" s="180">
        <v>913771.28</v>
      </c>
      <c r="Q308" s="180"/>
      <c r="R308" s="180"/>
      <c r="S308" s="180">
        <v>913771.28</v>
      </c>
      <c r="T308" s="181">
        <v>0</v>
      </c>
      <c r="U308" s="179"/>
    </row>
    <row r="309">
      <c r="A309" s="176" t="s">
        <v>445</v>
      </c>
      <c r="M309" s="189">
        <v>913771.28</v>
      </c>
      <c r="P309" s="189">
        <v>913771.28</v>
      </c>
      <c r="S309" s="189">
        <v>0</v>
      </c>
      <c r="AD309" s="194">
        <v>9030</v>
      </c>
      <c r="AE309" s="194">
        <v>904741.28</v>
      </c>
      <c r="AF309" s="194">
        <v>0</v>
      </c>
      <c r="AG309" s="195">
        <v>0</v>
      </c>
    </row>
    <row r="310">
      <c r="A310" s="13" t="s">
        <v>315</v>
      </c>
    </row>
    <row r="311">
      <c r="A311" s="187" t="s">
        <v>446</v>
      </c>
    </row>
    <row r="312">
      <c r="B312" s="193" t="s">
        <v>136</v>
      </c>
    </row>
    <row r="313">
      <c r="C313" s="13" t="s">
        <v>397</v>
      </c>
      <c r="K313" s="54">
        <v>5021402000</v>
      </c>
      <c r="M313" s="180">
        <v>343153.69</v>
      </c>
      <c r="N313" s="180"/>
      <c r="P313" s="180">
        <v>343153.69</v>
      </c>
      <c r="Q313" s="180"/>
      <c r="R313" s="180"/>
      <c r="S313" s="180">
        <v>343153.69</v>
      </c>
      <c r="T313" s="181">
        <v>0</v>
      </c>
      <c r="U313" s="179"/>
    </row>
    <row r="314">
      <c r="A314" s="176" t="s">
        <v>447</v>
      </c>
      <c r="M314" s="189">
        <v>343153.69</v>
      </c>
      <c r="P314" s="189">
        <v>343153.69</v>
      </c>
      <c r="S314" s="189">
        <v>0</v>
      </c>
      <c r="AD314" s="194">
        <v>0</v>
      </c>
      <c r="AE314" s="194">
        <v>343153.69</v>
      </c>
      <c r="AF314" s="194">
        <v>0</v>
      </c>
      <c r="AG314" s="195">
        <v>0</v>
      </c>
    </row>
    <row r="315">
      <c r="A315" s="13" t="s">
        <v>315</v>
      </c>
    </row>
    <row r="316">
      <c r="A316" s="187" t="s">
        <v>448</v>
      </c>
    </row>
    <row r="317">
      <c r="B317" s="193" t="s">
        <v>138</v>
      </c>
    </row>
    <row r="318">
      <c r="C318" s="13" t="s">
        <v>397</v>
      </c>
      <c r="K318" s="54">
        <v>5021402000</v>
      </c>
      <c r="M318" s="180">
        <v>1100</v>
      </c>
      <c r="N318" s="180"/>
      <c r="P318" s="180">
        <v>1100</v>
      </c>
      <c r="Q318" s="180"/>
      <c r="R318" s="180"/>
      <c r="S318" s="180">
        <v>1100</v>
      </c>
      <c r="T318" s="181">
        <v>0</v>
      </c>
      <c r="U318" s="179"/>
    </row>
    <row r="319">
      <c r="A319" s="176" t="s">
        <v>449</v>
      </c>
      <c r="M319" s="189">
        <v>1100</v>
      </c>
      <c r="P319" s="189">
        <v>1100</v>
      </c>
      <c r="S319" s="189">
        <v>0</v>
      </c>
      <c r="AD319" s="194">
        <v>0</v>
      </c>
      <c r="AE319" s="194">
        <v>1100</v>
      </c>
      <c r="AF319" s="194">
        <v>0</v>
      </c>
      <c r="AG319" s="195">
        <v>0</v>
      </c>
    </row>
    <row r="320">
      <c r="A320" s="13" t="s">
        <v>315</v>
      </c>
    </row>
    <row r="321">
      <c r="A321" s="187" t="s">
        <v>450</v>
      </c>
    </row>
    <row r="322">
      <c r="B322" s="193" t="s">
        <v>451</v>
      </c>
    </row>
    <row r="323">
      <c r="C323" s="13" t="s">
        <v>397</v>
      </c>
      <c r="K323" s="54">
        <v>5021402000</v>
      </c>
      <c r="M323" s="180">
        <v>152050</v>
      </c>
      <c r="N323" s="180"/>
      <c r="P323" s="180">
        <v>152050</v>
      </c>
      <c r="Q323" s="180"/>
      <c r="R323" s="180"/>
      <c r="S323" s="180">
        <v>152050</v>
      </c>
      <c r="T323" s="181">
        <v>0</v>
      </c>
      <c r="U323" s="179"/>
    </row>
    <row r="324">
      <c r="A324" s="176" t="s">
        <v>452</v>
      </c>
      <c r="M324" s="189">
        <v>152050</v>
      </c>
      <c r="P324" s="189">
        <v>152050</v>
      </c>
      <c r="S324" s="189">
        <v>0</v>
      </c>
      <c r="AD324" s="194">
        <v>0</v>
      </c>
      <c r="AE324" s="194">
        <v>152050</v>
      </c>
      <c r="AF324" s="194">
        <v>0</v>
      </c>
      <c r="AG324" s="195">
        <v>0</v>
      </c>
    </row>
    <row r="325">
      <c r="A325" s="13" t="s">
        <v>315</v>
      </c>
    </row>
    <row r="326">
      <c r="A326" s="187" t="s">
        <v>453</v>
      </c>
    </row>
    <row r="327">
      <c r="B327" s="193" t="s">
        <v>148</v>
      </c>
    </row>
    <row r="328">
      <c r="C328" s="13" t="s">
        <v>323</v>
      </c>
      <c r="K328" s="54">
        <v>5020101000</v>
      </c>
      <c r="M328" s="180"/>
      <c r="N328" s="180"/>
      <c r="P328" s="180"/>
      <c r="Q328" s="180"/>
      <c r="R328" s="180">
        <v>3010</v>
      </c>
      <c r="S328" s="192">
        <v>-3010</v>
      </c>
      <c r="T328" s="181">
        <v/>
      </c>
      <c r="U328" s="179"/>
    </row>
    <row r="329">
      <c r="C329" s="13" t="s">
        <v>397</v>
      </c>
      <c r="K329" s="54">
        <v>5021402000</v>
      </c>
      <c r="M329" s="180">
        <v>9171.19</v>
      </c>
      <c r="N329" s="180"/>
      <c r="P329" s="180">
        <v>9171.19</v>
      </c>
      <c r="Q329" s="180"/>
      <c r="R329" s="180"/>
      <c r="S329" s="180">
        <v>9171.19</v>
      </c>
      <c r="T329" s="181">
        <v>0</v>
      </c>
      <c r="U329" s="179"/>
    </row>
    <row r="330">
      <c r="A330" s="176" t="s">
        <v>454</v>
      </c>
      <c r="M330" s="189">
        <v>9171.19</v>
      </c>
      <c r="P330" s="189">
        <v>9171.19</v>
      </c>
      <c r="S330" s="189">
        <v>0</v>
      </c>
      <c r="AD330" s="194">
        <v>3010</v>
      </c>
      <c r="AE330" s="194">
        <v>6161.1900000000005</v>
      </c>
      <c r="AF330" s="194">
        <v>0</v>
      </c>
      <c r="AG330" s="195">
        <v>0</v>
      </c>
    </row>
    <row r="331">
      <c r="A331" s="13" t="s">
        <v>315</v>
      </c>
    </row>
    <row r="332">
      <c r="A332" s="187" t="s">
        <v>455</v>
      </c>
    </row>
    <row r="333">
      <c r="B333" s="193" t="s">
        <v>188</v>
      </c>
    </row>
    <row r="334">
      <c r="C334" s="13" t="s">
        <v>397</v>
      </c>
      <c r="K334" s="54">
        <v>5021402000</v>
      </c>
      <c r="M334" s="180">
        <v>48212.35</v>
      </c>
      <c r="N334" s="180"/>
      <c r="P334" s="180">
        <v>48212.35</v>
      </c>
      <c r="Q334" s="180"/>
      <c r="R334" s="180"/>
      <c r="S334" s="180">
        <v>48212.35</v>
      </c>
      <c r="T334" s="181">
        <v>0</v>
      </c>
      <c r="U334" s="179"/>
    </row>
    <row r="335">
      <c r="A335" s="176" t="s">
        <v>456</v>
      </c>
      <c r="M335" s="189">
        <v>48212.35</v>
      </c>
      <c r="P335" s="189">
        <v>48212.35</v>
      </c>
      <c r="S335" s="189">
        <v>0</v>
      </c>
      <c r="AD335" s="194">
        <v>0</v>
      </c>
      <c r="AE335" s="194">
        <v>48212.35</v>
      </c>
      <c r="AF335" s="194">
        <v>0</v>
      </c>
      <c r="AG335" s="195">
        <v>0</v>
      </c>
    </row>
    <row r="336">
      <c r="A336" s="13" t="s">
        <v>457</v>
      </c>
    </row>
    <row r="337">
      <c r="A337" s="187" t="s">
        <v>458</v>
      </c>
    </row>
    <row r="338">
      <c r="B338" s="193" t="s">
        <v>144</v>
      </c>
    </row>
    <row r="339">
      <c r="C339" s="13" t="s">
        <v>397</v>
      </c>
      <c r="K339" s="54">
        <v>5021402000</v>
      </c>
      <c r="M339" s="180">
        <v>203220</v>
      </c>
      <c r="N339" s="180"/>
      <c r="P339" s="180">
        <v>203220</v>
      </c>
      <c r="Q339" s="180"/>
      <c r="R339" s="180"/>
      <c r="S339" s="180">
        <v>203220</v>
      </c>
      <c r="T339" s="181">
        <v>0</v>
      </c>
      <c r="U339" s="179"/>
    </row>
    <row r="340">
      <c r="A340" s="176" t="s">
        <v>459</v>
      </c>
      <c r="M340" s="189">
        <v>203220</v>
      </c>
      <c r="P340" s="189">
        <v>203220</v>
      </c>
      <c r="S340" s="189">
        <v>0</v>
      </c>
      <c r="AD340" s="194">
        <v>0</v>
      </c>
      <c r="AE340" s="194">
        <v>203220</v>
      </c>
      <c r="AF340" s="194">
        <v>0</v>
      </c>
      <c r="AG340" s="195">
        <v>0</v>
      </c>
    </row>
    <row r="341">
      <c r="A341" s="13" t="s">
        <v>460</v>
      </c>
    </row>
    <row r="342">
      <c r="A342" s="187" t="s">
        <v>461</v>
      </c>
    </row>
    <row r="343">
      <c r="B343" s="193" t="s">
        <v>176</v>
      </c>
    </row>
    <row r="344">
      <c r="C344" s="13" t="s">
        <v>397</v>
      </c>
      <c r="K344" s="54">
        <v>5021402000</v>
      </c>
      <c r="M344" s="180">
        <v>144700</v>
      </c>
      <c r="N344" s="180"/>
      <c r="P344" s="180">
        <v>144700</v>
      </c>
      <c r="Q344" s="180"/>
      <c r="R344" s="180"/>
      <c r="S344" s="180">
        <v>144700</v>
      </c>
      <c r="T344" s="181">
        <v>0</v>
      </c>
      <c r="U344" s="179"/>
    </row>
    <row r="345">
      <c r="A345" s="176" t="s">
        <v>462</v>
      </c>
      <c r="M345" s="189">
        <v>144700</v>
      </c>
      <c r="P345" s="189">
        <v>144700</v>
      </c>
      <c r="S345" s="189">
        <v>0</v>
      </c>
      <c r="AD345" s="194">
        <v>0</v>
      </c>
      <c r="AE345" s="194">
        <v>144700</v>
      </c>
      <c r="AF345" s="194">
        <v>0</v>
      </c>
      <c r="AG345" s="195">
        <v>0</v>
      </c>
    </row>
    <row r="346">
      <c r="A346" s="13" t="s">
        <v>463</v>
      </c>
    </row>
    <row r="347">
      <c r="A347" s="187" t="s">
        <v>464</v>
      </c>
    </row>
    <row r="348">
      <c r="B348" s="193" t="s">
        <v>184</v>
      </c>
    </row>
    <row r="349">
      <c r="C349" s="13" t="s">
        <v>397</v>
      </c>
      <c r="K349" s="54">
        <v>5021402000</v>
      </c>
      <c r="M349" s="180">
        <v>2819.48</v>
      </c>
      <c r="N349" s="180"/>
      <c r="P349" s="180">
        <v>2819.48</v>
      </c>
      <c r="Q349" s="180"/>
      <c r="R349" s="180"/>
      <c r="S349" s="180">
        <v>2819.48</v>
      </c>
      <c r="T349" s="181">
        <v>0</v>
      </c>
      <c r="U349" s="179"/>
    </row>
    <row r="350">
      <c r="A350" s="176" t="s">
        <v>465</v>
      </c>
      <c r="M350" s="189">
        <v>2819.48</v>
      </c>
      <c r="P350" s="189">
        <v>2819.48</v>
      </c>
      <c r="S350" s="189">
        <v>0</v>
      </c>
      <c r="AD350" s="194">
        <v>0</v>
      </c>
      <c r="AE350" s="194">
        <v>2819.48</v>
      </c>
      <c r="AF350" s="194">
        <v>0</v>
      </c>
      <c r="AG350" s="195">
        <v>0</v>
      </c>
    </row>
    <row r="351">
      <c r="A351" s="13" t="s">
        <v>463</v>
      </c>
    </row>
    <row r="352">
      <c r="A352" s="187" t="s">
        <v>466</v>
      </c>
    </row>
    <row r="353">
      <c r="B353" s="193" t="s">
        <v>192</v>
      </c>
    </row>
    <row r="354">
      <c r="C354" s="13" t="s">
        <v>342</v>
      </c>
      <c r="K354" s="54">
        <v>5020201002</v>
      </c>
      <c r="M354" s="180">
        <v>228</v>
      </c>
      <c r="N354" s="180"/>
      <c r="P354" s="180">
        <v>228</v>
      </c>
      <c r="Q354" s="180"/>
      <c r="R354" s="180"/>
      <c r="S354" s="180">
        <v>228</v>
      </c>
      <c r="T354" s="181">
        <v>0</v>
      </c>
      <c r="U354" s="179"/>
    </row>
    <row r="355">
      <c r="A355" s="176" t="s">
        <v>467</v>
      </c>
      <c r="M355" s="189">
        <v>228</v>
      </c>
      <c r="P355" s="189">
        <v>228</v>
      </c>
      <c r="S355" s="189">
        <v>0</v>
      </c>
      <c r="AD355" s="194">
        <v>0</v>
      </c>
      <c r="AE355" s="194">
        <v>228</v>
      </c>
      <c r="AF355" s="194">
        <v>0</v>
      </c>
      <c r="AG355" s="195">
        <v>0</v>
      </c>
    </row>
    <row r="356">
      <c r="A356" s="13" t="s">
        <v>358</v>
      </c>
    </row>
    <row r="357">
      <c r="A357" s="187" t="s">
        <v>468</v>
      </c>
    </row>
    <row r="358">
      <c r="B358" s="193" t="s">
        <v>118</v>
      </c>
    </row>
    <row r="359">
      <c r="C359" s="13" t="s">
        <v>323</v>
      </c>
      <c r="K359" s="54">
        <v>5020101000</v>
      </c>
      <c r="M359" s="180"/>
      <c r="N359" s="180"/>
      <c r="P359" s="180"/>
      <c r="Q359" s="180"/>
      <c r="R359" s="180">
        <v>18804</v>
      </c>
      <c r="S359" s="192">
        <v>-18804</v>
      </c>
      <c r="T359" s="181">
        <v/>
      </c>
      <c r="U359" s="179"/>
    </row>
    <row r="360">
      <c r="C360" s="13" t="s">
        <v>397</v>
      </c>
      <c r="K360" s="54">
        <v>5021402000</v>
      </c>
      <c r="M360" s="180">
        <v>1174297.92</v>
      </c>
      <c r="N360" s="180"/>
      <c r="P360" s="180">
        <v>1174297.92</v>
      </c>
      <c r="Q360" s="180"/>
      <c r="R360" s="180"/>
      <c r="S360" s="180">
        <v>1174297.92</v>
      </c>
      <c r="T360" s="181">
        <v>0</v>
      </c>
      <c r="U360" s="179"/>
    </row>
    <row r="361">
      <c r="C361" s="13" t="s">
        <v>347</v>
      </c>
      <c r="K361" s="54">
        <v>5029903000</v>
      </c>
      <c r="M361" s="180"/>
      <c r="N361" s="180"/>
      <c r="P361" s="180"/>
      <c r="Q361" s="180"/>
      <c r="R361" s="180">
        <v>7800</v>
      </c>
      <c r="S361" s="192">
        <v>-7800</v>
      </c>
      <c r="T361" s="181">
        <v/>
      </c>
      <c r="U361" s="179"/>
    </row>
    <row r="362">
      <c r="A362" s="176" t="s">
        <v>469</v>
      </c>
      <c r="M362" s="189">
        <v>1174297.92</v>
      </c>
      <c r="P362" s="189">
        <v>1174297.92</v>
      </c>
      <c r="S362" s="189">
        <v>0</v>
      </c>
      <c r="AD362" s="194">
        <v>26604</v>
      </c>
      <c r="AE362" s="194">
        <v>1147693.92</v>
      </c>
      <c r="AF362" s="194">
        <v>0</v>
      </c>
      <c r="AG362" s="195">
        <v>0</v>
      </c>
    </row>
    <row r="363">
      <c r="A363" s="13" t="s">
        <v>470</v>
      </c>
    </row>
    <row r="364">
      <c r="A364" s="187" t="s">
        <v>471</v>
      </c>
    </row>
    <row r="365">
      <c r="B365" s="193" t="s">
        <v>122</v>
      </c>
    </row>
    <row r="366">
      <c r="C366" s="13" t="s">
        <v>323</v>
      </c>
      <c r="K366" s="54">
        <v>5020101000</v>
      </c>
      <c r="M366" s="180"/>
      <c r="N366" s="180"/>
      <c r="P366" s="180"/>
      <c r="Q366" s="180"/>
      <c r="R366" s="180">
        <v>4837</v>
      </c>
      <c r="S366" s="192">
        <v>-4837</v>
      </c>
      <c r="T366" s="181">
        <v/>
      </c>
      <c r="U366" s="179"/>
    </row>
    <row r="367">
      <c r="C367" s="13" t="s">
        <v>397</v>
      </c>
      <c r="K367" s="54">
        <v>5021402000</v>
      </c>
      <c r="M367" s="180">
        <v>244386</v>
      </c>
      <c r="N367" s="180"/>
      <c r="P367" s="180">
        <v>244386</v>
      </c>
      <c r="Q367" s="180"/>
      <c r="R367" s="180"/>
      <c r="S367" s="180">
        <v>244386</v>
      </c>
      <c r="T367" s="181">
        <v>0</v>
      </c>
      <c r="U367" s="179"/>
    </row>
    <row r="368">
      <c r="A368" s="176" t="s">
        <v>472</v>
      </c>
      <c r="M368" s="189">
        <v>244386</v>
      </c>
      <c r="P368" s="189">
        <v>244386</v>
      </c>
      <c r="S368" s="189">
        <v>0</v>
      </c>
      <c r="AD368" s="194">
        <v>4837</v>
      </c>
      <c r="AE368" s="194">
        <v>239549</v>
      </c>
      <c r="AF368" s="194">
        <v>0</v>
      </c>
      <c r="AG368" s="195">
        <v>0</v>
      </c>
    </row>
    <row r="369">
      <c r="A369" s="13" t="s">
        <v>473</v>
      </c>
    </row>
    <row r="370">
      <c r="A370" s="187" t="s">
        <v>474</v>
      </c>
    </row>
    <row r="371">
      <c r="B371" s="193" t="s">
        <v>105</v>
      </c>
    </row>
    <row r="372">
      <c r="C372" s="13" t="s">
        <v>397</v>
      </c>
      <c r="K372" s="54">
        <v>5021402000</v>
      </c>
      <c r="M372" s="180">
        <v>2452487</v>
      </c>
      <c r="N372" s="180"/>
      <c r="P372" s="180">
        <v>2452487</v>
      </c>
      <c r="Q372" s="180"/>
      <c r="R372" s="180"/>
      <c r="S372" s="180">
        <v>2452487</v>
      </c>
      <c r="T372" s="181">
        <v>0</v>
      </c>
      <c r="U372" s="179"/>
    </row>
    <row r="373">
      <c r="C373" s="13" t="s">
        <v>334</v>
      </c>
      <c r="K373" s="54">
        <v>5021403000</v>
      </c>
      <c r="M373" s="180"/>
      <c r="N373" s="180"/>
      <c r="P373" s="180"/>
      <c r="Q373" s="180"/>
      <c r="R373" s="180">
        <v>2376000</v>
      </c>
      <c r="S373" s="192">
        <v>-2376000</v>
      </c>
      <c r="T373" s="181">
        <v/>
      </c>
      <c r="U373" s="179"/>
    </row>
    <row r="374">
      <c r="A374" s="176" t="s">
        <v>475</v>
      </c>
      <c r="M374" s="189">
        <v>2452487</v>
      </c>
      <c r="P374" s="189">
        <v>2452487</v>
      </c>
      <c r="S374" s="189">
        <v>0</v>
      </c>
      <c r="AD374" s="194">
        <v>2376000</v>
      </c>
      <c r="AE374" s="194">
        <v>76487</v>
      </c>
      <c r="AF374" s="194">
        <v>0</v>
      </c>
      <c r="AG374" s="195">
        <v>0</v>
      </c>
    </row>
    <row r="375">
      <c r="A375" s="13" t="s">
        <v>473</v>
      </c>
    </row>
    <row r="376">
      <c r="A376" s="187" t="s">
        <v>476</v>
      </c>
    </row>
    <row r="377">
      <c r="B377" s="193" t="s">
        <v>105</v>
      </c>
    </row>
    <row r="378">
      <c r="C378" s="13" t="s">
        <v>397</v>
      </c>
      <c r="K378" s="54">
        <v>5021402000</v>
      </c>
      <c r="M378" s="180">
        <v>70200</v>
      </c>
      <c r="N378" s="180"/>
      <c r="P378" s="180">
        <v>70200</v>
      </c>
      <c r="Q378" s="180"/>
      <c r="R378" s="180"/>
      <c r="S378" s="180">
        <v>70200</v>
      </c>
      <c r="T378" s="181">
        <v>0</v>
      </c>
      <c r="U378" s="179"/>
    </row>
    <row r="379">
      <c r="A379" s="176" t="s">
        <v>477</v>
      </c>
      <c r="M379" s="189">
        <v>70200</v>
      </c>
      <c r="P379" s="189">
        <v>70200</v>
      </c>
      <c r="S379" s="189">
        <v>0</v>
      </c>
      <c r="AD379" s="194">
        <v>0</v>
      </c>
      <c r="AE379" s="194">
        <v>70200</v>
      </c>
      <c r="AF379" s="194">
        <v>0</v>
      </c>
      <c r="AG379" s="195">
        <v>0</v>
      </c>
    </row>
    <row r="380">
      <c r="A380" s="13" t="s">
        <v>473</v>
      </c>
    </row>
    <row r="381">
      <c r="A381" s="187" t="s">
        <v>478</v>
      </c>
    </row>
    <row r="382">
      <c r="B382" s="193" t="s">
        <v>479</v>
      </c>
    </row>
    <row r="383">
      <c r="C383" s="13" t="s">
        <v>397</v>
      </c>
      <c r="K383" s="54">
        <v>5021402000</v>
      </c>
      <c r="M383" s="180">
        <v>908980.51</v>
      </c>
      <c r="N383" s="180"/>
      <c r="P383" s="180">
        <v>908980.51</v>
      </c>
      <c r="Q383" s="180"/>
      <c r="R383" s="180"/>
      <c r="S383" s="180">
        <v>908980.51</v>
      </c>
      <c r="T383" s="181">
        <v>0</v>
      </c>
      <c r="U383" s="179"/>
    </row>
    <row r="384">
      <c r="C384" s="13" t="s">
        <v>428</v>
      </c>
      <c r="K384" s="54">
        <v>5021499000</v>
      </c>
      <c r="M384" s="180"/>
      <c r="N384" s="180"/>
      <c r="P384" s="180"/>
      <c r="Q384" s="180"/>
      <c r="R384" s="180">
        <v>409295.37</v>
      </c>
      <c r="S384" s="192">
        <v>-409295.37</v>
      </c>
      <c r="T384" s="181">
        <v/>
      </c>
      <c r="U384" s="179"/>
    </row>
    <row r="385">
      <c r="A385" s="176" t="s">
        <v>480</v>
      </c>
      <c r="M385" s="189">
        <v>908980.51</v>
      </c>
      <c r="P385" s="189">
        <v>908980.51</v>
      </c>
      <c r="S385" s="189">
        <v>0</v>
      </c>
      <c r="AD385" s="194">
        <v>409295.37</v>
      </c>
      <c r="AE385" s="194">
        <v>499685.14</v>
      </c>
      <c r="AF385" s="194">
        <v>0</v>
      </c>
      <c r="AG385" s="195">
        <v>0</v>
      </c>
    </row>
    <row r="386">
      <c r="A386" s="13" t="s">
        <v>473</v>
      </c>
    </row>
    <row r="387">
      <c r="A387" s="187" t="s">
        <v>481</v>
      </c>
    </row>
    <row r="388">
      <c r="B388" s="193" t="s">
        <v>105</v>
      </c>
    </row>
    <row r="389">
      <c r="C389" s="13" t="s">
        <v>397</v>
      </c>
      <c r="K389" s="54">
        <v>5021402000</v>
      </c>
      <c r="M389" s="180">
        <v>18000</v>
      </c>
      <c r="N389" s="180"/>
      <c r="P389" s="180">
        <v>18000</v>
      </c>
      <c r="Q389" s="180"/>
      <c r="R389" s="180"/>
      <c r="S389" s="180">
        <v>18000</v>
      </c>
      <c r="T389" s="181">
        <v>0</v>
      </c>
      <c r="U389" s="179"/>
    </row>
    <row r="390">
      <c r="A390" s="176" t="s">
        <v>482</v>
      </c>
      <c r="M390" s="189">
        <v>18000</v>
      </c>
      <c r="P390" s="189">
        <v>18000</v>
      </c>
      <c r="S390" s="189">
        <v>0</v>
      </c>
      <c r="AD390" s="194">
        <v>0</v>
      </c>
      <c r="AE390" s="194">
        <v>18000</v>
      </c>
      <c r="AF390" s="194">
        <v>0</v>
      </c>
      <c r="AG390" s="195">
        <v>0</v>
      </c>
    </row>
    <row r="391">
      <c r="A391" s="13" t="s">
        <v>473</v>
      </c>
    </row>
    <row r="392">
      <c r="A392" s="187" t="s">
        <v>483</v>
      </c>
    </row>
    <row r="393">
      <c r="B393" s="193" t="s">
        <v>105</v>
      </c>
    </row>
    <row r="394">
      <c r="C394" s="13" t="s">
        <v>397</v>
      </c>
      <c r="K394" s="54">
        <v>5021402000</v>
      </c>
      <c r="M394" s="180">
        <v>1000000</v>
      </c>
      <c r="N394" s="180"/>
      <c r="P394" s="180">
        <v>1000000</v>
      </c>
      <c r="Q394" s="180"/>
      <c r="R394" s="180"/>
      <c r="S394" s="180">
        <v>1000000</v>
      </c>
      <c r="T394" s="181">
        <v>0</v>
      </c>
      <c r="U394" s="179"/>
    </row>
    <row r="395">
      <c r="A395" s="176" t="s">
        <v>484</v>
      </c>
      <c r="M395" s="189">
        <v>1000000</v>
      </c>
      <c r="P395" s="189">
        <v>1000000</v>
      </c>
      <c r="S395" s="189">
        <v>0</v>
      </c>
      <c r="AD395" s="194">
        <v>0</v>
      </c>
      <c r="AE395" s="194">
        <v>1000000</v>
      </c>
      <c r="AF395" s="194">
        <v>0</v>
      </c>
      <c r="AG395" s="195">
        <v>0</v>
      </c>
    </row>
    <row r="396">
      <c r="A396" s="13" t="s">
        <v>473</v>
      </c>
    </row>
    <row r="397">
      <c r="A397" s="187" t="s">
        <v>485</v>
      </c>
    </row>
    <row r="398">
      <c r="B398" s="193" t="s">
        <v>105</v>
      </c>
    </row>
    <row r="399">
      <c r="C399" s="13" t="s">
        <v>397</v>
      </c>
      <c r="K399" s="54">
        <v>5021402000</v>
      </c>
      <c r="M399" s="180">
        <v>252500</v>
      </c>
      <c r="N399" s="180"/>
      <c r="P399" s="180">
        <v>252500</v>
      </c>
      <c r="Q399" s="180"/>
      <c r="R399" s="180"/>
      <c r="S399" s="180">
        <v>252500</v>
      </c>
      <c r="T399" s="181">
        <v>0</v>
      </c>
      <c r="U399" s="179"/>
    </row>
    <row r="400">
      <c r="C400" s="13" t="s">
        <v>334</v>
      </c>
      <c r="K400" s="54">
        <v>5021403000</v>
      </c>
      <c r="M400" s="180"/>
      <c r="N400" s="180"/>
      <c r="P400" s="180"/>
      <c r="Q400" s="180"/>
      <c r="R400" s="180">
        <v>148500</v>
      </c>
      <c r="S400" s="192">
        <v>-148500</v>
      </c>
      <c r="T400" s="181">
        <v/>
      </c>
      <c r="U400" s="179"/>
    </row>
    <row r="401">
      <c r="A401" s="176" t="s">
        <v>486</v>
      </c>
      <c r="M401" s="189">
        <v>252500</v>
      </c>
      <c r="P401" s="189">
        <v>252500</v>
      </c>
      <c r="S401" s="189">
        <v>0</v>
      </c>
      <c r="AD401" s="194">
        <v>148500</v>
      </c>
      <c r="AE401" s="194">
        <v>104000</v>
      </c>
      <c r="AF401" s="194">
        <v>0</v>
      </c>
      <c r="AG401" s="195">
        <v>0</v>
      </c>
    </row>
    <row r="402">
      <c r="A402" s="13" t="s">
        <v>473</v>
      </c>
    </row>
    <row r="403">
      <c r="A403" s="187" t="s">
        <v>487</v>
      </c>
    </row>
    <row r="404">
      <c r="B404" s="193" t="s">
        <v>105</v>
      </c>
    </row>
    <row r="405">
      <c r="C405" s="13" t="s">
        <v>397</v>
      </c>
      <c r="K405" s="54">
        <v>5021402000</v>
      </c>
      <c r="M405" s="180">
        <v>150000</v>
      </c>
      <c r="N405" s="180"/>
      <c r="P405" s="180">
        <v>150000</v>
      </c>
      <c r="Q405" s="180"/>
      <c r="R405" s="180"/>
      <c r="S405" s="180">
        <v>150000</v>
      </c>
      <c r="T405" s="181">
        <v>0</v>
      </c>
      <c r="U405" s="179"/>
    </row>
    <row r="406">
      <c r="A406" s="176" t="s">
        <v>488</v>
      </c>
      <c r="M406" s="189">
        <v>150000</v>
      </c>
      <c r="P406" s="189">
        <v>150000</v>
      </c>
      <c r="S406" s="189">
        <v>0</v>
      </c>
      <c r="AD406" s="194">
        <v>0</v>
      </c>
      <c r="AE406" s="194">
        <v>150000</v>
      </c>
      <c r="AF406" s="194">
        <v>0</v>
      </c>
      <c r="AG406" s="195">
        <v>0</v>
      </c>
    </row>
    <row r="407">
      <c r="A407" s="13" t="s">
        <v>473</v>
      </c>
    </row>
    <row r="408">
      <c r="A408" s="187" t="s">
        <v>489</v>
      </c>
    </row>
    <row r="409">
      <c r="B409" s="193" t="s">
        <v>105</v>
      </c>
    </row>
    <row r="410">
      <c r="C410" s="13" t="s">
        <v>397</v>
      </c>
      <c r="K410" s="54">
        <v>5021402000</v>
      </c>
      <c r="M410" s="180">
        <v>2530000</v>
      </c>
      <c r="N410" s="180"/>
      <c r="P410" s="180">
        <v>2530000</v>
      </c>
      <c r="Q410" s="180"/>
      <c r="R410" s="180"/>
      <c r="S410" s="180">
        <v>2530000</v>
      </c>
      <c r="T410" s="181">
        <v>0</v>
      </c>
      <c r="U410" s="179"/>
    </row>
    <row r="411">
      <c r="C411" s="13" t="s">
        <v>334</v>
      </c>
      <c r="K411" s="54">
        <v>5021403000</v>
      </c>
      <c r="M411" s="180"/>
      <c r="N411" s="180"/>
      <c r="P411" s="180"/>
      <c r="Q411" s="180"/>
      <c r="R411" s="180">
        <v>2475000</v>
      </c>
      <c r="S411" s="192">
        <v>-2475000</v>
      </c>
      <c r="T411" s="181">
        <v/>
      </c>
      <c r="U411" s="179"/>
    </row>
    <row r="412">
      <c r="A412" s="176" t="s">
        <v>490</v>
      </c>
      <c r="M412" s="189">
        <v>2530000</v>
      </c>
      <c r="P412" s="189">
        <v>2530000</v>
      </c>
      <c r="S412" s="189">
        <v>0</v>
      </c>
      <c r="AD412" s="194">
        <v>2475000</v>
      </c>
      <c r="AE412" s="194">
        <v>55000</v>
      </c>
      <c r="AF412" s="194">
        <v>0</v>
      </c>
      <c r="AG412" s="195">
        <v>0</v>
      </c>
    </row>
    <row r="413">
      <c r="A413" s="13" t="s">
        <v>473</v>
      </c>
    </row>
    <row r="414">
      <c r="A414" s="187" t="s">
        <v>491</v>
      </c>
    </row>
    <row r="415">
      <c r="B415" s="193" t="s">
        <v>105</v>
      </c>
    </row>
    <row r="416">
      <c r="C416" s="13" t="s">
        <v>397</v>
      </c>
      <c r="K416" s="54">
        <v>5021402000</v>
      </c>
      <c r="M416" s="180">
        <v>3500000</v>
      </c>
      <c r="N416" s="180"/>
      <c r="P416" s="180">
        <v>3500000</v>
      </c>
      <c r="Q416" s="180"/>
      <c r="R416" s="180"/>
      <c r="S416" s="180">
        <v>3500000</v>
      </c>
      <c r="T416" s="181">
        <v>0</v>
      </c>
      <c r="U416" s="179"/>
    </row>
    <row r="417">
      <c r="A417" s="176" t="s">
        <v>492</v>
      </c>
      <c r="M417" s="189">
        <v>3500000</v>
      </c>
      <c r="P417" s="189">
        <v>3500000</v>
      </c>
      <c r="S417" s="189">
        <v>0</v>
      </c>
      <c r="AD417" s="194">
        <v>0</v>
      </c>
      <c r="AE417" s="194">
        <v>3500000</v>
      </c>
      <c r="AF417" s="194">
        <v>0</v>
      </c>
      <c r="AG417" s="195">
        <v>0</v>
      </c>
    </row>
    <row r="418">
      <c r="A418" s="13" t="s">
        <v>473</v>
      </c>
    </row>
    <row r="419">
      <c r="A419" s="187" t="s">
        <v>493</v>
      </c>
    </row>
    <row r="420">
      <c r="B420" s="193" t="s">
        <v>105</v>
      </c>
    </row>
    <row r="421">
      <c r="C421" s="13" t="s">
        <v>397</v>
      </c>
      <c r="K421" s="54">
        <v>5021402000</v>
      </c>
      <c r="M421" s="180">
        <v>35400</v>
      </c>
      <c r="N421" s="180"/>
      <c r="P421" s="180">
        <v>35400</v>
      </c>
      <c r="Q421" s="180"/>
      <c r="R421" s="180"/>
      <c r="S421" s="180">
        <v>35400</v>
      </c>
      <c r="T421" s="181">
        <v>0</v>
      </c>
      <c r="U421" s="179"/>
    </row>
    <row r="422">
      <c r="A422" s="176" t="s">
        <v>494</v>
      </c>
      <c r="M422" s="189">
        <v>35400</v>
      </c>
      <c r="P422" s="189">
        <v>35400</v>
      </c>
      <c r="S422" s="189">
        <v>0</v>
      </c>
      <c r="AD422" s="194">
        <v>0</v>
      </c>
      <c r="AE422" s="194">
        <v>35400</v>
      </c>
      <c r="AF422" s="194">
        <v>0</v>
      </c>
      <c r="AG422" s="195">
        <v>0</v>
      </c>
    </row>
    <row r="423">
      <c r="A423" s="13" t="s">
        <v>473</v>
      </c>
    </row>
    <row r="424">
      <c r="A424" s="187" t="s">
        <v>495</v>
      </c>
    </row>
    <row r="425">
      <c r="B425" s="193" t="s">
        <v>105</v>
      </c>
    </row>
    <row r="426">
      <c r="C426" s="13" t="s">
        <v>397</v>
      </c>
      <c r="K426" s="54">
        <v>5021402000</v>
      </c>
      <c r="M426" s="180">
        <v>187899.33</v>
      </c>
      <c r="N426" s="180"/>
      <c r="P426" s="180">
        <v>187899.33</v>
      </c>
      <c r="Q426" s="180"/>
      <c r="R426" s="180"/>
      <c r="S426" s="180">
        <v>187899.33</v>
      </c>
      <c r="T426" s="181">
        <v>0</v>
      </c>
      <c r="U426" s="179"/>
    </row>
    <row r="427">
      <c r="A427" s="176" t="s">
        <v>496</v>
      </c>
      <c r="M427" s="189">
        <v>187899.33</v>
      </c>
      <c r="P427" s="189">
        <v>187899.33</v>
      </c>
      <c r="S427" s="189">
        <v>0</v>
      </c>
      <c r="AD427" s="194">
        <v>0</v>
      </c>
      <c r="AE427" s="194">
        <v>187899.33</v>
      </c>
      <c r="AF427" s="194">
        <v>0</v>
      </c>
      <c r="AG427" s="195">
        <v>0</v>
      </c>
    </row>
    <row r="428">
      <c r="A428" s="176" t="s">
        <v>497</v>
      </c>
    </row>
    <row r="429">
      <c r="A429" s="13" t="s">
        <v>498</v>
      </c>
    </row>
    <row r="430">
      <c r="A430" s="187" t="s">
        <v>499</v>
      </c>
    </row>
    <row r="431">
      <c r="C431" s="13" t="s">
        <v>500</v>
      </c>
      <c r="K431" s="178">
        <v>5060404003</v>
      </c>
      <c r="M431" s="180">
        <v>39441996.76</v>
      </c>
      <c r="P431" s="180">
        <v>39441996.76</v>
      </c>
      <c r="Q431" s="180"/>
      <c r="R431" s="179"/>
      <c r="S431" s="180">
        <v>39441996.76</v>
      </c>
      <c r="T431" s="181">
        <v>0</v>
      </c>
      <c r="U431" s="180"/>
    </row>
    <row r="432">
      <c r="C432" s="187" t="s">
        <v>501</v>
      </c>
      <c r="M432" s="189">
        <v>39441996.76</v>
      </c>
      <c r="P432" s="189"/>
      <c r="Q432" s="188"/>
      <c r="R432" s="188"/>
      <c r="S432" s="189">
        <v>39441996.76</v>
      </c>
      <c r="T432" s="190">
        <v>0</v>
      </c>
      <c r="U432" s="189"/>
    </row>
    <row r="433">
      <c r="A433" s="13" t="s">
        <v>498</v>
      </c>
    </row>
    <row r="434">
      <c r="A434" s="187" t="s">
        <v>502</v>
      </c>
    </row>
    <row r="435">
      <c r="C435" s="13" t="s">
        <v>500</v>
      </c>
      <c r="K435" s="178">
        <v>5060404003</v>
      </c>
      <c r="M435" s="180">
        <v>29753081.88</v>
      </c>
      <c r="P435" s="180">
        <v>29753081.88</v>
      </c>
      <c r="Q435" s="180"/>
      <c r="R435" s="179"/>
      <c r="S435" s="180">
        <v>29753081.88</v>
      </c>
      <c r="T435" s="181">
        <v>0</v>
      </c>
      <c r="U435" s="180"/>
    </row>
    <row r="436">
      <c r="C436" s="187" t="s">
        <v>503</v>
      </c>
      <c r="M436" s="189">
        <v>29753081.88</v>
      </c>
      <c r="P436" s="189"/>
      <c r="Q436" s="188"/>
      <c r="R436" s="188"/>
      <c r="S436" s="189">
        <v>29753081.88</v>
      </c>
      <c r="T436" s="190">
        <v>0</v>
      </c>
      <c r="U436" s="189"/>
    </row>
    <row r="437">
      <c r="A437" s="13" t="s">
        <v>498</v>
      </c>
    </row>
    <row r="438">
      <c r="A438" s="187" t="s">
        <v>504</v>
      </c>
    </row>
    <row r="439">
      <c r="C439" s="13" t="s">
        <v>195</v>
      </c>
      <c r="K439" s="178">
        <v>5060405011</v>
      </c>
      <c r="M439" s="180">
        <v>500000</v>
      </c>
      <c r="P439" s="180">
        <v>500000</v>
      </c>
      <c r="Q439" s="180"/>
      <c r="R439" s="179"/>
      <c r="S439" s="180">
        <v>500000</v>
      </c>
      <c r="T439" s="181">
        <v>0</v>
      </c>
      <c r="U439" s="180"/>
    </row>
    <row r="440">
      <c r="C440" s="187" t="s">
        <v>505</v>
      </c>
      <c r="M440" s="189">
        <v>500000</v>
      </c>
      <c r="P440" s="189"/>
      <c r="Q440" s="188"/>
      <c r="R440" s="188"/>
      <c r="S440" s="189">
        <v>500000</v>
      </c>
      <c r="T440" s="190">
        <v>0</v>
      </c>
      <c r="U440" s="189"/>
    </row>
    <row r="441">
      <c r="J441" s="191" t="s">
        <v>506</v>
      </c>
      <c r="M441" s="188">
        <v>69695078.64</v>
      </c>
      <c r="P441" s="189">
        <v>69695078.64</v>
      </c>
      <c r="Q441" s="188"/>
      <c r="R441" s="188"/>
      <c r="S441" s="189">
        <v>69695078.64</v>
      </c>
      <c r="T441" s="190">
        <v>0</v>
      </c>
      <c r="U441" s="189">
        <v>0</v>
      </c>
    </row>
    <row r="443">
      <c r="A443" s="176" t="s">
        <v>507</v>
      </c>
    </row>
    <row r="444">
      <c r="A444" s="13" t="s">
        <v>401</v>
      </c>
    </row>
    <row r="445">
      <c r="A445" s="187" t="s">
        <v>508</v>
      </c>
    </row>
    <row r="446">
      <c r="B446" s="193" t="s">
        <v>509</v>
      </c>
    </row>
    <row r="447">
      <c r="C447" s="13" t="s">
        <v>510</v>
      </c>
      <c r="K447" s="54">
        <v>5060405003</v>
      </c>
      <c r="M447" s="180">
        <v>343737.85</v>
      </c>
      <c r="N447" s="180"/>
      <c r="P447" s="180">
        <v>343737.85</v>
      </c>
      <c r="Q447" s="180"/>
      <c r="R447" s="180"/>
      <c r="S447" s="180">
        <v>343737.85</v>
      </c>
      <c r="T447" s="181">
        <v>0</v>
      </c>
      <c r="U447" s="179"/>
    </row>
    <row r="448">
      <c r="A448" s="176" t="s">
        <v>511</v>
      </c>
      <c r="M448" s="189">
        <v>343737.85</v>
      </c>
      <c r="P448" s="189">
        <v>343737.85</v>
      </c>
      <c r="S448" s="189">
        <v>0</v>
      </c>
      <c r="AD448" s="194">
        <v>0</v>
      </c>
      <c r="AE448" s="194">
        <v>343737.85</v>
      </c>
      <c r="AF448" s="194">
        <v>0</v>
      </c>
      <c r="AG448" s="195">
        <v>0</v>
      </c>
    </row>
    <row r="449">
      <c r="A449" s="13" t="s">
        <v>498</v>
      </c>
    </row>
    <row r="450">
      <c r="A450" s="187" t="s">
        <v>512</v>
      </c>
    </row>
    <row r="451">
      <c r="B451" s="193" t="s">
        <v>513</v>
      </c>
    </row>
    <row r="452">
      <c r="C452" s="13" t="s">
        <v>500</v>
      </c>
      <c r="K452" s="54">
        <v>5060404003</v>
      </c>
      <c r="M452" s="180">
        <v>355538.49</v>
      </c>
      <c r="N452" s="180"/>
      <c r="P452" s="180">
        <v>355538.49</v>
      </c>
      <c r="Q452" s="180"/>
      <c r="R452" s="180"/>
      <c r="S452" s="180">
        <v>355538.49</v>
      </c>
      <c r="T452" s="181">
        <v>0</v>
      </c>
      <c r="U452" s="179"/>
    </row>
    <row r="453">
      <c r="C453" s="13" t="s">
        <v>195</v>
      </c>
      <c r="K453" s="54">
        <v>5060405011</v>
      </c>
      <c r="M453" s="180">
        <v>2647984</v>
      </c>
      <c r="N453" s="180"/>
      <c r="P453" s="180">
        <v>2647984</v>
      </c>
      <c r="Q453" s="180"/>
      <c r="R453" s="180"/>
      <c r="S453" s="180">
        <v>2647984</v>
      </c>
      <c r="T453" s="181">
        <v>0</v>
      </c>
      <c r="U453" s="179"/>
    </row>
    <row r="454">
      <c r="A454" s="176" t="s">
        <v>514</v>
      </c>
      <c r="M454" s="189">
        <v>3003522.49</v>
      </c>
      <c r="P454" s="189">
        <v>3003522.49</v>
      </c>
      <c r="S454" s="189">
        <v>0</v>
      </c>
      <c r="AD454" s="194">
        <v>0</v>
      </c>
      <c r="AE454" s="194">
        <v>3003522.49</v>
      </c>
      <c r="AF454" s="194">
        <v>0</v>
      </c>
      <c r="AG454" s="195">
        <v>0</v>
      </c>
    </row>
    <row r="455">
      <c r="A455" s="176" t="s">
        <v>515</v>
      </c>
    </row>
    <row r="456">
      <c r="A456" s="13" t="s">
        <v>301</v>
      </c>
    </row>
    <row r="457">
      <c r="A457" s="187" t="s">
        <v>516</v>
      </c>
    </row>
    <row r="458">
      <c r="C458" s="13" t="s">
        <v>303</v>
      </c>
      <c r="K458" s="178">
        <v>5010101001</v>
      </c>
      <c r="M458" s="180"/>
      <c r="P458" s="179"/>
      <c r="Q458" s="180"/>
      <c r="R458" s="179"/>
      <c r="S458" s="179"/>
      <c r="T458" s="181">
        <v/>
      </c>
      <c r="U458" s="180"/>
    </row>
    <row r="459">
      <c r="C459" s="13" t="s">
        <v>517</v>
      </c>
      <c r="K459" s="178">
        <v>5010102000</v>
      </c>
      <c r="M459" s="180"/>
      <c r="N459" s="180">
        <v>2000</v>
      </c>
      <c r="P459" s="180">
        <v>2000</v>
      </c>
      <c r="Q459" s="180"/>
      <c r="R459" s="180">
        <v>50000</v>
      </c>
      <c r="S459" s="192">
        <v>48000</v>
      </c>
      <c r="T459" s="181">
        <v>0</v>
      </c>
      <c r="U459" s="180"/>
    </row>
    <row r="460">
      <c r="C460" s="13" t="s">
        <v>304</v>
      </c>
      <c r="K460" s="178">
        <v>5010201001</v>
      </c>
      <c r="M460" s="180"/>
      <c r="P460" s="179"/>
      <c r="Q460" s="180"/>
      <c r="R460" s="180">
        <v>50000</v>
      </c>
      <c r="S460" s="192">
        <v>50000</v>
      </c>
      <c r="T460" s="181">
        <v/>
      </c>
      <c r="U460" s="180"/>
    </row>
    <row r="461">
      <c r="C461" s="13" t="s">
        <v>305</v>
      </c>
      <c r="K461" s="178">
        <v>5010202000</v>
      </c>
      <c r="M461" s="180">
        <v>50000</v>
      </c>
      <c r="N461" s="192">
        <v>2000</v>
      </c>
      <c r="P461" s="180">
        <v>48000</v>
      </c>
      <c r="Q461" s="180">
        <v>3000</v>
      </c>
      <c r="R461" s="180">
        <v>3000</v>
      </c>
      <c r="S461" s="180">
        <v>45000</v>
      </c>
      <c r="T461" s="181">
        <v>0.0625</v>
      </c>
      <c r="U461" s="180">
        <v>3000</v>
      </c>
    </row>
    <row r="462">
      <c r="C462" s="13" t="s">
        <v>518</v>
      </c>
      <c r="K462" s="178">
        <v>5010204001</v>
      </c>
      <c r="M462" s="180"/>
      <c r="P462" s="179"/>
      <c r="Q462" s="180"/>
      <c r="R462" s="179"/>
      <c r="S462" s="179"/>
      <c r="T462" s="181">
        <v/>
      </c>
      <c r="U462" s="180"/>
    </row>
    <row r="463">
      <c r="C463" s="187" t="s">
        <v>519</v>
      </c>
      <c r="M463" s="189">
        <v>50000</v>
      </c>
      <c r="P463" s="189">
        <v>3000</v>
      </c>
      <c r="Q463" s="188"/>
      <c r="R463" s="189">
        <v>103000</v>
      </c>
      <c r="S463" s="196">
        <v>53000</v>
      </c>
      <c r="T463" s="190">
        <v>0.06</v>
      </c>
      <c r="U463" s="189">
        <v>3000</v>
      </c>
    </row>
    <row r="464">
      <c r="J464" s="191" t="s">
        <v>520</v>
      </c>
      <c r="M464" s="188">
        <v>50000</v>
      </c>
      <c r="P464" s="189">
        <v>50000</v>
      </c>
      <c r="Q464" s="189">
        <v>3000</v>
      </c>
      <c r="R464" s="189">
        <v>103000</v>
      </c>
      <c r="S464" s="196">
        <v>53000</v>
      </c>
      <c r="T464" s="190">
        <v>0.06</v>
      </c>
      <c r="U464" s="189">
        <v>3000</v>
      </c>
    </row>
    <row r="466">
      <c r="A466" s="176" t="s">
        <v>521</v>
      </c>
    </row>
    <row r="467">
      <c r="A467" s="13" t="s">
        <v>395</v>
      </c>
    </row>
    <row r="468">
      <c r="A468" s="187" t="s">
        <v>522</v>
      </c>
    </row>
    <row r="469">
      <c r="B469" s="193" t="s">
        <v>523</v>
      </c>
    </row>
    <row r="470">
      <c r="C470" s="13" t="s">
        <v>303</v>
      </c>
      <c r="K470" s="54">
        <v>5010101001</v>
      </c>
      <c r="M470" s="180">
        <v>50000</v>
      </c>
      <c r="N470" s="192">
        <v>1000</v>
      </c>
      <c r="P470" s="180">
        <v>49000</v>
      </c>
      <c r="Q470" s="180">
        <v>2000</v>
      </c>
      <c r="R470" s="180">
        <v>5000</v>
      </c>
      <c r="S470" s="180">
        <v>44000</v>
      </c>
      <c r="T470" s="181">
        <v>0.020408163265306121</v>
      </c>
      <c r="U470" s="180">
        <v>1000</v>
      </c>
    </row>
    <row r="471">
      <c r="C471" s="13" t="s">
        <v>304</v>
      </c>
      <c r="K471" s="54">
        <v>5010201001</v>
      </c>
      <c r="M471" s="180"/>
      <c r="N471" s="180">
        <v>1000</v>
      </c>
      <c r="P471" s="180">
        <v>1000</v>
      </c>
      <c r="Q471" s="180"/>
      <c r="R471" s="180"/>
      <c r="S471" s="180">
        <v>1000</v>
      </c>
      <c r="T471" s="181">
        <v>0</v>
      </c>
      <c r="U471" s="179"/>
    </row>
    <row r="472">
      <c r="A472" s="176" t="s">
        <v>524</v>
      </c>
      <c r="M472" s="189">
        <v>50000</v>
      </c>
      <c r="P472" s="189">
        <v>50000</v>
      </c>
      <c r="S472" s="189">
        <v>2000</v>
      </c>
      <c r="AD472" s="194">
        <v>5000</v>
      </c>
      <c r="AE472" s="194">
        <v>45000</v>
      </c>
      <c r="AF472" s="194">
        <v>1000</v>
      </c>
      <c r="AG472" s="195">
        <v>0.02</v>
      </c>
    </row>
    <row r="474">
      <c r="B474" s="197" t="s">
        <v>320</v>
      </c>
      <c r="M474" s="189" t="s">
        <v>525</v>
      </c>
      <c r="P474" s="189" t="s">
        <v>525</v>
      </c>
      <c r="Q474" s="189" t="s">
        <v>526</v>
      </c>
      <c r="R474" s="189" t="s">
        <v>527</v>
      </c>
      <c r="S474" s="189" t="s">
        <v>528</v>
      </c>
      <c r="T474" s="190">
        <v>0</v>
      </c>
      <c r="U474" s="189" t="s">
        <v>526</v>
      </c>
    </row>
    <row r="475">
      <c r="B475" s="197" t="s">
        <v>356</v>
      </c>
      <c r="M475" s="189" t="s">
        <v>529</v>
      </c>
      <c r="P475" s="189" t="s">
        <v>529</v>
      </c>
      <c r="Q475" s="189" t="s">
        <v>526</v>
      </c>
      <c r="R475" s="189" t="s">
        <v>530</v>
      </c>
      <c r="S475" s="189" t="s">
        <v>531</v>
      </c>
      <c r="T475" s="190">
        <v>0</v>
      </c>
      <c r="U475" s="189" t="s">
        <v>526</v>
      </c>
    </row>
    <row r="476">
      <c r="B476" s="197" t="s">
        <v>393</v>
      </c>
      <c r="M476" s="189" t="s">
        <v>532</v>
      </c>
      <c r="P476" s="189" t="s">
        <v>532</v>
      </c>
      <c r="Q476" s="189" t="s">
        <v>526</v>
      </c>
      <c r="R476" s="189" t="s">
        <v>533</v>
      </c>
      <c r="S476" s="189" t="s">
        <v>534</v>
      </c>
      <c r="T476" s="190">
        <v>6.4156221405090942E-06</v>
      </c>
      <c r="U476" s="189" t="s">
        <v>535</v>
      </c>
    </row>
    <row r="477">
      <c r="B477" s="197" t="s">
        <v>506</v>
      </c>
      <c r="M477" s="189" t="s">
        <v>536</v>
      </c>
      <c r="P477" s="189" t="s">
        <v>536</v>
      </c>
      <c r="Q477" s="189" t="s">
        <v>526</v>
      </c>
      <c r="R477" s="189" t="s">
        <v>526</v>
      </c>
      <c r="S477" s="189" t="s">
        <v>536</v>
      </c>
      <c r="T477" s="190">
        <v>0</v>
      </c>
      <c r="U477" s="189" t="s">
        <v>526</v>
      </c>
    </row>
    <row r="478">
      <c r="B478" s="197" t="s">
        <v>520</v>
      </c>
      <c r="M478" s="189" t="s">
        <v>537</v>
      </c>
      <c r="P478" s="189" t="s">
        <v>537</v>
      </c>
      <c r="Q478" s="189" t="s">
        <v>538</v>
      </c>
      <c r="R478" s="189" t="s">
        <v>539</v>
      </c>
      <c r="S478" s="189" t="s">
        <v>526</v>
      </c>
      <c r="T478" s="190">
        <v>0.06</v>
      </c>
      <c r="U478" s="189" t="s">
        <v>538</v>
      </c>
    </row>
    <row r="479">
      <c r="B479" s="197" t="s">
        <v>540</v>
      </c>
      <c r="M479" s="189" t="s">
        <v>541</v>
      </c>
      <c r="P479" s="189" t="s">
        <v>541</v>
      </c>
      <c r="Q479" s="189" t="s">
        <v>526</v>
      </c>
      <c r="R479" s="189" t="s">
        <v>526</v>
      </c>
      <c r="S479" s="189" t="s">
        <v>541</v>
      </c>
      <c r="T479" s="189" t="s">
        <v>526</v>
      </c>
      <c r="U479" s="189" t="s">
        <v>526</v>
      </c>
    </row>
    <row r="480">
      <c r="B480" s="197" t="s">
        <v>542</v>
      </c>
      <c r="M480" s="189" t="s">
        <v>543</v>
      </c>
      <c r="P480" s="189" t="s">
        <v>543</v>
      </c>
      <c r="Q480" s="189" t="s">
        <v>526</v>
      </c>
      <c r="R480" s="189" t="s">
        <v>544</v>
      </c>
      <c r="S480" s="189" t="s">
        <v>545</v>
      </c>
      <c r="T480" s="189" t="s">
        <v>526</v>
      </c>
      <c r="U480" s="189" t="s">
        <v>526</v>
      </c>
    </row>
    <row r="481">
      <c r="B481" s="197" t="s">
        <v>546</v>
      </c>
      <c r="M481" s="189" t="s">
        <v>547</v>
      </c>
      <c r="P481" s="189" t="s">
        <v>547</v>
      </c>
      <c r="Q481" s="189" t="s">
        <v>526</v>
      </c>
      <c r="R481" s="189" t="s">
        <v>544</v>
      </c>
      <c r="S481" s="189" t="s">
        <v>548</v>
      </c>
      <c r="T481" s="189" t="s">
        <v>526</v>
      </c>
      <c r="U481" s="189" t="s">
        <v>526</v>
      </c>
    </row>
    <row r="482">
      <c r="B482" s="197" t="s">
        <v>549</v>
      </c>
      <c r="M482" s="189" t="s">
        <v>550</v>
      </c>
      <c r="P482" s="189" t="s">
        <v>550</v>
      </c>
      <c r="Q482" s="189" t="s">
        <v>551</v>
      </c>
      <c r="R482" s="189" t="s">
        <v>552</v>
      </c>
      <c r="S482" s="189" t="s">
        <v>553</v>
      </c>
      <c r="T482" s="189" t="s">
        <v>554</v>
      </c>
      <c r="U482" s="189" t="s">
        <v>555</v>
      </c>
    </row>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C29:J29"/>
    <mergeCell ref="C39:J39"/>
    <mergeCell ref="C49:J49"/>
    <mergeCell ref="C60:J60"/>
    <mergeCell ref="C64:J64"/>
    <mergeCell ref="C68:J68"/>
    <mergeCell ref="C72:J72"/>
    <mergeCell ref="C77:J77"/>
    <mergeCell ref="C81:J81"/>
    <mergeCell ref="C90:J90"/>
    <mergeCell ref="C94:J94"/>
    <mergeCell ref="C98:J98"/>
    <mergeCell ref="C103:J103"/>
    <mergeCell ref="C125:J125"/>
    <mergeCell ref="C129:J129"/>
    <mergeCell ref="C133:J133"/>
    <mergeCell ref="C138:J138"/>
    <mergeCell ref="C142:J142"/>
    <mergeCell ref="C152:J152"/>
    <mergeCell ref="C166:J166"/>
    <mergeCell ref="C170:J170"/>
    <mergeCell ref="C174:J174"/>
    <mergeCell ref="C180:J180"/>
    <mergeCell ref="C190:J190"/>
    <mergeCell ref="C432:J432"/>
    <mergeCell ref="C436:J436"/>
    <mergeCell ref="C440:J440"/>
    <mergeCell ref="C463:J463"/>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3"/>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4" t="s">
        <v>29</v>
      </c>
      <c r="V5" s="69" t="s">
        <v>30</v>
      </c>
    </row>
    <row r="6" hidden="1">
      <c r="A6" s="141" t="s">
        <v>31</v>
      </c>
      <c r="B6" s="142"/>
      <c r="C6" s="143"/>
      <c r="D6" s="144"/>
      <c r="E6" s="144"/>
      <c r="F6" s="144"/>
      <c r="G6" s="144"/>
      <c r="H6" s="144"/>
      <c r="I6" s="144"/>
      <c r="J6" s="144"/>
      <c r="K6" s="144"/>
      <c r="L6" s="144"/>
      <c r="M6" s="144"/>
      <c r="N6" s="144"/>
      <c r="O6" s="144"/>
      <c r="P6" s="144"/>
      <c r="Q6" s="144"/>
      <c r="R6" s="144"/>
      <c r="S6" s="144"/>
      <c r="T6" s="144"/>
      <c r="U6" s="145"/>
      <c r="V6" s="99" t="s">
        <v>32</v>
      </c>
    </row>
    <row r="7" hidden="1">
      <c r="A7" s="146" t="s">
        <v>33</v>
      </c>
      <c r="B7" s="147" t="e">
        <f>+'JAN-DEC'!#REF!</f>
        <v>#REF!</v>
      </c>
      <c r="C7" s="148" t="e">
        <f>VLOOKUP($B7,'JAN-DEC'!#REF!,12,FALSE)</f>
        <v>#REF!</v>
      </c>
      <c r="D7" s="148" t="e">
        <f>VLOOKUP($B7,'JAN-DEC'!#REF!,13,FALSE)</f>
        <v>#REF!</v>
      </c>
      <c r="E7" s="148" t="e">
        <f>VLOOKUP($B7,'JAN-DEC'!#REF!,14,FALSE)</f>
        <v>#REF!</v>
      </c>
      <c r="F7" s="148" t="e">
        <f>VLOOKUP($B7,'JAN-DEC'!#REF!,15,FALSE)</f>
        <v>#REF!</v>
      </c>
      <c r="G7" s="148" t="e">
        <f>VLOOKUP($B7,'JAN-DEC'!#REF!,16,FALSE)</f>
        <v>#REF!</v>
      </c>
      <c r="H7" s="148" t="e">
        <f>VLOOKUP($B7,'JAN-DEC'!#REF!,17,FALSE)</f>
        <v>#REF!</v>
      </c>
      <c r="I7" s="148" t="e">
        <f>VLOOKUP($B7,'JAN-DEC'!#REF!,18,FALSE)</f>
        <v>#REF!</v>
      </c>
      <c r="J7" s="148" t="e">
        <f>VLOOKUP($B7,'JAN-DEC'!#REF!,19,FALSE)</f>
        <v>#REF!</v>
      </c>
      <c r="K7" s="148" t="e">
        <f>VLOOKUP($B7,'JAN-DEC'!#REF!,20,FALSE)</f>
        <v>#REF!</v>
      </c>
      <c r="L7" s="148" t="e">
        <f>VLOOKUP($B7,'JAN-DEC'!#REF!,21,FALSE)</f>
        <v>#REF!</v>
      </c>
      <c r="M7" s="148" t="e">
        <f>VLOOKUP($B7,'JAN-DEC'!#REF!,22,FALSE)</f>
        <v>#REF!</v>
      </c>
      <c r="N7" s="148" t="e">
        <f>VLOOKUP($B7,'JAN-DEC'!#REF!,23,FALSE)</f>
        <v>#REF!</v>
      </c>
      <c r="O7" s="148" t="e">
        <f>VLOOKUP($B7,'JAN-DEC'!#REF!,24,FALSE)</f>
        <v>#REF!</v>
      </c>
      <c r="P7" s="148" t="e">
        <f>VLOOKUP($B7,'JAN-DEC'!#REF!,25,FALSE)</f>
        <v>#REF!</v>
      </c>
      <c r="Q7" s="148" t="e">
        <f>VLOOKUP($B7,'JAN-DEC'!#REF!,26,FALSE)</f>
        <v>#REF!</v>
      </c>
      <c r="R7" s="148" t="e">
        <f>VLOOKUP($B7,'JAN-DEC'!#REF!,27,FALSE)</f>
        <v>#REF!</v>
      </c>
      <c r="S7" s="148" t="e">
        <f>VLOOKUP($B7,'JAN-DEC'!#REF!,28,FALSE)</f>
        <v>#REF!</v>
      </c>
      <c r="T7" s="148" t="e">
        <f>VLOOKUP($B7,'JAN-DEC'!#REF!,29,FALSE)</f>
        <v>#REF!</v>
      </c>
      <c r="U7" s="149" t="e">
        <f>VLOOKUP($B7,'JAN-DEC'!#REF!,30,FALSE)</f>
        <v>#REF!</v>
      </c>
      <c r="V7" s="100" t="e">
        <f>VLOOKUP($B7,'JAN-DEC'!#REF!,32,FALSE)</f>
        <v>#REF!</v>
      </c>
    </row>
    <row r="8" hidden="1">
      <c r="A8" s="146" t="s">
        <v>34</v>
      </c>
      <c r="B8" s="147" t="e">
        <f>+'JAN-DEC'!#REF!</f>
        <v>#REF!</v>
      </c>
      <c r="C8" s="148" t="e">
        <f>VLOOKUP($B8,'JAN-DEC'!#REF!,12,FALSE)</f>
        <v>#REF!</v>
      </c>
      <c r="D8" s="148" t="e">
        <f>VLOOKUP($B8,'JAN-DEC'!#REF!,13,FALSE)</f>
        <v>#REF!</v>
      </c>
      <c r="E8" s="148" t="e">
        <f>VLOOKUP($B8,'JAN-DEC'!#REF!,14,FALSE)</f>
        <v>#REF!</v>
      </c>
      <c r="F8" s="148" t="e">
        <f>VLOOKUP($B8,'JAN-DEC'!#REF!,15,FALSE)</f>
        <v>#REF!</v>
      </c>
      <c r="G8" s="148" t="e">
        <f>VLOOKUP($B8,'JAN-DEC'!#REF!,16,FALSE)</f>
        <v>#REF!</v>
      </c>
      <c r="H8" s="148" t="e">
        <f>VLOOKUP($B8,'JAN-DEC'!#REF!,17,FALSE)</f>
        <v>#REF!</v>
      </c>
      <c r="I8" s="148" t="e">
        <f>VLOOKUP($B8,'JAN-DEC'!#REF!,18,FALSE)</f>
        <v>#REF!</v>
      </c>
      <c r="J8" s="148" t="e">
        <f>VLOOKUP($B8,'JAN-DEC'!#REF!,19,FALSE)</f>
        <v>#REF!</v>
      </c>
      <c r="K8" s="148" t="e">
        <f>VLOOKUP($B8,'JAN-DEC'!#REF!,20,FALSE)</f>
        <v>#REF!</v>
      </c>
      <c r="L8" s="148" t="e">
        <f>VLOOKUP($B8,'JAN-DEC'!#REF!,21,FALSE)</f>
        <v>#REF!</v>
      </c>
      <c r="M8" s="148" t="e">
        <f>VLOOKUP($B8,'JAN-DEC'!#REF!,22,FALSE)</f>
        <v>#REF!</v>
      </c>
      <c r="N8" s="148" t="e">
        <f>VLOOKUP($B8,'JAN-DEC'!#REF!,23,FALSE)</f>
        <v>#REF!</v>
      </c>
      <c r="O8" s="148" t="e">
        <f>VLOOKUP($B8,'JAN-DEC'!#REF!,24,FALSE)</f>
        <v>#REF!</v>
      </c>
      <c r="P8" s="148" t="e">
        <f>VLOOKUP($B8,'JAN-DEC'!#REF!,25,FALSE)</f>
        <v>#REF!</v>
      </c>
      <c r="Q8" s="148" t="e">
        <f>VLOOKUP($B8,'JAN-DEC'!#REF!,26,FALSE)</f>
        <v>#REF!</v>
      </c>
      <c r="R8" s="148" t="e">
        <f>VLOOKUP($B8,'JAN-DEC'!#REF!,27,FALSE)</f>
        <v>#REF!</v>
      </c>
      <c r="S8" s="148" t="e">
        <f>VLOOKUP($B8,'JAN-DEC'!#REF!,28,FALSE)</f>
        <v>#REF!</v>
      </c>
      <c r="T8" s="148" t="e">
        <f>VLOOKUP($B8,'JAN-DEC'!#REF!,29,FALSE)</f>
        <v>#REF!</v>
      </c>
      <c r="U8" s="149" t="e">
        <f>VLOOKUP($B8,'JAN-DEC'!#REF!,30,FALSE)</f>
        <v>#REF!</v>
      </c>
      <c r="V8" s="100" t="e">
        <f>VLOOKUP($B8,'JAN-DEC'!#REF!,32,FALSE)</f>
        <v>#REF!</v>
      </c>
    </row>
    <row r="9" hidden="1">
      <c r="A9" s="146" t="s">
        <v>35</v>
      </c>
      <c r="B9" s="147" t="e">
        <f>+'JAN-DEC'!#REF!</f>
        <v>#REF!</v>
      </c>
      <c r="C9" s="148" t="e">
        <f>VLOOKUP($B9,'JAN-DEC'!#REF!,12,FALSE)</f>
        <v>#REF!</v>
      </c>
      <c r="D9" s="148" t="e">
        <f>VLOOKUP($B9,'JAN-DEC'!#REF!,13,FALSE)</f>
        <v>#REF!</v>
      </c>
      <c r="E9" s="148" t="e">
        <f>VLOOKUP($B9,'JAN-DEC'!#REF!,14,FALSE)</f>
        <v>#REF!</v>
      </c>
      <c r="F9" s="148" t="e">
        <f>VLOOKUP($B9,'JAN-DEC'!#REF!,15,FALSE)</f>
        <v>#REF!</v>
      </c>
      <c r="G9" s="148" t="e">
        <f>VLOOKUP($B9,'JAN-DEC'!#REF!,16,FALSE)</f>
        <v>#REF!</v>
      </c>
      <c r="H9" s="148" t="e">
        <f>VLOOKUP($B9,'JAN-DEC'!#REF!,17,FALSE)</f>
        <v>#REF!</v>
      </c>
      <c r="I9" s="148" t="e">
        <f>VLOOKUP($B9,'JAN-DEC'!#REF!,18,FALSE)</f>
        <v>#REF!</v>
      </c>
      <c r="J9" s="148" t="e">
        <f>VLOOKUP($B9,'JAN-DEC'!#REF!,19,FALSE)</f>
        <v>#REF!</v>
      </c>
      <c r="K9" s="148" t="e">
        <f>VLOOKUP($B9,'JAN-DEC'!#REF!,20,FALSE)</f>
        <v>#REF!</v>
      </c>
      <c r="L9" s="148" t="e">
        <f>VLOOKUP($B9,'JAN-DEC'!#REF!,21,FALSE)</f>
        <v>#REF!</v>
      </c>
      <c r="M9" s="148" t="e">
        <f>VLOOKUP($B9,'JAN-DEC'!#REF!,22,FALSE)</f>
        <v>#REF!</v>
      </c>
      <c r="N9" s="148" t="e">
        <f>VLOOKUP($B9,'JAN-DEC'!#REF!,23,FALSE)</f>
        <v>#REF!</v>
      </c>
      <c r="O9" s="148" t="e">
        <f>VLOOKUP($B9,'JAN-DEC'!#REF!,24,FALSE)</f>
        <v>#REF!</v>
      </c>
      <c r="P9" s="148" t="e">
        <f>VLOOKUP($B9,'JAN-DEC'!#REF!,25,FALSE)</f>
        <v>#REF!</v>
      </c>
      <c r="Q9" s="148" t="e">
        <f>VLOOKUP($B9,'JAN-DEC'!#REF!,26,FALSE)</f>
        <v>#REF!</v>
      </c>
      <c r="R9" s="148" t="e">
        <f>VLOOKUP($B9,'JAN-DEC'!#REF!,27,FALSE)</f>
        <v>#REF!</v>
      </c>
      <c r="S9" s="148" t="e">
        <f>VLOOKUP($B9,'JAN-DEC'!#REF!,28,FALSE)</f>
        <v>#REF!</v>
      </c>
      <c r="T9" s="148" t="e">
        <f>VLOOKUP($B9,'JAN-DEC'!#REF!,29,FALSE)</f>
        <v>#REF!</v>
      </c>
      <c r="U9" s="149" t="e">
        <f>VLOOKUP($B9,'JAN-DEC'!#REF!,30,FALSE)</f>
        <v>#REF!</v>
      </c>
      <c r="V9" s="100" t="e">
        <f>VLOOKUP($B9,'JAN-DEC'!#REF!,32,FALSE)</f>
        <v>#REF!</v>
      </c>
      <c r="W9" s="107" t="e">
        <f>+S7+S12</f>
        <v>#REF!</v>
      </c>
    </row>
    <row r="10" hidden="1">
      <c r="A10" s="147"/>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5" t="e">
        <f>SUM(U7:U9)</f>
        <v>#REF!</v>
      </c>
      <c r="V10" s="101" t="e">
        <f t="shared" si="4"/>
        <v>#REF!</v>
      </c>
    </row>
    <row r="11" hidden="1">
      <c r="A11" s="150" t="s">
        <v>37</v>
      </c>
      <c r="B11" s="147"/>
      <c r="C11" s="148"/>
      <c r="D11" s="148"/>
      <c r="E11" s="148"/>
      <c r="F11" s="148"/>
      <c r="G11" s="148"/>
      <c r="H11" s="148"/>
      <c r="I11" s="148"/>
      <c r="J11" s="148"/>
      <c r="K11" s="148"/>
      <c r="L11" s="148"/>
      <c r="M11" s="148"/>
      <c r="N11" s="148"/>
      <c r="O11" s="148"/>
      <c r="P11" s="148"/>
      <c r="Q11" s="148"/>
      <c r="R11" s="148"/>
      <c r="S11" s="148"/>
      <c r="T11" s="148"/>
      <c r="U11" s="149"/>
      <c r="V11" s="100"/>
    </row>
    <row r="12" hidden="1">
      <c r="A12" s="146" t="s">
        <v>38</v>
      </c>
      <c r="B12" s="147" t="e">
        <f>+'JAN-DEC'!#REF!</f>
        <v>#REF!</v>
      </c>
      <c r="C12" s="148" t="e">
        <f>VLOOKUP($B12,'JAN-DEC'!#REF!,12,FALSE)</f>
        <v>#REF!</v>
      </c>
      <c r="D12" s="148" t="e">
        <f>VLOOKUP($B12,'JAN-DEC'!#REF!,13,FALSE)</f>
        <v>#REF!</v>
      </c>
      <c r="E12" s="148" t="e">
        <f>VLOOKUP($B12,'JAN-DEC'!#REF!,14,FALSE)</f>
        <v>#REF!</v>
      </c>
      <c r="F12" s="148" t="e">
        <f>VLOOKUP($B12,'JAN-DEC'!#REF!,15,FALSE)</f>
        <v>#REF!</v>
      </c>
      <c r="G12" s="148" t="e">
        <f>VLOOKUP($B12,'JAN-DEC'!#REF!,16,FALSE)</f>
        <v>#REF!</v>
      </c>
      <c r="H12" s="148" t="e">
        <f>VLOOKUP($B12,'JAN-DEC'!#REF!,17,FALSE)</f>
        <v>#REF!</v>
      </c>
      <c r="I12" s="148" t="e">
        <f>VLOOKUP($B12,'JAN-DEC'!#REF!,18,FALSE)</f>
        <v>#REF!</v>
      </c>
      <c r="J12" s="148" t="e">
        <f>VLOOKUP($B12,'JAN-DEC'!#REF!,19,FALSE)</f>
        <v>#REF!</v>
      </c>
      <c r="K12" s="148" t="e">
        <f>VLOOKUP($B12,'JAN-DEC'!#REF!,20,FALSE)</f>
        <v>#REF!</v>
      </c>
      <c r="L12" s="148" t="e">
        <f>VLOOKUP($B12,'JAN-DEC'!#REF!,21,FALSE)</f>
        <v>#REF!</v>
      </c>
      <c r="M12" s="148" t="e">
        <f>VLOOKUP($B12,'JAN-DEC'!#REF!,22,FALSE)</f>
        <v>#REF!</v>
      </c>
      <c r="N12" s="148" t="e">
        <f>VLOOKUP($B12,'JAN-DEC'!#REF!,23,FALSE)</f>
        <v>#REF!</v>
      </c>
      <c r="O12" s="148" t="e">
        <f>VLOOKUP($B12,'JAN-DEC'!#REF!,24,FALSE)</f>
        <v>#REF!</v>
      </c>
      <c r="P12" s="148" t="e">
        <f>VLOOKUP($B12,'JAN-DEC'!#REF!,25,FALSE)</f>
        <v>#REF!</v>
      </c>
      <c r="Q12" s="148" t="e">
        <f>VLOOKUP($B12,'JAN-DEC'!#REF!,26,FALSE)</f>
        <v>#REF!</v>
      </c>
      <c r="R12" s="148" t="e">
        <f>VLOOKUP($B12,'JAN-DEC'!#REF!,27,FALSE)</f>
        <v>#REF!</v>
      </c>
      <c r="S12" s="148" t="e">
        <f>VLOOKUP($B12,'JAN-DEC'!#REF!,28,FALSE)</f>
        <v>#REF!</v>
      </c>
      <c r="T12" s="148" t="e">
        <f>VLOOKUP($B12,'JAN-DEC'!#REF!,29,FALSE)</f>
        <v>#REF!</v>
      </c>
      <c r="U12" s="149" t="e">
        <f>VLOOKUP($B12,'JAN-DEC'!#REF!,30,FALSE)</f>
        <v>#REF!</v>
      </c>
      <c r="V12" s="100" t="e">
        <f>VLOOKUP($B12,'JAN-DEC'!#REF!,32,FALSE)</f>
        <v>#REF!</v>
      </c>
    </row>
    <row r="13" hidden="1">
      <c r="A13" s="146" t="s">
        <v>39</v>
      </c>
      <c r="B13" s="147" t="e">
        <f>+'JAN-DEC'!#REF!</f>
        <v>#REF!</v>
      </c>
      <c r="C13" s="148" t="e">
        <f>VLOOKUP($B13,'JAN-DEC'!#REF!,12,FALSE)</f>
        <v>#REF!</v>
      </c>
      <c r="D13" s="148" t="e">
        <f>VLOOKUP($B13,'JAN-DEC'!#REF!,13,FALSE)</f>
        <v>#REF!</v>
      </c>
      <c r="E13" s="148" t="e">
        <f>VLOOKUP($B13,'JAN-DEC'!#REF!,14,FALSE)</f>
        <v>#REF!</v>
      </c>
      <c r="F13" s="148" t="e">
        <f>VLOOKUP($B13,'JAN-DEC'!#REF!,15,FALSE)</f>
        <v>#REF!</v>
      </c>
      <c r="G13" s="148" t="e">
        <f>VLOOKUP($B13,'JAN-DEC'!#REF!,16,FALSE)</f>
        <v>#REF!</v>
      </c>
      <c r="H13" s="148" t="e">
        <f>VLOOKUP($B13,'JAN-DEC'!#REF!,17,FALSE)</f>
        <v>#REF!</v>
      </c>
      <c r="I13" s="148" t="e">
        <f>VLOOKUP($B13,'JAN-DEC'!#REF!,18,FALSE)</f>
        <v>#REF!</v>
      </c>
      <c r="J13" s="148" t="e">
        <f>VLOOKUP($B13,'JAN-DEC'!#REF!,19,FALSE)</f>
        <v>#REF!</v>
      </c>
      <c r="K13" s="148" t="e">
        <f>VLOOKUP($B13,'JAN-DEC'!#REF!,20,FALSE)</f>
        <v>#REF!</v>
      </c>
      <c r="L13" s="148" t="e">
        <f>VLOOKUP($B13,'JAN-DEC'!#REF!,21,FALSE)</f>
        <v>#REF!</v>
      </c>
      <c r="M13" s="148" t="e">
        <f>VLOOKUP($B13,'JAN-DEC'!#REF!,22,FALSE)</f>
        <v>#REF!</v>
      </c>
      <c r="N13" s="148" t="e">
        <f>VLOOKUP($B13,'JAN-DEC'!#REF!,23,FALSE)</f>
        <v>#REF!</v>
      </c>
      <c r="O13" s="148" t="e">
        <f>VLOOKUP($B13,'JAN-DEC'!#REF!,24,FALSE)</f>
        <v>#REF!</v>
      </c>
      <c r="P13" s="148" t="e">
        <f>VLOOKUP($B13,'JAN-DEC'!#REF!,25,FALSE)</f>
        <v>#REF!</v>
      </c>
      <c r="Q13" s="148" t="e">
        <f>VLOOKUP($B13,'JAN-DEC'!#REF!,26,FALSE)</f>
        <v>#REF!</v>
      </c>
      <c r="R13" s="148" t="e">
        <f>VLOOKUP($B13,'JAN-DEC'!#REF!,27,FALSE)</f>
        <v>#REF!</v>
      </c>
      <c r="S13" s="148" t="e">
        <f>VLOOKUP($B13,'JAN-DEC'!#REF!,28,FALSE)</f>
        <v>#REF!</v>
      </c>
      <c r="T13" s="148" t="e">
        <f>VLOOKUP($B13,'JAN-DEC'!#REF!,29,FALSE)</f>
        <v>#REF!</v>
      </c>
      <c r="U13" s="149" t="e">
        <f>VLOOKUP($B13,'JAN-DEC'!#REF!,30,FALSE)</f>
        <v>#REF!</v>
      </c>
      <c r="V13" s="100" t="e">
        <f>VLOOKUP($B13,'JAN-DEC'!#REF!,32,FALSE)</f>
        <v>#REF!</v>
      </c>
    </row>
    <row r="14" hidden="1">
      <c r="A14" s="146" t="s">
        <v>40</v>
      </c>
      <c r="B14" s="147" t="e">
        <f>+'JAN-DEC'!#REF!</f>
        <v>#REF!</v>
      </c>
      <c r="C14" s="148" t="e">
        <f>VLOOKUP($B14,'JAN-DEC'!#REF!,12,FALSE)</f>
        <v>#REF!</v>
      </c>
      <c r="D14" s="148" t="e">
        <f>VLOOKUP($B14,'JAN-DEC'!#REF!,13,FALSE)</f>
        <v>#REF!</v>
      </c>
      <c r="E14" s="148" t="e">
        <f>VLOOKUP($B14,'JAN-DEC'!#REF!,14,FALSE)</f>
        <v>#REF!</v>
      </c>
      <c r="F14" s="148" t="e">
        <f>VLOOKUP($B14,'JAN-DEC'!#REF!,15,FALSE)</f>
        <v>#REF!</v>
      </c>
      <c r="G14" s="148" t="e">
        <f>VLOOKUP($B14,'JAN-DEC'!#REF!,16,FALSE)</f>
        <v>#REF!</v>
      </c>
      <c r="H14" s="148" t="e">
        <f>VLOOKUP($B14,'JAN-DEC'!#REF!,17,FALSE)</f>
        <v>#REF!</v>
      </c>
      <c r="I14" s="148" t="e">
        <f>VLOOKUP($B14,'JAN-DEC'!#REF!,18,FALSE)</f>
        <v>#REF!</v>
      </c>
      <c r="J14" s="148" t="e">
        <f>VLOOKUP($B14,'JAN-DEC'!#REF!,19,FALSE)</f>
        <v>#REF!</v>
      </c>
      <c r="K14" s="148" t="e">
        <f>VLOOKUP($B14,'JAN-DEC'!#REF!,20,FALSE)</f>
        <v>#REF!</v>
      </c>
      <c r="L14" s="148" t="e">
        <f>VLOOKUP($B14,'JAN-DEC'!#REF!,21,FALSE)</f>
        <v>#REF!</v>
      </c>
      <c r="M14" s="148" t="e">
        <f>VLOOKUP($B14,'JAN-DEC'!#REF!,22,FALSE)</f>
        <v>#REF!</v>
      </c>
      <c r="N14" s="148" t="e">
        <f>VLOOKUP($B14,'JAN-DEC'!#REF!,23,FALSE)</f>
        <v>#REF!</v>
      </c>
      <c r="O14" s="148" t="e">
        <f>VLOOKUP($B14,'JAN-DEC'!#REF!,24,FALSE)</f>
        <v>#REF!</v>
      </c>
      <c r="P14" s="148" t="e">
        <f>VLOOKUP($B14,'JAN-DEC'!#REF!,25,FALSE)</f>
        <v>#REF!</v>
      </c>
      <c r="Q14" s="148" t="e">
        <f>VLOOKUP($B14,'JAN-DEC'!#REF!,26,FALSE)</f>
        <v>#REF!</v>
      </c>
      <c r="R14" s="148" t="e">
        <f>VLOOKUP($B14,'JAN-DEC'!#REF!,27,FALSE)</f>
        <v>#REF!</v>
      </c>
      <c r="S14" s="148" t="e">
        <f>VLOOKUP($B14,'JAN-DEC'!#REF!,28,FALSE)</f>
        <v>#REF!</v>
      </c>
      <c r="T14" s="148" t="e">
        <f>VLOOKUP($B14,'JAN-DEC'!#REF!,29,FALSE)</f>
        <v>#REF!</v>
      </c>
      <c r="U14" s="149" t="e">
        <f>VLOOKUP($B14,'JAN-DEC'!#REF!,30,FALSE)</f>
        <v>#REF!</v>
      </c>
      <c r="V14" s="100" t="e">
        <f>VLOOKUP($B14,'JAN-DEC'!#REF!,32,FALSE)</f>
        <v>#REF!</v>
      </c>
    </row>
    <row r="15" hidden="1">
      <c r="A15" s="147"/>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5" t="e">
        <f>SUM(U12:U14)</f>
        <v>#REF!</v>
      </c>
      <c r="V15" s="101" t="e">
        <f t="shared" si="10"/>
        <v>#REF!</v>
      </c>
    </row>
    <row r="16" hidden="1">
      <c r="A16" s="150" t="s">
        <v>41</v>
      </c>
      <c r="B16" s="147"/>
      <c r="C16" s="148"/>
      <c r="D16" s="148"/>
      <c r="E16" s="148"/>
      <c r="F16" s="148"/>
      <c r="G16" s="148"/>
      <c r="H16" s="148"/>
      <c r="I16" s="148"/>
      <c r="J16" s="148"/>
      <c r="K16" s="148"/>
      <c r="L16" s="148"/>
      <c r="M16" s="148"/>
      <c r="N16" s="148"/>
      <c r="O16" s="148"/>
      <c r="P16" s="148"/>
      <c r="Q16" s="148"/>
      <c r="R16" s="148"/>
      <c r="S16" s="148"/>
      <c r="T16" s="148"/>
      <c r="U16" s="149"/>
      <c r="V16" s="100"/>
    </row>
    <row r="17" hidden="1">
      <c r="A17" s="146" t="s">
        <v>42</v>
      </c>
      <c r="B17" s="147" t="e">
        <f>+'JAN-DEC'!#REF!</f>
        <v>#REF!</v>
      </c>
      <c r="C17" s="148" t="e">
        <f>VLOOKUP($B17,'JAN-DEC'!#REF!,12,FALSE)</f>
        <v>#REF!</v>
      </c>
      <c r="D17" s="148" t="e">
        <f>VLOOKUP($B17,'JAN-DEC'!#REF!,13,FALSE)</f>
        <v>#REF!</v>
      </c>
      <c r="E17" s="148" t="e">
        <f>VLOOKUP($B17,'JAN-DEC'!#REF!,14,FALSE)</f>
        <v>#REF!</v>
      </c>
      <c r="F17" s="148" t="e">
        <f>VLOOKUP($B17,'JAN-DEC'!#REF!,15,FALSE)</f>
        <v>#REF!</v>
      </c>
      <c r="G17" s="148" t="e">
        <f>VLOOKUP($B17,'JAN-DEC'!#REF!,16,FALSE)</f>
        <v>#REF!</v>
      </c>
      <c r="H17" s="148" t="e">
        <f>VLOOKUP($B17,'JAN-DEC'!#REF!,17,FALSE)</f>
        <v>#REF!</v>
      </c>
      <c r="I17" s="148" t="e">
        <f>VLOOKUP($B17,'JAN-DEC'!#REF!,18,FALSE)</f>
        <v>#REF!</v>
      </c>
      <c r="J17" s="148" t="e">
        <f>VLOOKUP($B17,'JAN-DEC'!#REF!,19,FALSE)</f>
        <v>#REF!</v>
      </c>
      <c r="K17" s="148" t="e">
        <f>VLOOKUP($B17,'JAN-DEC'!#REF!,20,FALSE)</f>
        <v>#REF!</v>
      </c>
      <c r="L17" s="148" t="e">
        <f>VLOOKUP($B17,'JAN-DEC'!#REF!,21,FALSE)</f>
        <v>#REF!</v>
      </c>
      <c r="M17" s="148" t="e">
        <f>VLOOKUP($B17,'JAN-DEC'!#REF!,22,FALSE)</f>
        <v>#REF!</v>
      </c>
      <c r="N17" s="148" t="e">
        <f>VLOOKUP($B17,'JAN-DEC'!#REF!,23,FALSE)</f>
        <v>#REF!</v>
      </c>
      <c r="O17" s="148" t="e">
        <f>VLOOKUP($B17,'JAN-DEC'!#REF!,24,FALSE)</f>
        <v>#REF!</v>
      </c>
      <c r="P17" s="148" t="e">
        <f>VLOOKUP($B17,'JAN-DEC'!#REF!,25,FALSE)</f>
        <v>#REF!</v>
      </c>
      <c r="Q17" s="148" t="e">
        <f>VLOOKUP($B17,'JAN-DEC'!#REF!,26,FALSE)</f>
        <v>#REF!</v>
      </c>
      <c r="R17" s="148" t="e">
        <f>VLOOKUP($B17,'JAN-DEC'!#REF!,27,FALSE)</f>
        <v>#REF!</v>
      </c>
      <c r="S17" s="148" t="e">
        <f>VLOOKUP($B17,'JAN-DEC'!#REF!,28,FALSE)</f>
        <v>#REF!</v>
      </c>
      <c r="T17" s="148" t="e">
        <f>VLOOKUP($B17,'JAN-DEC'!#REF!,29,FALSE)</f>
        <v>#REF!</v>
      </c>
      <c r="U17" s="149" t="e">
        <f>VLOOKUP($B17,'JAN-DEC'!#REF!,30,FALSE)</f>
        <v>#REF!</v>
      </c>
      <c r="V17" s="100" t="e">
        <f>VLOOKUP($B17,'JAN-DEC'!#REF!,32,FALSE)</f>
        <v>#REF!</v>
      </c>
    </row>
    <row r="18" hidden="1">
      <c r="A18" s="146" t="s">
        <v>43</v>
      </c>
      <c r="B18" s="147" t="e">
        <f>+'JAN-DEC'!#REF!</f>
        <v>#REF!</v>
      </c>
      <c r="C18" s="148" t="e">
        <f>VLOOKUP($B18,'JAN-DEC'!#REF!,12,FALSE)</f>
        <v>#REF!</v>
      </c>
      <c r="D18" s="148" t="e">
        <f>VLOOKUP($B18,'JAN-DEC'!#REF!,13,FALSE)</f>
        <v>#REF!</v>
      </c>
      <c r="E18" s="148" t="e">
        <f>VLOOKUP($B18,'JAN-DEC'!#REF!,14,FALSE)</f>
        <v>#REF!</v>
      </c>
      <c r="F18" s="148" t="e">
        <f>VLOOKUP($B18,'JAN-DEC'!#REF!,15,FALSE)</f>
        <v>#REF!</v>
      </c>
      <c r="G18" s="148" t="e">
        <f>VLOOKUP($B18,'JAN-DEC'!#REF!,16,FALSE)</f>
        <v>#REF!</v>
      </c>
      <c r="H18" s="148" t="e">
        <f>VLOOKUP($B18,'JAN-DEC'!#REF!,17,FALSE)</f>
        <v>#REF!</v>
      </c>
      <c r="I18" s="148" t="e">
        <f>VLOOKUP($B18,'JAN-DEC'!#REF!,18,FALSE)</f>
        <v>#REF!</v>
      </c>
      <c r="J18" s="148" t="e">
        <f>VLOOKUP($B18,'JAN-DEC'!#REF!,19,FALSE)</f>
        <v>#REF!</v>
      </c>
      <c r="K18" s="148" t="e">
        <f>VLOOKUP($B18,'JAN-DEC'!#REF!,20,FALSE)</f>
        <v>#REF!</v>
      </c>
      <c r="L18" s="148" t="e">
        <f>VLOOKUP($B18,'JAN-DEC'!#REF!,21,FALSE)</f>
        <v>#REF!</v>
      </c>
      <c r="M18" s="148" t="e">
        <f>VLOOKUP($B18,'JAN-DEC'!#REF!,22,FALSE)</f>
        <v>#REF!</v>
      </c>
      <c r="N18" s="148" t="e">
        <f>VLOOKUP($B18,'JAN-DEC'!#REF!,23,FALSE)</f>
        <v>#REF!</v>
      </c>
      <c r="O18" s="148" t="e">
        <f>VLOOKUP($B18,'JAN-DEC'!#REF!,24,FALSE)</f>
        <v>#REF!</v>
      </c>
      <c r="P18" s="148" t="e">
        <f>VLOOKUP($B18,'JAN-DEC'!#REF!,25,FALSE)</f>
        <v>#REF!</v>
      </c>
      <c r="Q18" s="148" t="e">
        <f>VLOOKUP($B18,'JAN-DEC'!#REF!,26,FALSE)</f>
        <v>#REF!</v>
      </c>
      <c r="R18" s="148" t="e">
        <f>VLOOKUP($B18,'JAN-DEC'!#REF!,27,FALSE)</f>
        <v>#REF!</v>
      </c>
      <c r="S18" s="148" t="e">
        <f>VLOOKUP($B18,'JAN-DEC'!#REF!,28,FALSE)</f>
        <v>#REF!</v>
      </c>
      <c r="T18" s="148" t="e">
        <f>VLOOKUP($B18,'JAN-DEC'!#REF!,29,FALSE)</f>
        <v>#REF!</v>
      </c>
      <c r="U18" s="149" t="e">
        <f>VLOOKUP($B18,'JAN-DEC'!#REF!,30,FALSE)</f>
        <v>#REF!</v>
      </c>
      <c r="V18" s="100" t="e">
        <f>VLOOKUP($B18,'JAN-DEC'!#REF!,32,FALSE)</f>
        <v>#REF!</v>
      </c>
    </row>
    <row r="19" hidden="1">
      <c r="A19" s="146" t="s">
        <v>44</v>
      </c>
      <c r="B19" s="147" t="e">
        <f>+'JAN-DEC'!#REF!</f>
        <v>#REF!</v>
      </c>
      <c r="C19" s="148" t="e">
        <f>VLOOKUP($B19,'JAN-DEC'!#REF!,12,FALSE)</f>
        <v>#REF!</v>
      </c>
      <c r="D19" s="148" t="e">
        <f>VLOOKUP($B19,'JAN-DEC'!#REF!,13,FALSE)</f>
        <v>#REF!</v>
      </c>
      <c r="E19" s="148" t="e">
        <f>VLOOKUP($B19,'JAN-DEC'!#REF!,14,FALSE)</f>
        <v>#REF!</v>
      </c>
      <c r="F19" s="148" t="e">
        <f>VLOOKUP($B19,'JAN-DEC'!#REF!,15,FALSE)</f>
        <v>#REF!</v>
      </c>
      <c r="G19" s="148" t="e">
        <f>VLOOKUP($B19,'JAN-DEC'!#REF!,16,FALSE)</f>
        <v>#REF!</v>
      </c>
      <c r="H19" s="148" t="e">
        <f>VLOOKUP($B19,'JAN-DEC'!#REF!,17,FALSE)</f>
        <v>#REF!</v>
      </c>
      <c r="I19" s="148" t="e">
        <f>VLOOKUP($B19,'JAN-DEC'!#REF!,18,FALSE)</f>
        <v>#REF!</v>
      </c>
      <c r="J19" s="148" t="e">
        <f>VLOOKUP($B19,'JAN-DEC'!#REF!,19,FALSE)</f>
        <v>#REF!</v>
      </c>
      <c r="K19" s="148" t="e">
        <f>VLOOKUP($B19,'JAN-DEC'!#REF!,20,FALSE)</f>
        <v>#REF!</v>
      </c>
      <c r="L19" s="148" t="e">
        <f>VLOOKUP($B19,'JAN-DEC'!#REF!,21,FALSE)</f>
        <v>#REF!</v>
      </c>
      <c r="M19" s="148" t="e">
        <f>VLOOKUP($B19,'JAN-DEC'!#REF!,22,FALSE)</f>
        <v>#REF!</v>
      </c>
      <c r="N19" s="148" t="e">
        <f>VLOOKUP($B19,'JAN-DEC'!#REF!,23,FALSE)</f>
        <v>#REF!</v>
      </c>
      <c r="O19" s="148" t="e">
        <f>VLOOKUP($B19,'JAN-DEC'!#REF!,24,FALSE)</f>
        <v>#REF!</v>
      </c>
      <c r="P19" s="148" t="e">
        <f>VLOOKUP($B19,'JAN-DEC'!#REF!,25,FALSE)</f>
        <v>#REF!</v>
      </c>
      <c r="Q19" s="148" t="e">
        <f>VLOOKUP($B19,'JAN-DEC'!#REF!,26,FALSE)</f>
        <v>#REF!</v>
      </c>
      <c r="R19" s="148" t="e">
        <f>VLOOKUP($B19,'JAN-DEC'!#REF!,27,FALSE)</f>
        <v>#REF!</v>
      </c>
      <c r="S19" s="148" t="e">
        <f>VLOOKUP($B19,'JAN-DEC'!#REF!,28,FALSE)</f>
        <v>#REF!</v>
      </c>
      <c r="T19" s="148" t="e">
        <f>VLOOKUP($B19,'JAN-DEC'!#REF!,29,FALSE)</f>
        <v>#REF!</v>
      </c>
      <c r="U19" s="149" t="e">
        <f>VLOOKUP($B19,'JAN-DEC'!#REF!,30,FALSE)</f>
        <v>#REF!</v>
      </c>
      <c r="V19" s="100" t="e">
        <f>VLOOKUP($B19,'JAN-DEC'!#REF!,32,FALSE)</f>
        <v>#REF!</v>
      </c>
    </row>
    <row r="20" hidden="1">
      <c r="A20" s="146"/>
      <c r="B20" s="147"/>
      <c r="C20" s="148"/>
      <c r="D20" s="148"/>
      <c r="E20" s="148"/>
      <c r="F20" s="148"/>
      <c r="G20" s="148"/>
      <c r="H20" s="148"/>
      <c r="I20" s="148"/>
      <c r="J20" s="148"/>
      <c r="K20" s="148"/>
      <c r="L20" s="148"/>
      <c r="M20" s="148"/>
      <c r="N20" s="148"/>
      <c r="O20" s="148"/>
      <c r="P20" s="148"/>
      <c r="Q20" s="148"/>
      <c r="R20" s="148"/>
      <c r="S20" s="148"/>
      <c r="T20" s="148"/>
      <c r="U20" s="149"/>
      <c r="V20" s="107"/>
    </row>
    <row r="21" hidden="1">
      <c r="A21" s="146" t="s">
        <v>45</v>
      </c>
      <c r="B21" s="147" t="e">
        <f>+'JAN-DEC'!#REF!</f>
        <v>#REF!</v>
      </c>
      <c r="C21" s="148" t="e">
        <f>VLOOKUP($B21,'JAN-DEC'!#REF!,12,FALSE)</f>
        <v>#REF!</v>
      </c>
      <c r="D21" s="148" t="e">
        <f>VLOOKUP($B21,'JAN-DEC'!#REF!,13,FALSE)</f>
        <v>#REF!</v>
      </c>
      <c r="E21" s="148" t="e">
        <f>VLOOKUP($B21,'JAN-DEC'!#REF!,14,FALSE)</f>
        <v>#REF!</v>
      </c>
      <c r="F21" s="148" t="e">
        <f>VLOOKUP($B21,'JAN-DEC'!#REF!,15,FALSE)</f>
        <v>#REF!</v>
      </c>
      <c r="G21" s="148" t="e">
        <f>VLOOKUP($B21,'JAN-DEC'!#REF!,16,FALSE)</f>
        <v>#REF!</v>
      </c>
      <c r="H21" s="148" t="e">
        <f>VLOOKUP($B21,'JAN-DEC'!#REF!,17,FALSE)</f>
        <v>#REF!</v>
      </c>
      <c r="I21" s="148" t="e">
        <f>VLOOKUP($B21,'JAN-DEC'!#REF!,18,FALSE)</f>
        <v>#REF!</v>
      </c>
      <c r="J21" s="148" t="e">
        <f>VLOOKUP($B21,'JAN-DEC'!#REF!,19,FALSE)</f>
        <v>#REF!</v>
      </c>
      <c r="K21" s="148" t="e">
        <f>VLOOKUP($B21,'JAN-DEC'!#REF!,20,FALSE)</f>
        <v>#REF!</v>
      </c>
      <c r="L21" s="148" t="e">
        <f>VLOOKUP($B21,'JAN-DEC'!#REF!,21,FALSE)</f>
        <v>#REF!</v>
      </c>
      <c r="M21" s="148" t="e">
        <f>VLOOKUP($B21,'JAN-DEC'!#REF!,22,FALSE)</f>
        <v>#REF!</v>
      </c>
      <c r="N21" s="148" t="e">
        <f>VLOOKUP($B21,'JAN-DEC'!#REF!,23,FALSE)</f>
        <v>#REF!</v>
      </c>
      <c r="O21" s="148" t="e">
        <f>VLOOKUP($B21,'JAN-DEC'!#REF!,24,FALSE)</f>
        <v>#REF!</v>
      </c>
      <c r="P21" s="148" t="e">
        <f>VLOOKUP($B21,'JAN-DEC'!#REF!,25,FALSE)</f>
        <v>#REF!</v>
      </c>
      <c r="Q21" s="148" t="e">
        <f>VLOOKUP($B21,'JAN-DEC'!#REF!,26,FALSE)</f>
        <v>#REF!</v>
      </c>
      <c r="R21" s="148" t="e">
        <f>VLOOKUP($B21,'JAN-DEC'!#REF!,27,FALSE)</f>
        <v>#REF!</v>
      </c>
      <c r="S21" s="148" t="e">
        <f>VLOOKUP($B21,'JAN-DEC'!#REF!,28,FALSE)</f>
        <v>#REF!</v>
      </c>
      <c r="T21" s="148" t="e">
        <f>VLOOKUP($B21,'JAN-DEC'!#REF!,29,FALSE)</f>
        <v>#REF!</v>
      </c>
      <c r="U21" s="149" t="e">
        <f>VLOOKUP($B21,'JAN-DEC'!#REF!,30,FALSE)</f>
        <v>#REF!</v>
      </c>
      <c r="V21" s="100" t="e">
        <f>VLOOKUP($B21,'JAN-DEC'!#REF!,32,FALSE)</f>
        <v>#REF!</v>
      </c>
    </row>
    <row r="22" hidden="1">
      <c r="A22" s="146" t="s">
        <v>46</v>
      </c>
      <c r="B22" s="147" t="e">
        <f>+'JAN-DEC'!#REF!</f>
        <v>#REF!</v>
      </c>
      <c r="C22" s="148" t="e">
        <f>VLOOKUP($B22,'JAN-DEC'!#REF!,12,FALSE)</f>
        <v>#REF!</v>
      </c>
      <c r="D22" s="148" t="e">
        <f>VLOOKUP($B22,'JAN-DEC'!#REF!,13,FALSE)</f>
        <v>#REF!</v>
      </c>
      <c r="E22" s="148" t="e">
        <f>VLOOKUP($B22,'JAN-DEC'!#REF!,14,FALSE)</f>
        <v>#REF!</v>
      </c>
      <c r="F22" s="148" t="e">
        <f>VLOOKUP($B22,'JAN-DEC'!#REF!,15,FALSE)</f>
        <v>#REF!</v>
      </c>
      <c r="G22" s="148" t="e">
        <f>VLOOKUP($B22,'JAN-DEC'!#REF!,16,FALSE)</f>
        <v>#REF!</v>
      </c>
      <c r="H22" s="148" t="e">
        <f>VLOOKUP($B22,'JAN-DEC'!#REF!,17,FALSE)</f>
        <v>#REF!</v>
      </c>
      <c r="I22" s="148" t="e">
        <f>VLOOKUP($B22,'JAN-DEC'!#REF!,18,FALSE)</f>
        <v>#REF!</v>
      </c>
      <c r="J22" s="148" t="e">
        <f>VLOOKUP($B22,'JAN-DEC'!#REF!,19,FALSE)</f>
        <v>#REF!</v>
      </c>
      <c r="K22" s="148" t="e">
        <f>VLOOKUP($B22,'JAN-DEC'!#REF!,20,FALSE)</f>
        <v>#REF!</v>
      </c>
      <c r="L22" s="148" t="e">
        <f>VLOOKUP($B22,'JAN-DEC'!#REF!,21,FALSE)</f>
        <v>#REF!</v>
      </c>
      <c r="M22" s="148" t="e">
        <f>VLOOKUP($B22,'JAN-DEC'!#REF!,22,FALSE)</f>
        <v>#REF!</v>
      </c>
      <c r="N22" s="148" t="e">
        <f>VLOOKUP($B22,'JAN-DEC'!#REF!,23,FALSE)</f>
        <v>#REF!</v>
      </c>
      <c r="O22" s="148" t="e">
        <f>VLOOKUP($B22,'JAN-DEC'!#REF!,24,FALSE)</f>
        <v>#REF!</v>
      </c>
      <c r="P22" s="148" t="e">
        <f>VLOOKUP($B22,'JAN-DEC'!#REF!,25,FALSE)</f>
        <v>#REF!</v>
      </c>
      <c r="Q22" s="148" t="e">
        <f>VLOOKUP($B22,'JAN-DEC'!#REF!,26,FALSE)</f>
        <v>#REF!</v>
      </c>
      <c r="R22" s="148" t="e">
        <f>VLOOKUP($B22,'JAN-DEC'!#REF!,27,FALSE)</f>
        <v>#REF!</v>
      </c>
      <c r="S22" s="148" t="e">
        <f>VLOOKUP($B22,'JAN-DEC'!#REF!,28,FALSE)</f>
        <v>#REF!</v>
      </c>
      <c r="T22" s="148" t="e">
        <f>VLOOKUP($B22,'JAN-DEC'!#REF!,29,FALSE)</f>
        <v>#REF!</v>
      </c>
      <c r="U22" s="149" t="e">
        <f>VLOOKUP($B22,'JAN-DEC'!#REF!,30,FALSE)</f>
        <v>#REF!</v>
      </c>
      <c r="V22" s="100" t="e">
        <f>VLOOKUP($B22,'JAN-DEC'!#REF!,32,FALSE)</f>
        <v>#REF!</v>
      </c>
    </row>
    <row r="23" hidden="1">
      <c r="A23" s="146" t="s">
        <v>47</v>
      </c>
      <c r="B23" s="147" t="e">
        <f>+'JAN-DEC'!#REF!</f>
        <v>#REF!</v>
      </c>
      <c r="C23" s="148" t="e">
        <f>VLOOKUP($B23,'JAN-DEC'!#REF!,12,FALSE)</f>
        <v>#REF!</v>
      </c>
      <c r="D23" s="148" t="e">
        <f>VLOOKUP($B23,'JAN-DEC'!#REF!,13,FALSE)</f>
        <v>#REF!</v>
      </c>
      <c r="E23" s="148" t="e">
        <f>VLOOKUP($B23,'JAN-DEC'!#REF!,14,FALSE)</f>
        <v>#REF!</v>
      </c>
      <c r="F23" s="148" t="e">
        <f>VLOOKUP($B23,'JAN-DEC'!#REF!,15,FALSE)</f>
        <v>#REF!</v>
      </c>
      <c r="G23" s="148" t="e">
        <f>VLOOKUP($B23,'JAN-DEC'!#REF!,16,FALSE)</f>
        <v>#REF!</v>
      </c>
      <c r="H23" s="148" t="e">
        <f>VLOOKUP($B23,'JAN-DEC'!#REF!,17,FALSE)</f>
        <v>#REF!</v>
      </c>
      <c r="I23" s="148" t="e">
        <f>VLOOKUP($B23,'JAN-DEC'!#REF!,18,FALSE)</f>
        <v>#REF!</v>
      </c>
      <c r="J23" s="148" t="e">
        <f>VLOOKUP($B23,'JAN-DEC'!#REF!,19,FALSE)</f>
        <v>#REF!</v>
      </c>
      <c r="K23" s="148" t="e">
        <f>VLOOKUP($B23,'JAN-DEC'!#REF!,20,FALSE)</f>
        <v>#REF!</v>
      </c>
      <c r="L23" s="148" t="e">
        <f>VLOOKUP($B23,'JAN-DEC'!#REF!,21,FALSE)</f>
        <v>#REF!</v>
      </c>
      <c r="M23" s="148" t="e">
        <f>VLOOKUP($B23,'JAN-DEC'!#REF!,22,FALSE)</f>
        <v>#REF!</v>
      </c>
      <c r="N23" s="148" t="e">
        <f>VLOOKUP($B23,'JAN-DEC'!#REF!,23,FALSE)</f>
        <v>#REF!</v>
      </c>
      <c r="O23" s="148" t="e">
        <f>VLOOKUP($B23,'JAN-DEC'!#REF!,24,FALSE)</f>
        <v>#REF!</v>
      </c>
      <c r="P23" s="148" t="e">
        <f>VLOOKUP($B23,'JAN-DEC'!#REF!,25,FALSE)</f>
        <v>#REF!</v>
      </c>
      <c r="Q23" s="148" t="e">
        <f>VLOOKUP($B23,'JAN-DEC'!#REF!,26,FALSE)</f>
        <v>#REF!</v>
      </c>
      <c r="R23" s="148" t="e">
        <f>VLOOKUP($B23,'JAN-DEC'!#REF!,27,FALSE)</f>
        <v>#REF!</v>
      </c>
      <c r="S23" s="148" t="e">
        <f>VLOOKUP($B23,'JAN-DEC'!#REF!,28,FALSE)</f>
        <v>#REF!</v>
      </c>
      <c r="T23" s="148" t="e">
        <f>VLOOKUP($B23,'JAN-DEC'!#REF!,29,FALSE)</f>
        <v>#REF!</v>
      </c>
      <c r="U23" s="149" t="e">
        <f>VLOOKUP($B23,'JAN-DEC'!#REF!,30,FALSE)</f>
        <v>#REF!</v>
      </c>
      <c r="V23" s="100" t="e">
        <f>VLOOKUP($B23,'JAN-DEC'!#REF!,32,FALSE)</f>
        <v>#REF!</v>
      </c>
    </row>
    <row r="24" hidden="1">
      <c r="A24" s="146"/>
      <c r="B24" s="147"/>
      <c r="C24" s="148"/>
      <c r="D24" s="148"/>
      <c r="E24" s="148"/>
      <c r="F24" s="148"/>
      <c r="G24" s="148"/>
      <c r="H24" s="148"/>
      <c r="I24" s="148"/>
      <c r="J24" s="148"/>
      <c r="K24" s="148"/>
      <c r="L24" s="148"/>
      <c r="M24" s="148"/>
      <c r="N24" s="148"/>
      <c r="O24" s="148"/>
      <c r="P24" s="148"/>
      <c r="Q24" s="148"/>
      <c r="R24" s="148"/>
      <c r="S24" s="148"/>
      <c r="T24" s="148"/>
      <c r="U24" s="149"/>
      <c r="V24" s="100"/>
    </row>
    <row r="25" hidden="1">
      <c r="A25" s="146" t="s">
        <v>48</v>
      </c>
      <c r="B25" s="147" t="s">
        <v>48</v>
      </c>
      <c r="C25" s="148" t="e">
        <f>VLOOKUP($B25,'JAN-DEC'!#REF!,12,FALSE)</f>
        <v>#REF!</v>
      </c>
      <c r="D25" s="148" t="e">
        <f>VLOOKUP($B25,'JAN-DEC'!#REF!,13,FALSE)</f>
        <v>#REF!</v>
      </c>
      <c r="E25" s="148" t="e">
        <f>VLOOKUP($B25,'JAN-DEC'!#REF!,14,FALSE)</f>
        <v>#REF!</v>
      </c>
      <c r="F25" s="148" t="e">
        <f>VLOOKUP($B25,'JAN-DEC'!#REF!,15,FALSE)</f>
        <v>#REF!</v>
      </c>
      <c r="G25" s="148" t="e">
        <f>VLOOKUP($B25,'JAN-DEC'!#REF!,16,FALSE)</f>
        <v>#REF!</v>
      </c>
      <c r="H25" s="148" t="e">
        <f>VLOOKUP($B25,'JAN-DEC'!#REF!,17,FALSE)</f>
        <v>#REF!</v>
      </c>
      <c r="I25" s="148" t="e">
        <f>VLOOKUP($B25,'JAN-DEC'!#REF!,18,FALSE)</f>
        <v>#REF!</v>
      </c>
      <c r="J25" s="148" t="e">
        <f>VLOOKUP($B25,'JAN-DEC'!#REF!,19,FALSE)</f>
        <v>#REF!</v>
      </c>
      <c r="K25" s="148" t="e">
        <f>VLOOKUP($B25,'JAN-DEC'!#REF!,20,FALSE)</f>
        <v>#REF!</v>
      </c>
      <c r="L25" s="148" t="e">
        <f>VLOOKUP($B25,'JAN-DEC'!#REF!,21,FALSE)</f>
        <v>#REF!</v>
      </c>
      <c r="M25" s="148" t="e">
        <f>VLOOKUP($B25,'JAN-DEC'!#REF!,22,FALSE)</f>
        <v>#REF!</v>
      </c>
      <c r="N25" s="148" t="e">
        <f>VLOOKUP($B25,'JAN-DEC'!#REF!,23,FALSE)</f>
        <v>#REF!</v>
      </c>
      <c r="O25" s="148" t="e">
        <f>VLOOKUP($B25,'JAN-DEC'!#REF!,24,FALSE)</f>
        <v>#REF!</v>
      </c>
      <c r="P25" s="148" t="e">
        <f>VLOOKUP($B25,'JAN-DEC'!#REF!,25,FALSE)</f>
        <v>#REF!</v>
      </c>
      <c r="Q25" s="148" t="e">
        <f>VLOOKUP($B25,'JAN-DEC'!#REF!,26,FALSE)</f>
        <v>#REF!</v>
      </c>
      <c r="R25" s="148" t="e">
        <f>VLOOKUP($B25,'JAN-DEC'!#REF!,27,FALSE)</f>
        <v>#REF!</v>
      </c>
      <c r="S25" s="148" t="e">
        <f>VLOOKUP($B25,'JAN-DEC'!#REF!,28,FALSE)</f>
        <v>#REF!</v>
      </c>
      <c r="T25" s="148" t="e">
        <f>VLOOKUP($B25,'JAN-DEC'!#REF!,29,FALSE)</f>
        <v>#REF!</v>
      </c>
      <c r="U25" s="149" t="e">
        <f>VLOOKUP($B25,'JAN-DEC'!#REF!,30,FALSE)</f>
        <v>#REF!</v>
      </c>
      <c r="V25" s="100" t="e">
        <f>VLOOKUP($B25,'JAN-DEC'!#REF!,32,FALSE)</f>
        <v>#REF!</v>
      </c>
    </row>
    <row r="26" hidden="1">
      <c r="A26" s="146" t="s">
        <v>49</v>
      </c>
      <c r="B26" s="147" t="s">
        <v>49</v>
      </c>
      <c r="C26" s="148" t="e">
        <f>VLOOKUP($B26,'JAN-DEC'!#REF!,12,FALSE)</f>
        <v>#REF!</v>
      </c>
      <c r="D26" s="148" t="e">
        <f>VLOOKUP($B26,'JAN-DEC'!#REF!,13,FALSE)</f>
        <v>#REF!</v>
      </c>
      <c r="E26" s="148" t="e">
        <f>VLOOKUP($B26,'JAN-DEC'!#REF!,14,FALSE)</f>
        <v>#REF!</v>
      </c>
      <c r="F26" s="148" t="e">
        <f>VLOOKUP($B26,'JAN-DEC'!#REF!,15,FALSE)</f>
        <v>#REF!</v>
      </c>
      <c r="G26" s="148" t="e">
        <f>VLOOKUP($B26,'JAN-DEC'!#REF!,16,FALSE)</f>
        <v>#REF!</v>
      </c>
      <c r="H26" s="148" t="e">
        <f>VLOOKUP($B26,'JAN-DEC'!#REF!,17,FALSE)</f>
        <v>#REF!</v>
      </c>
      <c r="I26" s="148" t="e">
        <f>VLOOKUP($B26,'JAN-DEC'!#REF!,18,FALSE)</f>
        <v>#REF!</v>
      </c>
      <c r="J26" s="148" t="e">
        <f>VLOOKUP($B26,'JAN-DEC'!#REF!,19,FALSE)</f>
        <v>#REF!</v>
      </c>
      <c r="K26" s="148" t="e">
        <f>VLOOKUP($B26,'JAN-DEC'!#REF!,20,FALSE)</f>
        <v>#REF!</v>
      </c>
      <c r="L26" s="148" t="e">
        <f>VLOOKUP($B26,'JAN-DEC'!#REF!,21,FALSE)</f>
        <v>#REF!</v>
      </c>
      <c r="M26" s="148" t="e">
        <f>VLOOKUP($B26,'JAN-DEC'!#REF!,22,FALSE)</f>
        <v>#REF!</v>
      </c>
      <c r="N26" s="148" t="e">
        <f>VLOOKUP($B26,'JAN-DEC'!#REF!,23,FALSE)</f>
        <v>#REF!</v>
      </c>
      <c r="O26" s="148" t="e">
        <f>VLOOKUP($B26,'JAN-DEC'!#REF!,24,FALSE)</f>
        <v>#REF!</v>
      </c>
      <c r="P26" s="148" t="e">
        <f>VLOOKUP($B26,'JAN-DEC'!#REF!,25,FALSE)</f>
        <v>#REF!</v>
      </c>
      <c r="Q26" s="148" t="e">
        <f>VLOOKUP($B26,'JAN-DEC'!#REF!,26,FALSE)</f>
        <v>#REF!</v>
      </c>
      <c r="R26" s="148" t="e">
        <f>VLOOKUP($B26,'JAN-DEC'!#REF!,27,FALSE)</f>
        <v>#REF!</v>
      </c>
      <c r="S26" s="148" t="e">
        <f>VLOOKUP($B26,'JAN-DEC'!#REF!,28,FALSE)</f>
        <v>#REF!</v>
      </c>
      <c r="T26" s="148" t="e">
        <f>VLOOKUP($B26,'JAN-DEC'!#REF!,29,FALSE)</f>
        <v>#REF!</v>
      </c>
      <c r="U26" s="149" t="e">
        <f>VLOOKUP($B26,'JAN-DEC'!#REF!,30,FALSE)</f>
        <v>#REF!</v>
      </c>
      <c r="V26" s="100" t="e">
        <f>VLOOKUP($B26,'JAN-DEC'!#REF!,32,FALSE)</f>
        <v>#REF!</v>
      </c>
    </row>
    <row r="27" hidden="1">
      <c r="A27" s="146"/>
      <c r="B27" s="147"/>
      <c r="C27" s="148"/>
      <c r="D27" s="148"/>
      <c r="E27" s="148"/>
      <c r="F27" s="148"/>
      <c r="G27" s="148"/>
      <c r="H27" s="148"/>
      <c r="I27" s="148"/>
      <c r="J27" s="148"/>
      <c r="K27" s="148"/>
      <c r="L27" s="148"/>
      <c r="M27" s="148"/>
      <c r="N27" s="148"/>
      <c r="O27" s="148"/>
      <c r="P27" s="148"/>
      <c r="Q27" s="148"/>
      <c r="R27" s="148"/>
      <c r="S27" s="148"/>
      <c r="T27" s="148"/>
      <c r="U27" s="149"/>
      <c r="V27" s="100"/>
    </row>
    <row r="28" hidden="1">
      <c r="A28" s="146" t="s">
        <v>50</v>
      </c>
      <c r="B28" s="147" t="s">
        <v>50</v>
      </c>
      <c r="C28" s="148" t="e">
        <f>VLOOKUP($B28,'JAN-DEC'!#REF!,12,FALSE)</f>
        <v>#REF!</v>
      </c>
      <c r="D28" s="148" t="e">
        <f>VLOOKUP($B28,'JAN-DEC'!#REF!,13,FALSE)</f>
        <v>#REF!</v>
      </c>
      <c r="E28" s="148" t="e">
        <f>VLOOKUP($B28,'JAN-DEC'!#REF!,14,FALSE)</f>
        <v>#REF!</v>
      </c>
      <c r="F28" s="148" t="e">
        <f>VLOOKUP($B28,'JAN-DEC'!#REF!,15,FALSE)</f>
        <v>#REF!</v>
      </c>
      <c r="G28" s="148" t="e">
        <f>VLOOKUP($B28,'JAN-DEC'!#REF!,16,FALSE)</f>
        <v>#REF!</v>
      </c>
      <c r="H28" s="148" t="e">
        <f>VLOOKUP($B28,'JAN-DEC'!#REF!,17,FALSE)</f>
        <v>#REF!</v>
      </c>
      <c r="I28" s="148" t="e">
        <f>VLOOKUP($B28,'JAN-DEC'!#REF!,18,FALSE)</f>
        <v>#REF!</v>
      </c>
      <c r="J28" s="148" t="e">
        <f>VLOOKUP($B28,'JAN-DEC'!#REF!,19,FALSE)</f>
        <v>#REF!</v>
      </c>
      <c r="K28" s="148" t="e">
        <f>VLOOKUP($B28,'JAN-DEC'!#REF!,20,FALSE)</f>
        <v>#REF!</v>
      </c>
      <c r="L28" s="148" t="e">
        <f>VLOOKUP($B28,'JAN-DEC'!#REF!,21,FALSE)</f>
        <v>#REF!</v>
      </c>
      <c r="M28" s="148" t="e">
        <f>VLOOKUP($B28,'JAN-DEC'!#REF!,22,FALSE)</f>
        <v>#REF!</v>
      </c>
      <c r="N28" s="148" t="e">
        <f>VLOOKUP($B28,'JAN-DEC'!#REF!,23,FALSE)</f>
        <v>#REF!</v>
      </c>
      <c r="O28" s="148" t="e">
        <f>VLOOKUP($B28,'JAN-DEC'!#REF!,24,FALSE)</f>
        <v>#REF!</v>
      </c>
      <c r="P28" s="148" t="e">
        <f>VLOOKUP($B28,'JAN-DEC'!#REF!,25,FALSE)</f>
        <v>#REF!</v>
      </c>
      <c r="Q28" s="148" t="e">
        <f>VLOOKUP($B28,'JAN-DEC'!#REF!,26,FALSE)</f>
        <v>#REF!</v>
      </c>
      <c r="R28" s="148" t="e">
        <f>VLOOKUP($B28,'JAN-DEC'!#REF!,27,FALSE)</f>
        <v>#REF!</v>
      </c>
      <c r="S28" s="148" t="e">
        <f>VLOOKUP($B28,'JAN-DEC'!#REF!,28,FALSE)</f>
        <v>#REF!</v>
      </c>
      <c r="T28" s="148" t="e">
        <f>VLOOKUP($B28,'JAN-DEC'!#REF!,29,FALSE)</f>
        <v>#REF!</v>
      </c>
      <c r="U28" s="149" t="e">
        <f>VLOOKUP($B28,'JAN-DEC'!#REF!,30,FALSE)</f>
        <v>#REF!</v>
      </c>
      <c r="V28" s="100" t="e">
        <f>VLOOKUP($B28,'JAN-DEC'!#REF!,32,FALSE)</f>
        <v>#REF!</v>
      </c>
      <c r="W28" s="99" t="s">
        <v>51</v>
      </c>
    </row>
    <row r="29" hidden="1">
      <c r="A29" s="146" t="s">
        <v>52</v>
      </c>
      <c r="B29" s="147" t="s">
        <v>52</v>
      </c>
      <c r="C29" s="148" t="e">
        <f>VLOOKUP($B29,'JAN-DEC'!#REF!,12,FALSE)</f>
        <v>#REF!</v>
      </c>
      <c r="D29" s="148" t="e">
        <f>VLOOKUP($B29,'JAN-DEC'!#REF!,13,FALSE)</f>
        <v>#REF!</v>
      </c>
      <c r="E29" s="148" t="e">
        <f>VLOOKUP($B29,'JAN-DEC'!#REF!,14,FALSE)</f>
        <v>#REF!</v>
      </c>
      <c r="F29" s="148" t="e">
        <f>VLOOKUP($B29,'JAN-DEC'!#REF!,15,FALSE)</f>
        <v>#REF!</v>
      </c>
      <c r="G29" s="148" t="e">
        <f>VLOOKUP($B29,'JAN-DEC'!#REF!,16,FALSE)</f>
        <v>#REF!</v>
      </c>
      <c r="H29" s="148" t="e">
        <f>VLOOKUP($B29,'JAN-DEC'!#REF!,17,FALSE)</f>
        <v>#REF!</v>
      </c>
      <c r="I29" s="148" t="e">
        <f>VLOOKUP($B29,'JAN-DEC'!#REF!,18,FALSE)</f>
        <v>#REF!</v>
      </c>
      <c r="J29" s="148" t="e">
        <f>VLOOKUP($B29,'JAN-DEC'!#REF!,19,FALSE)</f>
        <v>#REF!</v>
      </c>
      <c r="K29" s="148" t="e">
        <f>VLOOKUP($B29,'JAN-DEC'!#REF!,20,FALSE)</f>
        <v>#REF!</v>
      </c>
      <c r="L29" s="148" t="e">
        <f>VLOOKUP($B29,'JAN-DEC'!#REF!,21,FALSE)</f>
        <v>#REF!</v>
      </c>
      <c r="M29" s="148" t="e">
        <f>VLOOKUP($B29,'JAN-DEC'!#REF!,22,FALSE)</f>
        <v>#REF!</v>
      </c>
      <c r="N29" s="148" t="e">
        <f>VLOOKUP($B29,'JAN-DEC'!#REF!,23,FALSE)</f>
        <v>#REF!</v>
      </c>
      <c r="O29" s="148" t="e">
        <f>VLOOKUP($B29,'JAN-DEC'!#REF!,24,FALSE)</f>
        <v>#REF!</v>
      </c>
      <c r="P29" s="148" t="e">
        <f>VLOOKUP($B29,'JAN-DEC'!#REF!,25,FALSE)</f>
        <v>#REF!</v>
      </c>
      <c r="Q29" s="148" t="e">
        <f>VLOOKUP($B29,'JAN-DEC'!#REF!,26,FALSE)</f>
        <v>#REF!</v>
      </c>
      <c r="R29" s="148" t="e">
        <f>VLOOKUP($B29,'JAN-DEC'!#REF!,27,FALSE)</f>
        <v>#REF!</v>
      </c>
      <c r="S29" s="148" t="e">
        <f>VLOOKUP($B29,'JAN-DEC'!#REF!,28,FALSE)</f>
        <v>#REF!</v>
      </c>
      <c r="T29" s="148" t="e">
        <f>VLOOKUP($B29,'JAN-DEC'!#REF!,29,FALSE)</f>
        <v>#REF!</v>
      </c>
      <c r="U29" s="149" t="e">
        <f>VLOOKUP($B29,'JAN-DEC'!#REF!,30,FALSE)</f>
        <v>#REF!</v>
      </c>
      <c r="V29" s="100" t="e">
        <f>VLOOKUP($B29,'JAN-DEC'!#REF!,32,FALSE)</f>
        <v>#REF!</v>
      </c>
      <c r="W29" s="99" t="s">
        <v>51</v>
      </c>
    </row>
    <row r="30" hidden="1">
      <c r="A30" s="146"/>
      <c r="B30" s="147"/>
      <c r="C30" s="148"/>
      <c r="D30" s="148"/>
      <c r="E30" s="148"/>
      <c r="F30" s="148"/>
      <c r="G30" s="148"/>
      <c r="H30" s="148"/>
      <c r="I30" s="148"/>
      <c r="J30" s="148"/>
      <c r="K30" s="148"/>
      <c r="L30" s="148"/>
      <c r="M30" s="148"/>
      <c r="N30" s="148"/>
      <c r="O30" s="148"/>
      <c r="P30" s="148"/>
      <c r="Q30" s="148"/>
      <c r="R30" s="148"/>
      <c r="S30" s="148"/>
      <c r="T30" s="148"/>
      <c r="U30" s="149"/>
      <c r="V30" s="100"/>
    </row>
    <row r="31" hidden="1">
      <c r="A31" s="146" t="s">
        <v>53</v>
      </c>
      <c r="B31" s="147" t="s">
        <v>53</v>
      </c>
      <c r="C31" s="148" t="e">
        <f>VLOOKUP($B31,'JAN-DEC'!#REF!,12,FALSE)</f>
        <v>#REF!</v>
      </c>
      <c r="D31" s="148" t="e">
        <f>VLOOKUP($B31,'JAN-DEC'!#REF!,13,FALSE)</f>
        <v>#REF!</v>
      </c>
      <c r="E31" s="148" t="e">
        <f>VLOOKUP($B31,'JAN-DEC'!#REF!,14,FALSE)</f>
        <v>#REF!</v>
      </c>
      <c r="F31" s="148" t="e">
        <f>VLOOKUP($B31,'JAN-DEC'!#REF!,15,FALSE)</f>
        <v>#REF!</v>
      </c>
      <c r="G31" s="148" t="e">
        <f>VLOOKUP($B31,'JAN-DEC'!#REF!,16,FALSE)</f>
        <v>#REF!</v>
      </c>
      <c r="H31" s="148" t="e">
        <f>VLOOKUP($B31,'JAN-DEC'!#REF!,17,FALSE)</f>
        <v>#REF!</v>
      </c>
      <c r="I31" s="148" t="e">
        <f>VLOOKUP($B31,'JAN-DEC'!#REF!,18,FALSE)</f>
        <v>#REF!</v>
      </c>
      <c r="J31" s="148" t="e">
        <f>VLOOKUP($B31,'JAN-DEC'!#REF!,19,FALSE)</f>
        <v>#REF!</v>
      </c>
      <c r="K31" s="148" t="e">
        <f>VLOOKUP($B31,'JAN-DEC'!#REF!,20,FALSE)</f>
        <v>#REF!</v>
      </c>
      <c r="L31" s="148" t="e">
        <f>VLOOKUP($B31,'JAN-DEC'!#REF!,21,FALSE)</f>
        <v>#REF!</v>
      </c>
      <c r="M31" s="148" t="e">
        <f>VLOOKUP($B31,'JAN-DEC'!#REF!,22,FALSE)</f>
        <v>#REF!</v>
      </c>
      <c r="N31" s="148" t="e">
        <f>VLOOKUP($B31,'JAN-DEC'!#REF!,23,FALSE)</f>
        <v>#REF!</v>
      </c>
      <c r="O31" s="148" t="e">
        <f>VLOOKUP($B31,'JAN-DEC'!#REF!,24,FALSE)</f>
        <v>#REF!</v>
      </c>
      <c r="P31" s="148" t="e">
        <f>VLOOKUP($B31,'JAN-DEC'!#REF!,25,FALSE)</f>
        <v>#REF!</v>
      </c>
      <c r="Q31" s="148" t="e">
        <f>VLOOKUP($B31,'JAN-DEC'!#REF!,26,FALSE)</f>
        <v>#REF!</v>
      </c>
      <c r="R31" s="148" t="e">
        <f>VLOOKUP($B31,'JAN-DEC'!#REF!,27,FALSE)</f>
        <v>#REF!</v>
      </c>
      <c r="S31" s="148" t="e">
        <f>VLOOKUP($B31,'JAN-DEC'!#REF!,28,FALSE)</f>
        <v>#REF!</v>
      </c>
      <c r="T31" s="148" t="e">
        <f>VLOOKUP($B31,'JAN-DEC'!#REF!,29,FALSE)</f>
        <v>#REF!</v>
      </c>
      <c r="U31" s="149" t="e">
        <f>VLOOKUP($B31,'JAN-DEC'!#REF!,30,FALSE)</f>
        <v>#REF!</v>
      </c>
      <c r="V31" s="100" t="e">
        <f>VLOOKUP($B31,'JAN-DEC'!#REF!,32,FALSE)</f>
        <v>#REF!</v>
      </c>
      <c r="W31" s="99" t="s">
        <v>54</v>
      </c>
      <c r="X31" s="99" t="s">
        <v>55</v>
      </c>
    </row>
    <row r="32" hidden="1">
      <c r="A32" s="146"/>
      <c r="B32" s="147"/>
      <c r="C32" s="148"/>
      <c r="D32" s="148"/>
      <c r="E32" s="148"/>
      <c r="F32" s="148"/>
      <c r="G32" s="148"/>
      <c r="H32" s="148"/>
      <c r="I32" s="148"/>
      <c r="J32" s="148"/>
      <c r="K32" s="148"/>
      <c r="L32" s="148"/>
      <c r="M32" s="148"/>
      <c r="N32" s="148"/>
      <c r="O32" s="148"/>
      <c r="P32" s="148"/>
      <c r="Q32" s="148"/>
      <c r="R32" s="148"/>
      <c r="S32" s="148"/>
      <c r="T32" s="148"/>
      <c r="U32" s="149"/>
      <c r="V32" s="100"/>
    </row>
    <row r="33" hidden="1">
      <c r="A33" s="146" t="s">
        <v>56</v>
      </c>
      <c r="B33" s="147" t="s">
        <v>56</v>
      </c>
      <c r="C33" s="148" t="e">
        <f>VLOOKUP($B33,'JAN-DEC'!#REF!,12,FALSE)</f>
        <v>#REF!</v>
      </c>
      <c r="D33" s="148" t="e">
        <f>VLOOKUP($B33,'JAN-DEC'!#REF!,13,FALSE)</f>
        <v>#REF!</v>
      </c>
      <c r="E33" s="148" t="e">
        <f>VLOOKUP($B33,'JAN-DEC'!#REF!,14,FALSE)</f>
        <v>#REF!</v>
      </c>
      <c r="F33" s="148" t="e">
        <f>VLOOKUP($B33,'JAN-DEC'!#REF!,15,FALSE)</f>
        <v>#REF!</v>
      </c>
      <c r="G33" s="148" t="e">
        <f>VLOOKUP($B33,'JAN-DEC'!#REF!,16,FALSE)</f>
        <v>#REF!</v>
      </c>
      <c r="H33" s="148" t="e">
        <f>VLOOKUP($B33,'JAN-DEC'!#REF!,17,FALSE)</f>
        <v>#REF!</v>
      </c>
      <c r="I33" s="148" t="e">
        <f>VLOOKUP($B33,'JAN-DEC'!#REF!,18,FALSE)</f>
        <v>#REF!</v>
      </c>
      <c r="J33" s="148" t="e">
        <f>VLOOKUP($B33,'JAN-DEC'!#REF!,19,FALSE)</f>
        <v>#REF!</v>
      </c>
      <c r="K33" s="148" t="e">
        <f>VLOOKUP($B33,'JAN-DEC'!#REF!,20,FALSE)</f>
        <v>#REF!</v>
      </c>
      <c r="L33" s="148" t="e">
        <f>VLOOKUP($B33,'JAN-DEC'!#REF!,21,FALSE)</f>
        <v>#REF!</v>
      </c>
      <c r="M33" s="148" t="e">
        <f>VLOOKUP($B33,'JAN-DEC'!#REF!,22,FALSE)</f>
        <v>#REF!</v>
      </c>
      <c r="N33" s="148" t="e">
        <f>VLOOKUP($B33,'JAN-DEC'!#REF!,23,FALSE)</f>
        <v>#REF!</v>
      </c>
      <c r="O33" s="148" t="e">
        <f>VLOOKUP($B33,'JAN-DEC'!#REF!,24,FALSE)</f>
        <v>#REF!</v>
      </c>
      <c r="P33" s="148" t="e">
        <f>VLOOKUP($B33,'JAN-DEC'!#REF!,25,FALSE)</f>
        <v>#REF!</v>
      </c>
      <c r="Q33" s="148" t="e">
        <f>VLOOKUP($B33,'JAN-DEC'!#REF!,26,FALSE)</f>
        <v>#REF!</v>
      </c>
      <c r="R33" s="148" t="e">
        <f>VLOOKUP($B33,'JAN-DEC'!#REF!,27,FALSE)</f>
        <v>#REF!</v>
      </c>
      <c r="S33" s="148" t="e">
        <f>VLOOKUP($B33,'JAN-DEC'!#REF!,28,FALSE)</f>
        <v>#REF!</v>
      </c>
      <c r="T33" s="148" t="e">
        <f>VLOOKUP($B33,'JAN-DEC'!#REF!,29,FALSE)</f>
        <v>#REF!</v>
      </c>
      <c r="U33" s="149" t="e">
        <f>VLOOKUP($B33,'JAN-DEC'!#REF!,30,FALSE)</f>
        <v>#REF!</v>
      </c>
      <c r="V33" s="100" t="e">
        <f>VLOOKUP($B33,'JAN-DEC'!#REF!,32,FALSE)</f>
        <v>#REF!</v>
      </c>
      <c r="W33" s="99" t="s">
        <v>57</v>
      </c>
      <c r="X33" s="99" t="s">
        <v>55</v>
      </c>
    </row>
    <row r="34" hidden="1">
      <c r="A34" s="146"/>
      <c r="B34" s="147"/>
      <c r="C34" s="148"/>
      <c r="D34" s="148"/>
      <c r="E34" s="148"/>
      <c r="F34" s="148"/>
      <c r="G34" s="148"/>
      <c r="H34" s="148"/>
      <c r="I34" s="148"/>
      <c r="J34" s="148"/>
      <c r="K34" s="148"/>
      <c r="L34" s="148"/>
      <c r="M34" s="148"/>
      <c r="N34" s="148"/>
      <c r="O34" s="148"/>
      <c r="P34" s="148"/>
      <c r="Q34" s="148"/>
      <c r="R34" s="148"/>
      <c r="S34" s="148"/>
      <c r="T34" s="148"/>
      <c r="U34" s="149"/>
      <c r="V34" s="100"/>
    </row>
    <row r="35" hidden="1">
      <c r="A35" s="146" t="s">
        <v>58</v>
      </c>
      <c r="B35" s="147" t="s">
        <v>58</v>
      </c>
      <c r="C35" s="148" t="e">
        <f>VLOOKUP($B35,'JAN-DEC'!#REF!,12,FALSE)</f>
        <v>#REF!</v>
      </c>
      <c r="D35" s="148" t="e">
        <f>VLOOKUP($B35,'JAN-DEC'!#REF!,13,FALSE)</f>
        <v>#REF!</v>
      </c>
      <c r="E35" s="148" t="e">
        <f>VLOOKUP($B35,'JAN-DEC'!#REF!,14,FALSE)</f>
        <v>#REF!</v>
      </c>
      <c r="F35" s="148" t="e">
        <f>VLOOKUP($B35,'JAN-DEC'!#REF!,15,FALSE)</f>
        <v>#REF!</v>
      </c>
      <c r="G35" s="148" t="e">
        <f>VLOOKUP($B35,'JAN-DEC'!#REF!,16,FALSE)</f>
        <v>#REF!</v>
      </c>
      <c r="H35" s="148" t="e">
        <f>VLOOKUP($B35,'JAN-DEC'!#REF!,17,FALSE)</f>
        <v>#REF!</v>
      </c>
      <c r="I35" s="148" t="e">
        <f>VLOOKUP($B35,'JAN-DEC'!#REF!,18,FALSE)</f>
        <v>#REF!</v>
      </c>
      <c r="J35" s="148" t="e">
        <f>VLOOKUP($B35,'JAN-DEC'!#REF!,19,FALSE)</f>
        <v>#REF!</v>
      </c>
      <c r="K35" s="148" t="e">
        <f>VLOOKUP($B35,'JAN-DEC'!#REF!,20,FALSE)</f>
        <v>#REF!</v>
      </c>
      <c r="L35" s="148" t="e">
        <f>VLOOKUP($B35,'JAN-DEC'!#REF!,21,FALSE)</f>
        <v>#REF!</v>
      </c>
      <c r="M35" s="148" t="e">
        <f>VLOOKUP($B35,'JAN-DEC'!#REF!,22,FALSE)</f>
        <v>#REF!</v>
      </c>
      <c r="N35" s="148" t="e">
        <f>VLOOKUP($B35,'JAN-DEC'!#REF!,23,FALSE)</f>
        <v>#REF!</v>
      </c>
      <c r="O35" s="148" t="e">
        <f>VLOOKUP($B35,'JAN-DEC'!#REF!,24,FALSE)</f>
        <v>#REF!</v>
      </c>
      <c r="P35" s="148" t="e">
        <f>VLOOKUP($B35,'JAN-DEC'!#REF!,25,FALSE)</f>
        <v>#REF!</v>
      </c>
      <c r="Q35" s="148" t="e">
        <f>VLOOKUP($B35,'JAN-DEC'!#REF!,26,FALSE)</f>
        <v>#REF!</v>
      </c>
      <c r="R35" s="148" t="e">
        <f>VLOOKUP($B35,'JAN-DEC'!#REF!,27,FALSE)</f>
        <v>#REF!</v>
      </c>
      <c r="S35" s="148" t="e">
        <f>VLOOKUP($B35,'JAN-DEC'!#REF!,28,FALSE)</f>
        <v>#REF!</v>
      </c>
      <c r="T35" s="148" t="e">
        <f>VLOOKUP($B35,'JAN-DEC'!#REF!,29,FALSE)</f>
        <v>#REF!</v>
      </c>
      <c r="U35" s="149" t="e">
        <f>VLOOKUP($B35,'JAN-DEC'!#REF!,30,FALSE)</f>
        <v>#REF!</v>
      </c>
      <c r="V35" s="100" t="e">
        <f>VLOOKUP($B35,'JAN-DEC'!#REF!,32,FALSE)</f>
        <v>#REF!</v>
      </c>
    </row>
    <row r="36" hidden="1">
      <c r="A36" s="146" t="s">
        <v>59</v>
      </c>
      <c r="B36" s="147" t="s">
        <v>59</v>
      </c>
      <c r="C36" s="148" t="e">
        <f>VLOOKUP($B36,'JAN-DEC'!#REF!,12,FALSE)</f>
        <v>#REF!</v>
      </c>
      <c r="D36" s="148" t="e">
        <f>VLOOKUP($B36,'JAN-DEC'!#REF!,13,FALSE)</f>
        <v>#REF!</v>
      </c>
      <c r="E36" s="148" t="e">
        <f>VLOOKUP($B36,'JAN-DEC'!#REF!,14,FALSE)</f>
        <v>#REF!</v>
      </c>
      <c r="F36" s="148" t="e">
        <f>VLOOKUP($B36,'JAN-DEC'!#REF!,15,FALSE)</f>
        <v>#REF!</v>
      </c>
      <c r="G36" s="148" t="e">
        <f>VLOOKUP($B36,'JAN-DEC'!#REF!,16,FALSE)</f>
        <v>#REF!</v>
      </c>
      <c r="H36" s="148" t="e">
        <f>VLOOKUP($B36,'JAN-DEC'!#REF!,17,FALSE)</f>
        <v>#REF!</v>
      </c>
      <c r="I36" s="148" t="e">
        <f>VLOOKUP($B36,'JAN-DEC'!#REF!,18,FALSE)</f>
        <v>#REF!</v>
      </c>
      <c r="J36" s="148" t="e">
        <f>VLOOKUP($B36,'JAN-DEC'!#REF!,19,FALSE)</f>
        <v>#REF!</v>
      </c>
      <c r="K36" s="148" t="e">
        <f>VLOOKUP($B36,'JAN-DEC'!#REF!,20,FALSE)</f>
        <v>#REF!</v>
      </c>
      <c r="L36" s="148" t="e">
        <f>VLOOKUP($B36,'JAN-DEC'!#REF!,21,FALSE)</f>
        <v>#REF!</v>
      </c>
      <c r="M36" s="148" t="e">
        <f>VLOOKUP($B36,'JAN-DEC'!#REF!,22,FALSE)</f>
        <v>#REF!</v>
      </c>
      <c r="N36" s="148" t="e">
        <f>VLOOKUP($B36,'JAN-DEC'!#REF!,23,FALSE)</f>
        <v>#REF!</v>
      </c>
      <c r="O36" s="148" t="e">
        <f>VLOOKUP($B36,'JAN-DEC'!#REF!,24,FALSE)</f>
        <v>#REF!</v>
      </c>
      <c r="P36" s="148" t="e">
        <f>VLOOKUP($B36,'JAN-DEC'!#REF!,25,FALSE)</f>
        <v>#REF!</v>
      </c>
      <c r="Q36" s="148" t="e">
        <f>VLOOKUP($B36,'JAN-DEC'!#REF!,26,FALSE)</f>
        <v>#REF!</v>
      </c>
      <c r="R36" s="148" t="e">
        <f>VLOOKUP($B36,'JAN-DEC'!#REF!,27,FALSE)</f>
        <v>#REF!</v>
      </c>
      <c r="S36" s="148" t="e">
        <f>VLOOKUP($B36,'JAN-DEC'!#REF!,28,FALSE)</f>
        <v>#REF!</v>
      </c>
      <c r="T36" s="148" t="e">
        <f>VLOOKUP($B36,'JAN-DEC'!#REF!,29,FALSE)</f>
        <v>#REF!</v>
      </c>
      <c r="U36" s="149" t="e">
        <f>VLOOKUP($B36,'JAN-DEC'!#REF!,30,FALSE)</f>
        <v>#REF!</v>
      </c>
      <c r="V36" s="100" t="e">
        <f>VLOOKUP($B36,'JAN-DEC'!#REF!,32,FALSE)</f>
        <v>#REF!</v>
      </c>
    </row>
    <row r="37" hidden="1">
      <c r="A37" s="147"/>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5" t="e">
        <f t="shared" si="12"/>
        <v>#REF!</v>
      </c>
      <c r="V37" s="101" t="e">
        <f t="shared" si="12"/>
        <v>#REF!</v>
      </c>
    </row>
    <row r="38" hidden="1">
      <c r="A38" s="150" t="s">
        <v>60</v>
      </c>
      <c r="B38" s="147"/>
      <c r="C38" s="148"/>
      <c r="D38" s="148"/>
      <c r="E38" s="148"/>
      <c r="F38" s="148"/>
      <c r="G38" s="148"/>
      <c r="H38" s="148"/>
      <c r="I38" s="148"/>
      <c r="J38" s="148"/>
      <c r="K38" s="148"/>
      <c r="L38" s="148"/>
      <c r="M38" s="148"/>
      <c r="N38" s="148"/>
      <c r="O38" s="148"/>
      <c r="P38" s="148"/>
      <c r="Q38" s="148"/>
      <c r="R38" s="148"/>
      <c r="S38" s="148"/>
      <c r="T38" s="148"/>
      <c r="U38" s="149"/>
      <c r="V38" s="107"/>
    </row>
    <row r="39" hidden="1">
      <c r="A39" s="147" t="s">
        <v>61</v>
      </c>
      <c r="B39" s="147" t="e">
        <f>VLOOKUP($A39,'JAN-DEC'!#REF!,2,FALSE)</f>
        <v>#REF!</v>
      </c>
      <c r="C39" s="148" t="e">
        <f>VLOOKUP($A39,'JAN-DEC'!#REF!,12,FALSE)</f>
        <v>#REF!</v>
      </c>
      <c r="D39" s="148" t="e">
        <f>VLOOKUP($A39,'JAN-DEC'!#REF!,13,FALSE)</f>
        <v>#REF!</v>
      </c>
      <c r="E39" s="148" t="e">
        <f>VLOOKUP($A39,'JAN-DEC'!#REF!,14,FALSE)</f>
        <v>#REF!</v>
      </c>
      <c r="F39" s="148" t="e">
        <f>VLOOKUP($A39,'JAN-DEC'!#REF!,15,FALSE)</f>
        <v>#REF!</v>
      </c>
      <c r="G39" s="148" t="e">
        <f>VLOOKUP($A39,'JAN-DEC'!#REF!,16,FALSE)</f>
        <v>#REF!</v>
      </c>
      <c r="H39" s="148" t="e">
        <f>VLOOKUP($A39,'JAN-DEC'!#REF!,17,FALSE)</f>
        <v>#REF!</v>
      </c>
      <c r="I39" s="148" t="e">
        <f>VLOOKUP($A39,'JAN-DEC'!#REF!,18,FALSE)</f>
        <v>#REF!</v>
      </c>
      <c r="J39" s="148" t="e">
        <f>VLOOKUP($A39,'JAN-DEC'!#REF!,19,FALSE)</f>
        <v>#REF!</v>
      </c>
      <c r="K39" s="148" t="e">
        <f>VLOOKUP($A39,'JAN-DEC'!#REF!,20,FALSE)</f>
        <v>#REF!</v>
      </c>
      <c r="L39" s="148" t="e">
        <f>VLOOKUP($A39,'JAN-DEC'!#REF!,21,FALSE)</f>
        <v>#REF!</v>
      </c>
      <c r="M39" s="148" t="e">
        <f>VLOOKUP($A39,'JAN-DEC'!#REF!,22,FALSE)</f>
        <v>#REF!</v>
      </c>
      <c r="N39" s="148" t="e">
        <f>VLOOKUP($A39,'JAN-DEC'!#REF!,23,FALSE)</f>
        <v>#REF!</v>
      </c>
      <c r="O39" s="148" t="e">
        <f>VLOOKUP($A39,'JAN-DEC'!#REF!,24,FALSE)</f>
        <v>#REF!</v>
      </c>
      <c r="P39" s="148" t="e">
        <f>VLOOKUP($A39,'JAN-DEC'!#REF!,25,FALSE)</f>
        <v>#REF!</v>
      </c>
      <c r="Q39" s="148" t="e">
        <f>VLOOKUP($A39,'JAN-DEC'!#REF!,26,FALSE)</f>
        <v>#REF!</v>
      </c>
      <c r="R39" s="148" t="e">
        <f>VLOOKUP($A39,'JAN-DEC'!#REF!,27,FALSE)</f>
        <v>#REF!</v>
      </c>
      <c r="S39" s="148" t="e">
        <f>VLOOKUP($A39,'JAN-DEC'!#REF!,28,FALSE)</f>
        <v>#REF!</v>
      </c>
      <c r="T39" s="148" t="e">
        <f>VLOOKUP($A39,'JAN-DEC'!#REF!,29,FALSE)</f>
        <v>#REF!</v>
      </c>
      <c r="U39" s="149" t="e">
        <f>VLOOKUP($A39,'JAN-DEC'!#REF!,30,FALSE)</f>
        <v>#REF!</v>
      </c>
      <c r="V39" s="100" t="e">
        <f>VLOOKUP($A39,'JAN-DEC'!#REF!,32,FALSE)</f>
        <v>#REF!</v>
      </c>
    </row>
    <row r="40" hidden="1">
      <c r="A40" s="147" t="s">
        <v>62</v>
      </c>
      <c r="B40" s="147" t="e">
        <f>VLOOKUP($A40,'JAN-DEC'!#REF!,2,FALSE)</f>
        <v>#REF!</v>
      </c>
      <c r="C40" s="148" t="e">
        <f>VLOOKUP($A40,'JAN-DEC'!#REF!,12,FALSE)</f>
        <v>#REF!</v>
      </c>
      <c r="D40" s="148" t="e">
        <f>VLOOKUP($A40,'JAN-DEC'!#REF!,13,FALSE)</f>
        <v>#REF!</v>
      </c>
      <c r="E40" s="148" t="e">
        <f>VLOOKUP($A40,'JAN-DEC'!#REF!,14,FALSE)</f>
        <v>#REF!</v>
      </c>
      <c r="F40" s="148" t="e">
        <f>VLOOKUP($A40,'JAN-DEC'!#REF!,15,FALSE)</f>
        <v>#REF!</v>
      </c>
      <c r="G40" s="148" t="e">
        <f>VLOOKUP($A40,'JAN-DEC'!#REF!,16,FALSE)</f>
        <v>#REF!</v>
      </c>
      <c r="H40" s="148" t="e">
        <f>VLOOKUP($A40,'JAN-DEC'!#REF!,17,FALSE)</f>
        <v>#REF!</v>
      </c>
      <c r="I40" s="148" t="e">
        <f>VLOOKUP($A40,'JAN-DEC'!#REF!,18,FALSE)</f>
        <v>#REF!</v>
      </c>
      <c r="J40" s="148" t="e">
        <f>VLOOKUP($A40,'JAN-DEC'!#REF!,19,FALSE)</f>
        <v>#REF!</v>
      </c>
      <c r="K40" s="148" t="e">
        <f>VLOOKUP($A40,'JAN-DEC'!#REF!,20,FALSE)</f>
        <v>#REF!</v>
      </c>
      <c r="L40" s="148" t="e">
        <f>VLOOKUP($A40,'JAN-DEC'!#REF!,21,FALSE)</f>
        <v>#REF!</v>
      </c>
      <c r="M40" s="148" t="e">
        <f>VLOOKUP($A40,'JAN-DEC'!#REF!,22,FALSE)</f>
        <v>#REF!</v>
      </c>
      <c r="N40" s="148" t="e">
        <f>VLOOKUP($A40,'JAN-DEC'!#REF!,23,FALSE)</f>
        <v>#REF!</v>
      </c>
      <c r="O40" s="148" t="e">
        <f>VLOOKUP($A40,'JAN-DEC'!#REF!,24,FALSE)</f>
        <v>#REF!</v>
      </c>
      <c r="P40" s="148" t="e">
        <f>VLOOKUP($A40,'JAN-DEC'!#REF!,25,FALSE)</f>
        <v>#REF!</v>
      </c>
      <c r="Q40" s="148" t="e">
        <f>VLOOKUP($A40,'JAN-DEC'!#REF!,26,FALSE)</f>
        <v>#REF!</v>
      </c>
      <c r="R40" s="148" t="e">
        <f>VLOOKUP($A40,'JAN-DEC'!#REF!,27,FALSE)</f>
        <v>#REF!</v>
      </c>
      <c r="S40" s="148" t="e">
        <f>VLOOKUP($A40,'JAN-DEC'!#REF!,28,FALSE)</f>
        <v>#REF!</v>
      </c>
      <c r="T40" s="148" t="e">
        <f>VLOOKUP($A40,'JAN-DEC'!#REF!,29,FALSE)</f>
        <v>#REF!</v>
      </c>
      <c r="U40" s="149" t="e">
        <f>VLOOKUP($A40,'JAN-DEC'!#REF!,30,FALSE)</f>
        <v>#REF!</v>
      </c>
      <c r="V40" s="100" t="e">
        <f>VLOOKUP($A40,'JAN-DEC'!#REF!,32,FALSE)</f>
        <v>#REF!</v>
      </c>
    </row>
    <row r="41" hidden="1">
      <c r="A41" s="147" t="s">
        <v>63</v>
      </c>
      <c r="B41" s="147"/>
      <c r="C41" s="148"/>
      <c r="D41" s="148"/>
      <c r="E41" s="148"/>
      <c r="F41" s="148"/>
      <c r="G41" s="148"/>
      <c r="H41" s="148"/>
      <c r="I41" s="148"/>
      <c r="J41" s="148"/>
      <c r="K41" s="148"/>
      <c r="L41" s="148"/>
      <c r="M41" s="148"/>
      <c r="N41" s="148"/>
      <c r="O41" s="148"/>
      <c r="P41" s="148"/>
      <c r="Q41" s="148"/>
      <c r="R41" s="148"/>
      <c r="S41" s="148"/>
      <c r="T41" s="148"/>
      <c r="U41" s="149"/>
      <c r="V41" s="100" t="e">
        <f>VLOOKUP($A41,'JAN-DEC'!#REF!,32,FALSE)</f>
        <v>#REF!</v>
      </c>
    </row>
    <row r="42" hidden="1">
      <c r="A42" s="147" t="s">
        <v>64</v>
      </c>
      <c r="B42" s="147" t="e">
        <f>VLOOKUP($A42,'JAN-DEC'!#REF!,2,FALSE)</f>
        <v>#REF!</v>
      </c>
      <c r="C42" s="148" t="e">
        <f>VLOOKUP($A42,'JAN-DEC'!#REF!,12,FALSE)</f>
        <v>#REF!</v>
      </c>
      <c r="D42" s="148"/>
      <c r="E42" s="148" t="e">
        <f>VLOOKUP($A42,'JAN-DEC'!#REF!,14,FALSE)</f>
        <v>#REF!</v>
      </c>
      <c r="F42" s="148" t="e">
        <f>VLOOKUP($A42,'JAN-DEC'!#REF!,15,FALSE)</f>
        <v>#REF!</v>
      </c>
      <c r="G42" s="148" t="e">
        <f>VLOOKUP($A42,'JAN-DEC'!#REF!,16,FALSE)</f>
        <v>#REF!</v>
      </c>
      <c r="H42" s="148" t="e">
        <f>VLOOKUP($A42,'JAN-DEC'!#REF!,17,FALSE)</f>
        <v>#REF!</v>
      </c>
      <c r="I42" s="148" t="e">
        <f>VLOOKUP($A42,'JAN-DEC'!#REF!,18,FALSE)</f>
        <v>#REF!</v>
      </c>
      <c r="J42" s="148" t="e">
        <f>VLOOKUP($A42,'JAN-DEC'!#REF!,19,FALSE)</f>
        <v>#REF!</v>
      </c>
      <c r="K42" s="148" t="e">
        <f>VLOOKUP($A42,'JAN-DEC'!#REF!,20,FALSE)</f>
        <v>#REF!</v>
      </c>
      <c r="L42" s="148" t="e">
        <f>VLOOKUP($A42,'JAN-DEC'!#REF!,21,FALSE)</f>
        <v>#REF!</v>
      </c>
      <c r="M42" s="148" t="e">
        <f>VLOOKUP($A42,'JAN-DEC'!#REF!,22,FALSE)</f>
        <v>#REF!</v>
      </c>
      <c r="N42" s="148" t="e">
        <f>VLOOKUP($A42,'JAN-DEC'!#REF!,23,FALSE)</f>
        <v>#REF!</v>
      </c>
      <c r="O42" s="148" t="e">
        <f>VLOOKUP($A42,'JAN-DEC'!#REF!,24,FALSE)</f>
        <v>#REF!</v>
      </c>
      <c r="P42" s="148" t="e">
        <f>VLOOKUP($A42,'JAN-DEC'!#REF!,25,FALSE)</f>
        <v>#REF!</v>
      </c>
      <c r="Q42" s="148" t="e">
        <f>VLOOKUP($A42,'JAN-DEC'!#REF!,26,FALSE)</f>
        <v>#REF!</v>
      </c>
      <c r="R42" s="148" t="e">
        <f>VLOOKUP($A42,'JAN-DEC'!#REF!,27,FALSE)</f>
        <v>#REF!</v>
      </c>
      <c r="S42" s="148" t="e">
        <f>VLOOKUP($A42,'JAN-DEC'!#REF!,28,FALSE)</f>
        <v>#REF!</v>
      </c>
      <c r="T42" s="148" t="e">
        <f>VLOOKUP($A42,'JAN-DEC'!#REF!,29,FALSE)</f>
        <v>#REF!</v>
      </c>
      <c r="U42" s="149" t="e">
        <f>VLOOKUP($A42,'JAN-DEC'!#REF!,30,FALSE)</f>
        <v>#REF!</v>
      </c>
      <c r="V42" s="100" t="e">
        <f>VLOOKUP($A42,'JAN-DEC'!#REF!,32,FALSE)</f>
        <v>#REF!</v>
      </c>
    </row>
    <row r="43" hidden="1">
      <c r="A43" s="147" t="s">
        <v>65</v>
      </c>
      <c r="B43" s="147" t="e">
        <f>VLOOKUP($A43,'JAN-DEC'!#REF!,2,FALSE)</f>
        <v>#REF!</v>
      </c>
      <c r="C43" s="148" t="e">
        <f>VLOOKUP($A43,'JAN-DEC'!#REF!,12,FALSE)</f>
        <v>#REF!</v>
      </c>
      <c r="D43" s="148"/>
      <c r="E43" s="148" t="e">
        <f>VLOOKUP($A43,'JAN-DEC'!#REF!,14,FALSE)</f>
        <v>#REF!</v>
      </c>
      <c r="F43" s="148" t="e">
        <f>VLOOKUP($A43,'JAN-DEC'!#REF!,15,FALSE)</f>
        <v>#REF!</v>
      </c>
      <c r="G43" s="148" t="e">
        <f>VLOOKUP($A43,'JAN-DEC'!#REF!,16,FALSE)</f>
        <v>#REF!</v>
      </c>
      <c r="H43" s="148" t="e">
        <f>VLOOKUP($A43,'JAN-DEC'!#REF!,17,FALSE)</f>
        <v>#REF!</v>
      </c>
      <c r="I43" s="148" t="e">
        <f>VLOOKUP($A43,'JAN-DEC'!#REF!,18,FALSE)</f>
        <v>#REF!</v>
      </c>
      <c r="J43" s="148" t="e">
        <f>VLOOKUP($A43,'JAN-DEC'!#REF!,19,FALSE)</f>
        <v>#REF!</v>
      </c>
      <c r="K43" s="148" t="e">
        <f>VLOOKUP($A43,'JAN-DEC'!#REF!,20,FALSE)</f>
        <v>#REF!</v>
      </c>
      <c r="L43" s="148" t="e">
        <f>VLOOKUP($A43,'JAN-DEC'!#REF!,21,FALSE)</f>
        <v>#REF!</v>
      </c>
      <c r="M43" s="148" t="e">
        <f>VLOOKUP($A43,'JAN-DEC'!#REF!,22,FALSE)</f>
        <v>#REF!</v>
      </c>
      <c r="N43" s="148" t="e">
        <f>VLOOKUP($A43,'JAN-DEC'!#REF!,23,FALSE)</f>
        <v>#REF!</v>
      </c>
      <c r="O43" s="148" t="e">
        <f>VLOOKUP($A43,'JAN-DEC'!#REF!,24,FALSE)</f>
        <v>#REF!</v>
      </c>
      <c r="P43" s="148" t="e">
        <f>VLOOKUP($A43,'JAN-DEC'!#REF!,25,FALSE)</f>
        <v>#REF!</v>
      </c>
      <c r="Q43" s="148" t="e">
        <f>VLOOKUP($A43,'JAN-DEC'!#REF!,26,FALSE)</f>
        <v>#REF!</v>
      </c>
      <c r="R43" s="148" t="e">
        <f>VLOOKUP($A43,'JAN-DEC'!#REF!,27,FALSE)</f>
        <v>#REF!</v>
      </c>
      <c r="S43" s="148" t="e">
        <f>VLOOKUP($A43,'JAN-DEC'!#REF!,28,FALSE)</f>
        <v>#REF!</v>
      </c>
      <c r="T43" s="148" t="e">
        <f>VLOOKUP($A43,'JAN-DEC'!#REF!,29,FALSE)</f>
        <v>#REF!</v>
      </c>
      <c r="U43" s="149" t="e">
        <f>VLOOKUP($A43,'JAN-DEC'!#REF!,30,FALSE)</f>
        <v>#REF!</v>
      </c>
      <c r="V43" s="100" t="e">
        <f>VLOOKUP($A43,'JAN-DEC'!#REF!,32,FALSE)</f>
        <v>#REF!</v>
      </c>
    </row>
    <row r="44" hidden="1">
      <c r="A44" s="147" t="s">
        <v>66</v>
      </c>
      <c r="B44" s="147" t="e">
        <f>VLOOKUP($A44,'JAN-DEC'!#REF!,2,FALSE)</f>
        <v>#REF!</v>
      </c>
      <c r="C44" s="148" t="e">
        <f>VLOOKUP($A44,'JAN-DEC'!#REF!,12,FALSE)</f>
        <v>#REF!</v>
      </c>
      <c r="D44" s="148"/>
      <c r="E44" s="148" t="e">
        <f>VLOOKUP($A44,'JAN-DEC'!#REF!,14,FALSE)</f>
        <v>#REF!</v>
      </c>
      <c r="F44" s="148" t="e">
        <f>VLOOKUP($A44,'JAN-DEC'!#REF!,15,FALSE)</f>
        <v>#REF!</v>
      </c>
      <c r="G44" s="148" t="e">
        <f>VLOOKUP($A44,'JAN-DEC'!#REF!,16,FALSE)</f>
        <v>#REF!</v>
      </c>
      <c r="H44" s="148" t="e">
        <f>VLOOKUP($A44,'JAN-DEC'!#REF!,17,FALSE)</f>
        <v>#REF!</v>
      </c>
      <c r="I44" s="148" t="e">
        <f>VLOOKUP($A44,'JAN-DEC'!#REF!,18,FALSE)</f>
        <v>#REF!</v>
      </c>
      <c r="J44" s="148" t="e">
        <f>VLOOKUP($A44,'JAN-DEC'!#REF!,19,FALSE)</f>
        <v>#REF!</v>
      </c>
      <c r="K44" s="148" t="e">
        <f>VLOOKUP($A44,'JAN-DEC'!#REF!,20,FALSE)</f>
        <v>#REF!</v>
      </c>
      <c r="L44" s="148" t="e">
        <f>VLOOKUP($A44,'JAN-DEC'!#REF!,21,FALSE)</f>
        <v>#REF!</v>
      </c>
      <c r="M44" s="148" t="e">
        <f>VLOOKUP($A44,'JAN-DEC'!#REF!,22,FALSE)</f>
        <v>#REF!</v>
      </c>
      <c r="N44" s="148" t="e">
        <f>VLOOKUP($A44,'JAN-DEC'!#REF!,23,FALSE)</f>
        <v>#REF!</v>
      </c>
      <c r="O44" s="148" t="e">
        <f>VLOOKUP($A44,'JAN-DEC'!#REF!,24,FALSE)</f>
        <v>#REF!</v>
      </c>
      <c r="P44" s="148" t="e">
        <f>VLOOKUP($A44,'JAN-DEC'!#REF!,25,FALSE)</f>
        <v>#REF!</v>
      </c>
      <c r="Q44" s="148" t="e">
        <f>VLOOKUP($A44,'JAN-DEC'!#REF!,26,FALSE)</f>
        <v>#REF!</v>
      </c>
      <c r="R44" s="148" t="e">
        <f>VLOOKUP($A44,'JAN-DEC'!#REF!,27,FALSE)</f>
        <v>#REF!</v>
      </c>
      <c r="S44" s="148" t="e">
        <f>VLOOKUP($A44,'JAN-DEC'!#REF!,28,FALSE)</f>
        <v>#REF!</v>
      </c>
      <c r="T44" s="148" t="e">
        <f>VLOOKUP($A44,'JAN-DEC'!#REF!,29,FALSE)</f>
        <v>#REF!</v>
      </c>
      <c r="U44" s="149" t="e">
        <f>VLOOKUP($A44,'JAN-DEC'!#REF!,30,FALSE)</f>
        <v>#REF!</v>
      </c>
      <c r="V44" s="100" t="e">
        <f>VLOOKUP($A44,'JAN-DEC'!#REF!,32,FALSE)</f>
        <v>#REF!</v>
      </c>
    </row>
    <row r="45" hidden="1">
      <c r="A45" s="147" t="s">
        <v>67</v>
      </c>
      <c r="B45" s="147" t="e">
        <f>VLOOKUP($A45,'JAN-DEC'!#REF!,2,FALSE)</f>
        <v>#REF!</v>
      </c>
      <c r="C45" s="148" t="e">
        <f>VLOOKUP($A45,'JAN-DEC'!#REF!,12,FALSE)</f>
        <v>#REF!</v>
      </c>
      <c r="D45" s="148"/>
      <c r="E45" s="148" t="e">
        <f>VLOOKUP($A45,'JAN-DEC'!#REF!,14,FALSE)</f>
        <v>#REF!</v>
      </c>
      <c r="F45" s="148" t="e">
        <f>VLOOKUP($A45,'JAN-DEC'!#REF!,15,FALSE)</f>
        <v>#REF!</v>
      </c>
      <c r="G45" s="148" t="e">
        <f>VLOOKUP($A45,'JAN-DEC'!#REF!,16,FALSE)</f>
        <v>#REF!</v>
      </c>
      <c r="H45" s="148" t="e">
        <f>VLOOKUP($A45,'JAN-DEC'!#REF!,17,FALSE)</f>
        <v>#REF!</v>
      </c>
      <c r="I45" s="148" t="e">
        <f>VLOOKUP($A45,'JAN-DEC'!#REF!,18,FALSE)</f>
        <v>#REF!</v>
      </c>
      <c r="J45" s="148" t="e">
        <f>VLOOKUP($A45,'JAN-DEC'!#REF!,19,FALSE)</f>
        <v>#REF!</v>
      </c>
      <c r="K45" s="148" t="e">
        <f>VLOOKUP($A45,'JAN-DEC'!#REF!,20,FALSE)</f>
        <v>#REF!</v>
      </c>
      <c r="L45" s="148" t="e">
        <f>VLOOKUP($A45,'JAN-DEC'!#REF!,21,FALSE)</f>
        <v>#REF!</v>
      </c>
      <c r="M45" s="148" t="e">
        <f>VLOOKUP($A45,'JAN-DEC'!#REF!,22,FALSE)</f>
        <v>#REF!</v>
      </c>
      <c r="N45" s="148" t="e">
        <f>VLOOKUP($A45,'JAN-DEC'!#REF!,23,FALSE)</f>
        <v>#REF!</v>
      </c>
      <c r="O45" s="148" t="e">
        <f>VLOOKUP($A45,'JAN-DEC'!#REF!,24,FALSE)</f>
        <v>#REF!</v>
      </c>
      <c r="P45" s="148" t="e">
        <f>VLOOKUP($A45,'JAN-DEC'!#REF!,25,FALSE)</f>
        <v>#REF!</v>
      </c>
      <c r="Q45" s="148" t="e">
        <f>VLOOKUP($A45,'JAN-DEC'!#REF!,26,FALSE)</f>
        <v>#REF!</v>
      </c>
      <c r="R45" s="148" t="e">
        <f>VLOOKUP($A45,'JAN-DEC'!#REF!,27,FALSE)</f>
        <v>#REF!</v>
      </c>
      <c r="S45" s="148" t="e">
        <f>VLOOKUP($A45,'JAN-DEC'!#REF!,28,FALSE)</f>
        <v>#REF!</v>
      </c>
      <c r="T45" s="148" t="e">
        <f>VLOOKUP($A45,'JAN-DEC'!#REF!,29,FALSE)</f>
        <v>#REF!</v>
      </c>
      <c r="U45" s="149" t="e">
        <f>VLOOKUP($A45,'JAN-DEC'!#REF!,30,FALSE)</f>
        <v>#REF!</v>
      </c>
      <c r="V45" s="100" t="e">
        <f>VLOOKUP($A45,'JAN-DEC'!#REF!,32,FALSE)</f>
        <v>#REF!</v>
      </c>
    </row>
    <row r="46" hidden="1">
      <c r="A46" s="147"/>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5" t="e">
        <f t="shared" si="13"/>
        <v>#REF!</v>
      </c>
      <c r="V46" s="109" t="e">
        <f t="shared" si="13"/>
        <v>#REF!</v>
      </c>
    </row>
    <row r="47" hidden="1">
      <c r="A47" s="147"/>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5" t="e">
        <f t="shared" si="14"/>
        <v>#REF!</v>
      </c>
      <c r="V47" s="101" t="e">
        <f t="shared" si="14"/>
        <v>#REF!</v>
      </c>
    </row>
    <row r="48">
      <c r="A48" s="151" t="s">
        <v>69</v>
      </c>
      <c r="B48" s="147"/>
      <c r="C48" s="148"/>
      <c r="D48" s="148"/>
      <c r="E48" s="148"/>
      <c r="F48" s="148"/>
      <c r="G48" s="148"/>
      <c r="H48" s="148"/>
      <c r="I48" s="148"/>
      <c r="J48" s="148"/>
      <c r="K48" s="148"/>
      <c r="L48" s="148"/>
      <c r="M48" s="148"/>
      <c r="N48" s="148"/>
      <c r="O48" s="148"/>
      <c r="P48" s="148"/>
      <c r="Q48" s="148"/>
      <c r="R48" s="148"/>
      <c r="S48" s="148"/>
      <c r="T48" s="148"/>
      <c r="U48" s="149"/>
      <c r="V48" s="107">
        <f ref="V48:V130" t="shared" si="15">+T48+U48-F48</f>
        <v>0</v>
      </c>
    </row>
    <row r="49">
      <c r="A49" s="146" t="s">
        <v>70</v>
      </c>
      <c r="B49" s="147" t="e">
        <f>+'JAN-DEC'!#REF!</f>
        <v>#REF!</v>
      </c>
      <c r="C49" s="148" t="e">
        <f>VLOOKUP($B49,'JAN-DEC'!#REF!,12,FALSE)</f>
        <v>#REF!</v>
      </c>
      <c r="D49" s="148" t="e">
        <f>VLOOKUP($B49,'JAN-DEC'!#REF!,13,FALSE)</f>
        <v>#REF!</v>
      </c>
      <c r="E49" s="148" t="e">
        <f>VLOOKUP($B49,'JAN-DEC'!#REF!,14,FALSE)</f>
        <v>#REF!</v>
      </c>
      <c r="F49" s="148" t="e">
        <f>VLOOKUP($B49,'JAN-DEC'!#REF!,15,FALSE)</f>
        <v>#REF!</v>
      </c>
      <c r="G49" s="148" t="e">
        <f>VLOOKUP($B49,'JAN-DEC'!#REF!,16,FALSE)</f>
        <v>#REF!</v>
      </c>
      <c r="H49" s="148" t="e">
        <f>VLOOKUP($B49,'JAN-DEC'!#REF!,17,FALSE)</f>
        <v>#REF!</v>
      </c>
      <c r="I49" s="148" t="e">
        <f>VLOOKUP($B49,'JAN-DEC'!#REF!,18,FALSE)</f>
        <v>#REF!</v>
      </c>
      <c r="J49" s="148" t="e">
        <f>VLOOKUP($B49,'JAN-DEC'!#REF!,19,FALSE)</f>
        <v>#REF!</v>
      </c>
      <c r="K49" s="148" t="e">
        <f>VLOOKUP($B49,'JAN-DEC'!#REF!,20,FALSE)</f>
        <v>#REF!</v>
      </c>
      <c r="L49" s="148" t="e">
        <f>VLOOKUP($B49,'JAN-DEC'!#REF!,21,FALSE)</f>
        <v>#REF!</v>
      </c>
      <c r="M49" s="148" t="e">
        <f>VLOOKUP($B49,'JAN-DEC'!#REF!,22,FALSE)</f>
        <v>#REF!</v>
      </c>
      <c r="N49" s="148" t="e">
        <f>VLOOKUP($B49,'JAN-DEC'!#REF!,23,FALSE)</f>
        <v>#REF!</v>
      </c>
      <c r="O49" s="148" t="e">
        <f>VLOOKUP($B49,'JAN-DEC'!#REF!,24,FALSE)</f>
        <v>#REF!</v>
      </c>
      <c r="P49" s="148" t="e">
        <f>VLOOKUP($B49,'JAN-DEC'!#REF!,25,FALSE)</f>
        <v>#REF!</v>
      </c>
      <c r="Q49" s="148" t="e">
        <f>VLOOKUP($B49,'JAN-DEC'!#REF!,26,FALSE)</f>
        <v>#REF!</v>
      </c>
      <c r="R49" s="148" t="e">
        <f>VLOOKUP($B49,'JAN-DEC'!#REF!,27,FALSE)</f>
        <v>#REF!</v>
      </c>
      <c r="S49" s="148" t="e">
        <f>VLOOKUP($B49,'JAN-DEC'!#REF!,28,FALSE)</f>
        <v>#REF!</v>
      </c>
      <c r="T49" s="148" t="e">
        <f>VLOOKUP($B49,'JAN-DEC'!#REF!,29,FALSE)</f>
        <v>#REF!</v>
      </c>
      <c r="U49" s="149" t="e">
        <f>VLOOKUP($B49,'JAN-DEC'!#REF!,30,FALSE)</f>
        <v>#REF!</v>
      </c>
      <c r="V49" s="100" t="e">
        <f>VLOOKUP($A49,'JAN-DEC'!#REF!,32,FALSE)</f>
        <v>#REF!</v>
      </c>
    </row>
    <row r="50">
      <c r="A50" s="146" t="s">
        <v>71</v>
      </c>
      <c r="B50" s="147" t="e">
        <f>+'JAN-DEC'!#REF!</f>
        <v>#REF!</v>
      </c>
      <c r="C50" s="148" t="e">
        <f>VLOOKUP($B50,'JAN-DEC'!#REF!,12,FALSE)</f>
        <v>#REF!</v>
      </c>
      <c r="D50" s="148" t="e">
        <f>VLOOKUP($B50,'JAN-DEC'!#REF!,13,FALSE)</f>
        <v>#REF!</v>
      </c>
      <c r="E50" s="148" t="e">
        <f>VLOOKUP($B50,'JAN-DEC'!#REF!,14,FALSE)</f>
        <v>#REF!</v>
      </c>
      <c r="F50" s="148" t="e">
        <f>VLOOKUP($B50,'JAN-DEC'!#REF!,15,FALSE)</f>
        <v>#REF!</v>
      </c>
      <c r="G50" s="148" t="e">
        <f>VLOOKUP($B50,'JAN-DEC'!#REF!,16,FALSE)</f>
        <v>#REF!</v>
      </c>
      <c r="H50" s="148" t="e">
        <f>VLOOKUP($B50,'JAN-DEC'!#REF!,17,FALSE)</f>
        <v>#REF!</v>
      </c>
      <c r="I50" s="148" t="e">
        <f>VLOOKUP($B50,'JAN-DEC'!#REF!,18,FALSE)</f>
        <v>#REF!</v>
      </c>
      <c r="J50" s="148" t="e">
        <f>VLOOKUP($B50,'JAN-DEC'!#REF!,19,FALSE)</f>
        <v>#REF!</v>
      </c>
      <c r="K50" s="148" t="e">
        <f>VLOOKUP($B50,'JAN-DEC'!#REF!,20,FALSE)</f>
        <v>#REF!</v>
      </c>
      <c r="L50" s="148" t="e">
        <f>VLOOKUP($B50,'JAN-DEC'!#REF!,21,FALSE)</f>
        <v>#REF!</v>
      </c>
      <c r="M50" s="148" t="e">
        <f>VLOOKUP($B50,'JAN-DEC'!#REF!,22,FALSE)</f>
        <v>#REF!</v>
      </c>
      <c r="N50" s="148" t="e">
        <f>VLOOKUP($B50,'JAN-DEC'!#REF!,23,FALSE)</f>
        <v>#REF!</v>
      </c>
      <c r="O50" s="148" t="e">
        <f>VLOOKUP($B50,'JAN-DEC'!#REF!,24,FALSE)</f>
        <v>#REF!</v>
      </c>
      <c r="P50" s="148" t="e">
        <f>VLOOKUP($B50,'JAN-DEC'!#REF!,25,FALSE)</f>
        <v>#REF!</v>
      </c>
      <c r="Q50" s="148" t="e">
        <f>VLOOKUP($B50,'JAN-DEC'!#REF!,26,FALSE)</f>
        <v>#REF!</v>
      </c>
      <c r="R50" s="148" t="e">
        <f>VLOOKUP($B50,'JAN-DEC'!#REF!,27,FALSE)</f>
        <v>#REF!</v>
      </c>
      <c r="S50" s="148" t="e">
        <f>VLOOKUP($B50,'JAN-DEC'!#REF!,28,FALSE)</f>
        <v>#REF!</v>
      </c>
      <c r="T50" s="148" t="e">
        <f>VLOOKUP($B50,'JAN-DEC'!#REF!,29,FALSE)</f>
        <v>#REF!</v>
      </c>
      <c r="U50" s="149" t="e">
        <f>VLOOKUP($B50,'JAN-DEC'!#REF!,30,FALSE)</f>
        <v>#REF!</v>
      </c>
      <c r="V50" s="100" t="e">
        <f>VLOOKUP($A50,'JAN-DEC'!#REF!,32,FALSE)</f>
        <v>#REF!</v>
      </c>
    </row>
    <row r="51">
      <c r="A51" s="146" t="s">
        <v>72</v>
      </c>
      <c r="B51" s="147" t="e">
        <f>+'JAN-DEC'!#REF!</f>
        <v>#REF!</v>
      </c>
      <c r="C51" s="148" t="e">
        <f>VLOOKUP($B51,'JAN-DEC'!#REF!,12,FALSE)</f>
        <v>#REF!</v>
      </c>
      <c r="D51" s="148" t="e">
        <f>VLOOKUP($B51,'JAN-DEC'!#REF!,13,FALSE)</f>
        <v>#REF!</v>
      </c>
      <c r="E51" s="148" t="e">
        <f>VLOOKUP($B51,'JAN-DEC'!#REF!,14,FALSE)</f>
        <v>#REF!</v>
      </c>
      <c r="F51" s="148" t="e">
        <f>VLOOKUP($B51,'JAN-DEC'!#REF!,15,FALSE)</f>
        <v>#REF!</v>
      </c>
      <c r="G51" s="148" t="e">
        <f>VLOOKUP($B51,'JAN-DEC'!#REF!,16,FALSE)</f>
        <v>#REF!</v>
      </c>
      <c r="H51" s="148" t="e">
        <f>VLOOKUP($B51,'JAN-DEC'!#REF!,17,FALSE)</f>
        <v>#REF!</v>
      </c>
      <c r="I51" s="148" t="e">
        <f>VLOOKUP($B51,'JAN-DEC'!#REF!,18,FALSE)</f>
        <v>#REF!</v>
      </c>
      <c r="J51" s="148" t="e">
        <f>VLOOKUP($B51,'JAN-DEC'!#REF!,19,FALSE)</f>
        <v>#REF!</v>
      </c>
      <c r="K51" s="148" t="e">
        <f>VLOOKUP($B51,'JAN-DEC'!#REF!,20,FALSE)</f>
        <v>#REF!</v>
      </c>
      <c r="L51" s="148" t="e">
        <f>VLOOKUP($B51,'JAN-DEC'!#REF!,21,FALSE)</f>
        <v>#REF!</v>
      </c>
      <c r="M51" s="148" t="e">
        <f>VLOOKUP($B51,'JAN-DEC'!#REF!,22,FALSE)</f>
        <v>#REF!</v>
      </c>
      <c r="N51" s="148" t="e">
        <f>VLOOKUP($B51,'JAN-DEC'!#REF!,23,FALSE)</f>
        <v>#REF!</v>
      </c>
      <c r="O51" s="148" t="e">
        <f>VLOOKUP($B51,'JAN-DEC'!#REF!,24,FALSE)</f>
        <v>#REF!</v>
      </c>
      <c r="P51" s="148" t="e">
        <f>VLOOKUP($B51,'JAN-DEC'!#REF!,25,FALSE)</f>
        <v>#REF!</v>
      </c>
      <c r="Q51" s="148" t="e">
        <f>VLOOKUP($B51,'JAN-DEC'!#REF!,26,FALSE)</f>
        <v>#REF!</v>
      </c>
      <c r="R51" s="148" t="e">
        <f>VLOOKUP($B51,'JAN-DEC'!#REF!,27,FALSE)</f>
        <v>#REF!</v>
      </c>
      <c r="S51" s="148" t="e">
        <f>VLOOKUP($B51,'JAN-DEC'!#REF!,28,FALSE)</f>
        <v>#REF!</v>
      </c>
      <c r="T51" s="148" t="e">
        <f>VLOOKUP($B51,'JAN-DEC'!#REF!,29,FALSE)</f>
        <v>#REF!</v>
      </c>
      <c r="U51" s="149" t="e">
        <f>VLOOKUP($B51,'JAN-DEC'!#REF!,30,FALSE)</f>
        <v>#REF!</v>
      </c>
      <c r="V51" s="100" t="e">
        <f>VLOOKUP($A51,'JAN-DEC'!#REF!,32,FALSE)</f>
        <v>#REF!</v>
      </c>
    </row>
    <row r="52" hidden="1">
      <c r="A52" s="146"/>
      <c r="B52" s="152" t="s">
        <v>73</v>
      </c>
      <c r="C52" s="153" t="e">
        <f>+'JAN-DEC'!#REF!</f>
        <v>#REF!</v>
      </c>
      <c r="D52" s="148"/>
      <c r="E52" s="148"/>
      <c r="F52" s="148"/>
      <c r="G52" s="148"/>
      <c r="H52" s="148"/>
      <c r="I52" s="148"/>
      <c r="J52" s="148"/>
      <c r="K52" s="148"/>
      <c r="L52" s="148"/>
      <c r="M52" s="148"/>
      <c r="N52" s="148"/>
      <c r="O52" s="148"/>
      <c r="P52" s="148"/>
      <c r="Q52" s="148"/>
      <c r="R52" s="148"/>
      <c r="S52" s="148"/>
      <c r="T52" s="148"/>
      <c r="U52" s="149"/>
      <c r="V52" s="107"/>
    </row>
    <row r="53" hidden="1">
      <c r="A53" s="146"/>
      <c r="B53" s="152" t="s">
        <v>74</v>
      </c>
      <c r="C53" s="153" t="e">
        <f>+'JAN-DEC'!#REF!</f>
        <v>#REF!</v>
      </c>
      <c r="D53" s="148"/>
      <c r="E53" s="148"/>
      <c r="F53" s="148"/>
      <c r="G53" s="148"/>
      <c r="H53" s="148"/>
      <c r="I53" s="148"/>
      <c r="J53" s="148"/>
      <c r="K53" s="148"/>
      <c r="L53" s="148"/>
      <c r="M53" s="148"/>
      <c r="N53" s="148"/>
      <c r="O53" s="148"/>
      <c r="P53" s="148"/>
      <c r="Q53" s="148"/>
      <c r="R53" s="148"/>
      <c r="S53" s="148"/>
      <c r="T53" s="148"/>
      <c r="U53" s="149"/>
      <c r="V53" s="107"/>
    </row>
    <row r="54" hidden="1">
      <c r="A54" s="146"/>
      <c r="B54" s="152" t="s">
        <v>75</v>
      </c>
      <c r="C54" s="153" t="e">
        <f>+'JAN-DEC'!#REF!</f>
        <v>#REF!</v>
      </c>
      <c r="D54" s="148"/>
      <c r="E54" s="148"/>
      <c r="F54" s="148"/>
      <c r="G54" s="148"/>
      <c r="H54" s="148"/>
      <c r="I54" s="148"/>
      <c r="J54" s="148"/>
      <c r="K54" s="148"/>
      <c r="L54" s="148"/>
      <c r="M54" s="148"/>
      <c r="N54" s="148"/>
      <c r="O54" s="148"/>
      <c r="P54" s="148"/>
      <c r="Q54" s="148"/>
      <c r="R54" s="148"/>
      <c r="S54" s="148"/>
      <c r="T54" s="148"/>
      <c r="U54" s="149"/>
      <c r="V54" s="107"/>
    </row>
    <row r="55" hidden="1">
      <c r="A55" s="146"/>
      <c r="B55" s="152" t="s">
        <v>76</v>
      </c>
      <c r="C55" s="153" t="e">
        <f>+'JAN-DEC'!#REF!</f>
        <v>#REF!</v>
      </c>
      <c r="D55" s="148"/>
      <c r="E55" s="148"/>
      <c r="F55" s="148"/>
      <c r="G55" s="148"/>
      <c r="H55" s="148"/>
      <c r="I55" s="148"/>
      <c r="J55" s="148"/>
      <c r="K55" s="148"/>
      <c r="L55" s="148"/>
      <c r="M55" s="148"/>
      <c r="N55" s="148"/>
      <c r="O55" s="148"/>
      <c r="P55" s="148"/>
      <c r="Q55" s="148"/>
      <c r="R55" s="148"/>
      <c r="S55" s="148"/>
      <c r="T55" s="148"/>
      <c r="U55" s="149"/>
      <c r="V55" s="107"/>
    </row>
    <row r="56" hidden="1">
      <c r="A56" s="146"/>
      <c r="B56" s="152" t="s">
        <v>77</v>
      </c>
      <c r="C56" s="153" t="e">
        <f>+'JAN-DEC'!#REF!</f>
        <v>#REF!</v>
      </c>
      <c r="D56" s="148"/>
      <c r="E56" s="148"/>
      <c r="F56" s="148"/>
      <c r="G56" s="148"/>
      <c r="H56" s="148"/>
      <c r="I56" s="148"/>
      <c r="J56" s="148"/>
      <c r="K56" s="148"/>
      <c r="L56" s="148"/>
      <c r="M56" s="148"/>
      <c r="N56" s="148"/>
      <c r="O56" s="148"/>
      <c r="P56" s="148"/>
      <c r="Q56" s="148"/>
      <c r="R56" s="148"/>
      <c r="S56" s="148"/>
      <c r="T56" s="148"/>
      <c r="U56" s="149"/>
      <c r="V56" s="107"/>
    </row>
    <row r="57">
      <c r="A57" s="146" t="s">
        <v>78</v>
      </c>
      <c r="B57" s="147" t="e">
        <f>+'JAN-DEC'!#REF!</f>
        <v>#REF!</v>
      </c>
      <c r="C57" s="148" t="e">
        <f>VLOOKUP($B57,'JAN-DEC'!#REF!,12,FALSE)</f>
        <v>#REF!</v>
      </c>
      <c r="D57" s="148" t="e">
        <f>VLOOKUP($B57,'JAN-DEC'!#REF!,13,FALSE)</f>
        <v>#REF!</v>
      </c>
      <c r="E57" s="148" t="e">
        <f>VLOOKUP($B57,'JAN-DEC'!#REF!,14,FALSE)</f>
        <v>#REF!</v>
      </c>
      <c r="F57" s="148" t="e">
        <f>VLOOKUP($B57,'JAN-DEC'!#REF!,15,FALSE)</f>
        <v>#REF!</v>
      </c>
      <c r="G57" s="148" t="e">
        <f>VLOOKUP($B57,'JAN-DEC'!#REF!,16,FALSE)</f>
        <v>#REF!</v>
      </c>
      <c r="H57" s="148" t="e">
        <f>VLOOKUP($B57,'JAN-DEC'!#REF!,17,FALSE)</f>
        <v>#REF!</v>
      </c>
      <c r="I57" s="148" t="e">
        <f>VLOOKUP($B57,'JAN-DEC'!#REF!,18,FALSE)</f>
        <v>#REF!</v>
      </c>
      <c r="J57" s="148" t="e">
        <f>VLOOKUP($B57,'JAN-DEC'!#REF!,19,FALSE)</f>
        <v>#REF!</v>
      </c>
      <c r="K57" s="148" t="e">
        <f>VLOOKUP($B57,'JAN-DEC'!#REF!,20,FALSE)</f>
        <v>#REF!</v>
      </c>
      <c r="L57" s="148" t="e">
        <f>VLOOKUP($B57,'JAN-DEC'!#REF!,21,FALSE)</f>
        <v>#REF!</v>
      </c>
      <c r="M57" s="148" t="e">
        <f>VLOOKUP($B57,'JAN-DEC'!#REF!,22,FALSE)</f>
        <v>#REF!</v>
      </c>
      <c r="N57" s="148" t="e">
        <f>VLOOKUP($B57,'JAN-DEC'!#REF!,23,FALSE)</f>
        <v>#REF!</v>
      </c>
      <c r="O57" s="148" t="e">
        <f>VLOOKUP($B57,'JAN-DEC'!#REF!,24,FALSE)</f>
        <v>#REF!</v>
      </c>
      <c r="P57" s="148" t="e">
        <f>VLOOKUP($B57,'JAN-DEC'!#REF!,25,FALSE)</f>
        <v>#REF!</v>
      </c>
      <c r="Q57" s="148" t="e">
        <f>VLOOKUP($B57,'JAN-DEC'!#REF!,26,FALSE)</f>
        <v>#REF!</v>
      </c>
      <c r="R57" s="148" t="e">
        <f>VLOOKUP($B57,'JAN-DEC'!#REF!,27,FALSE)</f>
        <v>#REF!</v>
      </c>
      <c r="S57" s="148" t="e">
        <f>VLOOKUP($B57,'JAN-DEC'!#REF!,28,FALSE)</f>
        <v>#REF!</v>
      </c>
      <c r="T57" s="148" t="e">
        <f>VLOOKUP($B57,'JAN-DEC'!#REF!,29,FALSE)</f>
        <v>#REF!</v>
      </c>
      <c r="U57" s="149" t="e">
        <f>VLOOKUP($B57,'JAN-DEC'!#REF!,30,FALSE)</f>
        <v>#REF!</v>
      </c>
      <c r="V57" s="100" t="e">
        <f>VLOOKUP($A57,'JAN-DEC'!#REF!,32,FALSE)</f>
        <v>#REF!</v>
      </c>
    </row>
    <row r="58">
      <c r="A58" s="146" t="s">
        <v>79</v>
      </c>
      <c r="B58" s="147" t="e">
        <f>+'JAN-DEC'!#REF!</f>
        <v>#REF!</v>
      </c>
      <c r="C58" s="148" t="e">
        <f>VLOOKUP($B58,'JAN-DEC'!#REF!,12,FALSE)</f>
        <v>#REF!</v>
      </c>
      <c r="D58" s="148" t="e">
        <f>VLOOKUP($B58,'JAN-DEC'!#REF!,13,FALSE)</f>
        <v>#REF!</v>
      </c>
      <c r="E58" s="148" t="e">
        <f>VLOOKUP($B58,'JAN-DEC'!#REF!,14,FALSE)</f>
        <v>#REF!</v>
      </c>
      <c r="F58" s="148" t="e">
        <f>VLOOKUP($B58,'JAN-DEC'!#REF!,15,FALSE)</f>
        <v>#REF!</v>
      </c>
      <c r="G58" s="148" t="e">
        <f>VLOOKUP($B58,'JAN-DEC'!#REF!,16,FALSE)</f>
        <v>#REF!</v>
      </c>
      <c r="H58" s="148" t="e">
        <f>VLOOKUP($B58,'JAN-DEC'!#REF!,17,FALSE)</f>
        <v>#REF!</v>
      </c>
      <c r="I58" s="148" t="e">
        <f>VLOOKUP($B58,'JAN-DEC'!#REF!,18,FALSE)</f>
        <v>#REF!</v>
      </c>
      <c r="J58" s="148" t="e">
        <f>VLOOKUP($B58,'JAN-DEC'!#REF!,19,FALSE)</f>
        <v>#REF!</v>
      </c>
      <c r="K58" s="148" t="e">
        <f>VLOOKUP($B58,'JAN-DEC'!#REF!,20,FALSE)</f>
        <v>#REF!</v>
      </c>
      <c r="L58" s="148" t="e">
        <f>VLOOKUP($B58,'JAN-DEC'!#REF!,21,FALSE)</f>
        <v>#REF!</v>
      </c>
      <c r="M58" s="148" t="e">
        <f>VLOOKUP($B58,'JAN-DEC'!#REF!,22,FALSE)</f>
        <v>#REF!</v>
      </c>
      <c r="N58" s="148" t="e">
        <f>VLOOKUP($B58,'JAN-DEC'!#REF!,23,FALSE)</f>
        <v>#REF!</v>
      </c>
      <c r="O58" s="148" t="e">
        <f>VLOOKUP($B58,'JAN-DEC'!#REF!,24,FALSE)</f>
        <v>#REF!</v>
      </c>
      <c r="P58" s="148" t="e">
        <f>VLOOKUP($B58,'JAN-DEC'!#REF!,25,FALSE)</f>
        <v>#REF!</v>
      </c>
      <c r="Q58" s="148" t="e">
        <f>VLOOKUP($B58,'JAN-DEC'!#REF!,26,FALSE)</f>
        <v>#REF!</v>
      </c>
      <c r="R58" s="148" t="e">
        <f>VLOOKUP($B58,'JAN-DEC'!#REF!,27,FALSE)</f>
        <v>#REF!</v>
      </c>
      <c r="S58" s="148" t="e">
        <f>VLOOKUP($B58,'JAN-DEC'!#REF!,28,FALSE)</f>
        <v>#REF!</v>
      </c>
      <c r="T58" s="148" t="e">
        <f>VLOOKUP($B58,'JAN-DEC'!#REF!,29,FALSE)</f>
        <v>#REF!</v>
      </c>
      <c r="U58" s="149" t="e">
        <f>VLOOKUP($B58,'JAN-DEC'!#REF!,30,FALSE)</f>
        <v>#REF!</v>
      </c>
      <c r="V58" s="100" t="e">
        <f>VLOOKUP($A58,'JAN-DEC'!#REF!,32,FALSE)</f>
        <v>#REF!</v>
      </c>
    </row>
    <row r="59">
      <c r="A59" s="146" t="s">
        <v>80</v>
      </c>
      <c r="B59" s="147" t="e">
        <f>+'JAN-DEC'!#REF!</f>
        <v>#REF!</v>
      </c>
      <c r="C59" s="148" t="e">
        <f>VLOOKUP($B59,'JAN-DEC'!#REF!,12,FALSE)</f>
        <v>#REF!</v>
      </c>
      <c r="D59" s="148" t="e">
        <f>VLOOKUP($B59,'JAN-DEC'!#REF!,13,FALSE)</f>
        <v>#REF!</v>
      </c>
      <c r="E59" s="148" t="e">
        <f>VLOOKUP($B59,'JAN-DEC'!#REF!,14,FALSE)</f>
        <v>#REF!</v>
      </c>
      <c r="F59" s="148" t="e">
        <f>VLOOKUP($B59,'JAN-DEC'!#REF!,15,FALSE)</f>
        <v>#REF!</v>
      </c>
      <c r="G59" s="148" t="e">
        <f>VLOOKUP($B59,'JAN-DEC'!#REF!,16,FALSE)</f>
        <v>#REF!</v>
      </c>
      <c r="H59" s="148" t="e">
        <f>VLOOKUP($B59,'JAN-DEC'!#REF!,17,FALSE)</f>
        <v>#REF!</v>
      </c>
      <c r="I59" s="148" t="e">
        <f>VLOOKUP($B59,'JAN-DEC'!#REF!,18,FALSE)</f>
        <v>#REF!</v>
      </c>
      <c r="J59" s="148" t="e">
        <f>VLOOKUP($B59,'JAN-DEC'!#REF!,19,FALSE)</f>
        <v>#REF!</v>
      </c>
      <c r="K59" s="148" t="e">
        <f>VLOOKUP($B59,'JAN-DEC'!#REF!,20,FALSE)</f>
        <v>#REF!</v>
      </c>
      <c r="L59" s="148" t="e">
        <f>VLOOKUP($B59,'JAN-DEC'!#REF!,21,FALSE)</f>
        <v>#REF!</v>
      </c>
      <c r="M59" s="148" t="e">
        <f>VLOOKUP($B59,'JAN-DEC'!#REF!,22,FALSE)</f>
        <v>#REF!</v>
      </c>
      <c r="N59" s="148" t="e">
        <f>VLOOKUP($B59,'JAN-DEC'!#REF!,23,FALSE)</f>
        <v>#REF!</v>
      </c>
      <c r="O59" s="148" t="e">
        <f>VLOOKUP($B59,'JAN-DEC'!#REF!,24,FALSE)</f>
        <v>#REF!</v>
      </c>
      <c r="P59" s="148" t="e">
        <f>VLOOKUP($B59,'JAN-DEC'!#REF!,25,FALSE)</f>
        <v>#REF!</v>
      </c>
      <c r="Q59" s="148" t="e">
        <f>VLOOKUP($B59,'JAN-DEC'!#REF!,26,FALSE)</f>
        <v>#REF!</v>
      </c>
      <c r="R59" s="148" t="e">
        <f>VLOOKUP($B59,'JAN-DEC'!#REF!,27,FALSE)</f>
        <v>#REF!</v>
      </c>
      <c r="S59" s="148" t="e">
        <f>VLOOKUP($B59,'JAN-DEC'!#REF!,28,FALSE)</f>
        <v>#REF!</v>
      </c>
      <c r="T59" s="148" t="e">
        <f>VLOOKUP($B59,'JAN-DEC'!#REF!,29,FALSE)</f>
        <v>#REF!</v>
      </c>
      <c r="U59" s="149" t="e">
        <f>VLOOKUP($B59,'JAN-DEC'!#REF!,30,FALSE)</f>
        <v>#REF!</v>
      </c>
      <c r="V59" s="100" t="e">
        <f>VLOOKUP($A59,'JAN-DEC'!#REF!,32,FALSE)</f>
        <v>#REF!</v>
      </c>
    </row>
    <row r="60">
      <c r="A60" s="146" t="s">
        <v>81</v>
      </c>
      <c r="B60" s="147" t="e">
        <f>+'JAN-DEC'!#REF!</f>
        <v>#REF!</v>
      </c>
      <c r="C60" s="148" t="e">
        <f>VLOOKUP($B60,'JAN-DEC'!#REF!,12,FALSE)</f>
        <v>#REF!</v>
      </c>
      <c r="D60" s="148" t="e">
        <f>VLOOKUP($B60,'JAN-DEC'!#REF!,13,FALSE)</f>
        <v>#REF!</v>
      </c>
      <c r="E60" s="148" t="e">
        <f>VLOOKUP($B60,'JAN-DEC'!#REF!,14,FALSE)</f>
        <v>#REF!</v>
      </c>
      <c r="F60" s="148" t="e">
        <f>VLOOKUP($B60,'JAN-DEC'!#REF!,15,FALSE)</f>
        <v>#REF!</v>
      </c>
      <c r="G60" s="148" t="e">
        <f>VLOOKUP($B60,'JAN-DEC'!#REF!,16,FALSE)</f>
        <v>#REF!</v>
      </c>
      <c r="H60" s="148" t="e">
        <f>VLOOKUP($B60,'JAN-DEC'!#REF!,17,FALSE)</f>
        <v>#REF!</v>
      </c>
      <c r="I60" s="148" t="e">
        <f>VLOOKUP($B60,'JAN-DEC'!#REF!,18,FALSE)</f>
        <v>#REF!</v>
      </c>
      <c r="J60" s="148" t="e">
        <f>VLOOKUP($B60,'JAN-DEC'!#REF!,19,FALSE)</f>
        <v>#REF!</v>
      </c>
      <c r="K60" s="148" t="e">
        <f>VLOOKUP($B60,'JAN-DEC'!#REF!,20,FALSE)</f>
        <v>#REF!</v>
      </c>
      <c r="L60" s="148" t="e">
        <f>VLOOKUP($B60,'JAN-DEC'!#REF!,21,FALSE)</f>
        <v>#REF!</v>
      </c>
      <c r="M60" s="148" t="e">
        <f>VLOOKUP($B60,'JAN-DEC'!#REF!,22,FALSE)</f>
        <v>#REF!</v>
      </c>
      <c r="N60" s="148" t="e">
        <f>VLOOKUP($B60,'JAN-DEC'!#REF!,23,FALSE)</f>
        <v>#REF!</v>
      </c>
      <c r="O60" s="148" t="e">
        <f>VLOOKUP($B60,'JAN-DEC'!#REF!,24,FALSE)</f>
        <v>#REF!</v>
      </c>
      <c r="P60" s="148" t="e">
        <f>VLOOKUP($B60,'JAN-DEC'!#REF!,25,FALSE)</f>
        <v>#REF!</v>
      </c>
      <c r="Q60" s="148" t="e">
        <f>VLOOKUP($B60,'JAN-DEC'!#REF!,26,FALSE)</f>
        <v>#REF!</v>
      </c>
      <c r="R60" s="148" t="e">
        <f>VLOOKUP($B60,'JAN-DEC'!#REF!,27,FALSE)</f>
        <v>#REF!</v>
      </c>
      <c r="S60" s="148" t="e">
        <f>VLOOKUP($B60,'JAN-DEC'!#REF!,28,FALSE)</f>
        <v>#REF!</v>
      </c>
      <c r="T60" s="148" t="e">
        <f>VLOOKUP($B60,'JAN-DEC'!#REF!,29,FALSE)</f>
        <v>#REF!</v>
      </c>
      <c r="U60" s="149" t="e">
        <f>VLOOKUP($B60,'JAN-DEC'!#REF!,30,FALSE)</f>
        <v>#REF!</v>
      </c>
      <c r="V60" s="100" t="e">
        <f>VLOOKUP($A60,'JAN-DEC'!#REF!,32,FALSE)</f>
        <v>#REF!</v>
      </c>
    </row>
    <row r="61">
      <c r="A61" s="146" t="s">
        <v>82</v>
      </c>
      <c r="B61" s="147" t="e">
        <f>+'JAN-DEC'!#REF!</f>
        <v>#REF!</v>
      </c>
      <c r="C61" s="148" t="e">
        <f>VLOOKUP($B61,'JAN-DEC'!#REF!,12,FALSE)</f>
        <v>#REF!</v>
      </c>
      <c r="D61" s="148" t="e">
        <f>VLOOKUP($B61,'JAN-DEC'!#REF!,13,FALSE)</f>
        <v>#REF!</v>
      </c>
      <c r="E61" s="148" t="e">
        <f>VLOOKUP($B61,'JAN-DEC'!#REF!,14,FALSE)</f>
        <v>#REF!</v>
      </c>
      <c r="F61" s="148" t="e">
        <f>VLOOKUP($B61,'JAN-DEC'!#REF!,15,FALSE)</f>
        <v>#REF!</v>
      </c>
      <c r="G61" s="148" t="e">
        <f>VLOOKUP($B61,'JAN-DEC'!#REF!,16,FALSE)</f>
        <v>#REF!</v>
      </c>
      <c r="H61" s="148" t="e">
        <f>VLOOKUP($B61,'JAN-DEC'!#REF!,17,FALSE)</f>
        <v>#REF!</v>
      </c>
      <c r="I61" s="148" t="e">
        <f>VLOOKUP($B61,'JAN-DEC'!#REF!,18,FALSE)</f>
        <v>#REF!</v>
      </c>
      <c r="J61" s="148" t="e">
        <f>VLOOKUP($B61,'JAN-DEC'!#REF!,19,FALSE)</f>
        <v>#REF!</v>
      </c>
      <c r="K61" s="148" t="e">
        <f>VLOOKUP($B61,'JAN-DEC'!#REF!,20,FALSE)</f>
        <v>#REF!</v>
      </c>
      <c r="L61" s="148" t="e">
        <f>VLOOKUP($B61,'JAN-DEC'!#REF!,21,FALSE)</f>
        <v>#REF!</v>
      </c>
      <c r="M61" s="148" t="e">
        <f>VLOOKUP($B61,'JAN-DEC'!#REF!,22,FALSE)</f>
        <v>#REF!</v>
      </c>
      <c r="N61" s="148" t="e">
        <f>VLOOKUP($B61,'JAN-DEC'!#REF!,23,FALSE)</f>
        <v>#REF!</v>
      </c>
      <c r="O61" s="148" t="e">
        <f>VLOOKUP($B61,'JAN-DEC'!#REF!,24,FALSE)</f>
        <v>#REF!</v>
      </c>
      <c r="P61" s="148" t="e">
        <f>VLOOKUP($B61,'JAN-DEC'!#REF!,25,FALSE)</f>
        <v>#REF!</v>
      </c>
      <c r="Q61" s="148" t="e">
        <f>VLOOKUP($B61,'JAN-DEC'!#REF!,26,FALSE)</f>
        <v>#REF!</v>
      </c>
      <c r="R61" s="148" t="e">
        <f>VLOOKUP($B61,'JAN-DEC'!#REF!,27,FALSE)</f>
        <v>#REF!</v>
      </c>
      <c r="S61" s="148" t="e">
        <f>VLOOKUP($B61,'JAN-DEC'!#REF!,28,FALSE)</f>
        <v>#REF!</v>
      </c>
      <c r="T61" s="148" t="e">
        <f>VLOOKUP($B61,'JAN-DEC'!#REF!,29,FALSE)</f>
        <v>#REF!</v>
      </c>
      <c r="U61" s="149" t="e">
        <f>VLOOKUP($B61,'JAN-DEC'!#REF!,30,FALSE)</f>
        <v>#REF!</v>
      </c>
      <c r="V61" s="100" t="e">
        <f>VLOOKUP($A61,'JAN-DEC'!#REF!,32,FALSE)</f>
        <v>#REF!</v>
      </c>
    </row>
    <row r="62">
      <c r="A62" s="146" t="s">
        <v>83</v>
      </c>
      <c r="B62" s="147" t="e">
        <f>+'JAN-DEC'!#REF!</f>
        <v>#REF!</v>
      </c>
      <c r="C62" s="148" t="e">
        <f>VLOOKUP($B62,'JAN-DEC'!#REF!,12,FALSE)</f>
        <v>#REF!</v>
      </c>
      <c r="D62" s="148" t="e">
        <f>VLOOKUP($B62,'JAN-DEC'!#REF!,13,FALSE)</f>
        <v>#REF!</v>
      </c>
      <c r="E62" s="148" t="e">
        <f>VLOOKUP($B62,'JAN-DEC'!#REF!,14,FALSE)</f>
        <v>#REF!</v>
      </c>
      <c r="F62" s="148" t="e">
        <f>VLOOKUP($B62,'JAN-DEC'!#REF!,15,FALSE)</f>
        <v>#REF!</v>
      </c>
      <c r="G62" s="148" t="e">
        <f>VLOOKUP($B62,'JAN-DEC'!#REF!,16,FALSE)</f>
        <v>#REF!</v>
      </c>
      <c r="H62" s="148" t="e">
        <f>VLOOKUP($B62,'JAN-DEC'!#REF!,17,FALSE)</f>
        <v>#REF!</v>
      </c>
      <c r="I62" s="148" t="e">
        <f>VLOOKUP($B62,'JAN-DEC'!#REF!,18,FALSE)</f>
        <v>#REF!</v>
      </c>
      <c r="J62" s="148" t="e">
        <f>VLOOKUP($B62,'JAN-DEC'!#REF!,19,FALSE)</f>
        <v>#REF!</v>
      </c>
      <c r="K62" s="148" t="e">
        <f>VLOOKUP($B62,'JAN-DEC'!#REF!,20,FALSE)</f>
        <v>#REF!</v>
      </c>
      <c r="L62" s="148" t="e">
        <f>VLOOKUP($B62,'JAN-DEC'!#REF!,21,FALSE)</f>
        <v>#REF!</v>
      </c>
      <c r="M62" s="148" t="e">
        <f>VLOOKUP($B62,'JAN-DEC'!#REF!,22,FALSE)</f>
        <v>#REF!</v>
      </c>
      <c r="N62" s="148" t="e">
        <f>VLOOKUP($B62,'JAN-DEC'!#REF!,23,FALSE)</f>
        <v>#REF!</v>
      </c>
      <c r="O62" s="148" t="e">
        <f>VLOOKUP($B62,'JAN-DEC'!#REF!,24,FALSE)</f>
        <v>#REF!</v>
      </c>
      <c r="P62" s="148" t="e">
        <f>VLOOKUP($B62,'JAN-DEC'!#REF!,25,FALSE)</f>
        <v>#REF!</v>
      </c>
      <c r="Q62" s="148" t="e">
        <f>VLOOKUP($B62,'JAN-DEC'!#REF!,26,FALSE)</f>
        <v>#REF!</v>
      </c>
      <c r="R62" s="148" t="e">
        <f>VLOOKUP($B62,'JAN-DEC'!#REF!,27,FALSE)</f>
        <v>#REF!</v>
      </c>
      <c r="S62" s="148" t="e">
        <f>VLOOKUP($B62,'JAN-DEC'!#REF!,28,FALSE)</f>
        <v>#REF!</v>
      </c>
      <c r="T62" s="148" t="e">
        <f>VLOOKUP($B62,'JAN-DEC'!#REF!,29,FALSE)</f>
        <v>#REF!</v>
      </c>
      <c r="U62" s="149" t="e">
        <f>VLOOKUP($B62,'JAN-DEC'!#REF!,30,FALSE)</f>
        <v>#REF!</v>
      </c>
      <c r="V62" s="100" t="e">
        <f>VLOOKUP($A62,'JAN-DEC'!#REF!,32,FALSE)</f>
        <v>#REF!</v>
      </c>
    </row>
    <row r="63">
      <c r="A63" s="146" t="s">
        <v>84</v>
      </c>
      <c r="B63" s="147" t="e">
        <f>+'JAN-DEC'!#REF!</f>
        <v>#REF!</v>
      </c>
      <c r="C63" s="148" t="e">
        <f>VLOOKUP($B63,'JAN-DEC'!#REF!,12,FALSE)</f>
        <v>#REF!</v>
      </c>
      <c r="D63" s="148" t="e">
        <f>VLOOKUP($B63,'JAN-DEC'!#REF!,13,FALSE)</f>
        <v>#REF!</v>
      </c>
      <c r="E63" s="148" t="e">
        <f>VLOOKUP($B63,'JAN-DEC'!#REF!,14,FALSE)</f>
        <v>#REF!</v>
      </c>
      <c r="F63" s="148" t="e">
        <f>VLOOKUP($B63,'JAN-DEC'!#REF!,15,FALSE)</f>
        <v>#REF!</v>
      </c>
      <c r="G63" s="148" t="e">
        <f>VLOOKUP($B63,'JAN-DEC'!#REF!,16,FALSE)</f>
        <v>#REF!</v>
      </c>
      <c r="H63" s="148" t="e">
        <f>VLOOKUP($B63,'JAN-DEC'!#REF!,17,FALSE)</f>
        <v>#REF!</v>
      </c>
      <c r="I63" s="148" t="e">
        <f>VLOOKUP($B63,'JAN-DEC'!#REF!,18,FALSE)</f>
        <v>#REF!</v>
      </c>
      <c r="J63" s="148" t="e">
        <f>VLOOKUP($B63,'JAN-DEC'!#REF!,19,FALSE)</f>
        <v>#REF!</v>
      </c>
      <c r="K63" s="148" t="e">
        <f>VLOOKUP($B63,'JAN-DEC'!#REF!,20,FALSE)</f>
        <v>#REF!</v>
      </c>
      <c r="L63" s="148" t="e">
        <f>VLOOKUP($B63,'JAN-DEC'!#REF!,21,FALSE)</f>
        <v>#REF!</v>
      </c>
      <c r="M63" s="148" t="e">
        <f>VLOOKUP($B63,'JAN-DEC'!#REF!,22,FALSE)</f>
        <v>#REF!</v>
      </c>
      <c r="N63" s="148" t="e">
        <f>VLOOKUP($B63,'JAN-DEC'!#REF!,23,FALSE)</f>
        <v>#REF!</v>
      </c>
      <c r="O63" s="148" t="e">
        <f>VLOOKUP($B63,'JAN-DEC'!#REF!,24,FALSE)</f>
        <v>#REF!</v>
      </c>
      <c r="P63" s="148" t="e">
        <f>VLOOKUP($B63,'JAN-DEC'!#REF!,25,FALSE)</f>
        <v>#REF!</v>
      </c>
      <c r="Q63" s="148" t="e">
        <f>VLOOKUP($B63,'JAN-DEC'!#REF!,26,FALSE)</f>
        <v>#REF!</v>
      </c>
      <c r="R63" s="148" t="e">
        <f>VLOOKUP($B63,'JAN-DEC'!#REF!,27,FALSE)</f>
        <v>#REF!</v>
      </c>
      <c r="S63" s="148" t="e">
        <f>VLOOKUP($B63,'JAN-DEC'!#REF!,28,FALSE)</f>
        <v>#REF!</v>
      </c>
      <c r="T63" s="148" t="e">
        <f>VLOOKUP($B63,'JAN-DEC'!#REF!,29,FALSE)</f>
        <v>#REF!</v>
      </c>
      <c r="U63" s="149" t="e">
        <f>VLOOKUP($B63,'JAN-DEC'!#REF!,30,FALSE)</f>
        <v>#REF!</v>
      </c>
      <c r="V63" s="100" t="e">
        <f>VLOOKUP($A63,'JAN-DEC'!#REF!,32,FALSE)</f>
        <v>#REF!</v>
      </c>
    </row>
    <row r="64">
      <c r="A64" s="147"/>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5" t="e">
        <f t="shared" si="16"/>
        <v>#REF!</v>
      </c>
      <c r="V64" s="101" t="e">
        <f t="shared" si="16"/>
        <v>#REF!</v>
      </c>
    </row>
    <row r="65">
      <c r="A65" s="151" t="s">
        <v>85</v>
      </c>
      <c r="B65" s="147"/>
      <c r="C65" s="148"/>
      <c r="D65" s="148"/>
      <c r="E65" s="148"/>
      <c r="F65" s="148"/>
      <c r="G65" s="148"/>
      <c r="H65" s="148"/>
      <c r="I65" s="148"/>
      <c r="J65" s="148"/>
      <c r="K65" s="148"/>
      <c r="L65" s="148"/>
      <c r="M65" s="148"/>
      <c r="N65" s="148"/>
      <c r="O65" s="148"/>
      <c r="P65" s="148"/>
      <c r="Q65" s="148"/>
      <c r="R65" s="148"/>
      <c r="S65" s="148"/>
      <c r="T65" s="148"/>
      <c r="U65" s="149"/>
      <c r="V65" s="107"/>
    </row>
    <row r="66">
      <c r="A66" s="147" t="s">
        <v>86</v>
      </c>
      <c r="B66" s="147" t="s">
        <v>87</v>
      </c>
      <c r="C66" s="148" t="e">
        <f>VLOOKUP($A66,'JAN-DEC'!#REF!,12,FALSE)</f>
        <v>#REF!</v>
      </c>
      <c r="D66" s="148" t="e">
        <f>VLOOKUP($A66,'JAN-DEC'!#REF!,13,FALSE)</f>
        <v>#REF!</v>
      </c>
      <c r="E66" s="148" t="e">
        <f>VLOOKUP($A66,'JAN-DEC'!#REF!,14,FALSE)</f>
        <v>#REF!</v>
      </c>
      <c r="F66" s="148" t="e">
        <f>VLOOKUP($A66,'JAN-DEC'!#REF!,15,FALSE)</f>
        <v>#REF!</v>
      </c>
      <c r="G66" s="148" t="e">
        <f>VLOOKUP($A66,'JAN-DEC'!#REF!,16,FALSE)</f>
        <v>#REF!</v>
      </c>
      <c r="H66" s="148" t="e">
        <f>VLOOKUP($A66,'JAN-DEC'!#REF!,17,FALSE)</f>
        <v>#REF!</v>
      </c>
      <c r="I66" s="148" t="e">
        <f>VLOOKUP($A66,'JAN-DEC'!#REF!,18,FALSE)</f>
        <v>#REF!</v>
      </c>
      <c r="J66" s="148" t="e">
        <f>VLOOKUP($A66,'JAN-DEC'!#REF!,19,FALSE)</f>
        <v>#REF!</v>
      </c>
      <c r="K66" s="148" t="e">
        <f>VLOOKUP($A66,'JAN-DEC'!#REF!,20,FALSE)</f>
        <v>#REF!</v>
      </c>
      <c r="L66" s="148" t="e">
        <f>VLOOKUP($A66,'JAN-DEC'!#REF!,21,FALSE)</f>
        <v>#REF!</v>
      </c>
      <c r="M66" s="148" t="e">
        <f>VLOOKUP($A66,'JAN-DEC'!#REF!,22,FALSE)</f>
        <v>#REF!</v>
      </c>
      <c r="N66" s="148" t="e">
        <f>VLOOKUP($A66,'JAN-DEC'!#REF!,23,FALSE)</f>
        <v>#REF!</v>
      </c>
      <c r="O66" s="148" t="e">
        <f>VLOOKUP($A66,'JAN-DEC'!#REF!,24,FALSE)</f>
        <v>#REF!</v>
      </c>
      <c r="P66" s="148" t="e">
        <f>VLOOKUP($A66,'JAN-DEC'!#REF!,25,FALSE)</f>
        <v>#REF!</v>
      </c>
      <c r="Q66" s="148" t="e">
        <f>VLOOKUP($A66,'JAN-DEC'!#REF!,26,FALSE)</f>
        <v>#REF!</v>
      </c>
      <c r="R66" s="148" t="e">
        <f>VLOOKUP($A66,'JAN-DEC'!#REF!,27,FALSE)</f>
        <v>#REF!</v>
      </c>
      <c r="S66" s="148" t="e">
        <f>VLOOKUP($A66,'JAN-DEC'!#REF!,28,FALSE)</f>
        <v>#REF!</v>
      </c>
      <c r="T66" s="148" t="e">
        <f>VLOOKUP($A66,'JAN-DEC'!#REF!,29,FALSE)</f>
        <v>#REF!</v>
      </c>
      <c r="U66" s="149" t="e">
        <f>VLOOKUP($A66,'JAN-DEC'!#REF!,30,FALSE)</f>
        <v>#REF!</v>
      </c>
      <c r="V66" s="100" t="e">
        <f>VLOOKUP($A66,'JAN-DEC'!#REF!,32,FALSE)</f>
        <v>#REF!</v>
      </c>
      <c r="W66" s="107" t="e">
        <f>+C66-F66</f>
        <v>#REF!</v>
      </c>
    </row>
    <row r="67">
      <c r="A67" s="147" t="s">
        <v>88</v>
      </c>
      <c r="B67" s="147" t="s">
        <v>89</v>
      </c>
      <c r="C67" s="148" t="e">
        <f>VLOOKUP($A67,'JAN-DEC'!#REF!,12,FALSE)</f>
        <v>#REF!</v>
      </c>
      <c r="D67" s="148" t="e">
        <f>VLOOKUP($A67,'JAN-DEC'!#REF!,13,FALSE)</f>
        <v>#REF!</v>
      </c>
      <c r="E67" s="148" t="e">
        <f>VLOOKUP($A67,'JAN-DEC'!#REF!,14,FALSE)</f>
        <v>#REF!</v>
      </c>
      <c r="F67" s="148" t="e">
        <f>VLOOKUP($A67,'JAN-DEC'!#REF!,15,FALSE)</f>
        <v>#REF!</v>
      </c>
      <c r="G67" s="148" t="e">
        <f>VLOOKUP($A67,'JAN-DEC'!#REF!,16,FALSE)</f>
        <v>#REF!</v>
      </c>
      <c r="H67" s="148" t="e">
        <f>VLOOKUP($A67,'JAN-DEC'!#REF!,17,FALSE)</f>
        <v>#REF!</v>
      </c>
      <c r="I67" s="148" t="e">
        <f>VLOOKUP($A67,'JAN-DEC'!#REF!,18,FALSE)</f>
        <v>#REF!</v>
      </c>
      <c r="J67" s="148" t="e">
        <f>VLOOKUP($A67,'JAN-DEC'!#REF!,19,FALSE)</f>
        <v>#REF!</v>
      </c>
      <c r="K67" s="148" t="e">
        <f>VLOOKUP($A67,'JAN-DEC'!#REF!,20,FALSE)</f>
        <v>#REF!</v>
      </c>
      <c r="L67" s="148" t="e">
        <f>VLOOKUP($A67,'JAN-DEC'!#REF!,21,FALSE)</f>
        <v>#REF!</v>
      </c>
      <c r="M67" s="148" t="e">
        <f>VLOOKUP($A67,'JAN-DEC'!#REF!,22,FALSE)</f>
        <v>#REF!</v>
      </c>
      <c r="N67" s="148" t="e">
        <f>VLOOKUP($A67,'JAN-DEC'!#REF!,23,FALSE)</f>
        <v>#REF!</v>
      </c>
      <c r="O67" s="148" t="e">
        <f>VLOOKUP($A67,'JAN-DEC'!#REF!,24,FALSE)</f>
        <v>#REF!</v>
      </c>
      <c r="P67" s="148" t="e">
        <f>VLOOKUP($A67,'JAN-DEC'!#REF!,25,FALSE)</f>
        <v>#REF!</v>
      </c>
      <c r="Q67" s="148" t="e">
        <f>VLOOKUP($A67,'JAN-DEC'!#REF!,26,FALSE)</f>
        <v>#REF!</v>
      </c>
      <c r="R67" s="148" t="e">
        <f>VLOOKUP($A67,'JAN-DEC'!#REF!,27,FALSE)</f>
        <v>#REF!</v>
      </c>
      <c r="S67" s="148" t="e">
        <f>VLOOKUP($A67,'JAN-DEC'!#REF!,28,FALSE)</f>
        <v>#REF!</v>
      </c>
      <c r="T67" s="148" t="e">
        <f>VLOOKUP($A67,'JAN-DEC'!#REF!,29,FALSE)</f>
        <v>#REF!</v>
      </c>
      <c r="U67" s="149" t="e">
        <f>VLOOKUP($A67,'JAN-DEC'!#REF!,30,FALSE)</f>
        <v>#REF!</v>
      </c>
      <c r="V67" s="100" t="e">
        <f>VLOOKUP($A67,'JAN-DEC'!#REF!,32,FALSE)</f>
        <v>#REF!</v>
      </c>
      <c r="W67" s="107" t="e">
        <f ref="W67:W125" t="shared" si="17">+C67-F67</f>
        <v>#REF!</v>
      </c>
    </row>
    <row r="68">
      <c r="A68" s="147" t="s">
        <v>90</v>
      </c>
      <c r="B68" s="147" t="s">
        <v>91</v>
      </c>
      <c r="C68" s="148" t="e">
        <f>VLOOKUP($A68,'JAN-DEC'!#REF!,12,FALSE)</f>
        <v>#REF!</v>
      </c>
      <c r="D68" s="148" t="e">
        <f>VLOOKUP($A68,'JAN-DEC'!#REF!,13,FALSE)</f>
        <v>#REF!</v>
      </c>
      <c r="E68" s="148" t="e">
        <f>VLOOKUP($A68,'JAN-DEC'!#REF!,14,FALSE)</f>
        <v>#REF!</v>
      </c>
      <c r="F68" s="148" t="e">
        <f>VLOOKUP($A68,'JAN-DEC'!#REF!,15,FALSE)</f>
        <v>#REF!</v>
      </c>
      <c r="G68" s="148" t="e">
        <f>VLOOKUP($A68,'JAN-DEC'!#REF!,16,FALSE)</f>
        <v>#REF!</v>
      </c>
      <c r="H68" s="148" t="e">
        <f>VLOOKUP($A68,'JAN-DEC'!#REF!,17,FALSE)</f>
        <v>#REF!</v>
      </c>
      <c r="I68" s="148" t="e">
        <f>VLOOKUP($A68,'JAN-DEC'!#REF!,18,FALSE)</f>
        <v>#REF!</v>
      </c>
      <c r="J68" s="148" t="e">
        <f>VLOOKUP($A68,'JAN-DEC'!#REF!,19,FALSE)</f>
        <v>#REF!</v>
      </c>
      <c r="K68" s="148" t="e">
        <f>VLOOKUP($A68,'JAN-DEC'!#REF!,20,FALSE)</f>
        <v>#REF!</v>
      </c>
      <c r="L68" s="148" t="e">
        <f>VLOOKUP($A68,'JAN-DEC'!#REF!,21,FALSE)</f>
        <v>#REF!</v>
      </c>
      <c r="M68" s="148" t="e">
        <f>VLOOKUP($A68,'JAN-DEC'!#REF!,22,FALSE)</f>
        <v>#REF!</v>
      </c>
      <c r="N68" s="148" t="e">
        <f>VLOOKUP($A68,'JAN-DEC'!#REF!,23,FALSE)</f>
        <v>#REF!</v>
      </c>
      <c r="O68" s="148" t="e">
        <f>VLOOKUP($A68,'JAN-DEC'!#REF!,24,FALSE)</f>
        <v>#REF!</v>
      </c>
      <c r="P68" s="148" t="e">
        <f>VLOOKUP($A68,'JAN-DEC'!#REF!,25,FALSE)</f>
        <v>#REF!</v>
      </c>
      <c r="Q68" s="148" t="e">
        <f>VLOOKUP($A68,'JAN-DEC'!#REF!,26,FALSE)</f>
        <v>#REF!</v>
      </c>
      <c r="R68" s="148" t="e">
        <f>VLOOKUP($A68,'JAN-DEC'!#REF!,27,FALSE)</f>
        <v>#REF!</v>
      </c>
      <c r="S68" s="148" t="e">
        <f>VLOOKUP($A68,'JAN-DEC'!#REF!,28,FALSE)</f>
        <v>#REF!</v>
      </c>
      <c r="T68" s="148" t="e">
        <f>VLOOKUP($A68,'JAN-DEC'!#REF!,29,FALSE)</f>
        <v>#REF!</v>
      </c>
      <c r="U68" s="149" t="e">
        <f>VLOOKUP($A68,'JAN-DEC'!#REF!,30,FALSE)</f>
        <v>#REF!</v>
      </c>
      <c r="V68" s="100" t="e">
        <f>VLOOKUP($A68,'JAN-DEC'!#REF!,32,FALSE)</f>
        <v>#REF!</v>
      </c>
      <c r="W68" s="107" t="e">
        <f t="shared" si="17"/>
        <v>#REF!</v>
      </c>
    </row>
    <row r="69">
      <c r="A69" s="147" t="s">
        <v>92</v>
      </c>
      <c r="B69" s="147" t="s">
        <v>93</v>
      </c>
      <c r="C69" s="148" t="e">
        <f>VLOOKUP($A69,'JAN-DEC'!#REF!,12,FALSE)</f>
        <v>#REF!</v>
      </c>
      <c r="D69" s="148" t="e">
        <f>VLOOKUP($A69,'JAN-DEC'!#REF!,13,FALSE)</f>
        <v>#REF!</v>
      </c>
      <c r="E69" s="148" t="e">
        <f>VLOOKUP($A69,'JAN-DEC'!#REF!,14,FALSE)</f>
        <v>#REF!</v>
      </c>
      <c r="F69" s="148" t="e">
        <f>VLOOKUP($A69,'JAN-DEC'!#REF!,15,FALSE)</f>
        <v>#REF!</v>
      </c>
      <c r="G69" s="148" t="e">
        <f>VLOOKUP($A69,'JAN-DEC'!#REF!,16,FALSE)</f>
        <v>#REF!</v>
      </c>
      <c r="H69" s="148" t="e">
        <f>VLOOKUP($A69,'JAN-DEC'!#REF!,17,FALSE)</f>
        <v>#REF!</v>
      </c>
      <c r="I69" s="148" t="e">
        <f>VLOOKUP($A69,'JAN-DEC'!#REF!,18,FALSE)</f>
        <v>#REF!</v>
      </c>
      <c r="J69" s="148" t="e">
        <f>VLOOKUP($A69,'JAN-DEC'!#REF!,19,FALSE)</f>
        <v>#REF!</v>
      </c>
      <c r="K69" s="148" t="e">
        <f>VLOOKUP($A69,'JAN-DEC'!#REF!,20,FALSE)</f>
        <v>#REF!</v>
      </c>
      <c r="L69" s="148" t="e">
        <f>VLOOKUP($A69,'JAN-DEC'!#REF!,21,FALSE)</f>
        <v>#REF!</v>
      </c>
      <c r="M69" s="148" t="e">
        <f>VLOOKUP($A69,'JAN-DEC'!#REF!,22,FALSE)</f>
        <v>#REF!</v>
      </c>
      <c r="N69" s="148" t="e">
        <f>VLOOKUP($A69,'JAN-DEC'!#REF!,23,FALSE)</f>
        <v>#REF!</v>
      </c>
      <c r="O69" s="148" t="e">
        <f>VLOOKUP($A69,'JAN-DEC'!#REF!,24,FALSE)</f>
        <v>#REF!</v>
      </c>
      <c r="P69" s="148" t="e">
        <f>VLOOKUP($A69,'JAN-DEC'!#REF!,25,FALSE)</f>
        <v>#REF!</v>
      </c>
      <c r="Q69" s="148" t="e">
        <f>VLOOKUP($A69,'JAN-DEC'!#REF!,26,FALSE)</f>
        <v>#REF!</v>
      </c>
      <c r="R69" s="148" t="e">
        <f>VLOOKUP($A69,'JAN-DEC'!#REF!,27,FALSE)</f>
        <v>#REF!</v>
      </c>
      <c r="S69" s="148" t="e">
        <f>VLOOKUP($A69,'JAN-DEC'!#REF!,28,FALSE)</f>
        <v>#REF!</v>
      </c>
      <c r="T69" s="148" t="e">
        <f>VLOOKUP($A69,'JAN-DEC'!#REF!,29,FALSE)</f>
        <v>#REF!</v>
      </c>
      <c r="U69" s="149" t="e">
        <f>VLOOKUP($A69,'JAN-DEC'!#REF!,30,FALSE)</f>
        <v>#REF!</v>
      </c>
      <c r="V69" s="100" t="e">
        <f>VLOOKUP($A69,'JAN-DEC'!#REF!,32,FALSE)</f>
        <v>#REF!</v>
      </c>
      <c r="W69" s="107" t="e">
        <f t="shared" si="17"/>
        <v>#REF!</v>
      </c>
    </row>
    <row r="70">
      <c r="A70" s="147" t="s">
        <v>94</v>
      </c>
      <c r="B70" s="147" t="s">
        <v>95</v>
      </c>
      <c r="C70" s="148" t="e">
        <f>VLOOKUP($A70,'JAN-DEC'!#REF!,12,FALSE)</f>
        <v>#REF!</v>
      </c>
      <c r="D70" s="148" t="e">
        <f>VLOOKUP($A70,'JAN-DEC'!#REF!,13,FALSE)</f>
        <v>#REF!</v>
      </c>
      <c r="E70" s="148" t="e">
        <f>VLOOKUP($A70,'JAN-DEC'!#REF!,14,FALSE)</f>
        <v>#REF!</v>
      </c>
      <c r="F70" s="148" t="e">
        <f>VLOOKUP($A70,'JAN-DEC'!#REF!,15,FALSE)</f>
        <v>#REF!</v>
      </c>
      <c r="G70" s="148" t="e">
        <f>VLOOKUP($A70,'JAN-DEC'!#REF!,16,FALSE)</f>
        <v>#REF!</v>
      </c>
      <c r="H70" s="148" t="e">
        <f>VLOOKUP($A70,'JAN-DEC'!#REF!,17,FALSE)</f>
        <v>#REF!</v>
      </c>
      <c r="I70" s="148" t="e">
        <f>VLOOKUP($A70,'JAN-DEC'!#REF!,18,FALSE)</f>
        <v>#REF!</v>
      </c>
      <c r="J70" s="148" t="e">
        <f>VLOOKUP($A70,'JAN-DEC'!#REF!,19,FALSE)</f>
        <v>#REF!</v>
      </c>
      <c r="K70" s="148" t="e">
        <f>VLOOKUP($A70,'JAN-DEC'!#REF!,20,FALSE)</f>
        <v>#REF!</v>
      </c>
      <c r="L70" s="148" t="e">
        <f>VLOOKUP($A70,'JAN-DEC'!#REF!,21,FALSE)</f>
        <v>#REF!</v>
      </c>
      <c r="M70" s="148" t="e">
        <f>VLOOKUP($A70,'JAN-DEC'!#REF!,22,FALSE)</f>
        <v>#REF!</v>
      </c>
      <c r="N70" s="148" t="e">
        <f>VLOOKUP($A70,'JAN-DEC'!#REF!,23,FALSE)</f>
        <v>#REF!</v>
      </c>
      <c r="O70" s="148" t="e">
        <f>VLOOKUP($A70,'JAN-DEC'!#REF!,24,FALSE)</f>
        <v>#REF!</v>
      </c>
      <c r="P70" s="148" t="e">
        <f>VLOOKUP($A70,'JAN-DEC'!#REF!,25,FALSE)</f>
        <v>#REF!</v>
      </c>
      <c r="Q70" s="148" t="e">
        <f>VLOOKUP($A70,'JAN-DEC'!#REF!,26,FALSE)</f>
        <v>#REF!</v>
      </c>
      <c r="R70" s="148" t="e">
        <f>VLOOKUP($A70,'JAN-DEC'!#REF!,27,FALSE)</f>
        <v>#REF!</v>
      </c>
      <c r="S70" s="148" t="e">
        <f>VLOOKUP($A70,'JAN-DEC'!#REF!,28,FALSE)</f>
        <v>#REF!</v>
      </c>
      <c r="T70" s="148" t="e">
        <f>VLOOKUP($A70,'JAN-DEC'!#REF!,29,FALSE)</f>
        <v>#REF!</v>
      </c>
      <c r="U70" s="149" t="e">
        <f>VLOOKUP($A70,'JAN-DEC'!#REF!,30,FALSE)</f>
        <v>#REF!</v>
      </c>
      <c r="V70" s="100" t="e">
        <f>VLOOKUP($A70,'JAN-DEC'!#REF!,32,FALSE)</f>
        <v>#REF!</v>
      </c>
      <c r="W70" s="107" t="e">
        <f t="shared" si="17"/>
        <v>#REF!</v>
      </c>
    </row>
    <row r="71">
      <c r="A71" s="147" t="s">
        <v>96</v>
      </c>
      <c r="B71" s="147" t="s">
        <v>97</v>
      </c>
      <c r="C71" s="148" t="e">
        <f>VLOOKUP($A71,'JAN-DEC'!#REF!,12,FALSE)</f>
        <v>#REF!</v>
      </c>
      <c r="D71" s="148" t="e">
        <f>VLOOKUP($A71,'JAN-DEC'!#REF!,13,FALSE)</f>
        <v>#REF!</v>
      </c>
      <c r="E71" s="148" t="e">
        <f>VLOOKUP($A71,'JAN-DEC'!#REF!,14,FALSE)</f>
        <v>#REF!</v>
      </c>
      <c r="F71" s="148" t="e">
        <f>VLOOKUP($A71,'JAN-DEC'!#REF!,15,FALSE)</f>
        <v>#REF!</v>
      </c>
      <c r="G71" s="148" t="e">
        <f>VLOOKUP($A71,'JAN-DEC'!#REF!,16,FALSE)</f>
        <v>#REF!</v>
      </c>
      <c r="H71" s="148" t="e">
        <f>VLOOKUP($A71,'JAN-DEC'!#REF!,17,FALSE)</f>
        <v>#REF!</v>
      </c>
      <c r="I71" s="148" t="e">
        <f>VLOOKUP($A71,'JAN-DEC'!#REF!,18,FALSE)</f>
        <v>#REF!</v>
      </c>
      <c r="J71" s="148" t="e">
        <f>VLOOKUP($A71,'JAN-DEC'!#REF!,19,FALSE)</f>
        <v>#REF!</v>
      </c>
      <c r="K71" s="148" t="e">
        <f>VLOOKUP($A71,'JAN-DEC'!#REF!,20,FALSE)</f>
        <v>#REF!</v>
      </c>
      <c r="L71" s="148" t="e">
        <f>VLOOKUP($A71,'JAN-DEC'!#REF!,21,FALSE)</f>
        <v>#REF!</v>
      </c>
      <c r="M71" s="148" t="e">
        <f>VLOOKUP($A71,'JAN-DEC'!#REF!,22,FALSE)</f>
        <v>#REF!</v>
      </c>
      <c r="N71" s="148" t="e">
        <f>VLOOKUP($A71,'JAN-DEC'!#REF!,23,FALSE)</f>
        <v>#REF!</v>
      </c>
      <c r="O71" s="148" t="e">
        <f>VLOOKUP($A71,'JAN-DEC'!#REF!,24,FALSE)</f>
        <v>#REF!</v>
      </c>
      <c r="P71" s="148" t="e">
        <f>VLOOKUP($A71,'JAN-DEC'!#REF!,25,FALSE)</f>
        <v>#REF!</v>
      </c>
      <c r="Q71" s="148" t="e">
        <f>VLOOKUP($A71,'JAN-DEC'!#REF!,26,FALSE)</f>
        <v>#REF!</v>
      </c>
      <c r="R71" s="148" t="e">
        <f>VLOOKUP($A71,'JAN-DEC'!#REF!,27,FALSE)</f>
        <v>#REF!</v>
      </c>
      <c r="S71" s="148" t="e">
        <f>VLOOKUP($A71,'JAN-DEC'!#REF!,28,FALSE)</f>
        <v>#REF!</v>
      </c>
      <c r="T71" s="148" t="e">
        <f>VLOOKUP($A71,'JAN-DEC'!#REF!,29,FALSE)</f>
        <v>#REF!</v>
      </c>
      <c r="U71" s="149" t="e">
        <f>VLOOKUP($A71,'JAN-DEC'!#REF!,30,FALSE)</f>
        <v>#REF!</v>
      </c>
      <c r="V71" s="100" t="e">
        <f>VLOOKUP($A71,'JAN-DEC'!#REF!,32,FALSE)</f>
        <v>#REF!</v>
      </c>
      <c r="W71" s="107" t="e">
        <f t="shared" si="17"/>
        <v>#REF!</v>
      </c>
    </row>
    <row r="72">
      <c r="A72" s="147" t="s">
        <v>98</v>
      </c>
      <c r="B72" s="147" t="s">
        <v>99</v>
      </c>
      <c r="C72" s="148" t="e">
        <f>VLOOKUP($A72,'JAN-DEC'!#REF!,12,FALSE)</f>
        <v>#REF!</v>
      </c>
      <c r="D72" s="148" t="e">
        <f>VLOOKUP($A72,'JAN-DEC'!#REF!,13,FALSE)</f>
        <v>#REF!</v>
      </c>
      <c r="E72" s="148" t="e">
        <f>VLOOKUP($A72,'JAN-DEC'!#REF!,14,FALSE)</f>
        <v>#REF!</v>
      </c>
      <c r="F72" s="148" t="e">
        <f>VLOOKUP($A72,'JAN-DEC'!#REF!,15,FALSE)</f>
        <v>#REF!</v>
      </c>
      <c r="G72" s="148" t="e">
        <f>VLOOKUP($A72,'JAN-DEC'!#REF!,16,FALSE)</f>
        <v>#REF!</v>
      </c>
      <c r="H72" s="148" t="e">
        <f>VLOOKUP($A72,'JAN-DEC'!#REF!,17,FALSE)</f>
        <v>#REF!</v>
      </c>
      <c r="I72" s="148" t="e">
        <f>VLOOKUP($A72,'JAN-DEC'!#REF!,18,FALSE)</f>
        <v>#REF!</v>
      </c>
      <c r="J72" s="148" t="e">
        <f>VLOOKUP($A72,'JAN-DEC'!#REF!,19,FALSE)</f>
        <v>#REF!</v>
      </c>
      <c r="K72" s="148" t="e">
        <f>VLOOKUP($A72,'JAN-DEC'!#REF!,20,FALSE)</f>
        <v>#REF!</v>
      </c>
      <c r="L72" s="148" t="e">
        <f>VLOOKUP($A72,'JAN-DEC'!#REF!,21,FALSE)</f>
        <v>#REF!</v>
      </c>
      <c r="M72" s="148" t="e">
        <f>VLOOKUP($A72,'JAN-DEC'!#REF!,22,FALSE)</f>
        <v>#REF!</v>
      </c>
      <c r="N72" s="148" t="e">
        <f>VLOOKUP($A72,'JAN-DEC'!#REF!,23,FALSE)</f>
        <v>#REF!</v>
      </c>
      <c r="O72" s="148" t="e">
        <f>VLOOKUP($A72,'JAN-DEC'!#REF!,24,FALSE)</f>
        <v>#REF!</v>
      </c>
      <c r="P72" s="148" t="e">
        <f>VLOOKUP($A72,'JAN-DEC'!#REF!,25,FALSE)</f>
        <v>#REF!</v>
      </c>
      <c r="Q72" s="148" t="e">
        <f>VLOOKUP($A72,'JAN-DEC'!#REF!,26,FALSE)</f>
        <v>#REF!</v>
      </c>
      <c r="R72" s="148" t="e">
        <f>VLOOKUP($A72,'JAN-DEC'!#REF!,27,FALSE)</f>
        <v>#REF!</v>
      </c>
      <c r="S72" s="148" t="e">
        <f>VLOOKUP($A72,'JAN-DEC'!#REF!,28,FALSE)</f>
        <v>#REF!</v>
      </c>
      <c r="T72" s="148" t="e">
        <f>VLOOKUP($A72,'JAN-DEC'!#REF!,29,FALSE)</f>
        <v>#REF!</v>
      </c>
      <c r="U72" s="149" t="e">
        <f>VLOOKUP($A72,'JAN-DEC'!#REF!,30,FALSE)</f>
        <v>#REF!</v>
      </c>
      <c r="V72" s="100" t="e">
        <f>VLOOKUP($A72,'JAN-DEC'!#REF!,32,FALSE)</f>
        <v>#REF!</v>
      </c>
      <c r="W72" s="107" t="e">
        <f t="shared" si="17"/>
        <v>#REF!</v>
      </c>
    </row>
    <row r="73">
      <c r="A73" s="147" t="s">
        <v>100</v>
      </c>
      <c r="B73" s="147" t="s">
        <v>101</v>
      </c>
      <c r="C73" s="148" t="e">
        <f>VLOOKUP($A73,'JAN-DEC'!#REF!,12,FALSE)</f>
        <v>#REF!</v>
      </c>
      <c r="D73" s="148" t="e">
        <f>VLOOKUP($A73,'JAN-DEC'!#REF!,13,FALSE)</f>
        <v>#REF!</v>
      </c>
      <c r="E73" s="148" t="e">
        <f>VLOOKUP($A73,'JAN-DEC'!#REF!,14,FALSE)</f>
        <v>#REF!</v>
      </c>
      <c r="F73" s="148" t="e">
        <f>VLOOKUP($A73,'JAN-DEC'!#REF!,15,FALSE)</f>
        <v>#REF!</v>
      </c>
      <c r="G73" s="148" t="e">
        <f>VLOOKUP($A73,'JAN-DEC'!#REF!,16,FALSE)</f>
        <v>#REF!</v>
      </c>
      <c r="H73" s="148" t="e">
        <f>VLOOKUP($A73,'JAN-DEC'!#REF!,17,FALSE)</f>
        <v>#REF!</v>
      </c>
      <c r="I73" s="148" t="e">
        <f>VLOOKUP($A73,'JAN-DEC'!#REF!,18,FALSE)</f>
        <v>#REF!</v>
      </c>
      <c r="J73" s="148" t="e">
        <f>VLOOKUP($A73,'JAN-DEC'!#REF!,19,FALSE)</f>
        <v>#REF!</v>
      </c>
      <c r="K73" s="148" t="e">
        <f>VLOOKUP($A73,'JAN-DEC'!#REF!,20,FALSE)</f>
        <v>#REF!</v>
      </c>
      <c r="L73" s="148" t="e">
        <f>VLOOKUP($A73,'JAN-DEC'!#REF!,21,FALSE)</f>
        <v>#REF!</v>
      </c>
      <c r="M73" s="148" t="e">
        <f>VLOOKUP($A73,'JAN-DEC'!#REF!,22,FALSE)</f>
        <v>#REF!</v>
      </c>
      <c r="N73" s="148" t="e">
        <f>VLOOKUP($A73,'JAN-DEC'!#REF!,23,FALSE)</f>
        <v>#REF!</v>
      </c>
      <c r="O73" s="148" t="e">
        <f>VLOOKUP($A73,'JAN-DEC'!#REF!,24,FALSE)</f>
        <v>#REF!</v>
      </c>
      <c r="P73" s="148" t="e">
        <f>VLOOKUP($A73,'JAN-DEC'!#REF!,25,FALSE)</f>
        <v>#REF!</v>
      </c>
      <c r="Q73" s="148" t="e">
        <f>VLOOKUP($A73,'JAN-DEC'!#REF!,26,FALSE)</f>
        <v>#REF!</v>
      </c>
      <c r="R73" s="148" t="e">
        <f>VLOOKUP($A73,'JAN-DEC'!#REF!,27,FALSE)</f>
        <v>#REF!</v>
      </c>
      <c r="S73" s="148" t="e">
        <f>VLOOKUP($A73,'JAN-DEC'!#REF!,28,FALSE)</f>
        <v>#REF!</v>
      </c>
      <c r="T73" s="148" t="e">
        <f>VLOOKUP($A73,'JAN-DEC'!#REF!,29,FALSE)</f>
        <v>#REF!</v>
      </c>
      <c r="U73" s="149" t="e">
        <f>VLOOKUP($A73,'JAN-DEC'!#REF!,30,FALSE)</f>
        <v>#REF!</v>
      </c>
      <c r="V73" s="100" t="e">
        <f>VLOOKUP($A73,'JAN-DEC'!#REF!,32,FALSE)</f>
        <v>#REF!</v>
      </c>
      <c r="W73" s="107" t="e">
        <f t="shared" si="17"/>
        <v>#REF!</v>
      </c>
    </row>
    <row r="74">
      <c r="A74" s="147" t="s">
        <v>102</v>
      </c>
      <c r="B74" s="147" t="s">
        <v>103</v>
      </c>
      <c r="C74" s="148" t="e">
        <f>VLOOKUP($A74,'JAN-DEC'!#REF!,12,FALSE)</f>
        <v>#REF!</v>
      </c>
      <c r="D74" s="148" t="e">
        <f>VLOOKUP($A74,'JAN-DEC'!#REF!,13,FALSE)</f>
        <v>#REF!</v>
      </c>
      <c r="E74" s="148" t="e">
        <f>VLOOKUP($A74,'JAN-DEC'!#REF!,14,FALSE)</f>
        <v>#REF!</v>
      </c>
      <c r="F74" s="148" t="e">
        <f>VLOOKUP($A74,'JAN-DEC'!#REF!,15,FALSE)</f>
        <v>#REF!</v>
      </c>
      <c r="G74" s="148" t="e">
        <f>VLOOKUP($A74,'JAN-DEC'!#REF!,16,FALSE)</f>
        <v>#REF!</v>
      </c>
      <c r="H74" s="148" t="e">
        <f>VLOOKUP($A74,'JAN-DEC'!#REF!,17,FALSE)</f>
        <v>#REF!</v>
      </c>
      <c r="I74" s="148" t="e">
        <f>VLOOKUP($A74,'JAN-DEC'!#REF!,18,FALSE)</f>
        <v>#REF!</v>
      </c>
      <c r="J74" s="148" t="e">
        <f>VLOOKUP($A74,'JAN-DEC'!#REF!,19,FALSE)</f>
        <v>#REF!</v>
      </c>
      <c r="K74" s="148" t="e">
        <f>VLOOKUP($A74,'JAN-DEC'!#REF!,20,FALSE)</f>
        <v>#REF!</v>
      </c>
      <c r="L74" s="148" t="e">
        <f>VLOOKUP($A74,'JAN-DEC'!#REF!,21,FALSE)</f>
        <v>#REF!</v>
      </c>
      <c r="M74" s="148" t="e">
        <f>VLOOKUP($A74,'JAN-DEC'!#REF!,22,FALSE)</f>
        <v>#REF!</v>
      </c>
      <c r="N74" s="148" t="e">
        <f>VLOOKUP($A74,'JAN-DEC'!#REF!,23,FALSE)</f>
        <v>#REF!</v>
      </c>
      <c r="O74" s="148" t="e">
        <f>VLOOKUP($A74,'JAN-DEC'!#REF!,24,FALSE)</f>
        <v>#REF!</v>
      </c>
      <c r="P74" s="148" t="e">
        <f>VLOOKUP($A74,'JAN-DEC'!#REF!,25,FALSE)</f>
        <v>#REF!</v>
      </c>
      <c r="Q74" s="148" t="e">
        <f>VLOOKUP($A74,'JAN-DEC'!#REF!,26,FALSE)</f>
        <v>#REF!</v>
      </c>
      <c r="R74" s="148" t="e">
        <f>VLOOKUP($A74,'JAN-DEC'!#REF!,27,FALSE)</f>
        <v>#REF!</v>
      </c>
      <c r="S74" s="148" t="e">
        <f>VLOOKUP($A74,'JAN-DEC'!#REF!,28,FALSE)</f>
        <v>#REF!</v>
      </c>
      <c r="T74" s="148" t="e">
        <f>VLOOKUP($A74,'JAN-DEC'!#REF!,29,FALSE)</f>
        <v>#REF!</v>
      </c>
      <c r="U74" s="149" t="e">
        <f>VLOOKUP($A74,'JAN-DEC'!#REF!,30,FALSE)</f>
        <v>#REF!</v>
      </c>
      <c r="V74" s="100" t="e">
        <f>VLOOKUP($A74,'JAN-DEC'!#REF!,32,FALSE)</f>
        <v>#REF!</v>
      </c>
      <c r="W74" s="107" t="e">
        <f t="shared" si="17"/>
        <v>#REF!</v>
      </c>
    </row>
    <row r="75">
      <c r="A75" s="147" t="s">
        <v>104</v>
      </c>
      <c r="B75" s="147" t="s">
        <v>105</v>
      </c>
      <c r="C75" s="148" t="e">
        <f>VLOOKUP($A75,'JAN-DEC'!#REF!,12,FALSE)</f>
        <v>#REF!</v>
      </c>
      <c r="D75" s="148" t="e">
        <f>VLOOKUP($A75,'JAN-DEC'!#REF!,13,FALSE)</f>
        <v>#REF!</v>
      </c>
      <c r="E75" s="148" t="e">
        <f>VLOOKUP($A75,'JAN-DEC'!#REF!,14,FALSE)</f>
        <v>#REF!</v>
      </c>
      <c r="F75" s="148" t="e">
        <f>VLOOKUP($A75,'JAN-DEC'!#REF!,15,FALSE)</f>
        <v>#REF!</v>
      </c>
      <c r="G75" s="148" t="e">
        <f>VLOOKUP($A75,'JAN-DEC'!#REF!,16,FALSE)</f>
        <v>#REF!</v>
      </c>
      <c r="H75" s="148" t="e">
        <f>VLOOKUP($A75,'JAN-DEC'!#REF!,17,FALSE)</f>
        <v>#REF!</v>
      </c>
      <c r="I75" s="148" t="e">
        <f>VLOOKUP($A75,'JAN-DEC'!#REF!,18,FALSE)</f>
        <v>#REF!</v>
      </c>
      <c r="J75" s="148" t="e">
        <f>VLOOKUP($A75,'JAN-DEC'!#REF!,19,FALSE)</f>
        <v>#REF!</v>
      </c>
      <c r="K75" s="148" t="e">
        <f>VLOOKUP($A75,'JAN-DEC'!#REF!,20,FALSE)</f>
        <v>#REF!</v>
      </c>
      <c r="L75" s="148" t="e">
        <f>VLOOKUP($A75,'JAN-DEC'!#REF!,21,FALSE)</f>
        <v>#REF!</v>
      </c>
      <c r="M75" s="148" t="e">
        <f>VLOOKUP($A75,'JAN-DEC'!#REF!,22,FALSE)</f>
        <v>#REF!</v>
      </c>
      <c r="N75" s="148" t="e">
        <f>VLOOKUP($A75,'JAN-DEC'!#REF!,23,FALSE)</f>
        <v>#REF!</v>
      </c>
      <c r="O75" s="148" t="e">
        <f>VLOOKUP($A75,'JAN-DEC'!#REF!,24,FALSE)</f>
        <v>#REF!</v>
      </c>
      <c r="P75" s="148" t="e">
        <f>VLOOKUP($A75,'JAN-DEC'!#REF!,25,FALSE)</f>
        <v>#REF!</v>
      </c>
      <c r="Q75" s="148" t="e">
        <f>VLOOKUP($A75,'JAN-DEC'!#REF!,26,FALSE)</f>
        <v>#REF!</v>
      </c>
      <c r="R75" s="148" t="e">
        <f>VLOOKUP($A75,'JAN-DEC'!#REF!,27,FALSE)</f>
        <v>#REF!</v>
      </c>
      <c r="S75" s="148" t="e">
        <f>VLOOKUP($A75,'JAN-DEC'!#REF!,28,FALSE)</f>
        <v>#REF!</v>
      </c>
      <c r="T75" s="148" t="e">
        <f>VLOOKUP($A75,'JAN-DEC'!#REF!,29,FALSE)</f>
        <v>#REF!</v>
      </c>
      <c r="U75" s="149" t="e">
        <f>VLOOKUP($A75,'JAN-DEC'!#REF!,30,FALSE)</f>
        <v>#REF!</v>
      </c>
      <c r="V75" s="100" t="e">
        <f>VLOOKUP($A75,'JAN-DEC'!#REF!,32,FALSE)</f>
        <v>#REF!</v>
      </c>
      <c r="W75" s="107" t="e">
        <f t="shared" si="17"/>
        <v>#REF!</v>
      </c>
    </row>
    <row r="76">
      <c r="A76" s="147" t="s">
        <v>106</v>
      </c>
      <c r="B76" s="147" t="s">
        <v>105</v>
      </c>
      <c r="C76" s="148" t="e">
        <f>VLOOKUP($A76,'JAN-DEC'!#REF!,12,FALSE)</f>
        <v>#REF!</v>
      </c>
      <c r="D76" s="148" t="e">
        <f>VLOOKUP($A76,'JAN-DEC'!#REF!,13,FALSE)</f>
        <v>#REF!</v>
      </c>
      <c r="E76" s="148" t="e">
        <f>VLOOKUP($A76,'JAN-DEC'!#REF!,14,FALSE)</f>
        <v>#REF!</v>
      </c>
      <c r="F76" s="148" t="e">
        <f>VLOOKUP($A76,'JAN-DEC'!#REF!,15,FALSE)</f>
        <v>#REF!</v>
      </c>
      <c r="G76" s="148" t="e">
        <f>VLOOKUP($A76,'JAN-DEC'!#REF!,16,FALSE)</f>
        <v>#REF!</v>
      </c>
      <c r="H76" s="148" t="e">
        <f>VLOOKUP($A76,'JAN-DEC'!#REF!,17,FALSE)</f>
        <v>#REF!</v>
      </c>
      <c r="I76" s="148" t="e">
        <f>VLOOKUP($A76,'JAN-DEC'!#REF!,18,FALSE)</f>
        <v>#REF!</v>
      </c>
      <c r="J76" s="148" t="e">
        <f>VLOOKUP($A76,'JAN-DEC'!#REF!,19,FALSE)</f>
        <v>#REF!</v>
      </c>
      <c r="K76" s="148" t="e">
        <f>VLOOKUP($A76,'JAN-DEC'!#REF!,20,FALSE)</f>
        <v>#REF!</v>
      </c>
      <c r="L76" s="148" t="e">
        <f>VLOOKUP($A76,'JAN-DEC'!#REF!,21,FALSE)</f>
        <v>#REF!</v>
      </c>
      <c r="M76" s="148" t="e">
        <f>VLOOKUP($A76,'JAN-DEC'!#REF!,22,FALSE)</f>
        <v>#REF!</v>
      </c>
      <c r="N76" s="148" t="e">
        <f>VLOOKUP($A76,'JAN-DEC'!#REF!,23,FALSE)</f>
        <v>#REF!</v>
      </c>
      <c r="O76" s="148" t="e">
        <f>VLOOKUP($A76,'JAN-DEC'!#REF!,24,FALSE)</f>
        <v>#REF!</v>
      </c>
      <c r="P76" s="148" t="e">
        <f>VLOOKUP($A76,'JAN-DEC'!#REF!,25,FALSE)</f>
        <v>#REF!</v>
      </c>
      <c r="Q76" s="148" t="e">
        <f>VLOOKUP($A76,'JAN-DEC'!#REF!,26,FALSE)</f>
        <v>#REF!</v>
      </c>
      <c r="R76" s="148" t="e">
        <f>VLOOKUP($A76,'JAN-DEC'!#REF!,27,FALSE)</f>
        <v>#REF!</v>
      </c>
      <c r="S76" s="148" t="e">
        <f>VLOOKUP($A76,'JAN-DEC'!#REF!,28,FALSE)</f>
        <v>#REF!</v>
      </c>
      <c r="T76" s="148" t="e">
        <f>VLOOKUP($A76,'JAN-DEC'!#REF!,29,FALSE)</f>
        <v>#REF!</v>
      </c>
      <c r="U76" s="149" t="e">
        <f>VLOOKUP($A76,'JAN-DEC'!#REF!,30,FALSE)</f>
        <v>#REF!</v>
      </c>
      <c r="V76" s="100" t="e">
        <f>VLOOKUP($A76,'JAN-DEC'!#REF!,32,FALSE)</f>
        <v>#REF!</v>
      </c>
      <c r="W76" s="107" t="e">
        <f t="shared" si="17"/>
        <v>#REF!</v>
      </c>
    </row>
    <row r="77">
      <c r="A77" s="147" t="s">
        <v>107</v>
      </c>
      <c r="B77" s="147" t="s">
        <v>108</v>
      </c>
      <c r="C77" s="148" t="e">
        <f>VLOOKUP($A77,'JAN-DEC'!#REF!,12,FALSE)</f>
        <v>#REF!</v>
      </c>
      <c r="D77" s="148" t="e">
        <f>VLOOKUP($A77,'JAN-DEC'!#REF!,13,FALSE)</f>
        <v>#REF!</v>
      </c>
      <c r="E77" s="148" t="e">
        <f>VLOOKUP($A77,'JAN-DEC'!#REF!,14,FALSE)</f>
        <v>#REF!</v>
      </c>
      <c r="F77" s="148" t="e">
        <f>VLOOKUP($A77,'JAN-DEC'!#REF!,15,FALSE)</f>
        <v>#REF!</v>
      </c>
      <c r="G77" s="148" t="e">
        <f>VLOOKUP($A77,'JAN-DEC'!#REF!,16,FALSE)</f>
        <v>#REF!</v>
      </c>
      <c r="H77" s="148" t="e">
        <f>VLOOKUP($A77,'JAN-DEC'!#REF!,17,FALSE)</f>
        <v>#REF!</v>
      </c>
      <c r="I77" s="148" t="e">
        <f>VLOOKUP($A77,'JAN-DEC'!#REF!,18,FALSE)</f>
        <v>#REF!</v>
      </c>
      <c r="J77" s="148" t="e">
        <f>VLOOKUP($A77,'JAN-DEC'!#REF!,19,FALSE)</f>
        <v>#REF!</v>
      </c>
      <c r="K77" s="148" t="e">
        <f>VLOOKUP($A77,'JAN-DEC'!#REF!,20,FALSE)</f>
        <v>#REF!</v>
      </c>
      <c r="L77" s="148" t="e">
        <f>VLOOKUP($A77,'JAN-DEC'!#REF!,21,FALSE)</f>
        <v>#REF!</v>
      </c>
      <c r="M77" s="148" t="e">
        <f>VLOOKUP($A77,'JAN-DEC'!#REF!,22,FALSE)</f>
        <v>#REF!</v>
      </c>
      <c r="N77" s="148" t="e">
        <f>VLOOKUP($A77,'JAN-DEC'!#REF!,23,FALSE)</f>
        <v>#REF!</v>
      </c>
      <c r="O77" s="148" t="e">
        <f>VLOOKUP($A77,'JAN-DEC'!#REF!,24,FALSE)</f>
        <v>#REF!</v>
      </c>
      <c r="P77" s="148" t="e">
        <f>VLOOKUP($A77,'JAN-DEC'!#REF!,25,FALSE)</f>
        <v>#REF!</v>
      </c>
      <c r="Q77" s="148" t="e">
        <f>VLOOKUP($A77,'JAN-DEC'!#REF!,26,FALSE)</f>
        <v>#REF!</v>
      </c>
      <c r="R77" s="148" t="e">
        <f>VLOOKUP($A77,'JAN-DEC'!#REF!,27,FALSE)</f>
        <v>#REF!</v>
      </c>
      <c r="S77" s="148" t="e">
        <f>VLOOKUP($A77,'JAN-DEC'!#REF!,28,FALSE)</f>
        <v>#REF!</v>
      </c>
      <c r="T77" s="148" t="e">
        <f>VLOOKUP($A77,'JAN-DEC'!#REF!,29,FALSE)</f>
        <v>#REF!</v>
      </c>
      <c r="U77" s="149" t="e">
        <f>VLOOKUP($A77,'JAN-DEC'!#REF!,30,FALSE)</f>
        <v>#REF!</v>
      </c>
      <c r="V77" s="100" t="e">
        <f>VLOOKUP($A77,'JAN-DEC'!#REF!,32,FALSE)</f>
        <v>#REF!</v>
      </c>
      <c r="W77" s="107" t="e">
        <f t="shared" si="17"/>
        <v>#REF!</v>
      </c>
    </row>
    <row r="78">
      <c r="A78" s="147" t="s">
        <v>109</v>
      </c>
      <c r="B78" s="147" t="s">
        <v>110</v>
      </c>
      <c r="C78" s="148" t="e">
        <f>VLOOKUP($A78,'JAN-DEC'!#REF!,12,FALSE)</f>
        <v>#REF!</v>
      </c>
      <c r="D78" s="148" t="e">
        <f>VLOOKUP($A78,'JAN-DEC'!#REF!,13,FALSE)</f>
        <v>#REF!</v>
      </c>
      <c r="E78" s="148" t="e">
        <f>VLOOKUP($A78,'JAN-DEC'!#REF!,14,FALSE)</f>
        <v>#REF!</v>
      </c>
      <c r="F78" s="148" t="e">
        <f>VLOOKUP($A78,'JAN-DEC'!#REF!,15,FALSE)</f>
        <v>#REF!</v>
      </c>
      <c r="G78" s="148" t="e">
        <f>VLOOKUP($A78,'JAN-DEC'!#REF!,16,FALSE)</f>
        <v>#REF!</v>
      </c>
      <c r="H78" s="148" t="e">
        <f>VLOOKUP($A78,'JAN-DEC'!#REF!,17,FALSE)</f>
        <v>#REF!</v>
      </c>
      <c r="I78" s="148" t="e">
        <f>VLOOKUP($A78,'JAN-DEC'!#REF!,18,FALSE)</f>
        <v>#REF!</v>
      </c>
      <c r="J78" s="148" t="e">
        <f>VLOOKUP($A78,'JAN-DEC'!#REF!,19,FALSE)</f>
        <v>#REF!</v>
      </c>
      <c r="K78" s="148" t="e">
        <f>VLOOKUP($A78,'JAN-DEC'!#REF!,20,FALSE)</f>
        <v>#REF!</v>
      </c>
      <c r="L78" s="148" t="e">
        <f>VLOOKUP($A78,'JAN-DEC'!#REF!,21,FALSE)</f>
        <v>#REF!</v>
      </c>
      <c r="M78" s="148" t="e">
        <f>VLOOKUP($A78,'JAN-DEC'!#REF!,22,FALSE)</f>
        <v>#REF!</v>
      </c>
      <c r="N78" s="148" t="e">
        <f>VLOOKUP($A78,'JAN-DEC'!#REF!,23,FALSE)</f>
        <v>#REF!</v>
      </c>
      <c r="O78" s="148" t="e">
        <f>VLOOKUP($A78,'JAN-DEC'!#REF!,24,FALSE)</f>
        <v>#REF!</v>
      </c>
      <c r="P78" s="148" t="e">
        <f>VLOOKUP($A78,'JAN-DEC'!#REF!,25,FALSE)</f>
        <v>#REF!</v>
      </c>
      <c r="Q78" s="148" t="e">
        <f>VLOOKUP($A78,'JAN-DEC'!#REF!,26,FALSE)</f>
        <v>#REF!</v>
      </c>
      <c r="R78" s="148" t="e">
        <f>VLOOKUP($A78,'JAN-DEC'!#REF!,27,FALSE)</f>
        <v>#REF!</v>
      </c>
      <c r="S78" s="148" t="e">
        <f>VLOOKUP($A78,'JAN-DEC'!#REF!,28,FALSE)</f>
        <v>#REF!</v>
      </c>
      <c r="T78" s="148" t="e">
        <f>VLOOKUP($A78,'JAN-DEC'!#REF!,29,FALSE)</f>
        <v>#REF!</v>
      </c>
      <c r="U78" s="149" t="e">
        <f>VLOOKUP($A78,'JAN-DEC'!#REF!,30,FALSE)</f>
        <v>#REF!</v>
      </c>
      <c r="V78" s="100" t="e">
        <f>VLOOKUP($A78,'JAN-DEC'!#REF!,32,FALSE)</f>
        <v>#REF!</v>
      </c>
      <c r="W78" s="107" t="e">
        <f t="shared" si="17"/>
        <v>#REF!</v>
      </c>
    </row>
    <row r="79">
      <c r="A79" s="147" t="s">
        <v>111</v>
      </c>
      <c r="B79" s="147" t="s">
        <v>112</v>
      </c>
      <c r="C79" s="148" t="e">
        <f>VLOOKUP($A79,'JAN-DEC'!#REF!,12,FALSE)</f>
        <v>#REF!</v>
      </c>
      <c r="D79" s="148" t="e">
        <f>VLOOKUP($A79,'JAN-DEC'!#REF!,13,FALSE)</f>
        <v>#REF!</v>
      </c>
      <c r="E79" s="148" t="e">
        <f>VLOOKUP($A79,'JAN-DEC'!#REF!,14,FALSE)</f>
        <v>#REF!</v>
      </c>
      <c r="F79" s="148" t="e">
        <f>VLOOKUP($A79,'JAN-DEC'!#REF!,15,FALSE)</f>
        <v>#REF!</v>
      </c>
      <c r="G79" s="148" t="e">
        <f>VLOOKUP($A79,'JAN-DEC'!#REF!,16,FALSE)</f>
        <v>#REF!</v>
      </c>
      <c r="H79" s="148" t="e">
        <f>VLOOKUP($A79,'JAN-DEC'!#REF!,17,FALSE)</f>
        <v>#REF!</v>
      </c>
      <c r="I79" s="148" t="e">
        <f>VLOOKUP($A79,'JAN-DEC'!#REF!,18,FALSE)</f>
        <v>#REF!</v>
      </c>
      <c r="J79" s="148" t="e">
        <f>VLOOKUP($A79,'JAN-DEC'!#REF!,19,FALSE)</f>
        <v>#REF!</v>
      </c>
      <c r="K79" s="148" t="e">
        <f>VLOOKUP($A79,'JAN-DEC'!#REF!,20,FALSE)</f>
        <v>#REF!</v>
      </c>
      <c r="L79" s="148" t="e">
        <f>VLOOKUP($A79,'JAN-DEC'!#REF!,21,FALSE)</f>
        <v>#REF!</v>
      </c>
      <c r="M79" s="148" t="e">
        <f>VLOOKUP($A79,'JAN-DEC'!#REF!,22,FALSE)</f>
        <v>#REF!</v>
      </c>
      <c r="N79" s="148" t="e">
        <f>VLOOKUP($A79,'JAN-DEC'!#REF!,23,FALSE)</f>
        <v>#REF!</v>
      </c>
      <c r="O79" s="148" t="e">
        <f>VLOOKUP($A79,'JAN-DEC'!#REF!,24,FALSE)</f>
        <v>#REF!</v>
      </c>
      <c r="P79" s="148" t="e">
        <f>VLOOKUP($A79,'JAN-DEC'!#REF!,25,FALSE)</f>
        <v>#REF!</v>
      </c>
      <c r="Q79" s="148" t="e">
        <f>VLOOKUP($A79,'JAN-DEC'!#REF!,26,FALSE)</f>
        <v>#REF!</v>
      </c>
      <c r="R79" s="148" t="e">
        <f>VLOOKUP($A79,'JAN-DEC'!#REF!,27,FALSE)</f>
        <v>#REF!</v>
      </c>
      <c r="S79" s="148" t="e">
        <f>VLOOKUP($A79,'JAN-DEC'!#REF!,28,FALSE)</f>
        <v>#REF!</v>
      </c>
      <c r="T79" s="148" t="e">
        <f>VLOOKUP($A79,'JAN-DEC'!#REF!,29,FALSE)</f>
        <v>#REF!</v>
      </c>
      <c r="U79" s="149" t="e">
        <f>VLOOKUP($A79,'JAN-DEC'!#REF!,30,FALSE)</f>
        <v>#REF!</v>
      </c>
      <c r="V79" s="100" t="e">
        <f>VLOOKUP($A79,'JAN-DEC'!#REF!,32,FALSE)</f>
        <v>#REF!</v>
      </c>
      <c r="W79" s="107" t="e">
        <f t="shared" si="17"/>
        <v>#REF!</v>
      </c>
    </row>
    <row r="80">
      <c r="A80" s="147" t="s">
        <v>113</v>
      </c>
      <c r="B80" s="147" t="s">
        <v>114</v>
      </c>
      <c r="C80" s="148" t="e">
        <f>VLOOKUP($A80,'JAN-DEC'!#REF!,12,FALSE)</f>
        <v>#REF!</v>
      </c>
      <c r="D80" s="148" t="e">
        <f>VLOOKUP($A80,'JAN-DEC'!#REF!,13,FALSE)</f>
        <v>#REF!</v>
      </c>
      <c r="E80" s="148" t="e">
        <f>VLOOKUP($A80,'JAN-DEC'!#REF!,14,FALSE)</f>
        <v>#REF!</v>
      </c>
      <c r="F80" s="148" t="e">
        <f>VLOOKUP($A80,'JAN-DEC'!#REF!,15,FALSE)</f>
        <v>#REF!</v>
      </c>
      <c r="G80" s="148" t="e">
        <f>VLOOKUP($A80,'JAN-DEC'!#REF!,16,FALSE)</f>
        <v>#REF!</v>
      </c>
      <c r="H80" s="148" t="e">
        <f>VLOOKUP($A80,'JAN-DEC'!#REF!,17,FALSE)</f>
        <v>#REF!</v>
      </c>
      <c r="I80" s="148" t="e">
        <f>VLOOKUP($A80,'JAN-DEC'!#REF!,18,FALSE)</f>
        <v>#REF!</v>
      </c>
      <c r="J80" s="148" t="e">
        <f>VLOOKUP($A80,'JAN-DEC'!#REF!,19,FALSE)</f>
        <v>#REF!</v>
      </c>
      <c r="K80" s="148" t="e">
        <f>VLOOKUP($A80,'JAN-DEC'!#REF!,20,FALSE)</f>
        <v>#REF!</v>
      </c>
      <c r="L80" s="148" t="e">
        <f>VLOOKUP($A80,'JAN-DEC'!#REF!,21,FALSE)</f>
        <v>#REF!</v>
      </c>
      <c r="M80" s="148" t="e">
        <f>VLOOKUP($A80,'JAN-DEC'!#REF!,22,FALSE)</f>
        <v>#REF!</v>
      </c>
      <c r="N80" s="148" t="e">
        <f>VLOOKUP($A80,'JAN-DEC'!#REF!,23,FALSE)</f>
        <v>#REF!</v>
      </c>
      <c r="O80" s="148" t="e">
        <f>VLOOKUP($A80,'JAN-DEC'!#REF!,24,FALSE)</f>
        <v>#REF!</v>
      </c>
      <c r="P80" s="148" t="e">
        <f>VLOOKUP($A80,'JAN-DEC'!#REF!,25,FALSE)</f>
        <v>#REF!</v>
      </c>
      <c r="Q80" s="148" t="e">
        <f>VLOOKUP($A80,'JAN-DEC'!#REF!,26,FALSE)</f>
        <v>#REF!</v>
      </c>
      <c r="R80" s="148" t="e">
        <f>VLOOKUP($A80,'JAN-DEC'!#REF!,27,FALSE)</f>
        <v>#REF!</v>
      </c>
      <c r="S80" s="148" t="e">
        <f>VLOOKUP($A80,'JAN-DEC'!#REF!,28,FALSE)</f>
        <v>#REF!</v>
      </c>
      <c r="T80" s="148" t="e">
        <f>VLOOKUP($A80,'JAN-DEC'!#REF!,29,FALSE)</f>
        <v>#REF!</v>
      </c>
      <c r="U80" s="149" t="e">
        <f>VLOOKUP($A80,'JAN-DEC'!#REF!,30,FALSE)</f>
        <v>#REF!</v>
      </c>
      <c r="V80" s="100" t="e">
        <f>VLOOKUP($A80,'JAN-DEC'!#REF!,32,FALSE)</f>
        <v>#REF!</v>
      </c>
      <c r="W80" s="107" t="e">
        <f t="shared" si="17"/>
        <v>#REF!</v>
      </c>
    </row>
    <row r="81">
      <c r="A81" s="147" t="s">
        <v>115</v>
      </c>
      <c r="B81" s="147" t="s">
        <v>116</v>
      </c>
      <c r="C81" s="148" t="e">
        <f>VLOOKUP($A81,'JAN-DEC'!#REF!,12,FALSE)</f>
        <v>#REF!</v>
      </c>
      <c r="D81" s="148" t="e">
        <f>VLOOKUP($A81,'JAN-DEC'!#REF!,13,FALSE)</f>
        <v>#REF!</v>
      </c>
      <c r="E81" s="148" t="e">
        <f>VLOOKUP($A81,'JAN-DEC'!#REF!,14,FALSE)</f>
        <v>#REF!</v>
      </c>
      <c r="F81" s="148" t="e">
        <f>VLOOKUP($A81,'JAN-DEC'!#REF!,15,FALSE)</f>
        <v>#REF!</v>
      </c>
      <c r="G81" s="148" t="e">
        <f>VLOOKUP($A81,'JAN-DEC'!#REF!,16,FALSE)</f>
        <v>#REF!</v>
      </c>
      <c r="H81" s="148" t="e">
        <f>VLOOKUP($A81,'JAN-DEC'!#REF!,17,FALSE)</f>
        <v>#REF!</v>
      </c>
      <c r="I81" s="148" t="e">
        <f>VLOOKUP($A81,'JAN-DEC'!#REF!,18,FALSE)</f>
        <v>#REF!</v>
      </c>
      <c r="J81" s="148" t="e">
        <f>VLOOKUP($A81,'JAN-DEC'!#REF!,19,FALSE)</f>
        <v>#REF!</v>
      </c>
      <c r="K81" s="148" t="e">
        <f>VLOOKUP($A81,'JAN-DEC'!#REF!,20,FALSE)</f>
        <v>#REF!</v>
      </c>
      <c r="L81" s="148" t="e">
        <f>VLOOKUP($A81,'JAN-DEC'!#REF!,21,FALSE)</f>
        <v>#REF!</v>
      </c>
      <c r="M81" s="148" t="e">
        <f>VLOOKUP($A81,'JAN-DEC'!#REF!,22,FALSE)</f>
        <v>#REF!</v>
      </c>
      <c r="N81" s="148" t="e">
        <f>VLOOKUP($A81,'JAN-DEC'!#REF!,23,FALSE)</f>
        <v>#REF!</v>
      </c>
      <c r="O81" s="148" t="e">
        <f>VLOOKUP($A81,'JAN-DEC'!#REF!,24,FALSE)</f>
        <v>#REF!</v>
      </c>
      <c r="P81" s="148" t="e">
        <f>VLOOKUP($A81,'JAN-DEC'!#REF!,25,FALSE)</f>
        <v>#REF!</v>
      </c>
      <c r="Q81" s="148" t="e">
        <f>VLOOKUP($A81,'JAN-DEC'!#REF!,26,FALSE)</f>
        <v>#REF!</v>
      </c>
      <c r="R81" s="148" t="e">
        <f>VLOOKUP($A81,'JAN-DEC'!#REF!,27,FALSE)</f>
        <v>#REF!</v>
      </c>
      <c r="S81" s="148" t="e">
        <f>VLOOKUP($A81,'JAN-DEC'!#REF!,28,FALSE)</f>
        <v>#REF!</v>
      </c>
      <c r="T81" s="148" t="e">
        <f>VLOOKUP($A81,'JAN-DEC'!#REF!,29,FALSE)</f>
        <v>#REF!</v>
      </c>
      <c r="U81" s="149" t="e">
        <f>VLOOKUP($A81,'JAN-DEC'!#REF!,30,FALSE)</f>
        <v>#REF!</v>
      </c>
      <c r="V81" s="100" t="e">
        <f>VLOOKUP($A81,'JAN-DEC'!#REF!,32,FALSE)</f>
        <v>#REF!</v>
      </c>
      <c r="W81" s="107" t="e">
        <f t="shared" si="17"/>
        <v>#REF!</v>
      </c>
    </row>
    <row r="82">
      <c r="A82" s="147" t="s">
        <v>117</v>
      </c>
      <c r="B82" s="147" t="s">
        <v>118</v>
      </c>
      <c r="C82" s="148" t="e">
        <f>VLOOKUP($A82,'JAN-DEC'!#REF!,12,FALSE)</f>
        <v>#REF!</v>
      </c>
      <c r="D82" s="148" t="e">
        <f>VLOOKUP($A82,'JAN-DEC'!#REF!,13,FALSE)</f>
        <v>#REF!</v>
      </c>
      <c r="E82" s="148" t="e">
        <f>VLOOKUP($A82,'JAN-DEC'!#REF!,14,FALSE)</f>
        <v>#REF!</v>
      </c>
      <c r="F82" s="148" t="e">
        <f>VLOOKUP($A82,'JAN-DEC'!#REF!,15,FALSE)</f>
        <v>#REF!</v>
      </c>
      <c r="G82" s="148" t="e">
        <f>VLOOKUP($A82,'JAN-DEC'!#REF!,16,FALSE)</f>
        <v>#REF!</v>
      </c>
      <c r="H82" s="148" t="e">
        <f>VLOOKUP($A82,'JAN-DEC'!#REF!,17,FALSE)</f>
        <v>#REF!</v>
      </c>
      <c r="I82" s="148" t="e">
        <f>VLOOKUP($A82,'JAN-DEC'!#REF!,18,FALSE)</f>
        <v>#REF!</v>
      </c>
      <c r="J82" s="148" t="e">
        <f>VLOOKUP($A82,'JAN-DEC'!#REF!,19,FALSE)</f>
        <v>#REF!</v>
      </c>
      <c r="K82" s="148" t="e">
        <f>VLOOKUP($A82,'JAN-DEC'!#REF!,20,FALSE)</f>
        <v>#REF!</v>
      </c>
      <c r="L82" s="148" t="e">
        <f>VLOOKUP($A82,'JAN-DEC'!#REF!,21,FALSE)</f>
        <v>#REF!</v>
      </c>
      <c r="M82" s="148" t="e">
        <f>VLOOKUP($A82,'JAN-DEC'!#REF!,22,FALSE)</f>
        <v>#REF!</v>
      </c>
      <c r="N82" s="148" t="e">
        <f>VLOOKUP($A82,'JAN-DEC'!#REF!,23,FALSE)</f>
        <v>#REF!</v>
      </c>
      <c r="O82" s="148" t="e">
        <f>VLOOKUP($A82,'JAN-DEC'!#REF!,24,FALSE)</f>
        <v>#REF!</v>
      </c>
      <c r="P82" s="148" t="e">
        <f>VLOOKUP($A82,'JAN-DEC'!#REF!,25,FALSE)</f>
        <v>#REF!</v>
      </c>
      <c r="Q82" s="148" t="e">
        <f>VLOOKUP($A82,'JAN-DEC'!#REF!,26,FALSE)</f>
        <v>#REF!</v>
      </c>
      <c r="R82" s="148" t="e">
        <f>VLOOKUP($A82,'JAN-DEC'!#REF!,27,FALSE)</f>
        <v>#REF!</v>
      </c>
      <c r="S82" s="148" t="e">
        <f>VLOOKUP($A82,'JAN-DEC'!#REF!,28,FALSE)</f>
        <v>#REF!</v>
      </c>
      <c r="T82" s="148" t="e">
        <f>VLOOKUP($A82,'JAN-DEC'!#REF!,29,FALSE)</f>
        <v>#REF!</v>
      </c>
      <c r="U82" s="149" t="e">
        <f>VLOOKUP($A82,'JAN-DEC'!#REF!,30,FALSE)</f>
        <v>#REF!</v>
      </c>
      <c r="V82" s="100" t="e">
        <f>VLOOKUP($A82,'JAN-DEC'!#REF!,32,FALSE)</f>
        <v>#REF!</v>
      </c>
      <c r="W82" s="107" t="e">
        <f t="shared" si="17"/>
        <v>#REF!</v>
      </c>
    </row>
    <row r="83">
      <c r="A83" s="147" t="s">
        <v>119</v>
      </c>
      <c r="B83" s="147" t="s">
        <v>120</v>
      </c>
      <c r="C83" s="148" t="e">
        <f>VLOOKUP($A83,'JAN-DEC'!#REF!,12,FALSE)</f>
        <v>#REF!</v>
      </c>
      <c r="D83" s="148" t="e">
        <f>VLOOKUP($A83,'JAN-DEC'!#REF!,13,FALSE)</f>
        <v>#REF!</v>
      </c>
      <c r="E83" s="148" t="e">
        <f>VLOOKUP($A83,'JAN-DEC'!#REF!,14,FALSE)</f>
        <v>#REF!</v>
      </c>
      <c r="F83" s="148" t="e">
        <f>VLOOKUP($A83,'JAN-DEC'!#REF!,15,FALSE)</f>
        <v>#REF!</v>
      </c>
      <c r="G83" s="148" t="e">
        <f>VLOOKUP($A83,'JAN-DEC'!#REF!,16,FALSE)</f>
        <v>#REF!</v>
      </c>
      <c r="H83" s="148" t="e">
        <f>VLOOKUP($A83,'JAN-DEC'!#REF!,17,FALSE)</f>
        <v>#REF!</v>
      </c>
      <c r="I83" s="148" t="e">
        <f>VLOOKUP($A83,'JAN-DEC'!#REF!,18,FALSE)</f>
        <v>#REF!</v>
      </c>
      <c r="J83" s="148" t="e">
        <f>VLOOKUP($A83,'JAN-DEC'!#REF!,19,FALSE)</f>
        <v>#REF!</v>
      </c>
      <c r="K83" s="148" t="e">
        <f>VLOOKUP($A83,'JAN-DEC'!#REF!,20,FALSE)</f>
        <v>#REF!</v>
      </c>
      <c r="L83" s="148" t="e">
        <f>VLOOKUP($A83,'JAN-DEC'!#REF!,21,FALSE)</f>
        <v>#REF!</v>
      </c>
      <c r="M83" s="148" t="e">
        <f>VLOOKUP($A83,'JAN-DEC'!#REF!,22,FALSE)</f>
        <v>#REF!</v>
      </c>
      <c r="N83" s="148" t="e">
        <f>VLOOKUP($A83,'JAN-DEC'!#REF!,23,FALSE)</f>
        <v>#REF!</v>
      </c>
      <c r="O83" s="148" t="e">
        <f>VLOOKUP($A83,'JAN-DEC'!#REF!,24,FALSE)</f>
        <v>#REF!</v>
      </c>
      <c r="P83" s="148" t="e">
        <f>VLOOKUP($A83,'JAN-DEC'!#REF!,25,FALSE)</f>
        <v>#REF!</v>
      </c>
      <c r="Q83" s="148" t="e">
        <f>VLOOKUP($A83,'JAN-DEC'!#REF!,26,FALSE)</f>
        <v>#REF!</v>
      </c>
      <c r="R83" s="148" t="e">
        <f>VLOOKUP($A83,'JAN-DEC'!#REF!,27,FALSE)</f>
        <v>#REF!</v>
      </c>
      <c r="S83" s="148" t="e">
        <f>VLOOKUP($A83,'JAN-DEC'!#REF!,28,FALSE)</f>
        <v>#REF!</v>
      </c>
      <c r="T83" s="148" t="e">
        <f>VLOOKUP($A83,'JAN-DEC'!#REF!,29,FALSE)</f>
        <v>#REF!</v>
      </c>
      <c r="U83" s="149" t="e">
        <f>VLOOKUP($A83,'JAN-DEC'!#REF!,30,FALSE)</f>
        <v>#REF!</v>
      </c>
      <c r="V83" s="100" t="e">
        <f>VLOOKUP($A83,'JAN-DEC'!#REF!,32,FALSE)</f>
        <v>#REF!</v>
      </c>
      <c r="W83" s="107" t="e">
        <f t="shared" si="17"/>
        <v>#REF!</v>
      </c>
    </row>
    <row r="84">
      <c r="A84" s="147" t="s">
        <v>121</v>
      </c>
      <c r="B84" s="147" t="s">
        <v>122</v>
      </c>
      <c r="C84" s="148" t="e">
        <f>VLOOKUP($A84,'JAN-DEC'!#REF!,12,FALSE)</f>
        <v>#REF!</v>
      </c>
      <c r="D84" s="148" t="e">
        <f>VLOOKUP($A84,'JAN-DEC'!#REF!,13,FALSE)</f>
        <v>#REF!</v>
      </c>
      <c r="E84" s="148" t="e">
        <f>VLOOKUP($A84,'JAN-DEC'!#REF!,14,FALSE)</f>
        <v>#REF!</v>
      </c>
      <c r="F84" s="148" t="e">
        <f>VLOOKUP($A84,'JAN-DEC'!#REF!,15,FALSE)</f>
        <v>#REF!</v>
      </c>
      <c r="G84" s="148" t="e">
        <f>VLOOKUP($A84,'JAN-DEC'!#REF!,16,FALSE)</f>
        <v>#REF!</v>
      </c>
      <c r="H84" s="148" t="e">
        <f>VLOOKUP($A84,'JAN-DEC'!#REF!,17,FALSE)</f>
        <v>#REF!</v>
      </c>
      <c r="I84" s="148" t="e">
        <f>VLOOKUP($A84,'JAN-DEC'!#REF!,18,FALSE)</f>
        <v>#REF!</v>
      </c>
      <c r="J84" s="148" t="e">
        <f>VLOOKUP($A84,'JAN-DEC'!#REF!,19,FALSE)</f>
        <v>#REF!</v>
      </c>
      <c r="K84" s="148" t="e">
        <f>VLOOKUP($A84,'JAN-DEC'!#REF!,20,FALSE)</f>
        <v>#REF!</v>
      </c>
      <c r="L84" s="148" t="e">
        <f>VLOOKUP($A84,'JAN-DEC'!#REF!,21,FALSE)</f>
        <v>#REF!</v>
      </c>
      <c r="M84" s="148" t="e">
        <f>VLOOKUP($A84,'JAN-DEC'!#REF!,22,FALSE)</f>
        <v>#REF!</v>
      </c>
      <c r="N84" s="148" t="e">
        <f>VLOOKUP($A84,'JAN-DEC'!#REF!,23,FALSE)</f>
        <v>#REF!</v>
      </c>
      <c r="O84" s="148" t="e">
        <f>VLOOKUP($A84,'JAN-DEC'!#REF!,24,FALSE)</f>
        <v>#REF!</v>
      </c>
      <c r="P84" s="148" t="e">
        <f>VLOOKUP($A84,'JAN-DEC'!#REF!,25,FALSE)</f>
        <v>#REF!</v>
      </c>
      <c r="Q84" s="148" t="e">
        <f>VLOOKUP($A84,'JAN-DEC'!#REF!,26,FALSE)</f>
        <v>#REF!</v>
      </c>
      <c r="R84" s="148" t="e">
        <f>VLOOKUP($A84,'JAN-DEC'!#REF!,27,FALSE)</f>
        <v>#REF!</v>
      </c>
      <c r="S84" s="148" t="e">
        <f>VLOOKUP($A84,'JAN-DEC'!#REF!,28,FALSE)</f>
        <v>#REF!</v>
      </c>
      <c r="T84" s="148" t="e">
        <f>VLOOKUP($A84,'JAN-DEC'!#REF!,29,FALSE)</f>
        <v>#REF!</v>
      </c>
      <c r="U84" s="149" t="e">
        <f>VLOOKUP($A84,'JAN-DEC'!#REF!,30,FALSE)</f>
        <v>#REF!</v>
      </c>
      <c r="V84" s="100" t="e">
        <f>VLOOKUP($A84,'JAN-DEC'!#REF!,32,FALSE)</f>
        <v>#REF!</v>
      </c>
      <c r="W84" s="107" t="e">
        <f t="shared" si="17"/>
        <v>#REF!</v>
      </c>
    </row>
    <row r="85">
      <c r="A85" s="147" t="s">
        <v>123</v>
      </c>
      <c r="B85" s="147" t="s">
        <v>89</v>
      </c>
      <c r="C85" s="148" t="e">
        <f>VLOOKUP($A85,'JAN-DEC'!#REF!,12,FALSE)</f>
        <v>#REF!</v>
      </c>
      <c r="D85" s="148" t="e">
        <f>VLOOKUP($A85,'JAN-DEC'!#REF!,13,FALSE)</f>
        <v>#REF!</v>
      </c>
      <c r="E85" s="148" t="e">
        <f>VLOOKUP($A85,'JAN-DEC'!#REF!,14,FALSE)</f>
        <v>#REF!</v>
      </c>
      <c r="F85" s="148" t="e">
        <f>VLOOKUP($A85,'JAN-DEC'!#REF!,15,FALSE)</f>
        <v>#REF!</v>
      </c>
      <c r="G85" s="148" t="e">
        <f>VLOOKUP($A85,'JAN-DEC'!#REF!,16,FALSE)</f>
        <v>#REF!</v>
      </c>
      <c r="H85" s="148" t="e">
        <f>VLOOKUP($A85,'JAN-DEC'!#REF!,17,FALSE)</f>
        <v>#REF!</v>
      </c>
      <c r="I85" s="148" t="e">
        <f>VLOOKUP($A85,'JAN-DEC'!#REF!,18,FALSE)</f>
        <v>#REF!</v>
      </c>
      <c r="J85" s="148" t="e">
        <f>VLOOKUP($A85,'JAN-DEC'!#REF!,19,FALSE)</f>
        <v>#REF!</v>
      </c>
      <c r="K85" s="148" t="e">
        <f>VLOOKUP($A85,'JAN-DEC'!#REF!,20,FALSE)</f>
        <v>#REF!</v>
      </c>
      <c r="L85" s="148" t="e">
        <f>VLOOKUP($A85,'JAN-DEC'!#REF!,21,FALSE)</f>
        <v>#REF!</v>
      </c>
      <c r="M85" s="148" t="e">
        <f>VLOOKUP($A85,'JAN-DEC'!#REF!,22,FALSE)</f>
        <v>#REF!</v>
      </c>
      <c r="N85" s="148" t="e">
        <f>VLOOKUP($A85,'JAN-DEC'!#REF!,23,FALSE)</f>
        <v>#REF!</v>
      </c>
      <c r="O85" s="148" t="e">
        <f>VLOOKUP($A85,'JAN-DEC'!#REF!,24,FALSE)</f>
        <v>#REF!</v>
      </c>
      <c r="P85" s="148" t="e">
        <f>VLOOKUP($A85,'JAN-DEC'!#REF!,25,FALSE)</f>
        <v>#REF!</v>
      </c>
      <c r="Q85" s="148" t="e">
        <f>VLOOKUP($A85,'JAN-DEC'!#REF!,26,FALSE)</f>
        <v>#REF!</v>
      </c>
      <c r="R85" s="148" t="e">
        <f>VLOOKUP($A85,'JAN-DEC'!#REF!,27,FALSE)</f>
        <v>#REF!</v>
      </c>
      <c r="S85" s="148" t="e">
        <f>VLOOKUP($A85,'JAN-DEC'!#REF!,28,FALSE)</f>
        <v>#REF!</v>
      </c>
      <c r="T85" s="148" t="e">
        <f>VLOOKUP($A85,'JAN-DEC'!#REF!,29,FALSE)</f>
        <v>#REF!</v>
      </c>
      <c r="U85" s="149" t="e">
        <f>VLOOKUP($A85,'JAN-DEC'!#REF!,30,FALSE)</f>
        <v>#REF!</v>
      </c>
      <c r="V85" s="100" t="e">
        <f>VLOOKUP($A85,'JAN-DEC'!#REF!,32,FALSE)</f>
        <v>#REF!</v>
      </c>
      <c r="W85" s="107" t="e">
        <f t="shared" si="17"/>
        <v>#REF!</v>
      </c>
    </row>
    <row r="86">
      <c r="A86" s="147" t="s">
        <v>124</v>
      </c>
      <c r="B86" s="147" t="s">
        <v>125</v>
      </c>
      <c r="C86" s="148" t="e">
        <f>VLOOKUP($A86,'JAN-DEC'!#REF!,12,FALSE)</f>
        <v>#REF!</v>
      </c>
      <c r="D86" s="148" t="e">
        <f>VLOOKUP($A86,'JAN-DEC'!#REF!,13,FALSE)</f>
        <v>#REF!</v>
      </c>
      <c r="E86" s="148" t="e">
        <f>VLOOKUP($A86,'JAN-DEC'!#REF!,14,FALSE)</f>
        <v>#REF!</v>
      </c>
      <c r="F86" s="148" t="e">
        <f>VLOOKUP($A86,'JAN-DEC'!#REF!,15,FALSE)</f>
        <v>#REF!</v>
      </c>
      <c r="G86" s="148" t="e">
        <f>VLOOKUP($A86,'JAN-DEC'!#REF!,16,FALSE)</f>
        <v>#REF!</v>
      </c>
      <c r="H86" s="148" t="e">
        <f>VLOOKUP($A86,'JAN-DEC'!#REF!,17,FALSE)</f>
        <v>#REF!</v>
      </c>
      <c r="I86" s="148" t="e">
        <f>VLOOKUP($A86,'JAN-DEC'!#REF!,18,FALSE)</f>
        <v>#REF!</v>
      </c>
      <c r="J86" s="148" t="e">
        <f>VLOOKUP($A86,'JAN-DEC'!#REF!,19,FALSE)</f>
        <v>#REF!</v>
      </c>
      <c r="K86" s="148" t="e">
        <f>VLOOKUP($A86,'JAN-DEC'!#REF!,20,FALSE)</f>
        <v>#REF!</v>
      </c>
      <c r="L86" s="148" t="e">
        <f>VLOOKUP($A86,'JAN-DEC'!#REF!,21,FALSE)</f>
        <v>#REF!</v>
      </c>
      <c r="M86" s="148" t="e">
        <f>VLOOKUP($A86,'JAN-DEC'!#REF!,22,FALSE)</f>
        <v>#REF!</v>
      </c>
      <c r="N86" s="148" t="e">
        <f>VLOOKUP($A86,'JAN-DEC'!#REF!,23,FALSE)</f>
        <v>#REF!</v>
      </c>
      <c r="O86" s="148" t="e">
        <f>VLOOKUP($A86,'JAN-DEC'!#REF!,24,FALSE)</f>
        <v>#REF!</v>
      </c>
      <c r="P86" s="148" t="e">
        <f>VLOOKUP($A86,'JAN-DEC'!#REF!,25,FALSE)</f>
        <v>#REF!</v>
      </c>
      <c r="Q86" s="148" t="e">
        <f>VLOOKUP($A86,'JAN-DEC'!#REF!,26,FALSE)</f>
        <v>#REF!</v>
      </c>
      <c r="R86" s="148" t="e">
        <f>VLOOKUP($A86,'JAN-DEC'!#REF!,27,FALSE)</f>
        <v>#REF!</v>
      </c>
      <c r="S86" s="148" t="e">
        <f>VLOOKUP($A86,'JAN-DEC'!#REF!,28,FALSE)</f>
        <v>#REF!</v>
      </c>
      <c r="T86" s="148" t="e">
        <f>VLOOKUP($A86,'JAN-DEC'!#REF!,29,FALSE)</f>
        <v>#REF!</v>
      </c>
      <c r="U86" s="149" t="e">
        <f>VLOOKUP($A86,'JAN-DEC'!#REF!,30,FALSE)</f>
        <v>#REF!</v>
      </c>
      <c r="V86" s="100" t="e">
        <f>VLOOKUP($A86,'JAN-DEC'!#REF!,32,FALSE)</f>
        <v>#REF!</v>
      </c>
      <c r="W86" s="107" t="e">
        <f t="shared" si="17"/>
        <v>#REF!</v>
      </c>
    </row>
    <row r="87">
      <c r="A87" s="147" t="s">
        <v>126</v>
      </c>
      <c r="B87" s="147" t="s">
        <v>105</v>
      </c>
      <c r="C87" s="148" t="e">
        <f>VLOOKUP($A87,'JAN-DEC'!#REF!,12,FALSE)</f>
        <v>#REF!</v>
      </c>
      <c r="D87" s="148" t="e">
        <f>VLOOKUP($A87,'JAN-DEC'!#REF!,13,FALSE)</f>
        <v>#REF!</v>
      </c>
      <c r="E87" s="148" t="e">
        <f>VLOOKUP($A87,'JAN-DEC'!#REF!,14,FALSE)</f>
        <v>#REF!</v>
      </c>
      <c r="F87" s="148" t="e">
        <f>VLOOKUP($A87,'JAN-DEC'!#REF!,15,FALSE)</f>
        <v>#REF!</v>
      </c>
      <c r="G87" s="148" t="e">
        <f>VLOOKUP($A87,'JAN-DEC'!#REF!,16,FALSE)</f>
        <v>#REF!</v>
      </c>
      <c r="H87" s="148" t="e">
        <f>VLOOKUP($A87,'JAN-DEC'!#REF!,17,FALSE)</f>
        <v>#REF!</v>
      </c>
      <c r="I87" s="148" t="e">
        <f>VLOOKUP($A87,'JAN-DEC'!#REF!,18,FALSE)</f>
        <v>#REF!</v>
      </c>
      <c r="J87" s="148" t="e">
        <f>VLOOKUP($A87,'JAN-DEC'!#REF!,19,FALSE)</f>
        <v>#REF!</v>
      </c>
      <c r="K87" s="148" t="e">
        <f>VLOOKUP($A87,'JAN-DEC'!#REF!,20,FALSE)</f>
        <v>#REF!</v>
      </c>
      <c r="L87" s="148" t="e">
        <f>VLOOKUP($A87,'JAN-DEC'!#REF!,21,FALSE)</f>
        <v>#REF!</v>
      </c>
      <c r="M87" s="148" t="e">
        <f>VLOOKUP($A87,'JAN-DEC'!#REF!,22,FALSE)</f>
        <v>#REF!</v>
      </c>
      <c r="N87" s="148" t="e">
        <f>VLOOKUP($A87,'JAN-DEC'!#REF!,23,FALSE)</f>
        <v>#REF!</v>
      </c>
      <c r="O87" s="148" t="e">
        <f>VLOOKUP($A87,'JAN-DEC'!#REF!,24,FALSE)</f>
        <v>#REF!</v>
      </c>
      <c r="P87" s="148" t="e">
        <f>VLOOKUP($A87,'JAN-DEC'!#REF!,25,FALSE)</f>
        <v>#REF!</v>
      </c>
      <c r="Q87" s="148" t="e">
        <f>VLOOKUP($A87,'JAN-DEC'!#REF!,26,FALSE)</f>
        <v>#REF!</v>
      </c>
      <c r="R87" s="148" t="e">
        <f>VLOOKUP($A87,'JAN-DEC'!#REF!,27,FALSE)</f>
        <v>#REF!</v>
      </c>
      <c r="S87" s="148" t="e">
        <f>VLOOKUP($A87,'JAN-DEC'!#REF!,28,FALSE)</f>
        <v>#REF!</v>
      </c>
      <c r="T87" s="148" t="e">
        <f>VLOOKUP($A87,'JAN-DEC'!#REF!,29,FALSE)</f>
        <v>#REF!</v>
      </c>
      <c r="U87" s="149" t="e">
        <f>VLOOKUP($A87,'JAN-DEC'!#REF!,30,FALSE)</f>
        <v>#REF!</v>
      </c>
      <c r="V87" s="100" t="e">
        <f>VLOOKUP($A87,'JAN-DEC'!#REF!,32,FALSE)</f>
        <v>#REF!</v>
      </c>
      <c r="W87" s="107" t="e">
        <f t="shared" si="17"/>
        <v>#REF!</v>
      </c>
    </row>
    <row r="88">
      <c r="A88" s="147" t="s">
        <v>127</v>
      </c>
      <c r="B88" s="147" t="s">
        <v>128</v>
      </c>
      <c r="C88" s="148" t="e">
        <f>VLOOKUP($A88,'JAN-DEC'!#REF!,12,FALSE)</f>
        <v>#REF!</v>
      </c>
      <c r="D88" s="148" t="e">
        <f>VLOOKUP($A88,'JAN-DEC'!#REF!,13,FALSE)</f>
        <v>#REF!</v>
      </c>
      <c r="E88" s="148" t="e">
        <f>VLOOKUP($A88,'JAN-DEC'!#REF!,14,FALSE)</f>
        <v>#REF!</v>
      </c>
      <c r="F88" s="148" t="e">
        <f>VLOOKUP($A88,'JAN-DEC'!#REF!,15,FALSE)</f>
        <v>#REF!</v>
      </c>
      <c r="G88" s="148" t="e">
        <f>VLOOKUP($A88,'JAN-DEC'!#REF!,16,FALSE)</f>
        <v>#REF!</v>
      </c>
      <c r="H88" s="148" t="e">
        <f>VLOOKUP($A88,'JAN-DEC'!#REF!,17,FALSE)</f>
        <v>#REF!</v>
      </c>
      <c r="I88" s="148" t="e">
        <f>VLOOKUP($A88,'JAN-DEC'!#REF!,18,FALSE)</f>
        <v>#REF!</v>
      </c>
      <c r="J88" s="148" t="e">
        <f>VLOOKUP($A88,'JAN-DEC'!#REF!,19,FALSE)</f>
        <v>#REF!</v>
      </c>
      <c r="K88" s="148" t="e">
        <f>VLOOKUP($A88,'JAN-DEC'!#REF!,20,FALSE)</f>
        <v>#REF!</v>
      </c>
      <c r="L88" s="148" t="e">
        <f>VLOOKUP($A88,'JAN-DEC'!#REF!,21,FALSE)</f>
        <v>#REF!</v>
      </c>
      <c r="M88" s="148" t="e">
        <f>VLOOKUP($A88,'JAN-DEC'!#REF!,22,FALSE)</f>
        <v>#REF!</v>
      </c>
      <c r="N88" s="148" t="e">
        <f>VLOOKUP($A88,'JAN-DEC'!#REF!,23,FALSE)</f>
        <v>#REF!</v>
      </c>
      <c r="O88" s="148" t="e">
        <f>VLOOKUP($A88,'JAN-DEC'!#REF!,24,FALSE)</f>
        <v>#REF!</v>
      </c>
      <c r="P88" s="148" t="e">
        <f>VLOOKUP($A88,'JAN-DEC'!#REF!,25,FALSE)</f>
        <v>#REF!</v>
      </c>
      <c r="Q88" s="148" t="e">
        <f>VLOOKUP($A88,'JAN-DEC'!#REF!,26,FALSE)</f>
        <v>#REF!</v>
      </c>
      <c r="R88" s="148" t="e">
        <f>VLOOKUP($A88,'JAN-DEC'!#REF!,27,FALSE)</f>
        <v>#REF!</v>
      </c>
      <c r="S88" s="148" t="e">
        <f>VLOOKUP($A88,'JAN-DEC'!#REF!,28,FALSE)</f>
        <v>#REF!</v>
      </c>
      <c r="T88" s="148" t="e">
        <f>VLOOKUP($A88,'JAN-DEC'!#REF!,29,FALSE)</f>
        <v>#REF!</v>
      </c>
      <c r="U88" s="149" t="e">
        <f>VLOOKUP($A88,'JAN-DEC'!#REF!,30,FALSE)</f>
        <v>#REF!</v>
      </c>
      <c r="V88" s="100" t="e">
        <f>VLOOKUP($A88,'JAN-DEC'!#REF!,32,FALSE)</f>
        <v>#REF!</v>
      </c>
      <c r="W88" s="107" t="e">
        <f t="shared" si="17"/>
        <v>#REF!</v>
      </c>
    </row>
    <row r="89">
      <c r="A89" s="147" t="s">
        <v>129</v>
      </c>
      <c r="B89" s="147" t="s">
        <v>130</v>
      </c>
      <c r="C89" s="148" t="e">
        <f>VLOOKUP($A89,'JAN-DEC'!#REF!,12,FALSE)</f>
        <v>#REF!</v>
      </c>
      <c r="D89" s="148" t="e">
        <f>VLOOKUP($A89,'JAN-DEC'!#REF!,13,FALSE)</f>
        <v>#REF!</v>
      </c>
      <c r="E89" s="148" t="e">
        <f>VLOOKUP($A89,'JAN-DEC'!#REF!,14,FALSE)</f>
        <v>#REF!</v>
      </c>
      <c r="F89" s="148" t="e">
        <f>VLOOKUP($A89,'JAN-DEC'!#REF!,15,FALSE)</f>
        <v>#REF!</v>
      </c>
      <c r="G89" s="148" t="e">
        <f>VLOOKUP($A89,'JAN-DEC'!#REF!,16,FALSE)</f>
        <v>#REF!</v>
      </c>
      <c r="H89" s="148" t="e">
        <f>VLOOKUP($A89,'JAN-DEC'!#REF!,17,FALSE)</f>
        <v>#REF!</v>
      </c>
      <c r="I89" s="148" t="e">
        <f>VLOOKUP($A89,'JAN-DEC'!#REF!,18,FALSE)</f>
        <v>#REF!</v>
      </c>
      <c r="J89" s="148" t="e">
        <f>VLOOKUP($A89,'JAN-DEC'!#REF!,19,FALSE)</f>
        <v>#REF!</v>
      </c>
      <c r="K89" s="148" t="e">
        <f>VLOOKUP($A89,'JAN-DEC'!#REF!,20,FALSE)</f>
        <v>#REF!</v>
      </c>
      <c r="L89" s="148" t="e">
        <f>VLOOKUP($A89,'JAN-DEC'!#REF!,21,FALSE)</f>
        <v>#REF!</v>
      </c>
      <c r="M89" s="148" t="e">
        <f>VLOOKUP($A89,'JAN-DEC'!#REF!,22,FALSE)</f>
        <v>#REF!</v>
      </c>
      <c r="N89" s="148" t="e">
        <f>VLOOKUP($A89,'JAN-DEC'!#REF!,23,FALSE)</f>
        <v>#REF!</v>
      </c>
      <c r="O89" s="148" t="e">
        <f>VLOOKUP($A89,'JAN-DEC'!#REF!,24,FALSE)</f>
        <v>#REF!</v>
      </c>
      <c r="P89" s="148" t="e">
        <f>VLOOKUP($A89,'JAN-DEC'!#REF!,25,FALSE)</f>
        <v>#REF!</v>
      </c>
      <c r="Q89" s="148" t="e">
        <f>VLOOKUP($A89,'JAN-DEC'!#REF!,26,FALSE)</f>
        <v>#REF!</v>
      </c>
      <c r="R89" s="148" t="e">
        <f>VLOOKUP($A89,'JAN-DEC'!#REF!,27,FALSE)</f>
        <v>#REF!</v>
      </c>
      <c r="S89" s="148" t="e">
        <f>VLOOKUP($A89,'JAN-DEC'!#REF!,28,FALSE)</f>
        <v>#REF!</v>
      </c>
      <c r="T89" s="148" t="e">
        <f>VLOOKUP($A89,'JAN-DEC'!#REF!,29,FALSE)</f>
        <v>#REF!</v>
      </c>
      <c r="U89" s="149" t="e">
        <f>VLOOKUP($A89,'JAN-DEC'!#REF!,30,FALSE)</f>
        <v>#REF!</v>
      </c>
      <c r="V89" s="100" t="e">
        <f>VLOOKUP($A89,'JAN-DEC'!#REF!,32,FALSE)</f>
        <v>#REF!</v>
      </c>
      <c r="W89" s="107" t="e">
        <f t="shared" si="17"/>
        <v>#REF!</v>
      </c>
    </row>
    <row r="90">
      <c r="A90" s="147" t="s">
        <v>131</v>
      </c>
      <c r="B90" s="147" t="s">
        <v>132</v>
      </c>
      <c r="C90" s="148" t="e">
        <f>VLOOKUP($A90,'JAN-DEC'!#REF!,12,FALSE)</f>
        <v>#REF!</v>
      </c>
      <c r="D90" s="148" t="e">
        <f>VLOOKUP($A90,'JAN-DEC'!#REF!,13,FALSE)</f>
        <v>#REF!</v>
      </c>
      <c r="E90" s="148" t="e">
        <f>VLOOKUP($A90,'JAN-DEC'!#REF!,14,FALSE)</f>
        <v>#REF!</v>
      </c>
      <c r="F90" s="148" t="e">
        <f>VLOOKUP($A90,'JAN-DEC'!#REF!,15,FALSE)</f>
        <v>#REF!</v>
      </c>
      <c r="G90" s="148" t="e">
        <f>VLOOKUP($A90,'JAN-DEC'!#REF!,16,FALSE)</f>
        <v>#REF!</v>
      </c>
      <c r="H90" s="148" t="e">
        <f>VLOOKUP($A90,'JAN-DEC'!#REF!,17,FALSE)</f>
        <v>#REF!</v>
      </c>
      <c r="I90" s="148" t="e">
        <f>VLOOKUP($A90,'JAN-DEC'!#REF!,18,FALSE)</f>
        <v>#REF!</v>
      </c>
      <c r="J90" s="148" t="e">
        <f>VLOOKUP($A90,'JAN-DEC'!#REF!,19,FALSE)</f>
        <v>#REF!</v>
      </c>
      <c r="K90" s="148" t="e">
        <f>VLOOKUP($A90,'JAN-DEC'!#REF!,20,FALSE)</f>
        <v>#REF!</v>
      </c>
      <c r="L90" s="148" t="e">
        <f>VLOOKUP($A90,'JAN-DEC'!#REF!,21,FALSE)</f>
        <v>#REF!</v>
      </c>
      <c r="M90" s="148" t="e">
        <f>VLOOKUP($A90,'JAN-DEC'!#REF!,22,FALSE)</f>
        <v>#REF!</v>
      </c>
      <c r="N90" s="148" t="e">
        <f>VLOOKUP($A90,'JAN-DEC'!#REF!,23,FALSE)</f>
        <v>#REF!</v>
      </c>
      <c r="O90" s="148" t="e">
        <f>VLOOKUP($A90,'JAN-DEC'!#REF!,24,FALSE)</f>
        <v>#REF!</v>
      </c>
      <c r="P90" s="148" t="e">
        <f>VLOOKUP($A90,'JAN-DEC'!#REF!,25,FALSE)</f>
        <v>#REF!</v>
      </c>
      <c r="Q90" s="148" t="e">
        <f>VLOOKUP($A90,'JAN-DEC'!#REF!,26,FALSE)</f>
        <v>#REF!</v>
      </c>
      <c r="R90" s="148" t="e">
        <f>VLOOKUP($A90,'JAN-DEC'!#REF!,27,FALSE)</f>
        <v>#REF!</v>
      </c>
      <c r="S90" s="148" t="e">
        <f>VLOOKUP($A90,'JAN-DEC'!#REF!,28,FALSE)</f>
        <v>#REF!</v>
      </c>
      <c r="T90" s="148" t="e">
        <f>VLOOKUP($A90,'JAN-DEC'!#REF!,29,FALSE)</f>
        <v>#REF!</v>
      </c>
      <c r="U90" s="149" t="e">
        <f>VLOOKUP($A90,'JAN-DEC'!#REF!,30,FALSE)</f>
        <v>#REF!</v>
      </c>
      <c r="V90" s="100" t="e">
        <f>VLOOKUP($A90,'JAN-DEC'!#REF!,32,FALSE)</f>
        <v>#REF!</v>
      </c>
      <c r="W90" s="107" t="e">
        <f t="shared" si="17"/>
        <v>#REF!</v>
      </c>
    </row>
    <row r="91">
      <c r="A91" s="147" t="s">
        <v>133</v>
      </c>
      <c r="B91" s="147" t="s">
        <v>134</v>
      </c>
      <c r="C91" s="148" t="e">
        <f>VLOOKUP($A91,'JAN-DEC'!#REF!,12,FALSE)</f>
        <v>#REF!</v>
      </c>
      <c r="D91" s="148" t="e">
        <f>VLOOKUP($A91,'JAN-DEC'!#REF!,13,FALSE)</f>
        <v>#REF!</v>
      </c>
      <c r="E91" s="148" t="e">
        <f>VLOOKUP($A91,'JAN-DEC'!#REF!,14,FALSE)</f>
        <v>#REF!</v>
      </c>
      <c r="F91" s="148" t="e">
        <f>VLOOKUP($A91,'JAN-DEC'!#REF!,15,FALSE)</f>
        <v>#REF!</v>
      </c>
      <c r="G91" s="148" t="e">
        <f>VLOOKUP($A91,'JAN-DEC'!#REF!,16,FALSE)</f>
        <v>#REF!</v>
      </c>
      <c r="H91" s="148" t="e">
        <f>VLOOKUP($A91,'JAN-DEC'!#REF!,17,FALSE)</f>
        <v>#REF!</v>
      </c>
      <c r="I91" s="148" t="e">
        <f>VLOOKUP($A91,'JAN-DEC'!#REF!,18,FALSE)</f>
        <v>#REF!</v>
      </c>
      <c r="J91" s="148" t="e">
        <f>VLOOKUP($A91,'JAN-DEC'!#REF!,19,FALSE)</f>
        <v>#REF!</v>
      </c>
      <c r="K91" s="148" t="e">
        <f>VLOOKUP($A91,'JAN-DEC'!#REF!,20,FALSE)</f>
        <v>#REF!</v>
      </c>
      <c r="L91" s="148" t="e">
        <f>VLOOKUP($A91,'JAN-DEC'!#REF!,21,FALSE)</f>
        <v>#REF!</v>
      </c>
      <c r="M91" s="148" t="e">
        <f>VLOOKUP($A91,'JAN-DEC'!#REF!,22,FALSE)</f>
        <v>#REF!</v>
      </c>
      <c r="N91" s="148" t="e">
        <f>VLOOKUP($A91,'JAN-DEC'!#REF!,23,FALSE)</f>
        <v>#REF!</v>
      </c>
      <c r="O91" s="148" t="e">
        <f>VLOOKUP($A91,'JAN-DEC'!#REF!,24,FALSE)</f>
        <v>#REF!</v>
      </c>
      <c r="P91" s="148" t="e">
        <f>VLOOKUP($A91,'JAN-DEC'!#REF!,25,FALSE)</f>
        <v>#REF!</v>
      </c>
      <c r="Q91" s="148" t="e">
        <f>VLOOKUP($A91,'JAN-DEC'!#REF!,26,FALSE)</f>
        <v>#REF!</v>
      </c>
      <c r="R91" s="148" t="e">
        <f>VLOOKUP($A91,'JAN-DEC'!#REF!,27,FALSE)</f>
        <v>#REF!</v>
      </c>
      <c r="S91" s="148" t="e">
        <f>VLOOKUP($A91,'JAN-DEC'!#REF!,28,FALSE)</f>
        <v>#REF!</v>
      </c>
      <c r="T91" s="148" t="e">
        <f>VLOOKUP($A91,'JAN-DEC'!#REF!,29,FALSE)</f>
        <v>#REF!</v>
      </c>
      <c r="U91" s="149" t="e">
        <f>VLOOKUP($A91,'JAN-DEC'!#REF!,30,FALSE)</f>
        <v>#REF!</v>
      </c>
      <c r="V91" s="100" t="e">
        <f>VLOOKUP($A91,'JAN-DEC'!#REF!,32,FALSE)</f>
        <v>#REF!</v>
      </c>
      <c r="W91" s="107" t="e">
        <f t="shared" si="17"/>
        <v>#REF!</v>
      </c>
    </row>
    <row r="92">
      <c r="A92" s="147" t="s">
        <v>135</v>
      </c>
      <c r="B92" s="147" t="s">
        <v>136</v>
      </c>
      <c r="C92" s="148" t="e">
        <f>VLOOKUP($A92,'JAN-DEC'!#REF!,12,FALSE)</f>
        <v>#REF!</v>
      </c>
      <c r="D92" s="148" t="e">
        <f>VLOOKUP($A92,'JAN-DEC'!#REF!,13,FALSE)</f>
        <v>#REF!</v>
      </c>
      <c r="E92" s="148" t="e">
        <f>VLOOKUP($A92,'JAN-DEC'!#REF!,14,FALSE)</f>
        <v>#REF!</v>
      </c>
      <c r="F92" s="148" t="e">
        <f>VLOOKUP($A92,'JAN-DEC'!#REF!,15,FALSE)</f>
        <v>#REF!</v>
      </c>
      <c r="G92" s="148" t="e">
        <f>VLOOKUP($A92,'JAN-DEC'!#REF!,16,FALSE)</f>
        <v>#REF!</v>
      </c>
      <c r="H92" s="148" t="e">
        <f>VLOOKUP($A92,'JAN-DEC'!#REF!,17,FALSE)</f>
        <v>#REF!</v>
      </c>
      <c r="I92" s="148" t="e">
        <f>VLOOKUP($A92,'JAN-DEC'!#REF!,18,FALSE)</f>
        <v>#REF!</v>
      </c>
      <c r="J92" s="148" t="e">
        <f>VLOOKUP($A92,'JAN-DEC'!#REF!,19,FALSE)</f>
        <v>#REF!</v>
      </c>
      <c r="K92" s="148" t="e">
        <f>VLOOKUP($A92,'JAN-DEC'!#REF!,20,FALSE)</f>
        <v>#REF!</v>
      </c>
      <c r="L92" s="148" t="e">
        <f>VLOOKUP($A92,'JAN-DEC'!#REF!,21,FALSE)</f>
        <v>#REF!</v>
      </c>
      <c r="M92" s="148" t="e">
        <f>VLOOKUP($A92,'JAN-DEC'!#REF!,22,FALSE)</f>
        <v>#REF!</v>
      </c>
      <c r="N92" s="148" t="e">
        <f>VLOOKUP($A92,'JAN-DEC'!#REF!,23,FALSE)</f>
        <v>#REF!</v>
      </c>
      <c r="O92" s="148" t="e">
        <f>VLOOKUP($A92,'JAN-DEC'!#REF!,24,FALSE)</f>
        <v>#REF!</v>
      </c>
      <c r="P92" s="148" t="e">
        <f>VLOOKUP($A92,'JAN-DEC'!#REF!,25,FALSE)</f>
        <v>#REF!</v>
      </c>
      <c r="Q92" s="148" t="e">
        <f>VLOOKUP($A92,'JAN-DEC'!#REF!,26,FALSE)</f>
        <v>#REF!</v>
      </c>
      <c r="R92" s="148" t="e">
        <f>VLOOKUP($A92,'JAN-DEC'!#REF!,27,FALSE)</f>
        <v>#REF!</v>
      </c>
      <c r="S92" s="148" t="e">
        <f>VLOOKUP($A92,'JAN-DEC'!#REF!,28,FALSE)</f>
        <v>#REF!</v>
      </c>
      <c r="T92" s="148" t="e">
        <f>VLOOKUP($A92,'JAN-DEC'!#REF!,29,FALSE)</f>
        <v>#REF!</v>
      </c>
      <c r="U92" s="149" t="e">
        <f>VLOOKUP($A92,'JAN-DEC'!#REF!,30,FALSE)</f>
        <v>#REF!</v>
      </c>
      <c r="V92" s="100" t="e">
        <f>VLOOKUP($A92,'JAN-DEC'!#REF!,32,FALSE)</f>
        <v>#REF!</v>
      </c>
      <c r="W92" s="107" t="e">
        <f t="shared" si="17"/>
        <v>#REF!</v>
      </c>
    </row>
    <row r="93">
      <c r="A93" s="147" t="s">
        <v>137</v>
      </c>
      <c r="B93" s="147" t="s">
        <v>138</v>
      </c>
      <c r="C93" s="148" t="e">
        <f>VLOOKUP($A93,'JAN-DEC'!#REF!,12,FALSE)</f>
        <v>#REF!</v>
      </c>
      <c r="D93" s="148" t="e">
        <f>VLOOKUP($A93,'JAN-DEC'!#REF!,13,FALSE)</f>
        <v>#REF!</v>
      </c>
      <c r="E93" s="148" t="e">
        <f>VLOOKUP($A93,'JAN-DEC'!#REF!,14,FALSE)</f>
        <v>#REF!</v>
      </c>
      <c r="F93" s="148" t="e">
        <f>VLOOKUP($A93,'JAN-DEC'!#REF!,15,FALSE)</f>
        <v>#REF!</v>
      </c>
      <c r="G93" s="148" t="e">
        <f>VLOOKUP($A93,'JAN-DEC'!#REF!,16,FALSE)</f>
        <v>#REF!</v>
      </c>
      <c r="H93" s="148" t="e">
        <f>VLOOKUP($A93,'JAN-DEC'!#REF!,17,FALSE)</f>
        <v>#REF!</v>
      </c>
      <c r="I93" s="148" t="e">
        <f>VLOOKUP($A93,'JAN-DEC'!#REF!,18,FALSE)</f>
        <v>#REF!</v>
      </c>
      <c r="J93" s="148" t="e">
        <f>VLOOKUP($A93,'JAN-DEC'!#REF!,19,FALSE)</f>
        <v>#REF!</v>
      </c>
      <c r="K93" s="148" t="e">
        <f>VLOOKUP($A93,'JAN-DEC'!#REF!,20,FALSE)</f>
        <v>#REF!</v>
      </c>
      <c r="L93" s="148" t="e">
        <f>VLOOKUP($A93,'JAN-DEC'!#REF!,21,FALSE)</f>
        <v>#REF!</v>
      </c>
      <c r="M93" s="148" t="e">
        <f>VLOOKUP($A93,'JAN-DEC'!#REF!,22,FALSE)</f>
        <v>#REF!</v>
      </c>
      <c r="N93" s="148" t="e">
        <f>VLOOKUP($A93,'JAN-DEC'!#REF!,23,FALSE)</f>
        <v>#REF!</v>
      </c>
      <c r="O93" s="148" t="e">
        <f>VLOOKUP($A93,'JAN-DEC'!#REF!,24,FALSE)</f>
        <v>#REF!</v>
      </c>
      <c r="P93" s="148" t="e">
        <f>VLOOKUP($A93,'JAN-DEC'!#REF!,25,FALSE)</f>
        <v>#REF!</v>
      </c>
      <c r="Q93" s="148" t="e">
        <f>VLOOKUP($A93,'JAN-DEC'!#REF!,26,FALSE)</f>
        <v>#REF!</v>
      </c>
      <c r="R93" s="148" t="e">
        <f>VLOOKUP($A93,'JAN-DEC'!#REF!,27,FALSE)</f>
        <v>#REF!</v>
      </c>
      <c r="S93" s="148" t="e">
        <f>VLOOKUP($A93,'JAN-DEC'!#REF!,28,FALSE)</f>
        <v>#REF!</v>
      </c>
      <c r="T93" s="148" t="e">
        <f>VLOOKUP($A93,'JAN-DEC'!#REF!,29,FALSE)</f>
        <v>#REF!</v>
      </c>
      <c r="U93" s="149" t="e">
        <f>VLOOKUP($A93,'JAN-DEC'!#REF!,30,FALSE)</f>
        <v>#REF!</v>
      </c>
      <c r="V93" s="100" t="e">
        <f>VLOOKUP($A93,'JAN-DEC'!#REF!,32,FALSE)</f>
        <v>#REF!</v>
      </c>
      <c r="W93" s="107" t="e">
        <f t="shared" si="17"/>
        <v>#REF!</v>
      </c>
    </row>
    <row r="94">
      <c r="A94" s="147" t="s">
        <v>139</v>
      </c>
      <c r="B94" s="147" t="s">
        <v>89</v>
      </c>
      <c r="C94" s="148" t="e">
        <f>VLOOKUP($A94,'JAN-DEC'!#REF!,12,FALSE)</f>
        <v>#REF!</v>
      </c>
      <c r="D94" s="148" t="e">
        <f>VLOOKUP($A94,'JAN-DEC'!#REF!,13,FALSE)</f>
        <v>#REF!</v>
      </c>
      <c r="E94" s="148" t="e">
        <f>VLOOKUP($A94,'JAN-DEC'!#REF!,14,FALSE)</f>
        <v>#REF!</v>
      </c>
      <c r="F94" s="148" t="e">
        <f>VLOOKUP($A94,'JAN-DEC'!#REF!,15,FALSE)</f>
        <v>#REF!</v>
      </c>
      <c r="G94" s="148" t="e">
        <f>VLOOKUP($A94,'JAN-DEC'!#REF!,16,FALSE)</f>
        <v>#REF!</v>
      </c>
      <c r="H94" s="148" t="e">
        <f>VLOOKUP($A94,'JAN-DEC'!#REF!,17,FALSE)</f>
        <v>#REF!</v>
      </c>
      <c r="I94" s="148" t="e">
        <f>VLOOKUP($A94,'JAN-DEC'!#REF!,18,FALSE)</f>
        <v>#REF!</v>
      </c>
      <c r="J94" s="148" t="e">
        <f>VLOOKUP($A94,'JAN-DEC'!#REF!,19,FALSE)</f>
        <v>#REF!</v>
      </c>
      <c r="K94" s="148" t="e">
        <f>VLOOKUP($A94,'JAN-DEC'!#REF!,20,FALSE)</f>
        <v>#REF!</v>
      </c>
      <c r="L94" s="148" t="e">
        <f>VLOOKUP($A94,'JAN-DEC'!#REF!,21,FALSE)</f>
        <v>#REF!</v>
      </c>
      <c r="M94" s="148" t="e">
        <f>VLOOKUP($A94,'JAN-DEC'!#REF!,22,FALSE)</f>
        <v>#REF!</v>
      </c>
      <c r="N94" s="148" t="e">
        <f>VLOOKUP($A94,'JAN-DEC'!#REF!,23,FALSE)</f>
        <v>#REF!</v>
      </c>
      <c r="O94" s="148" t="e">
        <f>VLOOKUP($A94,'JAN-DEC'!#REF!,24,FALSE)</f>
        <v>#REF!</v>
      </c>
      <c r="P94" s="148" t="e">
        <f>VLOOKUP($A94,'JAN-DEC'!#REF!,25,FALSE)</f>
        <v>#REF!</v>
      </c>
      <c r="Q94" s="148" t="e">
        <f>VLOOKUP($A94,'JAN-DEC'!#REF!,26,FALSE)</f>
        <v>#REF!</v>
      </c>
      <c r="R94" s="148" t="e">
        <f>VLOOKUP($A94,'JAN-DEC'!#REF!,27,FALSE)</f>
        <v>#REF!</v>
      </c>
      <c r="S94" s="148" t="e">
        <f>VLOOKUP($A94,'JAN-DEC'!#REF!,28,FALSE)</f>
        <v>#REF!</v>
      </c>
      <c r="T94" s="148" t="e">
        <f>VLOOKUP($A94,'JAN-DEC'!#REF!,29,FALSE)</f>
        <v>#REF!</v>
      </c>
      <c r="U94" s="149" t="e">
        <f>VLOOKUP($A94,'JAN-DEC'!#REF!,30,FALSE)</f>
        <v>#REF!</v>
      </c>
      <c r="V94" s="100" t="e">
        <f>VLOOKUP($A94,'JAN-DEC'!#REF!,32,FALSE)</f>
        <v>#REF!</v>
      </c>
      <c r="W94" s="107" t="e">
        <f t="shared" si="17"/>
        <v>#REF!</v>
      </c>
    </row>
    <row r="95">
      <c r="A95" s="147" t="s">
        <v>140</v>
      </c>
      <c r="B95" s="147" t="s">
        <v>105</v>
      </c>
      <c r="C95" s="148" t="e">
        <f>VLOOKUP($A95,'JAN-DEC'!#REF!,12,FALSE)</f>
        <v>#REF!</v>
      </c>
      <c r="D95" s="148" t="e">
        <f>VLOOKUP($A95,'JAN-DEC'!#REF!,13,FALSE)</f>
        <v>#REF!</v>
      </c>
      <c r="E95" s="148" t="e">
        <f>VLOOKUP($A95,'JAN-DEC'!#REF!,14,FALSE)</f>
        <v>#REF!</v>
      </c>
      <c r="F95" s="148" t="e">
        <f>VLOOKUP($A95,'JAN-DEC'!#REF!,15,FALSE)</f>
        <v>#REF!</v>
      </c>
      <c r="G95" s="148" t="e">
        <f>VLOOKUP($A95,'JAN-DEC'!#REF!,16,FALSE)</f>
        <v>#REF!</v>
      </c>
      <c r="H95" s="148" t="e">
        <f>VLOOKUP($A95,'JAN-DEC'!#REF!,17,FALSE)</f>
        <v>#REF!</v>
      </c>
      <c r="I95" s="148" t="e">
        <f>VLOOKUP($A95,'JAN-DEC'!#REF!,18,FALSE)</f>
        <v>#REF!</v>
      </c>
      <c r="J95" s="148" t="e">
        <f>VLOOKUP($A95,'JAN-DEC'!#REF!,19,FALSE)</f>
        <v>#REF!</v>
      </c>
      <c r="K95" s="148" t="e">
        <f>VLOOKUP($A95,'JAN-DEC'!#REF!,20,FALSE)</f>
        <v>#REF!</v>
      </c>
      <c r="L95" s="148" t="e">
        <f>VLOOKUP($A95,'JAN-DEC'!#REF!,21,FALSE)</f>
        <v>#REF!</v>
      </c>
      <c r="M95" s="148" t="e">
        <f>VLOOKUP($A95,'JAN-DEC'!#REF!,22,FALSE)</f>
        <v>#REF!</v>
      </c>
      <c r="N95" s="148" t="e">
        <f>VLOOKUP($A95,'JAN-DEC'!#REF!,23,FALSE)</f>
        <v>#REF!</v>
      </c>
      <c r="O95" s="148" t="e">
        <f>VLOOKUP($A95,'JAN-DEC'!#REF!,24,FALSE)</f>
        <v>#REF!</v>
      </c>
      <c r="P95" s="148" t="e">
        <f>VLOOKUP($A95,'JAN-DEC'!#REF!,25,FALSE)</f>
        <v>#REF!</v>
      </c>
      <c r="Q95" s="148" t="e">
        <f>VLOOKUP($A95,'JAN-DEC'!#REF!,26,FALSE)</f>
        <v>#REF!</v>
      </c>
      <c r="R95" s="148" t="e">
        <f>VLOOKUP($A95,'JAN-DEC'!#REF!,27,FALSE)</f>
        <v>#REF!</v>
      </c>
      <c r="S95" s="148" t="e">
        <f>VLOOKUP($A95,'JAN-DEC'!#REF!,28,FALSE)</f>
        <v>#REF!</v>
      </c>
      <c r="T95" s="148" t="e">
        <f>VLOOKUP($A95,'JAN-DEC'!#REF!,29,FALSE)</f>
        <v>#REF!</v>
      </c>
      <c r="U95" s="149" t="e">
        <f>VLOOKUP($A95,'JAN-DEC'!#REF!,30,FALSE)</f>
        <v>#REF!</v>
      </c>
      <c r="V95" s="100" t="e">
        <f>VLOOKUP($A95,'JAN-DEC'!#REF!,32,FALSE)</f>
        <v>#REF!</v>
      </c>
      <c r="W95" s="107" t="e">
        <f t="shared" si="17"/>
        <v>#REF!</v>
      </c>
    </row>
    <row r="96">
      <c r="A96" s="147" t="s">
        <v>141</v>
      </c>
      <c r="B96" s="147" t="s">
        <v>142</v>
      </c>
      <c r="C96" s="148" t="e">
        <f>VLOOKUP($A96,'JAN-DEC'!#REF!,12,FALSE)</f>
        <v>#REF!</v>
      </c>
      <c r="D96" s="148" t="e">
        <f>VLOOKUP($A96,'JAN-DEC'!#REF!,13,FALSE)</f>
        <v>#REF!</v>
      </c>
      <c r="E96" s="148" t="e">
        <f>VLOOKUP($A96,'JAN-DEC'!#REF!,14,FALSE)</f>
        <v>#REF!</v>
      </c>
      <c r="F96" s="148" t="e">
        <f>VLOOKUP($A96,'JAN-DEC'!#REF!,15,FALSE)</f>
        <v>#REF!</v>
      </c>
      <c r="G96" s="148" t="e">
        <f>VLOOKUP($A96,'JAN-DEC'!#REF!,16,FALSE)</f>
        <v>#REF!</v>
      </c>
      <c r="H96" s="148" t="e">
        <f>VLOOKUP($A96,'JAN-DEC'!#REF!,17,FALSE)</f>
        <v>#REF!</v>
      </c>
      <c r="I96" s="148" t="e">
        <f>VLOOKUP($A96,'JAN-DEC'!#REF!,18,FALSE)</f>
        <v>#REF!</v>
      </c>
      <c r="J96" s="148" t="e">
        <f>VLOOKUP($A96,'JAN-DEC'!#REF!,19,FALSE)</f>
        <v>#REF!</v>
      </c>
      <c r="K96" s="148" t="e">
        <f>VLOOKUP($A96,'JAN-DEC'!#REF!,20,FALSE)</f>
        <v>#REF!</v>
      </c>
      <c r="L96" s="148" t="e">
        <f>VLOOKUP($A96,'JAN-DEC'!#REF!,21,FALSE)</f>
        <v>#REF!</v>
      </c>
      <c r="M96" s="148" t="e">
        <f>VLOOKUP($A96,'JAN-DEC'!#REF!,22,FALSE)</f>
        <v>#REF!</v>
      </c>
      <c r="N96" s="148" t="e">
        <f>VLOOKUP($A96,'JAN-DEC'!#REF!,23,FALSE)</f>
        <v>#REF!</v>
      </c>
      <c r="O96" s="148" t="e">
        <f>VLOOKUP($A96,'JAN-DEC'!#REF!,24,FALSE)</f>
        <v>#REF!</v>
      </c>
      <c r="P96" s="148" t="e">
        <f>VLOOKUP($A96,'JAN-DEC'!#REF!,25,FALSE)</f>
        <v>#REF!</v>
      </c>
      <c r="Q96" s="148" t="e">
        <f>VLOOKUP($A96,'JAN-DEC'!#REF!,26,FALSE)</f>
        <v>#REF!</v>
      </c>
      <c r="R96" s="148" t="e">
        <f>VLOOKUP($A96,'JAN-DEC'!#REF!,27,FALSE)</f>
        <v>#REF!</v>
      </c>
      <c r="S96" s="148" t="e">
        <f>VLOOKUP($A96,'JAN-DEC'!#REF!,28,FALSE)</f>
        <v>#REF!</v>
      </c>
      <c r="T96" s="148" t="e">
        <f>VLOOKUP($A96,'JAN-DEC'!#REF!,29,FALSE)</f>
        <v>#REF!</v>
      </c>
      <c r="U96" s="149" t="e">
        <f>VLOOKUP($A96,'JAN-DEC'!#REF!,30,FALSE)</f>
        <v>#REF!</v>
      </c>
      <c r="V96" s="100" t="e">
        <f>VLOOKUP($A96,'JAN-DEC'!#REF!,32,FALSE)</f>
        <v>#REF!</v>
      </c>
      <c r="W96" s="107" t="e">
        <f t="shared" si="17"/>
        <v>#REF!</v>
      </c>
    </row>
    <row r="97">
      <c r="A97" s="147" t="s">
        <v>143</v>
      </c>
      <c r="B97" s="147" t="s">
        <v>144</v>
      </c>
      <c r="C97" s="148" t="e">
        <f>VLOOKUP($A97,'JAN-DEC'!#REF!,12,FALSE)</f>
        <v>#REF!</v>
      </c>
      <c r="D97" s="148" t="e">
        <f>VLOOKUP($A97,'JAN-DEC'!#REF!,13,FALSE)</f>
        <v>#REF!</v>
      </c>
      <c r="E97" s="148" t="e">
        <f>VLOOKUP($A97,'JAN-DEC'!#REF!,14,FALSE)</f>
        <v>#REF!</v>
      </c>
      <c r="F97" s="148" t="e">
        <f>VLOOKUP($A97,'JAN-DEC'!#REF!,15,FALSE)</f>
        <v>#REF!</v>
      </c>
      <c r="G97" s="148" t="e">
        <f>VLOOKUP($A97,'JAN-DEC'!#REF!,16,FALSE)</f>
        <v>#REF!</v>
      </c>
      <c r="H97" s="148" t="e">
        <f>VLOOKUP($A97,'JAN-DEC'!#REF!,17,FALSE)</f>
        <v>#REF!</v>
      </c>
      <c r="I97" s="148" t="e">
        <f>VLOOKUP($A97,'JAN-DEC'!#REF!,18,FALSE)</f>
        <v>#REF!</v>
      </c>
      <c r="J97" s="148" t="e">
        <f>VLOOKUP($A97,'JAN-DEC'!#REF!,19,FALSE)</f>
        <v>#REF!</v>
      </c>
      <c r="K97" s="148" t="e">
        <f>VLOOKUP($A97,'JAN-DEC'!#REF!,20,FALSE)</f>
        <v>#REF!</v>
      </c>
      <c r="L97" s="148" t="e">
        <f>VLOOKUP($A97,'JAN-DEC'!#REF!,21,FALSE)</f>
        <v>#REF!</v>
      </c>
      <c r="M97" s="148" t="e">
        <f>VLOOKUP($A97,'JAN-DEC'!#REF!,22,FALSE)</f>
        <v>#REF!</v>
      </c>
      <c r="N97" s="148" t="e">
        <f>VLOOKUP($A97,'JAN-DEC'!#REF!,23,FALSE)</f>
        <v>#REF!</v>
      </c>
      <c r="O97" s="148" t="e">
        <f>VLOOKUP($A97,'JAN-DEC'!#REF!,24,FALSE)</f>
        <v>#REF!</v>
      </c>
      <c r="P97" s="148" t="e">
        <f>VLOOKUP($A97,'JAN-DEC'!#REF!,25,FALSE)</f>
        <v>#REF!</v>
      </c>
      <c r="Q97" s="148" t="e">
        <f>VLOOKUP($A97,'JAN-DEC'!#REF!,26,FALSE)</f>
        <v>#REF!</v>
      </c>
      <c r="R97" s="148" t="e">
        <f>VLOOKUP($A97,'JAN-DEC'!#REF!,27,FALSE)</f>
        <v>#REF!</v>
      </c>
      <c r="S97" s="148" t="e">
        <f>VLOOKUP($A97,'JAN-DEC'!#REF!,28,FALSE)</f>
        <v>#REF!</v>
      </c>
      <c r="T97" s="148" t="e">
        <f>VLOOKUP($A97,'JAN-DEC'!#REF!,29,FALSE)</f>
        <v>#REF!</v>
      </c>
      <c r="U97" s="149" t="e">
        <f>VLOOKUP($A97,'JAN-DEC'!#REF!,30,FALSE)</f>
        <v>#REF!</v>
      </c>
      <c r="V97" s="100" t="e">
        <f>VLOOKUP($A97,'JAN-DEC'!#REF!,32,FALSE)</f>
        <v>#REF!</v>
      </c>
      <c r="W97" s="107" t="e">
        <f t="shared" si="17"/>
        <v>#REF!</v>
      </c>
    </row>
    <row r="98">
      <c r="A98" s="147" t="s">
        <v>145</v>
      </c>
      <c r="B98" s="147" t="s">
        <v>146</v>
      </c>
      <c r="C98" s="148" t="e">
        <f>VLOOKUP($A98,'JAN-DEC'!#REF!,12,FALSE)</f>
        <v>#REF!</v>
      </c>
      <c r="D98" s="148" t="e">
        <f>VLOOKUP($A98,'JAN-DEC'!#REF!,13,FALSE)</f>
        <v>#REF!</v>
      </c>
      <c r="E98" s="148" t="e">
        <f>VLOOKUP($A98,'JAN-DEC'!#REF!,14,FALSE)</f>
        <v>#REF!</v>
      </c>
      <c r="F98" s="148" t="e">
        <f>VLOOKUP($A98,'JAN-DEC'!#REF!,15,FALSE)</f>
        <v>#REF!</v>
      </c>
      <c r="G98" s="148" t="e">
        <f>VLOOKUP($A98,'JAN-DEC'!#REF!,16,FALSE)</f>
        <v>#REF!</v>
      </c>
      <c r="H98" s="148" t="e">
        <f>VLOOKUP($A98,'JAN-DEC'!#REF!,17,FALSE)</f>
        <v>#REF!</v>
      </c>
      <c r="I98" s="148" t="e">
        <f>VLOOKUP($A98,'JAN-DEC'!#REF!,18,FALSE)</f>
        <v>#REF!</v>
      </c>
      <c r="J98" s="148" t="e">
        <f>VLOOKUP($A98,'JAN-DEC'!#REF!,19,FALSE)</f>
        <v>#REF!</v>
      </c>
      <c r="K98" s="148" t="e">
        <f>VLOOKUP($A98,'JAN-DEC'!#REF!,20,FALSE)</f>
        <v>#REF!</v>
      </c>
      <c r="L98" s="148" t="e">
        <f>VLOOKUP($A98,'JAN-DEC'!#REF!,21,FALSE)</f>
        <v>#REF!</v>
      </c>
      <c r="M98" s="148" t="e">
        <f>VLOOKUP($A98,'JAN-DEC'!#REF!,22,FALSE)</f>
        <v>#REF!</v>
      </c>
      <c r="N98" s="148" t="e">
        <f>VLOOKUP($A98,'JAN-DEC'!#REF!,23,FALSE)</f>
        <v>#REF!</v>
      </c>
      <c r="O98" s="148" t="e">
        <f>VLOOKUP($A98,'JAN-DEC'!#REF!,24,FALSE)</f>
        <v>#REF!</v>
      </c>
      <c r="P98" s="148" t="e">
        <f>VLOOKUP($A98,'JAN-DEC'!#REF!,25,FALSE)</f>
        <v>#REF!</v>
      </c>
      <c r="Q98" s="148" t="e">
        <f>VLOOKUP($A98,'JAN-DEC'!#REF!,26,FALSE)</f>
        <v>#REF!</v>
      </c>
      <c r="R98" s="148" t="e">
        <f>VLOOKUP($A98,'JAN-DEC'!#REF!,27,FALSE)</f>
        <v>#REF!</v>
      </c>
      <c r="S98" s="148" t="e">
        <f>VLOOKUP($A98,'JAN-DEC'!#REF!,28,FALSE)</f>
        <v>#REF!</v>
      </c>
      <c r="T98" s="148" t="e">
        <f>VLOOKUP($A98,'JAN-DEC'!#REF!,29,FALSE)</f>
        <v>#REF!</v>
      </c>
      <c r="U98" s="149" t="e">
        <f>VLOOKUP($A98,'JAN-DEC'!#REF!,30,FALSE)</f>
        <v>#REF!</v>
      </c>
      <c r="V98" s="100" t="e">
        <f>VLOOKUP($A98,'JAN-DEC'!#REF!,32,FALSE)</f>
        <v>#REF!</v>
      </c>
      <c r="W98" s="107" t="e">
        <f t="shared" si="17"/>
        <v>#REF!</v>
      </c>
    </row>
    <row r="99">
      <c r="A99" s="147" t="s">
        <v>147</v>
      </c>
      <c r="B99" s="147" t="s">
        <v>148</v>
      </c>
      <c r="C99" s="148" t="e">
        <f>VLOOKUP($A99,'JAN-DEC'!#REF!,12,FALSE)</f>
        <v>#REF!</v>
      </c>
      <c r="D99" s="148" t="e">
        <f>VLOOKUP($A99,'JAN-DEC'!#REF!,13,FALSE)</f>
        <v>#REF!</v>
      </c>
      <c r="E99" s="148" t="e">
        <f>VLOOKUP($A99,'JAN-DEC'!#REF!,14,FALSE)</f>
        <v>#REF!</v>
      </c>
      <c r="F99" s="148" t="e">
        <f>VLOOKUP($A99,'JAN-DEC'!#REF!,15,FALSE)</f>
        <v>#REF!</v>
      </c>
      <c r="G99" s="148" t="e">
        <f>VLOOKUP($A99,'JAN-DEC'!#REF!,16,FALSE)</f>
        <v>#REF!</v>
      </c>
      <c r="H99" s="148" t="e">
        <f>VLOOKUP($A99,'JAN-DEC'!#REF!,17,FALSE)</f>
        <v>#REF!</v>
      </c>
      <c r="I99" s="148" t="e">
        <f>VLOOKUP($A99,'JAN-DEC'!#REF!,18,FALSE)</f>
        <v>#REF!</v>
      </c>
      <c r="J99" s="148" t="e">
        <f>VLOOKUP($A99,'JAN-DEC'!#REF!,19,FALSE)</f>
        <v>#REF!</v>
      </c>
      <c r="K99" s="148" t="e">
        <f>VLOOKUP($A99,'JAN-DEC'!#REF!,20,FALSE)</f>
        <v>#REF!</v>
      </c>
      <c r="L99" s="148" t="e">
        <f>VLOOKUP($A99,'JAN-DEC'!#REF!,21,FALSE)</f>
        <v>#REF!</v>
      </c>
      <c r="M99" s="148" t="e">
        <f>VLOOKUP($A99,'JAN-DEC'!#REF!,22,FALSE)</f>
        <v>#REF!</v>
      </c>
      <c r="N99" s="148" t="e">
        <f>VLOOKUP($A99,'JAN-DEC'!#REF!,23,FALSE)</f>
        <v>#REF!</v>
      </c>
      <c r="O99" s="148" t="e">
        <f>VLOOKUP($A99,'JAN-DEC'!#REF!,24,FALSE)</f>
        <v>#REF!</v>
      </c>
      <c r="P99" s="148" t="e">
        <f>VLOOKUP($A99,'JAN-DEC'!#REF!,25,FALSE)</f>
        <v>#REF!</v>
      </c>
      <c r="Q99" s="148" t="e">
        <f>VLOOKUP($A99,'JAN-DEC'!#REF!,26,FALSE)</f>
        <v>#REF!</v>
      </c>
      <c r="R99" s="148" t="e">
        <f>VLOOKUP($A99,'JAN-DEC'!#REF!,27,FALSE)</f>
        <v>#REF!</v>
      </c>
      <c r="S99" s="148" t="e">
        <f>VLOOKUP($A99,'JAN-DEC'!#REF!,28,FALSE)</f>
        <v>#REF!</v>
      </c>
      <c r="T99" s="148" t="e">
        <f>VLOOKUP($A99,'JAN-DEC'!#REF!,29,FALSE)</f>
        <v>#REF!</v>
      </c>
      <c r="U99" s="149" t="e">
        <f>VLOOKUP($A99,'JAN-DEC'!#REF!,30,FALSE)</f>
        <v>#REF!</v>
      </c>
      <c r="V99" s="100" t="e">
        <f>VLOOKUP($A99,'JAN-DEC'!#REF!,32,FALSE)</f>
        <v>#REF!</v>
      </c>
      <c r="W99" s="107" t="e">
        <f t="shared" si="17"/>
        <v>#REF!</v>
      </c>
    </row>
    <row r="100">
      <c r="A100" s="147" t="s">
        <v>149</v>
      </c>
      <c r="B100" s="147" t="s">
        <v>105</v>
      </c>
      <c r="C100" s="148" t="e">
        <f>VLOOKUP($A100,'JAN-DEC'!#REF!,12,FALSE)</f>
        <v>#REF!</v>
      </c>
      <c r="D100" s="148" t="e">
        <f>VLOOKUP($A100,'JAN-DEC'!#REF!,13,FALSE)</f>
        <v>#REF!</v>
      </c>
      <c r="E100" s="148" t="e">
        <f>VLOOKUP($A100,'JAN-DEC'!#REF!,14,FALSE)</f>
        <v>#REF!</v>
      </c>
      <c r="F100" s="148" t="e">
        <f>VLOOKUP($A100,'JAN-DEC'!#REF!,15,FALSE)</f>
        <v>#REF!</v>
      </c>
      <c r="G100" s="148" t="e">
        <f>VLOOKUP($A100,'JAN-DEC'!#REF!,16,FALSE)</f>
        <v>#REF!</v>
      </c>
      <c r="H100" s="148" t="e">
        <f>VLOOKUP($A100,'JAN-DEC'!#REF!,17,FALSE)</f>
        <v>#REF!</v>
      </c>
      <c r="I100" s="148" t="e">
        <f>VLOOKUP($A100,'JAN-DEC'!#REF!,18,FALSE)</f>
        <v>#REF!</v>
      </c>
      <c r="J100" s="148" t="e">
        <f>VLOOKUP($A100,'JAN-DEC'!#REF!,19,FALSE)</f>
        <v>#REF!</v>
      </c>
      <c r="K100" s="148" t="e">
        <f>VLOOKUP($A100,'JAN-DEC'!#REF!,20,FALSE)</f>
        <v>#REF!</v>
      </c>
      <c r="L100" s="148" t="e">
        <f>VLOOKUP($A100,'JAN-DEC'!#REF!,21,FALSE)</f>
        <v>#REF!</v>
      </c>
      <c r="M100" s="148" t="e">
        <f>VLOOKUP($A100,'JAN-DEC'!#REF!,22,FALSE)</f>
        <v>#REF!</v>
      </c>
      <c r="N100" s="148" t="e">
        <f>VLOOKUP($A100,'JAN-DEC'!#REF!,23,FALSE)</f>
        <v>#REF!</v>
      </c>
      <c r="O100" s="148" t="e">
        <f>VLOOKUP($A100,'JAN-DEC'!#REF!,24,FALSE)</f>
        <v>#REF!</v>
      </c>
      <c r="P100" s="148" t="e">
        <f>VLOOKUP($A100,'JAN-DEC'!#REF!,25,FALSE)</f>
        <v>#REF!</v>
      </c>
      <c r="Q100" s="148" t="e">
        <f>VLOOKUP($A100,'JAN-DEC'!#REF!,26,FALSE)</f>
        <v>#REF!</v>
      </c>
      <c r="R100" s="148" t="e">
        <f>VLOOKUP($A100,'JAN-DEC'!#REF!,27,FALSE)</f>
        <v>#REF!</v>
      </c>
      <c r="S100" s="148" t="e">
        <f>VLOOKUP($A100,'JAN-DEC'!#REF!,28,FALSE)</f>
        <v>#REF!</v>
      </c>
      <c r="T100" s="148" t="e">
        <f>VLOOKUP($A100,'JAN-DEC'!#REF!,29,FALSE)</f>
        <v>#REF!</v>
      </c>
      <c r="U100" s="149" t="e">
        <f>VLOOKUP($A100,'JAN-DEC'!#REF!,30,FALSE)</f>
        <v>#REF!</v>
      </c>
      <c r="V100" s="100" t="e">
        <f>VLOOKUP($A100,'JAN-DEC'!#REF!,32,FALSE)</f>
        <v>#REF!</v>
      </c>
      <c r="W100" s="107" t="e">
        <f t="shared" si="17"/>
        <v>#REF!</v>
      </c>
    </row>
    <row r="101">
      <c r="A101" s="147" t="s">
        <v>150</v>
      </c>
      <c r="B101" s="147" t="s">
        <v>105</v>
      </c>
      <c r="C101" s="148" t="e">
        <f>VLOOKUP($A101,'JAN-DEC'!#REF!,12,FALSE)</f>
        <v>#REF!</v>
      </c>
      <c r="D101" s="148" t="e">
        <f>VLOOKUP($A101,'JAN-DEC'!#REF!,13,FALSE)</f>
        <v>#REF!</v>
      </c>
      <c r="E101" s="148" t="e">
        <f>VLOOKUP($A101,'JAN-DEC'!#REF!,14,FALSE)</f>
        <v>#REF!</v>
      </c>
      <c r="F101" s="148" t="e">
        <f>VLOOKUP($A101,'JAN-DEC'!#REF!,15,FALSE)</f>
        <v>#REF!</v>
      </c>
      <c r="G101" s="148" t="e">
        <f>VLOOKUP($A101,'JAN-DEC'!#REF!,16,FALSE)</f>
        <v>#REF!</v>
      </c>
      <c r="H101" s="148" t="e">
        <f>VLOOKUP($A101,'JAN-DEC'!#REF!,17,FALSE)</f>
        <v>#REF!</v>
      </c>
      <c r="I101" s="148" t="e">
        <f>VLOOKUP($A101,'JAN-DEC'!#REF!,18,FALSE)</f>
        <v>#REF!</v>
      </c>
      <c r="J101" s="148" t="e">
        <f>VLOOKUP($A101,'JAN-DEC'!#REF!,19,FALSE)</f>
        <v>#REF!</v>
      </c>
      <c r="K101" s="148" t="e">
        <f>VLOOKUP($A101,'JAN-DEC'!#REF!,20,FALSE)</f>
        <v>#REF!</v>
      </c>
      <c r="L101" s="148" t="e">
        <f>VLOOKUP($A101,'JAN-DEC'!#REF!,21,FALSE)</f>
        <v>#REF!</v>
      </c>
      <c r="M101" s="148" t="e">
        <f>VLOOKUP($A101,'JAN-DEC'!#REF!,22,FALSE)</f>
        <v>#REF!</v>
      </c>
      <c r="N101" s="148" t="e">
        <f>VLOOKUP($A101,'JAN-DEC'!#REF!,23,FALSE)</f>
        <v>#REF!</v>
      </c>
      <c r="O101" s="148" t="e">
        <f>VLOOKUP($A101,'JAN-DEC'!#REF!,24,FALSE)</f>
        <v>#REF!</v>
      </c>
      <c r="P101" s="148" t="e">
        <f>VLOOKUP($A101,'JAN-DEC'!#REF!,25,FALSE)</f>
        <v>#REF!</v>
      </c>
      <c r="Q101" s="148" t="e">
        <f>VLOOKUP($A101,'JAN-DEC'!#REF!,26,FALSE)</f>
        <v>#REF!</v>
      </c>
      <c r="R101" s="148" t="e">
        <f>VLOOKUP($A101,'JAN-DEC'!#REF!,27,FALSE)</f>
        <v>#REF!</v>
      </c>
      <c r="S101" s="148" t="e">
        <f>VLOOKUP($A101,'JAN-DEC'!#REF!,28,FALSE)</f>
        <v>#REF!</v>
      </c>
      <c r="T101" s="148" t="e">
        <f>VLOOKUP($A101,'JAN-DEC'!#REF!,29,FALSE)</f>
        <v>#REF!</v>
      </c>
      <c r="U101" s="149" t="e">
        <f>VLOOKUP($A101,'JAN-DEC'!#REF!,30,FALSE)</f>
        <v>#REF!</v>
      </c>
      <c r="V101" s="100" t="e">
        <f>VLOOKUP($A101,'JAN-DEC'!#REF!,32,FALSE)</f>
        <v>#REF!</v>
      </c>
      <c r="W101" s="107" t="e">
        <f t="shared" si="17"/>
        <v>#REF!</v>
      </c>
    </row>
    <row r="102">
      <c r="A102" s="147" t="s">
        <v>151</v>
      </c>
      <c r="B102" s="147" t="s">
        <v>152</v>
      </c>
      <c r="C102" s="148" t="e">
        <f>VLOOKUP($A102,'JAN-DEC'!#REF!,12,FALSE)</f>
        <v>#REF!</v>
      </c>
      <c r="D102" s="148" t="e">
        <f>VLOOKUP($A102,'JAN-DEC'!#REF!,13,FALSE)</f>
        <v>#REF!</v>
      </c>
      <c r="E102" s="148" t="e">
        <f>VLOOKUP($A102,'JAN-DEC'!#REF!,14,FALSE)</f>
        <v>#REF!</v>
      </c>
      <c r="F102" s="148" t="e">
        <f>VLOOKUP($A102,'JAN-DEC'!#REF!,15,FALSE)</f>
        <v>#REF!</v>
      </c>
      <c r="G102" s="148" t="e">
        <f>VLOOKUP($A102,'JAN-DEC'!#REF!,16,FALSE)</f>
        <v>#REF!</v>
      </c>
      <c r="H102" s="148" t="e">
        <f>VLOOKUP($A102,'JAN-DEC'!#REF!,17,FALSE)</f>
        <v>#REF!</v>
      </c>
      <c r="I102" s="148" t="e">
        <f>VLOOKUP($A102,'JAN-DEC'!#REF!,18,FALSE)</f>
        <v>#REF!</v>
      </c>
      <c r="J102" s="148" t="e">
        <f>VLOOKUP($A102,'JAN-DEC'!#REF!,19,FALSE)</f>
        <v>#REF!</v>
      </c>
      <c r="K102" s="148" t="e">
        <f>VLOOKUP($A102,'JAN-DEC'!#REF!,20,FALSE)</f>
        <v>#REF!</v>
      </c>
      <c r="L102" s="148" t="e">
        <f>VLOOKUP($A102,'JAN-DEC'!#REF!,21,FALSE)</f>
        <v>#REF!</v>
      </c>
      <c r="M102" s="148" t="e">
        <f>VLOOKUP($A102,'JAN-DEC'!#REF!,22,FALSE)</f>
        <v>#REF!</v>
      </c>
      <c r="N102" s="148" t="e">
        <f>VLOOKUP($A102,'JAN-DEC'!#REF!,23,FALSE)</f>
        <v>#REF!</v>
      </c>
      <c r="O102" s="148" t="e">
        <f>VLOOKUP($A102,'JAN-DEC'!#REF!,24,FALSE)</f>
        <v>#REF!</v>
      </c>
      <c r="P102" s="148" t="e">
        <f>VLOOKUP($A102,'JAN-DEC'!#REF!,25,FALSE)</f>
        <v>#REF!</v>
      </c>
      <c r="Q102" s="148" t="e">
        <f>VLOOKUP($A102,'JAN-DEC'!#REF!,26,FALSE)</f>
        <v>#REF!</v>
      </c>
      <c r="R102" s="148" t="e">
        <f>VLOOKUP($A102,'JAN-DEC'!#REF!,27,FALSE)</f>
        <v>#REF!</v>
      </c>
      <c r="S102" s="148" t="e">
        <f>VLOOKUP($A102,'JAN-DEC'!#REF!,28,FALSE)</f>
        <v>#REF!</v>
      </c>
      <c r="T102" s="148" t="e">
        <f>VLOOKUP($A102,'JAN-DEC'!#REF!,29,FALSE)</f>
        <v>#REF!</v>
      </c>
      <c r="U102" s="149" t="e">
        <f>VLOOKUP($A102,'JAN-DEC'!#REF!,30,FALSE)</f>
        <v>#REF!</v>
      </c>
      <c r="V102" s="100" t="e">
        <f>VLOOKUP($A102,'JAN-DEC'!#REF!,32,FALSE)</f>
        <v>#REF!</v>
      </c>
      <c r="W102" s="107" t="e">
        <f t="shared" si="17"/>
        <v>#REF!</v>
      </c>
    </row>
    <row r="103">
      <c r="A103" s="147" t="s">
        <v>153</v>
      </c>
      <c r="B103" s="147" t="s">
        <v>154</v>
      </c>
      <c r="C103" s="148" t="e">
        <f>VLOOKUP($A103,'JAN-DEC'!#REF!,12,FALSE)</f>
        <v>#REF!</v>
      </c>
      <c r="D103" s="148" t="e">
        <f>VLOOKUP($A103,'JAN-DEC'!#REF!,13,FALSE)</f>
        <v>#REF!</v>
      </c>
      <c r="E103" s="148" t="e">
        <f>VLOOKUP($A103,'JAN-DEC'!#REF!,14,FALSE)</f>
        <v>#REF!</v>
      </c>
      <c r="F103" s="148" t="e">
        <f>VLOOKUP($A103,'JAN-DEC'!#REF!,15,FALSE)</f>
        <v>#REF!</v>
      </c>
      <c r="G103" s="148" t="e">
        <f>VLOOKUP($A103,'JAN-DEC'!#REF!,16,FALSE)</f>
        <v>#REF!</v>
      </c>
      <c r="H103" s="148" t="e">
        <f>VLOOKUP($A103,'JAN-DEC'!#REF!,17,FALSE)</f>
        <v>#REF!</v>
      </c>
      <c r="I103" s="148" t="e">
        <f>VLOOKUP($A103,'JAN-DEC'!#REF!,18,FALSE)</f>
        <v>#REF!</v>
      </c>
      <c r="J103" s="148" t="e">
        <f>VLOOKUP($A103,'JAN-DEC'!#REF!,19,FALSE)</f>
        <v>#REF!</v>
      </c>
      <c r="K103" s="148" t="e">
        <f>VLOOKUP($A103,'JAN-DEC'!#REF!,20,FALSE)</f>
        <v>#REF!</v>
      </c>
      <c r="L103" s="148" t="e">
        <f>VLOOKUP($A103,'JAN-DEC'!#REF!,21,FALSE)</f>
        <v>#REF!</v>
      </c>
      <c r="M103" s="148" t="e">
        <f>VLOOKUP($A103,'JAN-DEC'!#REF!,22,FALSE)</f>
        <v>#REF!</v>
      </c>
      <c r="N103" s="148" t="e">
        <f>VLOOKUP($A103,'JAN-DEC'!#REF!,23,FALSE)</f>
        <v>#REF!</v>
      </c>
      <c r="O103" s="148" t="e">
        <f>VLOOKUP($A103,'JAN-DEC'!#REF!,24,FALSE)</f>
        <v>#REF!</v>
      </c>
      <c r="P103" s="148" t="e">
        <f>VLOOKUP($A103,'JAN-DEC'!#REF!,25,FALSE)</f>
        <v>#REF!</v>
      </c>
      <c r="Q103" s="148" t="e">
        <f>VLOOKUP($A103,'JAN-DEC'!#REF!,26,FALSE)</f>
        <v>#REF!</v>
      </c>
      <c r="R103" s="148" t="e">
        <f>VLOOKUP($A103,'JAN-DEC'!#REF!,27,FALSE)</f>
        <v>#REF!</v>
      </c>
      <c r="S103" s="148" t="e">
        <f>VLOOKUP($A103,'JAN-DEC'!#REF!,28,FALSE)</f>
        <v>#REF!</v>
      </c>
      <c r="T103" s="148" t="e">
        <f>VLOOKUP($A103,'JAN-DEC'!#REF!,29,FALSE)</f>
        <v>#REF!</v>
      </c>
      <c r="U103" s="149" t="e">
        <f>VLOOKUP($A103,'JAN-DEC'!#REF!,30,FALSE)</f>
        <v>#REF!</v>
      </c>
      <c r="V103" s="100" t="e">
        <f>VLOOKUP($A103,'JAN-DEC'!#REF!,32,FALSE)</f>
        <v>#REF!</v>
      </c>
      <c r="W103" s="107" t="e">
        <f t="shared" si="17"/>
        <v>#REF!</v>
      </c>
    </row>
    <row r="104">
      <c r="A104" s="147" t="s">
        <v>155</v>
      </c>
      <c r="B104" s="147" t="s">
        <v>156</v>
      </c>
      <c r="C104" s="148" t="e">
        <f>VLOOKUP($A104,'JAN-DEC'!#REF!,12,FALSE)</f>
        <v>#REF!</v>
      </c>
      <c r="D104" s="148" t="e">
        <f>VLOOKUP($A104,'JAN-DEC'!#REF!,13,FALSE)</f>
        <v>#REF!</v>
      </c>
      <c r="E104" s="148" t="e">
        <f>VLOOKUP($A104,'JAN-DEC'!#REF!,14,FALSE)</f>
        <v>#REF!</v>
      </c>
      <c r="F104" s="148" t="e">
        <f>VLOOKUP($A104,'JAN-DEC'!#REF!,15,FALSE)</f>
        <v>#REF!</v>
      </c>
      <c r="G104" s="148" t="e">
        <f>VLOOKUP($A104,'JAN-DEC'!#REF!,16,FALSE)</f>
        <v>#REF!</v>
      </c>
      <c r="H104" s="148" t="e">
        <f>VLOOKUP($A104,'JAN-DEC'!#REF!,17,FALSE)</f>
        <v>#REF!</v>
      </c>
      <c r="I104" s="148" t="e">
        <f>VLOOKUP($A104,'JAN-DEC'!#REF!,18,FALSE)</f>
        <v>#REF!</v>
      </c>
      <c r="J104" s="148" t="e">
        <f>VLOOKUP($A104,'JAN-DEC'!#REF!,19,FALSE)</f>
        <v>#REF!</v>
      </c>
      <c r="K104" s="148" t="e">
        <f>VLOOKUP($A104,'JAN-DEC'!#REF!,20,FALSE)</f>
        <v>#REF!</v>
      </c>
      <c r="L104" s="148" t="e">
        <f>VLOOKUP($A104,'JAN-DEC'!#REF!,21,FALSE)</f>
        <v>#REF!</v>
      </c>
      <c r="M104" s="148" t="e">
        <f>VLOOKUP($A104,'JAN-DEC'!#REF!,22,FALSE)</f>
        <v>#REF!</v>
      </c>
      <c r="N104" s="148" t="e">
        <f>VLOOKUP($A104,'JAN-DEC'!#REF!,23,FALSE)</f>
        <v>#REF!</v>
      </c>
      <c r="O104" s="148" t="e">
        <f>VLOOKUP($A104,'JAN-DEC'!#REF!,24,FALSE)</f>
        <v>#REF!</v>
      </c>
      <c r="P104" s="148" t="e">
        <f>VLOOKUP($A104,'JAN-DEC'!#REF!,25,FALSE)</f>
        <v>#REF!</v>
      </c>
      <c r="Q104" s="148" t="e">
        <f>VLOOKUP($A104,'JAN-DEC'!#REF!,26,FALSE)</f>
        <v>#REF!</v>
      </c>
      <c r="R104" s="148" t="e">
        <f>VLOOKUP($A104,'JAN-DEC'!#REF!,27,FALSE)</f>
        <v>#REF!</v>
      </c>
      <c r="S104" s="148" t="e">
        <f>VLOOKUP($A104,'JAN-DEC'!#REF!,28,FALSE)</f>
        <v>#REF!</v>
      </c>
      <c r="T104" s="148" t="e">
        <f>VLOOKUP($A104,'JAN-DEC'!#REF!,29,FALSE)</f>
        <v>#REF!</v>
      </c>
      <c r="U104" s="149" t="e">
        <f>VLOOKUP($A104,'JAN-DEC'!#REF!,30,FALSE)</f>
        <v>#REF!</v>
      </c>
      <c r="V104" s="100" t="e">
        <f>VLOOKUP($A104,'JAN-DEC'!#REF!,32,FALSE)</f>
        <v>#REF!</v>
      </c>
      <c r="W104" s="107" t="e">
        <f t="shared" si="17"/>
        <v>#REF!</v>
      </c>
    </row>
    <row r="105">
      <c r="A105" s="147" t="s">
        <v>157</v>
      </c>
      <c r="B105" s="147" t="s">
        <v>105</v>
      </c>
      <c r="C105" s="148" t="e">
        <f>VLOOKUP($A105,'JAN-DEC'!#REF!,12,FALSE)</f>
        <v>#REF!</v>
      </c>
      <c r="D105" s="148" t="e">
        <f>VLOOKUP($A105,'JAN-DEC'!#REF!,13,FALSE)</f>
        <v>#REF!</v>
      </c>
      <c r="E105" s="148" t="e">
        <f>VLOOKUP($A105,'JAN-DEC'!#REF!,14,FALSE)</f>
        <v>#REF!</v>
      </c>
      <c r="F105" s="148" t="e">
        <f>VLOOKUP($A105,'JAN-DEC'!#REF!,15,FALSE)</f>
        <v>#REF!</v>
      </c>
      <c r="G105" s="148" t="e">
        <f>VLOOKUP($A105,'JAN-DEC'!#REF!,16,FALSE)</f>
        <v>#REF!</v>
      </c>
      <c r="H105" s="148" t="e">
        <f>VLOOKUP($A105,'JAN-DEC'!#REF!,17,FALSE)</f>
        <v>#REF!</v>
      </c>
      <c r="I105" s="148" t="e">
        <f>VLOOKUP($A105,'JAN-DEC'!#REF!,18,FALSE)</f>
        <v>#REF!</v>
      </c>
      <c r="J105" s="148" t="e">
        <f>VLOOKUP($A105,'JAN-DEC'!#REF!,19,FALSE)</f>
        <v>#REF!</v>
      </c>
      <c r="K105" s="148" t="e">
        <f>VLOOKUP($A105,'JAN-DEC'!#REF!,20,FALSE)</f>
        <v>#REF!</v>
      </c>
      <c r="L105" s="148" t="e">
        <f>VLOOKUP($A105,'JAN-DEC'!#REF!,21,FALSE)</f>
        <v>#REF!</v>
      </c>
      <c r="M105" s="148" t="e">
        <f>VLOOKUP($A105,'JAN-DEC'!#REF!,22,FALSE)</f>
        <v>#REF!</v>
      </c>
      <c r="N105" s="148" t="e">
        <f>VLOOKUP($A105,'JAN-DEC'!#REF!,23,FALSE)</f>
        <v>#REF!</v>
      </c>
      <c r="O105" s="148" t="e">
        <f>VLOOKUP($A105,'JAN-DEC'!#REF!,24,FALSE)</f>
        <v>#REF!</v>
      </c>
      <c r="P105" s="148" t="e">
        <f>VLOOKUP($A105,'JAN-DEC'!#REF!,25,FALSE)</f>
        <v>#REF!</v>
      </c>
      <c r="Q105" s="148" t="e">
        <f>VLOOKUP($A105,'JAN-DEC'!#REF!,26,FALSE)</f>
        <v>#REF!</v>
      </c>
      <c r="R105" s="148" t="e">
        <f>VLOOKUP($A105,'JAN-DEC'!#REF!,27,FALSE)</f>
        <v>#REF!</v>
      </c>
      <c r="S105" s="148" t="e">
        <f>VLOOKUP($A105,'JAN-DEC'!#REF!,28,FALSE)</f>
        <v>#REF!</v>
      </c>
      <c r="T105" s="148" t="e">
        <f>VLOOKUP($A105,'JAN-DEC'!#REF!,29,FALSE)</f>
        <v>#REF!</v>
      </c>
      <c r="U105" s="149" t="e">
        <f>VLOOKUP($A105,'JAN-DEC'!#REF!,30,FALSE)</f>
        <v>#REF!</v>
      </c>
      <c r="V105" s="100" t="e">
        <f>VLOOKUP($A105,'JAN-DEC'!#REF!,32,FALSE)</f>
        <v>#REF!</v>
      </c>
      <c r="W105" s="107" t="e">
        <f t="shared" si="17"/>
        <v>#REF!</v>
      </c>
    </row>
    <row r="106">
      <c r="A106" s="147" t="s">
        <v>158</v>
      </c>
      <c r="B106" s="147" t="s">
        <v>159</v>
      </c>
      <c r="C106" s="148" t="e">
        <f>VLOOKUP($A106,'JAN-DEC'!#REF!,12,FALSE)</f>
        <v>#REF!</v>
      </c>
      <c r="D106" s="148" t="e">
        <f>VLOOKUP($A106,'JAN-DEC'!#REF!,13,FALSE)</f>
        <v>#REF!</v>
      </c>
      <c r="E106" s="148" t="e">
        <f>VLOOKUP($A106,'JAN-DEC'!#REF!,14,FALSE)</f>
        <v>#REF!</v>
      </c>
      <c r="F106" s="148" t="e">
        <f>VLOOKUP($A106,'JAN-DEC'!#REF!,15,FALSE)</f>
        <v>#REF!</v>
      </c>
      <c r="G106" s="148" t="e">
        <f>VLOOKUP($A106,'JAN-DEC'!#REF!,16,FALSE)</f>
        <v>#REF!</v>
      </c>
      <c r="H106" s="148" t="e">
        <f>VLOOKUP($A106,'JAN-DEC'!#REF!,17,FALSE)</f>
        <v>#REF!</v>
      </c>
      <c r="I106" s="148" t="e">
        <f>VLOOKUP($A106,'JAN-DEC'!#REF!,18,FALSE)</f>
        <v>#REF!</v>
      </c>
      <c r="J106" s="148" t="e">
        <f>VLOOKUP($A106,'JAN-DEC'!#REF!,19,FALSE)</f>
        <v>#REF!</v>
      </c>
      <c r="K106" s="148" t="e">
        <f>VLOOKUP($A106,'JAN-DEC'!#REF!,20,FALSE)</f>
        <v>#REF!</v>
      </c>
      <c r="L106" s="148" t="e">
        <f>VLOOKUP($A106,'JAN-DEC'!#REF!,21,FALSE)</f>
        <v>#REF!</v>
      </c>
      <c r="M106" s="148" t="e">
        <f>VLOOKUP($A106,'JAN-DEC'!#REF!,22,FALSE)</f>
        <v>#REF!</v>
      </c>
      <c r="N106" s="148" t="e">
        <f>VLOOKUP($A106,'JAN-DEC'!#REF!,23,FALSE)</f>
        <v>#REF!</v>
      </c>
      <c r="O106" s="148" t="e">
        <f>VLOOKUP($A106,'JAN-DEC'!#REF!,24,FALSE)</f>
        <v>#REF!</v>
      </c>
      <c r="P106" s="148" t="e">
        <f>VLOOKUP($A106,'JAN-DEC'!#REF!,25,FALSE)</f>
        <v>#REF!</v>
      </c>
      <c r="Q106" s="148" t="e">
        <f>VLOOKUP($A106,'JAN-DEC'!#REF!,26,FALSE)</f>
        <v>#REF!</v>
      </c>
      <c r="R106" s="148" t="e">
        <f>VLOOKUP($A106,'JAN-DEC'!#REF!,27,FALSE)</f>
        <v>#REF!</v>
      </c>
      <c r="S106" s="148" t="e">
        <f>VLOOKUP($A106,'JAN-DEC'!#REF!,28,FALSE)</f>
        <v>#REF!</v>
      </c>
      <c r="T106" s="148" t="e">
        <f>VLOOKUP($A106,'JAN-DEC'!#REF!,29,FALSE)</f>
        <v>#REF!</v>
      </c>
      <c r="U106" s="149" t="e">
        <f>VLOOKUP($A106,'JAN-DEC'!#REF!,30,FALSE)</f>
        <v>#REF!</v>
      </c>
      <c r="V106" s="100" t="e">
        <f>VLOOKUP($A106,'JAN-DEC'!#REF!,32,FALSE)</f>
        <v>#REF!</v>
      </c>
      <c r="W106" s="107" t="e">
        <f t="shared" si="17"/>
        <v>#REF!</v>
      </c>
    </row>
    <row r="107">
      <c r="A107" s="147" t="s">
        <v>160</v>
      </c>
      <c r="B107" s="147" t="s">
        <v>161</v>
      </c>
      <c r="C107" s="148" t="e">
        <f>VLOOKUP($A107,'JAN-DEC'!#REF!,12,FALSE)</f>
        <v>#REF!</v>
      </c>
      <c r="D107" s="148" t="e">
        <f>VLOOKUP($A107,'JAN-DEC'!#REF!,13,FALSE)</f>
        <v>#REF!</v>
      </c>
      <c r="E107" s="148" t="e">
        <f>VLOOKUP($A107,'JAN-DEC'!#REF!,14,FALSE)</f>
        <v>#REF!</v>
      </c>
      <c r="F107" s="148" t="e">
        <f>VLOOKUP($A107,'JAN-DEC'!#REF!,15,FALSE)</f>
        <v>#REF!</v>
      </c>
      <c r="G107" s="148" t="e">
        <f>VLOOKUP($A107,'JAN-DEC'!#REF!,16,FALSE)</f>
        <v>#REF!</v>
      </c>
      <c r="H107" s="148" t="e">
        <f>VLOOKUP($A107,'JAN-DEC'!#REF!,17,FALSE)</f>
        <v>#REF!</v>
      </c>
      <c r="I107" s="148" t="e">
        <f>VLOOKUP($A107,'JAN-DEC'!#REF!,18,FALSE)</f>
        <v>#REF!</v>
      </c>
      <c r="J107" s="148" t="e">
        <f>VLOOKUP($A107,'JAN-DEC'!#REF!,19,FALSE)</f>
        <v>#REF!</v>
      </c>
      <c r="K107" s="148" t="e">
        <f>VLOOKUP($A107,'JAN-DEC'!#REF!,20,FALSE)</f>
        <v>#REF!</v>
      </c>
      <c r="L107" s="148" t="e">
        <f>VLOOKUP($A107,'JAN-DEC'!#REF!,21,FALSE)</f>
        <v>#REF!</v>
      </c>
      <c r="M107" s="148" t="e">
        <f>VLOOKUP($A107,'JAN-DEC'!#REF!,22,FALSE)</f>
        <v>#REF!</v>
      </c>
      <c r="N107" s="148" t="e">
        <f>VLOOKUP($A107,'JAN-DEC'!#REF!,23,FALSE)</f>
        <v>#REF!</v>
      </c>
      <c r="O107" s="148" t="e">
        <f>VLOOKUP($A107,'JAN-DEC'!#REF!,24,FALSE)</f>
        <v>#REF!</v>
      </c>
      <c r="P107" s="148" t="e">
        <f>VLOOKUP($A107,'JAN-DEC'!#REF!,25,FALSE)</f>
        <v>#REF!</v>
      </c>
      <c r="Q107" s="148" t="e">
        <f>VLOOKUP($A107,'JAN-DEC'!#REF!,26,FALSE)</f>
        <v>#REF!</v>
      </c>
      <c r="R107" s="148" t="e">
        <f>VLOOKUP($A107,'JAN-DEC'!#REF!,27,FALSE)</f>
        <v>#REF!</v>
      </c>
      <c r="S107" s="148" t="e">
        <f>VLOOKUP($A107,'JAN-DEC'!#REF!,28,FALSE)</f>
        <v>#REF!</v>
      </c>
      <c r="T107" s="148" t="e">
        <f>VLOOKUP($A107,'JAN-DEC'!#REF!,29,FALSE)</f>
        <v>#REF!</v>
      </c>
      <c r="U107" s="149" t="e">
        <f>VLOOKUP($A107,'JAN-DEC'!#REF!,30,FALSE)</f>
        <v>#REF!</v>
      </c>
      <c r="V107" s="100" t="e">
        <f>VLOOKUP($A107,'JAN-DEC'!#REF!,32,FALSE)</f>
        <v>#REF!</v>
      </c>
      <c r="W107" s="107" t="e">
        <f t="shared" si="17"/>
        <v>#REF!</v>
      </c>
    </row>
    <row r="108">
      <c r="A108" s="147" t="s">
        <v>162</v>
      </c>
      <c r="B108" s="147" t="s">
        <v>105</v>
      </c>
      <c r="C108" s="148" t="e">
        <f>VLOOKUP($A108,'JAN-DEC'!#REF!,12,FALSE)</f>
        <v>#REF!</v>
      </c>
      <c r="D108" s="148" t="e">
        <f>VLOOKUP($A108,'JAN-DEC'!#REF!,13,FALSE)</f>
        <v>#REF!</v>
      </c>
      <c r="E108" s="148" t="e">
        <f>VLOOKUP($A108,'JAN-DEC'!#REF!,14,FALSE)</f>
        <v>#REF!</v>
      </c>
      <c r="F108" s="148" t="e">
        <f>VLOOKUP($A108,'JAN-DEC'!#REF!,15,FALSE)</f>
        <v>#REF!</v>
      </c>
      <c r="G108" s="148" t="e">
        <f>VLOOKUP($A108,'JAN-DEC'!#REF!,16,FALSE)</f>
        <v>#REF!</v>
      </c>
      <c r="H108" s="148" t="e">
        <f>VLOOKUP($A108,'JAN-DEC'!#REF!,17,FALSE)</f>
        <v>#REF!</v>
      </c>
      <c r="I108" s="148" t="e">
        <f>VLOOKUP($A108,'JAN-DEC'!#REF!,18,FALSE)</f>
        <v>#REF!</v>
      </c>
      <c r="J108" s="148" t="e">
        <f>VLOOKUP($A108,'JAN-DEC'!#REF!,19,FALSE)</f>
        <v>#REF!</v>
      </c>
      <c r="K108" s="148" t="e">
        <f>VLOOKUP($A108,'JAN-DEC'!#REF!,20,FALSE)</f>
        <v>#REF!</v>
      </c>
      <c r="L108" s="148" t="e">
        <f>VLOOKUP($A108,'JAN-DEC'!#REF!,21,FALSE)</f>
        <v>#REF!</v>
      </c>
      <c r="M108" s="148" t="e">
        <f>VLOOKUP($A108,'JAN-DEC'!#REF!,22,FALSE)</f>
        <v>#REF!</v>
      </c>
      <c r="N108" s="148" t="e">
        <f>VLOOKUP($A108,'JAN-DEC'!#REF!,23,FALSE)</f>
        <v>#REF!</v>
      </c>
      <c r="O108" s="148" t="e">
        <f>VLOOKUP($A108,'JAN-DEC'!#REF!,24,FALSE)</f>
        <v>#REF!</v>
      </c>
      <c r="P108" s="148" t="e">
        <f>VLOOKUP($A108,'JAN-DEC'!#REF!,25,FALSE)</f>
        <v>#REF!</v>
      </c>
      <c r="Q108" s="148" t="e">
        <f>VLOOKUP($A108,'JAN-DEC'!#REF!,26,FALSE)</f>
        <v>#REF!</v>
      </c>
      <c r="R108" s="148" t="e">
        <f>VLOOKUP($A108,'JAN-DEC'!#REF!,27,FALSE)</f>
        <v>#REF!</v>
      </c>
      <c r="S108" s="148" t="e">
        <f>VLOOKUP($A108,'JAN-DEC'!#REF!,28,FALSE)</f>
        <v>#REF!</v>
      </c>
      <c r="T108" s="148" t="e">
        <f>VLOOKUP($A108,'JAN-DEC'!#REF!,29,FALSE)</f>
        <v>#REF!</v>
      </c>
      <c r="U108" s="149" t="e">
        <f>VLOOKUP($A108,'JAN-DEC'!#REF!,30,FALSE)</f>
        <v>#REF!</v>
      </c>
      <c r="V108" s="100" t="e">
        <f>VLOOKUP($A108,'JAN-DEC'!#REF!,32,FALSE)</f>
        <v>#REF!</v>
      </c>
      <c r="W108" s="107" t="e">
        <f t="shared" si="17"/>
        <v>#REF!</v>
      </c>
    </row>
    <row r="109">
      <c r="A109" s="147" t="s">
        <v>163</v>
      </c>
      <c r="B109" s="147" t="s">
        <v>164</v>
      </c>
      <c r="C109" s="148" t="e">
        <f>VLOOKUP($A109,'JAN-DEC'!#REF!,12,FALSE)</f>
        <v>#REF!</v>
      </c>
      <c r="D109" s="148" t="e">
        <f>VLOOKUP($A109,'JAN-DEC'!#REF!,13,FALSE)</f>
        <v>#REF!</v>
      </c>
      <c r="E109" s="148" t="e">
        <f>VLOOKUP($A109,'JAN-DEC'!#REF!,14,FALSE)</f>
        <v>#REF!</v>
      </c>
      <c r="F109" s="148" t="e">
        <f>VLOOKUP($A109,'JAN-DEC'!#REF!,15,FALSE)</f>
        <v>#REF!</v>
      </c>
      <c r="G109" s="148" t="e">
        <f>VLOOKUP($A109,'JAN-DEC'!#REF!,16,FALSE)</f>
        <v>#REF!</v>
      </c>
      <c r="H109" s="148" t="e">
        <f>VLOOKUP($A109,'JAN-DEC'!#REF!,17,FALSE)</f>
        <v>#REF!</v>
      </c>
      <c r="I109" s="148" t="e">
        <f>VLOOKUP($A109,'JAN-DEC'!#REF!,18,FALSE)</f>
        <v>#REF!</v>
      </c>
      <c r="J109" s="148" t="e">
        <f>VLOOKUP($A109,'JAN-DEC'!#REF!,19,FALSE)</f>
        <v>#REF!</v>
      </c>
      <c r="K109" s="148" t="e">
        <f>VLOOKUP($A109,'JAN-DEC'!#REF!,20,FALSE)</f>
        <v>#REF!</v>
      </c>
      <c r="L109" s="148" t="e">
        <f>VLOOKUP($A109,'JAN-DEC'!#REF!,21,FALSE)</f>
        <v>#REF!</v>
      </c>
      <c r="M109" s="148" t="e">
        <f>VLOOKUP($A109,'JAN-DEC'!#REF!,22,FALSE)</f>
        <v>#REF!</v>
      </c>
      <c r="N109" s="148" t="e">
        <f>VLOOKUP($A109,'JAN-DEC'!#REF!,23,FALSE)</f>
        <v>#REF!</v>
      </c>
      <c r="O109" s="148" t="e">
        <f>VLOOKUP($A109,'JAN-DEC'!#REF!,24,FALSE)</f>
        <v>#REF!</v>
      </c>
      <c r="P109" s="148" t="e">
        <f>VLOOKUP($A109,'JAN-DEC'!#REF!,25,FALSE)</f>
        <v>#REF!</v>
      </c>
      <c r="Q109" s="148" t="e">
        <f>VLOOKUP($A109,'JAN-DEC'!#REF!,26,FALSE)</f>
        <v>#REF!</v>
      </c>
      <c r="R109" s="148" t="e">
        <f>VLOOKUP($A109,'JAN-DEC'!#REF!,27,FALSE)</f>
        <v>#REF!</v>
      </c>
      <c r="S109" s="148" t="e">
        <f>VLOOKUP($A109,'JAN-DEC'!#REF!,28,FALSE)</f>
        <v>#REF!</v>
      </c>
      <c r="T109" s="148" t="e">
        <f>VLOOKUP($A109,'JAN-DEC'!#REF!,29,FALSE)</f>
        <v>#REF!</v>
      </c>
      <c r="U109" s="149" t="e">
        <f>VLOOKUP($A109,'JAN-DEC'!#REF!,30,FALSE)</f>
        <v>#REF!</v>
      </c>
      <c r="V109" s="100" t="e">
        <f>VLOOKUP($A109,'JAN-DEC'!#REF!,32,FALSE)</f>
        <v>#REF!</v>
      </c>
      <c r="W109" s="107" t="e">
        <f t="shared" si="17"/>
        <v>#REF!</v>
      </c>
    </row>
    <row r="110">
      <c r="A110" s="147" t="s">
        <v>165</v>
      </c>
      <c r="B110" s="147" t="s">
        <v>105</v>
      </c>
      <c r="C110" s="148" t="e">
        <f>VLOOKUP($A110,'JAN-DEC'!#REF!,12,FALSE)</f>
        <v>#REF!</v>
      </c>
      <c r="D110" s="148" t="e">
        <f>VLOOKUP($A110,'JAN-DEC'!#REF!,13,FALSE)</f>
        <v>#REF!</v>
      </c>
      <c r="E110" s="148" t="e">
        <f>VLOOKUP($A110,'JAN-DEC'!#REF!,14,FALSE)</f>
        <v>#REF!</v>
      </c>
      <c r="F110" s="148" t="e">
        <f>VLOOKUP($A110,'JAN-DEC'!#REF!,15,FALSE)</f>
        <v>#REF!</v>
      </c>
      <c r="G110" s="148" t="e">
        <f>VLOOKUP($A110,'JAN-DEC'!#REF!,16,FALSE)</f>
        <v>#REF!</v>
      </c>
      <c r="H110" s="148" t="e">
        <f>VLOOKUP($A110,'JAN-DEC'!#REF!,17,FALSE)</f>
        <v>#REF!</v>
      </c>
      <c r="I110" s="148" t="e">
        <f>VLOOKUP($A110,'JAN-DEC'!#REF!,18,FALSE)</f>
        <v>#REF!</v>
      </c>
      <c r="J110" s="148" t="e">
        <f>VLOOKUP($A110,'JAN-DEC'!#REF!,19,FALSE)</f>
        <v>#REF!</v>
      </c>
      <c r="K110" s="148" t="e">
        <f>VLOOKUP($A110,'JAN-DEC'!#REF!,20,FALSE)</f>
        <v>#REF!</v>
      </c>
      <c r="L110" s="148" t="e">
        <f>VLOOKUP($A110,'JAN-DEC'!#REF!,21,FALSE)</f>
        <v>#REF!</v>
      </c>
      <c r="M110" s="148" t="e">
        <f>VLOOKUP($A110,'JAN-DEC'!#REF!,22,FALSE)</f>
        <v>#REF!</v>
      </c>
      <c r="N110" s="148" t="e">
        <f>VLOOKUP($A110,'JAN-DEC'!#REF!,23,FALSE)</f>
        <v>#REF!</v>
      </c>
      <c r="O110" s="148" t="e">
        <f>VLOOKUP($A110,'JAN-DEC'!#REF!,24,FALSE)</f>
        <v>#REF!</v>
      </c>
      <c r="P110" s="148" t="e">
        <f>VLOOKUP($A110,'JAN-DEC'!#REF!,25,FALSE)</f>
        <v>#REF!</v>
      </c>
      <c r="Q110" s="148" t="e">
        <f>VLOOKUP($A110,'JAN-DEC'!#REF!,26,FALSE)</f>
        <v>#REF!</v>
      </c>
      <c r="R110" s="148" t="e">
        <f>VLOOKUP($A110,'JAN-DEC'!#REF!,27,FALSE)</f>
        <v>#REF!</v>
      </c>
      <c r="S110" s="148" t="e">
        <f>VLOOKUP($A110,'JAN-DEC'!#REF!,28,FALSE)</f>
        <v>#REF!</v>
      </c>
      <c r="T110" s="148" t="e">
        <f>VLOOKUP($A110,'JAN-DEC'!#REF!,29,FALSE)</f>
        <v>#REF!</v>
      </c>
      <c r="U110" s="149" t="e">
        <f>VLOOKUP($A110,'JAN-DEC'!#REF!,30,FALSE)</f>
        <v>#REF!</v>
      </c>
      <c r="V110" s="100" t="e">
        <f>VLOOKUP($A110,'JAN-DEC'!#REF!,32,FALSE)</f>
        <v>#REF!</v>
      </c>
      <c r="W110" s="107" t="e">
        <f t="shared" si="17"/>
        <v>#REF!</v>
      </c>
    </row>
    <row r="111">
      <c r="A111" s="147" t="s">
        <v>166</v>
      </c>
      <c r="B111" s="147" t="s">
        <v>167</v>
      </c>
      <c r="C111" s="148" t="e">
        <f>VLOOKUP($A111,'JAN-DEC'!#REF!,12,FALSE)</f>
        <v>#REF!</v>
      </c>
      <c r="D111" s="148" t="e">
        <f>VLOOKUP($A111,'JAN-DEC'!#REF!,13,FALSE)</f>
        <v>#REF!</v>
      </c>
      <c r="E111" s="148" t="e">
        <f>VLOOKUP($A111,'JAN-DEC'!#REF!,14,FALSE)</f>
        <v>#REF!</v>
      </c>
      <c r="F111" s="148" t="e">
        <f>VLOOKUP($A111,'JAN-DEC'!#REF!,15,FALSE)</f>
        <v>#REF!</v>
      </c>
      <c r="G111" s="148" t="e">
        <f>VLOOKUP($A111,'JAN-DEC'!#REF!,16,FALSE)</f>
        <v>#REF!</v>
      </c>
      <c r="H111" s="148" t="e">
        <f>VLOOKUP($A111,'JAN-DEC'!#REF!,17,FALSE)</f>
        <v>#REF!</v>
      </c>
      <c r="I111" s="148" t="e">
        <f>VLOOKUP($A111,'JAN-DEC'!#REF!,18,FALSE)</f>
        <v>#REF!</v>
      </c>
      <c r="J111" s="148" t="e">
        <f>VLOOKUP($A111,'JAN-DEC'!#REF!,19,FALSE)</f>
        <v>#REF!</v>
      </c>
      <c r="K111" s="148" t="e">
        <f>VLOOKUP($A111,'JAN-DEC'!#REF!,20,FALSE)</f>
        <v>#REF!</v>
      </c>
      <c r="L111" s="148" t="e">
        <f>VLOOKUP($A111,'JAN-DEC'!#REF!,21,FALSE)</f>
        <v>#REF!</v>
      </c>
      <c r="M111" s="148" t="e">
        <f>VLOOKUP($A111,'JAN-DEC'!#REF!,22,FALSE)</f>
        <v>#REF!</v>
      </c>
      <c r="N111" s="148" t="e">
        <f>VLOOKUP($A111,'JAN-DEC'!#REF!,23,FALSE)</f>
        <v>#REF!</v>
      </c>
      <c r="O111" s="148" t="e">
        <f>VLOOKUP($A111,'JAN-DEC'!#REF!,24,FALSE)</f>
        <v>#REF!</v>
      </c>
      <c r="P111" s="148" t="e">
        <f>VLOOKUP($A111,'JAN-DEC'!#REF!,25,FALSE)</f>
        <v>#REF!</v>
      </c>
      <c r="Q111" s="148" t="e">
        <f>VLOOKUP($A111,'JAN-DEC'!#REF!,26,FALSE)</f>
        <v>#REF!</v>
      </c>
      <c r="R111" s="148" t="e">
        <f>VLOOKUP($A111,'JAN-DEC'!#REF!,27,FALSE)</f>
        <v>#REF!</v>
      </c>
      <c r="S111" s="148" t="e">
        <f>VLOOKUP($A111,'JAN-DEC'!#REF!,28,FALSE)</f>
        <v>#REF!</v>
      </c>
      <c r="T111" s="148" t="e">
        <f>VLOOKUP($A111,'JAN-DEC'!#REF!,29,FALSE)</f>
        <v>#REF!</v>
      </c>
      <c r="U111" s="149" t="e">
        <f>VLOOKUP($A111,'JAN-DEC'!#REF!,30,FALSE)</f>
        <v>#REF!</v>
      </c>
      <c r="V111" s="100" t="e">
        <f>VLOOKUP($A111,'JAN-DEC'!#REF!,32,FALSE)</f>
        <v>#REF!</v>
      </c>
      <c r="W111" s="107" t="e">
        <f t="shared" si="17"/>
        <v>#REF!</v>
      </c>
    </row>
    <row r="112">
      <c r="A112" s="147" t="s">
        <v>168</v>
      </c>
      <c r="B112" s="147" t="s">
        <v>169</v>
      </c>
      <c r="C112" s="148" t="e">
        <f>VLOOKUP($A112,'JAN-DEC'!#REF!,12,FALSE)</f>
        <v>#REF!</v>
      </c>
      <c r="D112" s="148" t="e">
        <f>VLOOKUP($A112,'JAN-DEC'!#REF!,13,FALSE)</f>
        <v>#REF!</v>
      </c>
      <c r="E112" s="148" t="e">
        <f>VLOOKUP($A112,'JAN-DEC'!#REF!,14,FALSE)</f>
        <v>#REF!</v>
      </c>
      <c r="F112" s="148" t="e">
        <f>VLOOKUP($A112,'JAN-DEC'!#REF!,15,FALSE)</f>
        <v>#REF!</v>
      </c>
      <c r="G112" s="148" t="e">
        <f>VLOOKUP($A112,'JAN-DEC'!#REF!,16,FALSE)</f>
        <v>#REF!</v>
      </c>
      <c r="H112" s="148" t="e">
        <f>VLOOKUP($A112,'JAN-DEC'!#REF!,17,FALSE)</f>
        <v>#REF!</v>
      </c>
      <c r="I112" s="148" t="e">
        <f>VLOOKUP($A112,'JAN-DEC'!#REF!,18,FALSE)</f>
        <v>#REF!</v>
      </c>
      <c r="J112" s="148" t="e">
        <f>VLOOKUP($A112,'JAN-DEC'!#REF!,19,FALSE)</f>
        <v>#REF!</v>
      </c>
      <c r="K112" s="148" t="e">
        <f>VLOOKUP($A112,'JAN-DEC'!#REF!,20,FALSE)</f>
        <v>#REF!</v>
      </c>
      <c r="L112" s="148" t="e">
        <f>VLOOKUP($A112,'JAN-DEC'!#REF!,21,FALSE)</f>
        <v>#REF!</v>
      </c>
      <c r="M112" s="148" t="e">
        <f>VLOOKUP($A112,'JAN-DEC'!#REF!,22,FALSE)</f>
        <v>#REF!</v>
      </c>
      <c r="N112" s="148" t="e">
        <f>VLOOKUP($A112,'JAN-DEC'!#REF!,23,FALSE)</f>
        <v>#REF!</v>
      </c>
      <c r="O112" s="148" t="e">
        <f>VLOOKUP($A112,'JAN-DEC'!#REF!,24,FALSE)</f>
        <v>#REF!</v>
      </c>
      <c r="P112" s="148" t="e">
        <f>VLOOKUP($A112,'JAN-DEC'!#REF!,25,FALSE)</f>
        <v>#REF!</v>
      </c>
      <c r="Q112" s="148" t="e">
        <f>VLOOKUP($A112,'JAN-DEC'!#REF!,26,FALSE)</f>
        <v>#REF!</v>
      </c>
      <c r="R112" s="148" t="e">
        <f>VLOOKUP($A112,'JAN-DEC'!#REF!,27,FALSE)</f>
        <v>#REF!</v>
      </c>
      <c r="S112" s="148" t="e">
        <f>VLOOKUP($A112,'JAN-DEC'!#REF!,28,FALSE)</f>
        <v>#REF!</v>
      </c>
      <c r="T112" s="148" t="e">
        <f>VLOOKUP($A112,'JAN-DEC'!#REF!,29,FALSE)</f>
        <v>#REF!</v>
      </c>
      <c r="U112" s="149" t="e">
        <f>VLOOKUP($A112,'JAN-DEC'!#REF!,30,FALSE)</f>
        <v>#REF!</v>
      </c>
      <c r="V112" s="100" t="e">
        <f>VLOOKUP($A112,'JAN-DEC'!#REF!,32,FALSE)</f>
        <v>#REF!</v>
      </c>
      <c r="W112" s="107" t="e">
        <f t="shared" si="17"/>
        <v>#REF!</v>
      </c>
    </row>
    <row r="113">
      <c r="A113" s="147" t="s">
        <v>170</v>
      </c>
      <c r="B113" s="147" t="s">
        <v>171</v>
      </c>
      <c r="C113" s="148" t="e">
        <f>VLOOKUP($A113,'JAN-DEC'!#REF!,12,FALSE)</f>
        <v>#REF!</v>
      </c>
      <c r="D113" s="148" t="e">
        <f>VLOOKUP($A113,'JAN-DEC'!#REF!,13,FALSE)</f>
        <v>#REF!</v>
      </c>
      <c r="E113" s="148" t="e">
        <f>VLOOKUP($A113,'JAN-DEC'!#REF!,14,FALSE)</f>
        <v>#REF!</v>
      </c>
      <c r="F113" s="148" t="e">
        <f>VLOOKUP($A113,'JAN-DEC'!#REF!,15,FALSE)</f>
        <v>#REF!</v>
      </c>
      <c r="G113" s="148" t="e">
        <f>VLOOKUP($A113,'JAN-DEC'!#REF!,16,FALSE)</f>
        <v>#REF!</v>
      </c>
      <c r="H113" s="148" t="e">
        <f>VLOOKUP($A113,'JAN-DEC'!#REF!,17,FALSE)</f>
        <v>#REF!</v>
      </c>
      <c r="I113" s="148" t="e">
        <f>VLOOKUP($A113,'JAN-DEC'!#REF!,18,FALSE)</f>
        <v>#REF!</v>
      </c>
      <c r="J113" s="148" t="e">
        <f>VLOOKUP($A113,'JAN-DEC'!#REF!,19,FALSE)</f>
        <v>#REF!</v>
      </c>
      <c r="K113" s="148" t="e">
        <f>VLOOKUP($A113,'JAN-DEC'!#REF!,20,FALSE)</f>
        <v>#REF!</v>
      </c>
      <c r="L113" s="148" t="e">
        <f>VLOOKUP($A113,'JAN-DEC'!#REF!,21,FALSE)</f>
        <v>#REF!</v>
      </c>
      <c r="M113" s="148" t="e">
        <f>VLOOKUP($A113,'JAN-DEC'!#REF!,22,FALSE)</f>
        <v>#REF!</v>
      </c>
      <c r="N113" s="148" t="e">
        <f>VLOOKUP($A113,'JAN-DEC'!#REF!,23,FALSE)</f>
        <v>#REF!</v>
      </c>
      <c r="O113" s="148" t="e">
        <f>VLOOKUP($A113,'JAN-DEC'!#REF!,24,FALSE)</f>
        <v>#REF!</v>
      </c>
      <c r="P113" s="148" t="e">
        <f>VLOOKUP($A113,'JAN-DEC'!#REF!,25,FALSE)</f>
        <v>#REF!</v>
      </c>
      <c r="Q113" s="148" t="e">
        <f>VLOOKUP($A113,'JAN-DEC'!#REF!,26,FALSE)</f>
        <v>#REF!</v>
      </c>
      <c r="R113" s="148" t="e">
        <f>VLOOKUP($A113,'JAN-DEC'!#REF!,27,FALSE)</f>
        <v>#REF!</v>
      </c>
      <c r="S113" s="148" t="e">
        <f>VLOOKUP($A113,'JAN-DEC'!#REF!,28,FALSE)</f>
        <v>#REF!</v>
      </c>
      <c r="T113" s="148" t="e">
        <f>VLOOKUP($A113,'JAN-DEC'!#REF!,29,FALSE)</f>
        <v>#REF!</v>
      </c>
      <c r="U113" s="149" t="e">
        <f>VLOOKUP($A113,'JAN-DEC'!#REF!,30,FALSE)</f>
        <v>#REF!</v>
      </c>
      <c r="V113" s="100" t="e">
        <f>VLOOKUP($A113,'JAN-DEC'!#REF!,32,FALSE)</f>
        <v>#REF!</v>
      </c>
      <c r="W113" s="107" t="e">
        <f t="shared" si="17"/>
        <v>#REF!</v>
      </c>
    </row>
    <row r="114">
      <c r="A114" s="147" t="s">
        <v>172</v>
      </c>
      <c r="B114" s="147" t="s">
        <v>105</v>
      </c>
      <c r="C114" s="148" t="e">
        <f>VLOOKUP($A114,'JAN-DEC'!#REF!,12,FALSE)</f>
        <v>#REF!</v>
      </c>
      <c r="D114" s="148" t="e">
        <f>VLOOKUP($A114,'JAN-DEC'!#REF!,13,FALSE)</f>
        <v>#REF!</v>
      </c>
      <c r="E114" s="148" t="e">
        <f>VLOOKUP($A114,'JAN-DEC'!#REF!,14,FALSE)</f>
        <v>#REF!</v>
      </c>
      <c r="F114" s="148" t="e">
        <f>VLOOKUP($A114,'JAN-DEC'!#REF!,15,FALSE)</f>
        <v>#REF!</v>
      </c>
      <c r="G114" s="148" t="e">
        <f>VLOOKUP($A114,'JAN-DEC'!#REF!,16,FALSE)</f>
        <v>#REF!</v>
      </c>
      <c r="H114" s="148" t="e">
        <f>VLOOKUP($A114,'JAN-DEC'!#REF!,17,FALSE)</f>
        <v>#REF!</v>
      </c>
      <c r="I114" s="148" t="e">
        <f>VLOOKUP($A114,'JAN-DEC'!#REF!,18,FALSE)</f>
        <v>#REF!</v>
      </c>
      <c r="J114" s="148" t="e">
        <f>VLOOKUP($A114,'JAN-DEC'!#REF!,19,FALSE)</f>
        <v>#REF!</v>
      </c>
      <c r="K114" s="148" t="e">
        <f>VLOOKUP($A114,'JAN-DEC'!#REF!,20,FALSE)</f>
        <v>#REF!</v>
      </c>
      <c r="L114" s="148" t="e">
        <f>VLOOKUP($A114,'JAN-DEC'!#REF!,21,FALSE)</f>
        <v>#REF!</v>
      </c>
      <c r="M114" s="148" t="e">
        <f>VLOOKUP($A114,'JAN-DEC'!#REF!,22,FALSE)</f>
        <v>#REF!</v>
      </c>
      <c r="N114" s="148" t="e">
        <f>VLOOKUP($A114,'JAN-DEC'!#REF!,23,FALSE)</f>
        <v>#REF!</v>
      </c>
      <c r="O114" s="148" t="e">
        <f>VLOOKUP($A114,'JAN-DEC'!#REF!,24,FALSE)</f>
        <v>#REF!</v>
      </c>
      <c r="P114" s="148" t="e">
        <f>VLOOKUP($A114,'JAN-DEC'!#REF!,25,FALSE)</f>
        <v>#REF!</v>
      </c>
      <c r="Q114" s="148" t="e">
        <f>VLOOKUP($A114,'JAN-DEC'!#REF!,26,FALSE)</f>
        <v>#REF!</v>
      </c>
      <c r="R114" s="148" t="e">
        <f>VLOOKUP($A114,'JAN-DEC'!#REF!,27,FALSE)</f>
        <v>#REF!</v>
      </c>
      <c r="S114" s="148" t="e">
        <f>VLOOKUP($A114,'JAN-DEC'!#REF!,28,FALSE)</f>
        <v>#REF!</v>
      </c>
      <c r="T114" s="148" t="e">
        <f>VLOOKUP($A114,'JAN-DEC'!#REF!,29,FALSE)</f>
        <v>#REF!</v>
      </c>
      <c r="U114" s="149" t="e">
        <f>VLOOKUP($A114,'JAN-DEC'!#REF!,30,FALSE)</f>
        <v>#REF!</v>
      </c>
      <c r="V114" s="100" t="e">
        <f>VLOOKUP($A114,'JAN-DEC'!#REF!,32,FALSE)</f>
        <v>#REF!</v>
      </c>
      <c r="W114" s="107" t="e">
        <f t="shared" si="17"/>
        <v>#REF!</v>
      </c>
    </row>
    <row r="115">
      <c r="A115" s="147" t="s">
        <v>173</v>
      </c>
      <c r="B115" s="147" t="s">
        <v>174</v>
      </c>
      <c r="C115" s="148" t="e">
        <f>VLOOKUP($A115,'JAN-DEC'!#REF!,12,FALSE)</f>
        <v>#REF!</v>
      </c>
      <c r="D115" s="148" t="e">
        <f>VLOOKUP($A115,'JAN-DEC'!#REF!,13,FALSE)</f>
        <v>#REF!</v>
      </c>
      <c r="E115" s="148" t="e">
        <f>VLOOKUP($A115,'JAN-DEC'!#REF!,14,FALSE)</f>
        <v>#REF!</v>
      </c>
      <c r="F115" s="148" t="e">
        <f>VLOOKUP($A115,'JAN-DEC'!#REF!,15,FALSE)</f>
        <v>#REF!</v>
      </c>
      <c r="G115" s="148" t="e">
        <f>VLOOKUP($A115,'JAN-DEC'!#REF!,16,FALSE)</f>
        <v>#REF!</v>
      </c>
      <c r="H115" s="148" t="e">
        <f>VLOOKUP($A115,'JAN-DEC'!#REF!,17,FALSE)</f>
        <v>#REF!</v>
      </c>
      <c r="I115" s="148" t="e">
        <f>VLOOKUP($A115,'JAN-DEC'!#REF!,18,FALSE)</f>
        <v>#REF!</v>
      </c>
      <c r="J115" s="148" t="e">
        <f>VLOOKUP($A115,'JAN-DEC'!#REF!,19,FALSE)</f>
        <v>#REF!</v>
      </c>
      <c r="K115" s="148" t="e">
        <f>VLOOKUP($A115,'JAN-DEC'!#REF!,20,FALSE)</f>
        <v>#REF!</v>
      </c>
      <c r="L115" s="148" t="e">
        <f>VLOOKUP($A115,'JAN-DEC'!#REF!,21,FALSE)</f>
        <v>#REF!</v>
      </c>
      <c r="M115" s="148" t="e">
        <f>VLOOKUP($A115,'JAN-DEC'!#REF!,22,FALSE)</f>
        <v>#REF!</v>
      </c>
      <c r="N115" s="148" t="e">
        <f>VLOOKUP($A115,'JAN-DEC'!#REF!,23,FALSE)</f>
        <v>#REF!</v>
      </c>
      <c r="O115" s="148" t="e">
        <f>VLOOKUP($A115,'JAN-DEC'!#REF!,24,FALSE)</f>
        <v>#REF!</v>
      </c>
      <c r="P115" s="148" t="e">
        <f>VLOOKUP($A115,'JAN-DEC'!#REF!,25,FALSE)</f>
        <v>#REF!</v>
      </c>
      <c r="Q115" s="148" t="e">
        <f>VLOOKUP($A115,'JAN-DEC'!#REF!,26,FALSE)</f>
        <v>#REF!</v>
      </c>
      <c r="R115" s="148" t="e">
        <f>VLOOKUP($A115,'JAN-DEC'!#REF!,27,FALSE)</f>
        <v>#REF!</v>
      </c>
      <c r="S115" s="148" t="e">
        <f>VLOOKUP($A115,'JAN-DEC'!#REF!,28,FALSE)</f>
        <v>#REF!</v>
      </c>
      <c r="T115" s="148" t="e">
        <f>VLOOKUP($A115,'JAN-DEC'!#REF!,29,FALSE)</f>
        <v>#REF!</v>
      </c>
      <c r="U115" s="149" t="e">
        <f>VLOOKUP($A115,'JAN-DEC'!#REF!,30,FALSE)</f>
        <v>#REF!</v>
      </c>
      <c r="V115" s="100" t="e">
        <f>VLOOKUP($A115,'JAN-DEC'!#REF!,32,FALSE)</f>
        <v>#REF!</v>
      </c>
      <c r="W115" s="107" t="e">
        <f t="shared" si="17"/>
        <v>#REF!</v>
      </c>
    </row>
    <row r="116">
      <c r="A116" s="147" t="s">
        <v>175</v>
      </c>
      <c r="B116" s="147" t="s">
        <v>176</v>
      </c>
      <c r="C116" s="148" t="e">
        <f>VLOOKUP($A116,'JAN-DEC'!#REF!,12,FALSE)</f>
        <v>#REF!</v>
      </c>
      <c r="D116" s="148" t="e">
        <f>VLOOKUP($A116,'JAN-DEC'!#REF!,13,FALSE)</f>
        <v>#REF!</v>
      </c>
      <c r="E116" s="148" t="e">
        <f>VLOOKUP($A116,'JAN-DEC'!#REF!,14,FALSE)</f>
        <v>#REF!</v>
      </c>
      <c r="F116" s="148" t="e">
        <f>VLOOKUP($A116,'JAN-DEC'!#REF!,15,FALSE)</f>
        <v>#REF!</v>
      </c>
      <c r="G116" s="148" t="e">
        <f>VLOOKUP($A116,'JAN-DEC'!#REF!,16,FALSE)</f>
        <v>#REF!</v>
      </c>
      <c r="H116" s="148" t="e">
        <f>VLOOKUP($A116,'JAN-DEC'!#REF!,17,FALSE)</f>
        <v>#REF!</v>
      </c>
      <c r="I116" s="148" t="e">
        <f>VLOOKUP($A116,'JAN-DEC'!#REF!,18,FALSE)</f>
        <v>#REF!</v>
      </c>
      <c r="J116" s="148" t="e">
        <f>VLOOKUP($A116,'JAN-DEC'!#REF!,19,FALSE)</f>
        <v>#REF!</v>
      </c>
      <c r="K116" s="148" t="e">
        <f>VLOOKUP($A116,'JAN-DEC'!#REF!,20,FALSE)</f>
        <v>#REF!</v>
      </c>
      <c r="L116" s="148" t="e">
        <f>VLOOKUP($A116,'JAN-DEC'!#REF!,21,FALSE)</f>
        <v>#REF!</v>
      </c>
      <c r="M116" s="148" t="e">
        <f>VLOOKUP($A116,'JAN-DEC'!#REF!,22,FALSE)</f>
        <v>#REF!</v>
      </c>
      <c r="N116" s="148" t="e">
        <f>VLOOKUP($A116,'JAN-DEC'!#REF!,23,FALSE)</f>
        <v>#REF!</v>
      </c>
      <c r="O116" s="148" t="e">
        <f>VLOOKUP($A116,'JAN-DEC'!#REF!,24,FALSE)</f>
        <v>#REF!</v>
      </c>
      <c r="P116" s="148" t="e">
        <f>VLOOKUP($A116,'JAN-DEC'!#REF!,25,FALSE)</f>
        <v>#REF!</v>
      </c>
      <c r="Q116" s="148" t="e">
        <f>VLOOKUP($A116,'JAN-DEC'!#REF!,26,FALSE)</f>
        <v>#REF!</v>
      </c>
      <c r="R116" s="148" t="e">
        <f>VLOOKUP($A116,'JAN-DEC'!#REF!,27,FALSE)</f>
        <v>#REF!</v>
      </c>
      <c r="S116" s="148" t="e">
        <f>VLOOKUP($A116,'JAN-DEC'!#REF!,28,FALSE)</f>
        <v>#REF!</v>
      </c>
      <c r="T116" s="148" t="e">
        <f>VLOOKUP($A116,'JAN-DEC'!#REF!,29,FALSE)</f>
        <v>#REF!</v>
      </c>
      <c r="U116" s="149" t="e">
        <f>VLOOKUP($A116,'JAN-DEC'!#REF!,30,FALSE)</f>
        <v>#REF!</v>
      </c>
      <c r="V116" s="100" t="e">
        <f>VLOOKUP($A116,'JAN-DEC'!#REF!,32,FALSE)</f>
        <v>#REF!</v>
      </c>
      <c r="W116" s="107" t="e">
        <f t="shared" si="17"/>
        <v>#REF!</v>
      </c>
    </row>
    <row r="117">
      <c r="A117" s="147" t="s">
        <v>177</v>
      </c>
      <c r="B117" s="147" t="s">
        <v>178</v>
      </c>
      <c r="C117" s="148" t="e">
        <f>VLOOKUP($A117,'JAN-DEC'!#REF!,12,FALSE)</f>
        <v>#REF!</v>
      </c>
      <c r="D117" s="148" t="e">
        <f>VLOOKUP($A117,'JAN-DEC'!#REF!,13,FALSE)</f>
        <v>#REF!</v>
      </c>
      <c r="E117" s="148" t="e">
        <f>VLOOKUP($A117,'JAN-DEC'!#REF!,14,FALSE)</f>
        <v>#REF!</v>
      </c>
      <c r="F117" s="148" t="e">
        <f>VLOOKUP($A117,'JAN-DEC'!#REF!,15,FALSE)</f>
        <v>#REF!</v>
      </c>
      <c r="G117" s="148" t="e">
        <f>VLOOKUP($A117,'JAN-DEC'!#REF!,16,FALSE)</f>
        <v>#REF!</v>
      </c>
      <c r="H117" s="148" t="e">
        <f>VLOOKUP($A117,'JAN-DEC'!#REF!,17,FALSE)</f>
        <v>#REF!</v>
      </c>
      <c r="I117" s="148" t="e">
        <f>VLOOKUP($A117,'JAN-DEC'!#REF!,18,FALSE)</f>
        <v>#REF!</v>
      </c>
      <c r="J117" s="148" t="e">
        <f>VLOOKUP($A117,'JAN-DEC'!#REF!,19,FALSE)</f>
        <v>#REF!</v>
      </c>
      <c r="K117" s="148" t="e">
        <f>VLOOKUP($A117,'JAN-DEC'!#REF!,20,FALSE)</f>
        <v>#REF!</v>
      </c>
      <c r="L117" s="148" t="e">
        <f>VLOOKUP($A117,'JAN-DEC'!#REF!,21,FALSE)</f>
        <v>#REF!</v>
      </c>
      <c r="M117" s="148" t="e">
        <f>VLOOKUP($A117,'JAN-DEC'!#REF!,22,FALSE)</f>
        <v>#REF!</v>
      </c>
      <c r="N117" s="148" t="e">
        <f>VLOOKUP($A117,'JAN-DEC'!#REF!,23,FALSE)</f>
        <v>#REF!</v>
      </c>
      <c r="O117" s="148" t="e">
        <f>VLOOKUP($A117,'JAN-DEC'!#REF!,24,FALSE)</f>
        <v>#REF!</v>
      </c>
      <c r="P117" s="148" t="e">
        <f>VLOOKUP($A117,'JAN-DEC'!#REF!,25,FALSE)</f>
        <v>#REF!</v>
      </c>
      <c r="Q117" s="148" t="e">
        <f>VLOOKUP($A117,'JAN-DEC'!#REF!,26,FALSE)</f>
        <v>#REF!</v>
      </c>
      <c r="R117" s="148" t="e">
        <f>VLOOKUP($A117,'JAN-DEC'!#REF!,27,FALSE)</f>
        <v>#REF!</v>
      </c>
      <c r="S117" s="148" t="e">
        <f>VLOOKUP($A117,'JAN-DEC'!#REF!,28,FALSE)</f>
        <v>#REF!</v>
      </c>
      <c r="T117" s="148" t="e">
        <f>VLOOKUP($A117,'JAN-DEC'!#REF!,29,FALSE)</f>
        <v>#REF!</v>
      </c>
      <c r="U117" s="149" t="e">
        <f>VLOOKUP($A117,'JAN-DEC'!#REF!,30,FALSE)</f>
        <v>#REF!</v>
      </c>
      <c r="V117" s="100" t="e">
        <f>VLOOKUP($A117,'JAN-DEC'!#REF!,32,FALSE)</f>
        <v>#REF!</v>
      </c>
      <c r="W117" s="107" t="e">
        <f t="shared" si="17"/>
        <v>#REF!</v>
      </c>
    </row>
    <row r="118">
      <c r="A118" s="147" t="s">
        <v>179</v>
      </c>
      <c r="B118" s="147" t="s">
        <v>180</v>
      </c>
      <c r="C118" s="148" t="e">
        <f>VLOOKUP($A118,'JAN-DEC'!#REF!,12,FALSE)</f>
        <v>#REF!</v>
      </c>
      <c r="D118" s="148" t="e">
        <f>VLOOKUP($A118,'JAN-DEC'!#REF!,13,FALSE)</f>
        <v>#REF!</v>
      </c>
      <c r="E118" s="148" t="e">
        <f>VLOOKUP($A118,'JAN-DEC'!#REF!,14,FALSE)</f>
        <v>#REF!</v>
      </c>
      <c r="F118" s="148" t="e">
        <f>VLOOKUP($A118,'JAN-DEC'!#REF!,15,FALSE)</f>
        <v>#REF!</v>
      </c>
      <c r="G118" s="148" t="e">
        <f>VLOOKUP($A118,'JAN-DEC'!#REF!,16,FALSE)</f>
        <v>#REF!</v>
      </c>
      <c r="H118" s="148" t="e">
        <f>VLOOKUP($A118,'JAN-DEC'!#REF!,17,FALSE)</f>
        <v>#REF!</v>
      </c>
      <c r="I118" s="148" t="e">
        <f>VLOOKUP($A118,'JAN-DEC'!#REF!,18,FALSE)</f>
        <v>#REF!</v>
      </c>
      <c r="J118" s="148" t="e">
        <f>VLOOKUP($A118,'JAN-DEC'!#REF!,19,FALSE)</f>
        <v>#REF!</v>
      </c>
      <c r="K118" s="148" t="e">
        <f>VLOOKUP($A118,'JAN-DEC'!#REF!,20,FALSE)</f>
        <v>#REF!</v>
      </c>
      <c r="L118" s="148" t="e">
        <f>VLOOKUP($A118,'JAN-DEC'!#REF!,21,FALSE)</f>
        <v>#REF!</v>
      </c>
      <c r="M118" s="148" t="e">
        <f>VLOOKUP($A118,'JAN-DEC'!#REF!,22,FALSE)</f>
        <v>#REF!</v>
      </c>
      <c r="N118" s="148" t="e">
        <f>VLOOKUP($A118,'JAN-DEC'!#REF!,23,FALSE)</f>
        <v>#REF!</v>
      </c>
      <c r="O118" s="148" t="e">
        <f>VLOOKUP($A118,'JAN-DEC'!#REF!,24,FALSE)</f>
        <v>#REF!</v>
      </c>
      <c r="P118" s="148" t="e">
        <f>VLOOKUP($A118,'JAN-DEC'!#REF!,25,FALSE)</f>
        <v>#REF!</v>
      </c>
      <c r="Q118" s="148" t="e">
        <f>VLOOKUP($A118,'JAN-DEC'!#REF!,26,FALSE)</f>
        <v>#REF!</v>
      </c>
      <c r="R118" s="148" t="e">
        <f>VLOOKUP($A118,'JAN-DEC'!#REF!,27,FALSE)</f>
        <v>#REF!</v>
      </c>
      <c r="S118" s="148" t="e">
        <f>VLOOKUP($A118,'JAN-DEC'!#REF!,28,FALSE)</f>
        <v>#REF!</v>
      </c>
      <c r="T118" s="148" t="e">
        <f>VLOOKUP($A118,'JAN-DEC'!#REF!,29,FALSE)</f>
        <v>#REF!</v>
      </c>
      <c r="U118" s="149" t="e">
        <f>VLOOKUP($A118,'JAN-DEC'!#REF!,30,FALSE)</f>
        <v>#REF!</v>
      </c>
      <c r="V118" s="100" t="e">
        <f>VLOOKUP($A118,'JAN-DEC'!#REF!,32,FALSE)</f>
        <v>#REF!</v>
      </c>
      <c r="W118" s="107" t="e">
        <f t="shared" si="17"/>
        <v>#REF!</v>
      </c>
    </row>
    <row r="119">
      <c r="A119" s="147" t="s">
        <v>181</v>
      </c>
      <c r="B119" s="147" t="s">
        <v>182</v>
      </c>
      <c r="C119" s="148" t="e">
        <f>VLOOKUP($A119,'JAN-DEC'!#REF!,12,FALSE)</f>
        <v>#REF!</v>
      </c>
      <c r="D119" s="148" t="e">
        <f>VLOOKUP($A119,'JAN-DEC'!#REF!,13,FALSE)</f>
        <v>#REF!</v>
      </c>
      <c r="E119" s="148" t="e">
        <f>VLOOKUP($A119,'JAN-DEC'!#REF!,14,FALSE)</f>
        <v>#REF!</v>
      </c>
      <c r="F119" s="148" t="e">
        <f>VLOOKUP($A119,'JAN-DEC'!#REF!,15,FALSE)</f>
        <v>#REF!</v>
      </c>
      <c r="G119" s="148" t="e">
        <f>VLOOKUP($A119,'JAN-DEC'!#REF!,16,FALSE)</f>
        <v>#REF!</v>
      </c>
      <c r="H119" s="148" t="e">
        <f>VLOOKUP($A119,'JAN-DEC'!#REF!,17,FALSE)</f>
        <v>#REF!</v>
      </c>
      <c r="I119" s="148" t="e">
        <f>VLOOKUP($A119,'JAN-DEC'!#REF!,18,FALSE)</f>
        <v>#REF!</v>
      </c>
      <c r="J119" s="148" t="e">
        <f>VLOOKUP($A119,'JAN-DEC'!#REF!,19,FALSE)</f>
        <v>#REF!</v>
      </c>
      <c r="K119" s="148" t="e">
        <f>VLOOKUP($A119,'JAN-DEC'!#REF!,20,FALSE)</f>
        <v>#REF!</v>
      </c>
      <c r="L119" s="148" t="e">
        <f>VLOOKUP($A119,'JAN-DEC'!#REF!,21,FALSE)</f>
        <v>#REF!</v>
      </c>
      <c r="M119" s="148" t="e">
        <f>VLOOKUP($A119,'JAN-DEC'!#REF!,22,FALSE)</f>
        <v>#REF!</v>
      </c>
      <c r="N119" s="148" t="e">
        <f>VLOOKUP($A119,'JAN-DEC'!#REF!,23,FALSE)</f>
        <v>#REF!</v>
      </c>
      <c r="O119" s="148" t="e">
        <f>VLOOKUP($A119,'JAN-DEC'!#REF!,24,FALSE)</f>
        <v>#REF!</v>
      </c>
      <c r="P119" s="148" t="e">
        <f>VLOOKUP($A119,'JAN-DEC'!#REF!,25,FALSE)</f>
        <v>#REF!</v>
      </c>
      <c r="Q119" s="148" t="e">
        <f>VLOOKUP($A119,'JAN-DEC'!#REF!,26,FALSE)</f>
        <v>#REF!</v>
      </c>
      <c r="R119" s="148" t="e">
        <f>VLOOKUP($A119,'JAN-DEC'!#REF!,27,FALSE)</f>
        <v>#REF!</v>
      </c>
      <c r="S119" s="148" t="e">
        <f>VLOOKUP($A119,'JAN-DEC'!#REF!,28,FALSE)</f>
        <v>#REF!</v>
      </c>
      <c r="T119" s="148" t="e">
        <f>VLOOKUP($A119,'JAN-DEC'!#REF!,29,FALSE)</f>
        <v>#REF!</v>
      </c>
      <c r="U119" s="149" t="e">
        <f>VLOOKUP($A119,'JAN-DEC'!#REF!,30,FALSE)</f>
        <v>#REF!</v>
      </c>
      <c r="V119" s="100" t="e">
        <f>VLOOKUP($A119,'JAN-DEC'!#REF!,32,FALSE)</f>
        <v>#REF!</v>
      </c>
      <c r="W119" s="107" t="e">
        <f t="shared" si="17"/>
        <v>#REF!</v>
      </c>
    </row>
    <row r="120">
      <c r="A120" s="147" t="s">
        <v>183</v>
      </c>
      <c r="B120" s="147" t="s">
        <v>184</v>
      </c>
      <c r="C120" s="148" t="e">
        <f>VLOOKUP($A120,'JAN-DEC'!#REF!,12,FALSE)</f>
        <v>#REF!</v>
      </c>
      <c r="D120" s="148" t="e">
        <f>VLOOKUP($A120,'JAN-DEC'!#REF!,13,FALSE)</f>
        <v>#REF!</v>
      </c>
      <c r="E120" s="148" t="e">
        <f>VLOOKUP($A120,'JAN-DEC'!#REF!,14,FALSE)</f>
        <v>#REF!</v>
      </c>
      <c r="F120" s="148" t="e">
        <f>VLOOKUP($A120,'JAN-DEC'!#REF!,15,FALSE)</f>
        <v>#REF!</v>
      </c>
      <c r="G120" s="148" t="e">
        <f>VLOOKUP($A120,'JAN-DEC'!#REF!,16,FALSE)</f>
        <v>#REF!</v>
      </c>
      <c r="H120" s="148" t="e">
        <f>VLOOKUP($A120,'JAN-DEC'!#REF!,17,FALSE)</f>
        <v>#REF!</v>
      </c>
      <c r="I120" s="148" t="e">
        <f>VLOOKUP($A120,'JAN-DEC'!#REF!,18,FALSE)</f>
        <v>#REF!</v>
      </c>
      <c r="J120" s="148" t="e">
        <f>VLOOKUP($A120,'JAN-DEC'!#REF!,19,FALSE)</f>
        <v>#REF!</v>
      </c>
      <c r="K120" s="148" t="e">
        <f>VLOOKUP($A120,'JAN-DEC'!#REF!,20,FALSE)</f>
        <v>#REF!</v>
      </c>
      <c r="L120" s="148" t="e">
        <f>VLOOKUP($A120,'JAN-DEC'!#REF!,21,FALSE)</f>
        <v>#REF!</v>
      </c>
      <c r="M120" s="148" t="e">
        <f>VLOOKUP($A120,'JAN-DEC'!#REF!,22,FALSE)</f>
        <v>#REF!</v>
      </c>
      <c r="N120" s="148" t="e">
        <f>VLOOKUP($A120,'JAN-DEC'!#REF!,23,FALSE)</f>
        <v>#REF!</v>
      </c>
      <c r="O120" s="148" t="e">
        <f>VLOOKUP($A120,'JAN-DEC'!#REF!,24,FALSE)</f>
        <v>#REF!</v>
      </c>
      <c r="P120" s="148" t="e">
        <f>VLOOKUP($A120,'JAN-DEC'!#REF!,25,FALSE)</f>
        <v>#REF!</v>
      </c>
      <c r="Q120" s="148" t="e">
        <f>VLOOKUP($A120,'JAN-DEC'!#REF!,26,FALSE)</f>
        <v>#REF!</v>
      </c>
      <c r="R120" s="148" t="e">
        <f>VLOOKUP($A120,'JAN-DEC'!#REF!,27,FALSE)</f>
        <v>#REF!</v>
      </c>
      <c r="S120" s="148" t="e">
        <f>VLOOKUP($A120,'JAN-DEC'!#REF!,28,FALSE)</f>
        <v>#REF!</v>
      </c>
      <c r="T120" s="148" t="e">
        <f>VLOOKUP($A120,'JAN-DEC'!#REF!,29,FALSE)</f>
        <v>#REF!</v>
      </c>
      <c r="U120" s="149" t="e">
        <f>VLOOKUP($A120,'JAN-DEC'!#REF!,30,FALSE)</f>
        <v>#REF!</v>
      </c>
      <c r="V120" s="100" t="e">
        <f>VLOOKUP($A120,'JAN-DEC'!#REF!,32,FALSE)</f>
        <v>#REF!</v>
      </c>
      <c r="W120" s="107" t="e">
        <f t="shared" si="17"/>
        <v>#REF!</v>
      </c>
    </row>
    <row r="121">
      <c r="A121" s="147" t="s">
        <v>185</v>
      </c>
      <c r="B121" s="147" t="s">
        <v>186</v>
      </c>
      <c r="C121" s="148" t="e">
        <f>VLOOKUP($A121,'JAN-DEC'!#REF!,12,FALSE)</f>
        <v>#REF!</v>
      </c>
      <c r="D121" s="148" t="e">
        <f>VLOOKUP($A121,'JAN-DEC'!#REF!,13,FALSE)</f>
        <v>#REF!</v>
      </c>
      <c r="E121" s="148" t="e">
        <f>VLOOKUP($A121,'JAN-DEC'!#REF!,14,FALSE)</f>
        <v>#REF!</v>
      </c>
      <c r="F121" s="148" t="e">
        <f>VLOOKUP($A121,'JAN-DEC'!#REF!,15,FALSE)</f>
        <v>#REF!</v>
      </c>
      <c r="G121" s="148" t="e">
        <f>VLOOKUP($A121,'JAN-DEC'!#REF!,16,FALSE)</f>
        <v>#REF!</v>
      </c>
      <c r="H121" s="148" t="e">
        <f>VLOOKUP($A121,'JAN-DEC'!#REF!,17,FALSE)</f>
        <v>#REF!</v>
      </c>
      <c r="I121" s="148" t="e">
        <f>VLOOKUP($A121,'JAN-DEC'!#REF!,18,FALSE)</f>
        <v>#REF!</v>
      </c>
      <c r="J121" s="148" t="e">
        <f>VLOOKUP($A121,'JAN-DEC'!#REF!,19,FALSE)</f>
        <v>#REF!</v>
      </c>
      <c r="K121" s="148" t="e">
        <f>VLOOKUP($A121,'JAN-DEC'!#REF!,20,FALSE)</f>
        <v>#REF!</v>
      </c>
      <c r="L121" s="148" t="e">
        <f>VLOOKUP($A121,'JAN-DEC'!#REF!,21,FALSE)</f>
        <v>#REF!</v>
      </c>
      <c r="M121" s="148" t="e">
        <f>VLOOKUP($A121,'JAN-DEC'!#REF!,22,FALSE)</f>
        <v>#REF!</v>
      </c>
      <c r="N121" s="148" t="e">
        <f>VLOOKUP($A121,'JAN-DEC'!#REF!,23,FALSE)</f>
        <v>#REF!</v>
      </c>
      <c r="O121" s="148" t="e">
        <f>VLOOKUP($A121,'JAN-DEC'!#REF!,24,FALSE)</f>
        <v>#REF!</v>
      </c>
      <c r="P121" s="148" t="e">
        <f>VLOOKUP($A121,'JAN-DEC'!#REF!,25,FALSE)</f>
        <v>#REF!</v>
      </c>
      <c r="Q121" s="148" t="e">
        <f>VLOOKUP($A121,'JAN-DEC'!#REF!,26,FALSE)</f>
        <v>#REF!</v>
      </c>
      <c r="R121" s="148" t="e">
        <f>VLOOKUP($A121,'JAN-DEC'!#REF!,27,FALSE)</f>
        <v>#REF!</v>
      </c>
      <c r="S121" s="148" t="e">
        <f>VLOOKUP($A121,'JAN-DEC'!#REF!,28,FALSE)</f>
        <v>#REF!</v>
      </c>
      <c r="T121" s="148" t="e">
        <f>VLOOKUP($A121,'JAN-DEC'!#REF!,29,FALSE)</f>
        <v>#REF!</v>
      </c>
      <c r="U121" s="149" t="e">
        <f>VLOOKUP($A121,'JAN-DEC'!#REF!,30,FALSE)</f>
        <v>#REF!</v>
      </c>
      <c r="V121" s="100" t="e">
        <f>VLOOKUP($A121,'JAN-DEC'!#REF!,32,FALSE)</f>
        <v>#REF!</v>
      </c>
      <c r="W121" s="107" t="e">
        <f t="shared" si="17"/>
        <v>#REF!</v>
      </c>
    </row>
    <row r="122">
      <c r="A122" s="147" t="s">
        <v>187</v>
      </c>
      <c r="B122" s="147" t="s">
        <v>188</v>
      </c>
      <c r="C122" s="148" t="e">
        <f>VLOOKUP($A122,'JAN-DEC'!#REF!,12,FALSE)</f>
        <v>#REF!</v>
      </c>
      <c r="D122" s="148" t="e">
        <f>VLOOKUP($A122,'JAN-DEC'!#REF!,13,FALSE)</f>
        <v>#REF!</v>
      </c>
      <c r="E122" s="148" t="e">
        <f>VLOOKUP($A122,'JAN-DEC'!#REF!,14,FALSE)</f>
        <v>#REF!</v>
      </c>
      <c r="F122" s="148" t="e">
        <f>VLOOKUP($A122,'JAN-DEC'!#REF!,15,FALSE)</f>
        <v>#REF!</v>
      </c>
      <c r="G122" s="148" t="e">
        <f>VLOOKUP($A122,'JAN-DEC'!#REF!,16,FALSE)</f>
        <v>#REF!</v>
      </c>
      <c r="H122" s="148" t="e">
        <f>VLOOKUP($A122,'JAN-DEC'!#REF!,17,FALSE)</f>
        <v>#REF!</v>
      </c>
      <c r="I122" s="148" t="e">
        <f>VLOOKUP($A122,'JAN-DEC'!#REF!,18,FALSE)</f>
        <v>#REF!</v>
      </c>
      <c r="J122" s="148" t="e">
        <f>VLOOKUP($A122,'JAN-DEC'!#REF!,19,FALSE)</f>
        <v>#REF!</v>
      </c>
      <c r="K122" s="148" t="e">
        <f>VLOOKUP($A122,'JAN-DEC'!#REF!,20,FALSE)</f>
        <v>#REF!</v>
      </c>
      <c r="L122" s="148" t="e">
        <f>VLOOKUP($A122,'JAN-DEC'!#REF!,21,FALSE)</f>
        <v>#REF!</v>
      </c>
      <c r="M122" s="148" t="e">
        <f>VLOOKUP($A122,'JAN-DEC'!#REF!,22,FALSE)</f>
        <v>#REF!</v>
      </c>
      <c r="N122" s="148" t="e">
        <f>VLOOKUP($A122,'JAN-DEC'!#REF!,23,FALSE)</f>
        <v>#REF!</v>
      </c>
      <c r="O122" s="148" t="e">
        <f>VLOOKUP($A122,'JAN-DEC'!#REF!,24,FALSE)</f>
        <v>#REF!</v>
      </c>
      <c r="P122" s="148" t="e">
        <f>VLOOKUP($A122,'JAN-DEC'!#REF!,25,FALSE)</f>
        <v>#REF!</v>
      </c>
      <c r="Q122" s="148" t="e">
        <f>VLOOKUP($A122,'JAN-DEC'!#REF!,26,FALSE)</f>
        <v>#REF!</v>
      </c>
      <c r="R122" s="148" t="e">
        <f>VLOOKUP($A122,'JAN-DEC'!#REF!,27,FALSE)</f>
        <v>#REF!</v>
      </c>
      <c r="S122" s="148" t="e">
        <f>VLOOKUP($A122,'JAN-DEC'!#REF!,28,FALSE)</f>
        <v>#REF!</v>
      </c>
      <c r="T122" s="148" t="e">
        <f>VLOOKUP($A122,'JAN-DEC'!#REF!,29,FALSE)</f>
        <v>#REF!</v>
      </c>
      <c r="U122" s="149" t="e">
        <f>VLOOKUP($A122,'JAN-DEC'!#REF!,30,FALSE)</f>
        <v>#REF!</v>
      </c>
      <c r="V122" s="100" t="e">
        <f>VLOOKUP($A122,'JAN-DEC'!#REF!,32,FALSE)</f>
        <v>#REF!</v>
      </c>
      <c r="W122" s="107" t="e">
        <f t="shared" si="17"/>
        <v>#REF!</v>
      </c>
    </row>
    <row r="123">
      <c r="A123" s="147" t="s">
        <v>189</v>
      </c>
      <c r="B123" s="147" t="s">
        <v>105</v>
      </c>
      <c r="C123" s="148" t="e">
        <f>VLOOKUP($A123,'JAN-DEC'!#REF!,12,FALSE)</f>
        <v>#REF!</v>
      </c>
      <c r="D123" s="148" t="e">
        <f>VLOOKUP($A123,'JAN-DEC'!#REF!,13,FALSE)</f>
        <v>#REF!</v>
      </c>
      <c r="E123" s="148" t="e">
        <f>VLOOKUP($A123,'JAN-DEC'!#REF!,14,FALSE)</f>
        <v>#REF!</v>
      </c>
      <c r="F123" s="148" t="e">
        <f>VLOOKUP($A123,'JAN-DEC'!#REF!,15,FALSE)</f>
        <v>#REF!</v>
      </c>
      <c r="G123" s="148" t="e">
        <f>VLOOKUP($A123,'JAN-DEC'!#REF!,16,FALSE)</f>
        <v>#REF!</v>
      </c>
      <c r="H123" s="148" t="e">
        <f>VLOOKUP($A123,'JAN-DEC'!#REF!,17,FALSE)</f>
        <v>#REF!</v>
      </c>
      <c r="I123" s="148" t="e">
        <f>VLOOKUP($A123,'JAN-DEC'!#REF!,18,FALSE)</f>
        <v>#REF!</v>
      </c>
      <c r="J123" s="148" t="e">
        <f>VLOOKUP($A123,'JAN-DEC'!#REF!,19,FALSE)</f>
        <v>#REF!</v>
      </c>
      <c r="K123" s="148" t="e">
        <f>VLOOKUP($A123,'JAN-DEC'!#REF!,20,FALSE)</f>
        <v>#REF!</v>
      </c>
      <c r="L123" s="148" t="e">
        <f>VLOOKUP($A123,'JAN-DEC'!#REF!,21,FALSE)</f>
        <v>#REF!</v>
      </c>
      <c r="M123" s="148" t="e">
        <f>VLOOKUP($A123,'JAN-DEC'!#REF!,22,FALSE)</f>
        <v>#REF!</v>
      </c>
      <c r="N123" s="148" t="e">
        <f>VLOOKUP($A123,'JAN-DEC'!#REF!,23,FALSE)</f>
        <v>#REF!</v>
      </c>
      <c r="O123" s="148" t="e">
        <f>VLOOKUP($A123,'JAN-DEC'!#REF!,24,FALSE)</f>
        <v>#REF!</v>
      </c>
      <c r="P123" s="148" t="e">
        <f>VLOOKUP($A123,'JAN-DEC'!#REF!,25,FALSE)</f>
        <v>#REF!</v>
      </c>
      <c r="Q123" s="148" t="e">
        <f>VLOOKUP($A123,'JAN-DEC'!#REF!,26,FALSE)</f>
        <v>#REF!</v>
      </c>
      <c r="R123" s="148" t="e">
        <f>VLOOKUP($A123,'JAN-DEC'!#REF!,27,FALSE)</f>
        <v>#REF!</v>
      </c>
      <c r="S123" s="148" t="e">
        <f>VLOOKUP($A123,'JAN-DEC'!#REF!,28,FALSE)</f>
        <v>#REF!</v>
      </c>
      <c r="T123" s="148" t="e">
        <f>VLOOKUP($A123,'JAN-DEC'!#REF!,29,FALSE)</f>
        <v>#REF!</v>
      </c>
      <c r="U123" s="149" t="e">
        <f>VLOOKUP($A123,'JAN-DEC'!#REF!,30,FALSE)</f>
        <v>#REF!</v>
      </c>
      <c r="V123" s="100" t="e">
        <f>VLOOKUP($A123,'JAN-DEC'!#REF!,32,FALSE)</f>
        <v>#REF!</v>
      </c>
      <c r="W123" s="107" t="e">
        <f t="shared" si="17"/>
        <v>#REF!</v>
      </c>
    </row>
    <row r="124">
      <c r="A124" s="147" t="s">
        <v>190</v>
      </c>
      <c r="B124" s="147" t="s">
        <v>105</v>
      </c>
      <c r="C124" s="148" t="e">
        <f>VLOOKUP($A124,'JAN-DEC'!#REF!,12,FALSE)</f>
        <v>#REF!</v>
      </c>
      <c r="D124" s="148" t="e">
        <f>VLOOKUP($A124,'JAN-DEC'!#REF!,13,FALSE)</f>
        <v>#REF!</v>
      </c>
      <c r="E124" s="148" t="e">
        <f>VLOOKUP($A124,'JAN-DEC'!#REF!,14,FALSE)</f>
        <v>#REF!</v>
      </c>
      <c r="F124" s="148" t="e">
        <f>VLOOKUP($A124,'JAN-DEC'!#REF!,15,FALSE)</f>
        <v>#REF!</v>
      </c>
      <c r="G124" s="148" t="e">
        <f>VLOOKUP($A124,'JAN-DEC'!#REF!,16,FALSE)</f>
        <v>#REF!</v>
      </c>
      <c r="H124" s="148" t="e">
        <f>VLOOKUP($A124,'JAN-DEC'!#REF!,17,FALSE)</f>
        <v>#REF!</v>
      </c>
      <c r="I124" s="148" t="e">
        <f>VLOOKUP($A124,'JAN-DEC'!#REF!,18,FALSE)</f>
        <v>#REF!</v>
      </c>
      <c r="J124" s="148" t="e">
        <f>VLOOKUP($A124,'JAN-DEC'!#REF!,19,FALSE)</f>
        <v>#REF!</v>
      </c>
      <c r="K124" s="148" t="e">
        <f>VLOOKUP($A124,'JAN-DEC'!#REF!,20,FALSE)</f>
        <v>#REF!</v>
      </c>
      <c r="L124" s="148" t="e">
        <f>VLOOKUP($A124,'JAN-DEC'!#REF!,21,FALSE)</f>
        <v>#REF!</v>
      </c>
      <c r="M124" s="148" t="e">
        <f>VLOOKUP($A124,'JAN-DEC'!#REF!,22,FALSE)</f>
        <v>#REF!</v>
      </c>
      <c r="N124" s="148" t="e">
        <f>VLOOKUP($A124,'JAN-DEC'!#REF!,23,FALSE)</f>
        <v>#REF!</v>
      </c>
      <c r="O124" s="148" t="e">
        <f>VLOOKUP($A124,'JAN-DEC'!#REF!,24,FALSE)</f>
        <v>#REF!</v>
      </c>
      <c r="P124" s="148" t="e">
        <f>VLOOKUP($A124,'JAN-DEC'!#REF!,25,FALSE)</f>
        <v>#REF!</v>
      </c>
      <c r="Q124" s="148" t="e">
        <f>VLOOKUP($A124,'JAN-DEC'!#REF!,26,FALSE)</f>
        <v>#REF!</v>
      </c>
      <c r="R124" s="148" t="e">
        <f>VLOOKUP($A124,'JAN-DEC'!#REF!,27,FALSE)</f>
        <v>#REF!</v>
      </c>
      <c r="S124" s="148" t="e">
        <f>VLOOKUP($A124,'JAN-DEC'!#REF!,28,FALSE)</f>
        <v>#REF!</v>
      </c>
      <c r="T124" s="148" t="e">
        <f>VLOOKUP($A124,'JAN-DEC'!#REF!,29,FALSE)</f>
        <v>#REF!</v>
      </c>
      <c r="U124" s="149" t="e">
        <f>VLOOKUP($A124,'JAN-DEC'!#REF!,30,FALSE)</f>
        <v>#REF!</v>
      </c>
      <c r="V124" s="100" t="e">
        <f>VLOOKUP($A124,'JAN-DEC'!#REF!,32,FALSE)</f>
        <v>#REF!</v>
      </c>
      <c r="W124" s="107" t="e">
        <f t="shared" si="17"/>
        <v>#REF!</v>
      </c>
    </row>
    <row r="125">
      <c r="A125" s="147" t="s">
        <v>191</v>
      </c>
      <c r="B125" s="147" t="s">
        <v>192</v>
      </c>
      <c r="C125" s="148" t="e">
        <f>VLOOKUP($A125,'JAN-DEC'!#REF!,12,FALSE)</f>
        <v>#REF!</v>
      </c>
      <c r="D125" s="148" t="e">
        <f>VLOOKUP($A125,'JAN-DEC'!#REF!,13,FALSE)</f>
        <v>#REF!</v>
      </c>
      <c r="E125" s="148" t="e">
        <f>VLOOKUP($A125,'JAN-DEC'!#REF!,14,FALSE)</f>
        <v>#REF!</v>
      </c>
      <c r="F125" s="148" t="e">
        <f>VLOOKUP($A125,'JAN-DEC'!#REF!,15,FALSE)</f>
        <v>#REF!</v>
      </c>
      <c r="G125" s="148" t="e">
        <f>VLOOKUP($A125,'JAN-DEC'!#REF!,16,FALSE)</f>
        <v>#REF!</v>
      </c>
      <c r="H125" s="148" t="e">
        <f>VLOOKUP($A125,'JAN-DEC'!#REF!,17,FALSE)</f>
        <v>#REF!</v>
      </c>
      <c r="I125" s="148" t="e">
        <f>VLOOKUP($A125,'JAN-DEC'!#REF!,18,FALSE)</f>
        <v>#REF!</v>
      </c>
      <c r="J125" s="148" t="e">
        <f>VLOOKUP($A125,'JAN-DEC'!#REF!,19,FALSE)</f>
        <v>#REF!</v>
      </c>
      <c r="K125" s="148" t="e">
        <f>VLOOKUP($A125,'JAN-DEC'!#REF!,20,FALSE)</f>
        <v>#REF!</v>
      </c>
      <c r="L125" s="148" t="e">
        <f>VLOOKUP($A125,'JAN-DEC'!#REF!,21,FALSE)</f>
        <v>#REF!</v>
      </c>
      <c r="M125" s="148" t="e">
        <f>VLOOKUP($A125,'JAN-DEC'!#REF!,22,FALSE)</f>
        <v>#REF!</v>
      </c>
      <c r="N125" s="148" t="e">
        <f>VLOOKUP($A125,'JAN-DEC'!#REF!,23,FALSE)</f>
        <v>#REF!</v>
      </c>
      <c r="O125" s="148" t="e">
        <f>VLOOKUP($A125,'JAN-DEC'!#REF!,24,FALSE)</f>
        <v>#REF!</v>
      </c>
      <c r="P125" s="148" t="e">
        <f>VLOOKUP($A125,'JAN-DEC'!#REF!,25,FALSE)</f>
        <v>#REF!</v>
      </c>
      <c r="Q125" s="148" t="e">
        <f>VLOOKUP($A125,'JAN-DEC'!#REF!,26,FALSE)</f>
        <v>#REF!</v>
      </c>
      <c r="R125" s="148" t="e">
        <f>VLOOKUP($A125,'JAN-DEC'!#REF!,27,FALSE)</f>
        <v>#REF!</v>
      </c>
      <c r="S125" s="148" t="e">
        <f>VLOOKUP($A125,'JAN-DEC'!#REF!,28,FALSE)</f>
        <v>#REF!</v>
      </c>
      <c r="T125" s="148" t="e">
        <f>VLOOKUP($A125,'JAN-DEC'!#REF!,29,FALSE)</f>
        <v>#REF!</v>
      </c>
      <c r="U125" s="149" t="e">
        <f>VLOOKUP($A125,'JAN-DEC'!#REF!,30,FALSE)</f>
        <v>#REF!</v>
      </c>
      <c r="V125" s="100" t="e">
        <f>VLOOKUP($A125,'JAN-DEC'!#REF!,32,FALSE)</f>
        <v>#REF!</v>
      </c>
      <c r="W125" s="107" t="e">
        <f t="shared" si="17"/>
        <v>#REF!</v>
      </c>
    </row>
    <row r="126" hidden="1">
      <c r="A126" s="147"/>
      <c r="B126" s="147"/>
      <c r="C126" s="148"/>
      <c r="D126" s="148"/>
      <c r="E126" s="148"/>
      <c r="F126" s="148"/>
      <c r="G126" s="148"/>
      <c r="H126" s="148"/>
      <c r="I126" s="148"/>
      <c r="J126" s="148"/>
      <c r="K126" s="148"/>
      <c r="L126" s="148"/>
      <c r="M126" s="148"/>
      <c r="N126" s="148"/>
      <c r="O126" s="148"/>
      <c r="P126" s="148"/>
      <c r="Q126" s="148"/>
      <c r="R126" s="148"/>
      <c r="S126" s="148"/>
      <c r="T126" s="148"/>
      <c r="U126" s="149"/>
      <c r="V126" s="100"/>
    </row>
    <row r="127" hidden="1">
      <c r="A127" s="147"/>
      <c r="B127" s="147"/>
      <c r="C127" s="148"/>
      <c r="D127" s="148"/>
      <c r="E127" s="148"/>
      <c r="F127" s="148"/>
      <c r="G127" s="148"/>
      <c r="H127" s="148"/>
      <c r="I127" s="148"/>
      <c r="J127" s="148"/>
      <c r="K127" s="148"/>
      <c r="L127" s="148"/>
      <c r="M127" s="148"/>
      <c r="N127" s="148"/>
      <c r="O127" s="148"/>
      <c r="P127" s="148"/>
      <c r="Q127" s="148"/>
      <c r="R127" s="148"/>
      <c r="S127" s="148"/>
      <c r="T127" s="148"/>
      <c r="U127" s="149"/>
      <c r="V127" s="100"/>
    </row>
    <row r="128" hidden="1">
      <c r="A128" s="147"/>
      <c r="B128" s="147"/>
      <c r="C128" s="148"/>
      <c r="D128" s="148"/>
      <c r="E128" s="148"/>
      <c r="F128" s="148"/>
      <c r="G128" s="148"/>
      <c r="H128" s="148"/>
      <c r="I128" s="148"/>
      <c r="J128" s="148"/>
      <c r="K128" s="148"/>
      <c r="L128" s="148"/>
      <c r="M128" s="148"/>
      <c r="N128" s="148"/>
      <c r="O128" s="148"/>
      <c r="P128" s="148"/>
      <c r="Q128" s="148"/>
      <c r="R128" s="148"/>
      <c r="S128" s="148"/>
      <c r="T128" s="148"/>
      <c r="U128" s="149"/>
      <c r="V128" s="107">
        <f t="shared" si="15"/>
        <v>0</v>
      </c>
    </row>
    <row r="129">
      <c r="A129" s="147"/>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5" t="e">
        <f t="shared" si="18"/>
        <v>#REF!</v>
      </c>
      <c r="V129" s="101" t="e">
        <f t="shared" si="18"/>
        <v>#REF!</v>
      </c>
    </row>
    <row r="130">
      <c r="A130" s="151" t="s">
        <v>193</v>
      </c>
      <c r="B130" s="147"/>
      <c r="C130" s="148"/>
      <c r="D130" s="148"/>
      <c r="E130" s="148"/>
      <c r="F130" s="148"/>
      <c r="G130" s="148"/>
      <c r="H130" s="148"/>
      <c r="I130" s="148"/>
      <c r="J130" s="148"/>
      <c r="K130" s="148"/>
      <c r="L130" s="148"/>
      <c r="M130" s="148"/>
      <c r="N130" s="148"/>
      <c r="O130" s="148"/>
      <c r="P130" s="148"/>
      <c r="Q130" s="148"/>
      <c r="R130" s="148"/>
      <c r="S130" s="148"/>
      <c r="T130" s="148"/>
      <c r="U130" s="149"/>
      <c r="V130" s="107">
        <f t="shared" si="15"/>
        <v>0</v>
      </c>
    </row>
    <row r="131">
      <c r="A131" s="146" t="s">
        <v>194</v>
      </c>
      <c r="B131" s="147" t="e">
        <f>+'JAN-DEC'!#REF!</f>
        <v>#REF!</v>
      </c>
      <c r="C131" s="148" t="e">
        <f>VLOOKUP($B131,'JAN-DEC'!#REF!,12,FALSE)</f>
        <v>#REF!</v>
      </c>
      <c r="D131" s="148" t="e">
        <f>VLOOKUP($B131,'JAN-DEC'!#REF!,13,FALSE)</f>
        <v>#REF!</v>
      </c>
      <c r="E131" s="148" t="e">
        <f>VLOOKUP($B131,'JAN-DEC'!#REF!,14,FALSE)</f>
        <v>#REF!</v>
      </c>
      <c r="F131" s="148" t="e">
        <f>VLOOKUP($B131,'JAN-DEC'!#REF!,15,FALSE)</f>
        <v>#REF!</v>
      </c>
      <c r="G131" s="148" t="e">
        <f>VLOOKUP($B131,'JAN-DEC'!#REF!,16,FALSE)</f>
        <v>#REF!</v>
      </c>
      <c r="H131" s="148" t="e">
        <f>VLOOKUP($B131,'JAN-DEC'!#REF!,17,FALSE)</f>
        <v>#REF!</v>
      </c>
      <c r="I131" s="148" t="e">
        <f>VLOOKUP($B131,'JAN-DEC'!#REF!,18,FALSE)</f>
        <v>#REF!</v>
      </c>
      <c r="J131" s="148" t="e">
        <f>VLOOKUP($B131,'JAN-DEC'!#REF!,19,FALSE)</f>
        <v>#REF!</v>
      </c>
      <c r="K131" s="148" t="e">
        <f>VLOOKUP($B131,'JAN-DEC'!#REF!,20,FALSE)</f>
        <v>#REF!</v>
      </c>
      <c r="L131" s="148" t="e">
        <f>VLOOKUP($B131,'JAN-DEC'!#REF!,21,FALSE)</f>
        <v>#REF!</v>
      </c>
      <c r="M131" s="148" t="e">
        <f>VLOOKUP($B131,'JAN-DEC'!#REF!,22,FALSE)</f>
        <v>#REF!</v>
      </c>
      <c r="N131" s="148" t="e">
        <f>VLOOKUP($B131,'JAN-DEC'!#REF!,23,FALSE)</f>
        <v>#REF!</v>
      </c>
      <c r="O131" s="148" t="e">
        <f>VLOOKUP($B131,'JAN-DEC'!#REF!,24,FALSE)</f>
        <v>#REF!</v>
      </c>
      <c r="P131" s="148" t="e">
        <f>VLOOKUP($B131,'JAN-DEC'!#REF!,25,FALSE)</f>
        <v>#REF!</v>
      </c>
      <c r="Q131" s="148" t="e">
        <f>VLOOKUP($B131,'JAN-DEC'!#REF!,26,FALSE)</f>
        <v>#REF!</v>
      </c>
      <c r="R131" s="148" t="e">
        <f>VLOOKUP($B131,'JAN-DEC'!#REF!,27,FALSE)</f>
        <v>#REF!</v>
      </c>
      <c r="S131" s="148" t="e">
        <f>VLOOKUP($B131,'JAN-DEC'!#REF!,28,FALSE)</f>
        <v>#REF!</v>
      </c>
      <c r="T131" s="148" t="e">
        <f>VLOOKUP($B131,'JAN-DEC'!#REF!,29,FALSE)</f>
        <v>#REF!</v>
      </c>
      <c r="U131" s="149" t="e">
        <f>VLOOKUP($B131,'JAN-DEC'!#REF!,30,FALSE)</f>
        <v>#REF!</v>
      </c>
      <c r="V131" s="100" t="e">
        <f>VLOOKUP($A131,'JAN-DEC'!#REF!,32,FALSE)</f>
        <v>#REF!</v>
      </c>
    </row>
    <row r="132">
      <c r="A132" s="146" t="s">
        <v>195</v>
      </c>
      <c r="B132" s="147" t="e">
        <f>+'JAN-DEC'!#REF!</f>
        <v>#REF!</v>
      </c>
      <c r="C132" s="148" t="e">
        <f>VLOOKUP($B132,'JAN-DEC'!#REF!,12,FALSE)</f>
        <v>#REF!</v>
      </c>
      <c r="D132" s="148" t="e">
        <f>VLOOKUP($B132,'JAN-DEC'!#REF!,13,FALSE)</f>
        <v>#REF!</v>
      </c>
      <c r="E132" s="148" t="e">
        <f>VLOOKUP($B132,'JAN-DEC'!#REF!,14,FALSE)</f>
        <v>#REF!</v>
      </c>
      <c r="F132" s="148" t="e">
        <f>VLOOKUP($B132,'JAN-DEC'!#REF!,15,FALSE)</f>
        <v>#REF!</v>
      </c>
      <c r="G132" s="148" t="e">
        <f>VLOOKUP($B132,'JAN-DEC'!#REF!,16,FALSE)</f>
        <v>#REF!</v>
      </c>
      <c r="H132" s="148" t="e">
        <f>VLOOKUP($B132,'JAN-DEC'!#REF!,17,FALSE)</f>
        <v>#REF!</v>
      </c>
      <c r="I132" s="148" t="e">
        <f>VLOOKUP($B132,'JAN-DEC'!#REF!,18,FALSE)</f>
        <v>#REF!</v>
      </c>
      <c r="J132" s="148" t="e">
        <f>VLOOKUP($B132,'JAN-DEC'!#REF!,19,FALSE)</f>
        <v>#REF!</v>
      </c>
      <c r="K132" s="148" t="e">
        <f>VLOOKUP($B132,'JAN-DEC'!#REF!,20,FALSE)</f>
        <v>#REF!</v>
      </c>
      <c r="L132" s="148" t="e">
        <f>VLOOKUP($B132,'JAN-DEC'!#REF!,21,FALSE)</f>
        <v>#REF!</v>
      </c>
      <c r="M132" s="148" t="e">
        <f>VLOOKUP($B132,'JAN-DEC'!#REF!,22,FALSE)</f>
        <v>#REF!</v>
      </c>
      <c r="N132" s="148" t="e">
        <f>VLOOKUP($B132,'JAN-DEC'!#REF!,23,FALSE)</f>
        <v>#REF!</v>
      </c>
      <c r="O132" s="148" t="e">
        <f>VLOOKUP($B132,'JAN-DEC'!#REF!,24,FALSE)</f>
        <v>#REF!</v>
      </c>
      <c r="P132" s="148" t="e">
        <f>VLOOKUP($B132,'JAN-DEC'!#REF!,25,FALSE)</f>
        <v>#REF!</v>
      </c>
      <c r="Q132" s="148" t="e">
        <f>VLOOKUP($B132,'JAN-DEC'!#REF!,26,FALSE)</f>
        <v>#REF!</v>
      </c>
      <c r="R132" s="148" t="e">
        <f>VLOOKUP($B132,'JAN-DEC'!#REF!,27,FALSE)</f>
        <v>#REF!</v>
      </c>
      <c r="S132" s="148" t="e">
        <f>VLOOKUP($B132,'JAN-DEC'!#REF!,28,FALSE)</f>
        <v>#REF!</v>
      </c>
      <c r="T132" s="148" t="e">
        <f>VLOOKUP($B132,'JAN-DEC'!#REF!,29,FALSE)</f>
        <v>#REF!</v>
      </c>
      <c r="U132" s="149" t="e">
        <f>VLOOKUP($B132,'JAN-DEC'!#REF!,30,FALSE)</f>
        <v>#REF!</v>
      </c>
      <c r="V132" s="100" t="e">
        <f>VLOOKUP($A132,'JAN-DEC'!#REF!,32,FALSE)</f>
        <v>#REF!</v>
      </c>
    </row>
    <row r="133">
      <c r="A133" s="146" t="s">
        <v>196</v>
      </c>
      <c r="B133" s="147" t="e">
        <f>+'JAN-DEC'!#REF!</f>
        <v>#REF!</v>
      </c>
      <c r="C133" s="148" t="e">
        <f>VLOOKUP($B133,'JAN-DEC'!#REF!,12,FALSE)</f>
        <v>#REF!</v>
      </c>
      <c r="D133" s="148" t="e">
        <f>VLOOKUP($B133,'JAN-DEC'!#REF!,13,FALSE)</f>
        <v>#REF!</v>
      </c>
      <c r="E133" s="148" t="e">
        <f>VLOOKUP($B133,'JAN-DEC'!#REF!,14,FALSE)</f>
        <v>#REF!</v>
      </c>
      <c r="F133" s="148" t="e">
        <f>VLOOKUP($B133,'JAN-DEC'!#REF!,15,FALSE)</f>
        <v>#REF!</v>
      </c>
      <c r="G133" s="148" t="e">
        <f>VLOOKUP($B133,'JAN-DEC'!#REF!,16,FALSE)</f>
        <v>#REF!</v>
      </c>
      <c r="H133" s="148" t="e">
        <f>VLOOKUP($B133,'JAN-DEC'!#REF!,17,FALSE)</f>
        <v>#REF!</v>
      </c>
      <c r="I133" s="148" t="e">
        <f>VLOOKUP($B133,'JAN-DEC'!#REF!,18,FALSE)</f>
        <v>#REF!</v>
      </c>
      <c r="J133" s="148" t="e">
        <f>VLOOKUP($B133,'JAN-DEC'!#REF!,19,FALSE)</f>
        <v>#REF!</v>
      </c>
      <c r="K133" s="148" t="e">
        <f>VLOOKUP($B133,'JAN-DEC'!#REF!,20,FALSE)</f>
        <v>#REF!</v>
      </c>
      <c r="L133" s="148" t="e">
        <f>VLOOKUP($B133,'JAN-DEC'!#REF!,21,FALSE)</f>
        <v>#REF!</v>
      </c>
      <c r="M133" s="148" t="e">
        <f>VLOOKUP($B133,'JAN-DEC'!#REF!,22,FALSE)</f>
        <v>#REF!</v>
      </c>
      <c r="N133" s="148" t="e">
        <f>VLOOKUP($B133,'JAN-DEC'!#REF!,23,FALSE)</f>
        <v>#REF!</v>
      </c>
      <c r="O133" s="148" t="e">
        <f>VLOOKUP($B133,'JAN-DEC'!#REF!,24,FALSE)</f>
        <v>#REF!</v>
      </c>
      <c r="P133" s="148" t="e">
        <f>VLOOKUP($B133,'JAN-DEC'!#REF!,25,FALSE)</f>
        <v>#REF!</v>
      </c>
      <c r="Q133" s="148" t="e">
        <f>VLOOKUP($B133,'JAN-DEC'!#REF!,26,FALSE)</f>
        <v>#REF!</v>
      </c>
      <c r="R133" s="148" t="e">
        <f>VLOOKUP($B133,'JAN-DEC'!#REF!,27,FALSE)</f>
        <v>#REF!</v>
      </c>
      <c r="S133" s="148" t="e">
        <f>VLOOKUP($B133,'JAN-DEC'!#REF!,28,FALSE)</f>
        <v>#REF!</v>
      </c>
      <c r="T133" s="148" t="e">
        <f>VLOOKUP($B133,'JAN-DEC'!#REF!,29,FALSE)</f>
        <v>#REF!</v>
      </c>
      <c r="U133" s="149" t="e">
        <f>VLOOKUP($B133,'JAN-DEC'!#REF!,30,FALSE)</f>
        <v>#REF!</v>
      </c>
      <c r="V133" s="100" t="e">
        <f>VLOOKUP($A133,'JAN-DEC'!#REF!,32,FALSE)</f>
        <v>#REF!</v>
      </c>
    </row>
    <row r="134">
      <c r="A134" s="147"/>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5" t="e">
        <f t="shared" si="19"/>
        <v>#REF!</v>
      </c>
      <c r="V134" s="101" t="e">
        <f t="shared" si="19"/>
        <v>#REF!</v>
      </c>
    </row>
    <row r="135">
      <c r="A135" s="147"/>
      <c r="B135" s="108"/>
      <c r="C135" s="109"/>
      <c r="D135" s="109"/>
      <c r="E135" s="109"/>
      <c r="F135" s="109"/>
      <c r="G135" s="109"/>
      <c r="H135" s="109"/>
      <c r="I135" s="109"/>
      <c r="J135" s="109"/>
      <c r="K135" s="109"/>
      <c r="L135" s="109"/>
      <c r="M135" s="109"/>
      <c r="N135" s="109"/>
      <c r="O135" s="109"/>
      <c r="P135" s="109"/>
      <c r="Q135" s="109"/>
      <c r="R135" s="109"/>
      <c r="S135" s="109"/>
      <c r="T135" s="109"/>
      <c r="U135" s="135"/>
      <c r="V135" s="107"/>
    </row>
    <row r="136" hidden="1">
      <c r="A136" s="147"/>
      <c r="B136" s="108"/>
      <c r="C136" s="109"/>
      <c r="D136" s="109"/>
      <c r="E136" s="109"/>
      <c r="F136" s="109"/>
      <c r="G136" s="109"/>
      <c r="H136" s="109"/>
      <c r="I136" s="109"/>
      <c r="J136" s="109"/>
      <c r="K136" s="109"/>
      <c r="L136" s="109"/>
      <c r="M136" s="109"/>
      <c r="N136" s="109"/>
      <c r="O136" s="109"/>
      <c r="P136" s="109"/>
      <c r="Q136" s="109"/>
      <c r="R136" s="109"/>
      <c r="S136" s="109"/>
      <c r="T136" s="109"/>
      <c r="U136" s="135"/>
      <c r="V136" s="107"/>
    </row>
    <row r="137">
      <c r="A137" s="151" t="s">
        <v>197</v>
      </c>
      <c r="B137" s="108"/>
      <c r="C137" s="109"/>
      <c r="D137" s="109"/>
      <c r="E137" s="109"/>
      <c r="F137" s="109"/>
      <c r="G137" s="109"/>
      <c r="H137" s="109"/>
      <c r="I137" s="109"/>
      <c r="J137" s="109"/>
      <c r="K137" s="109"/>
      <c r="L137" s="109"/>
      <c r="M137" s="109"/>
      <c r="N137" s="109"/>
      <c r="O137" s="109"/>
      <c r="P137" s="109"/>
      <c r="Q137" s="109"/>
      <c r="R137" s="109"/>
      <c r="S137" s="109"/>
      <c r="T137" s="109"/>
      <c r="U137" s="135"/>
      <c r="V137" s="107"/>
    </row>
    <row r="138">
      <c r="A138" s="147" t="s">
        <v>198</v>
      </c>
      <c r="B138" s="147" t="e">
        <f>VLOOKUP($A138,'JAN-DEC'!#REF!,2,FALSE)</f>
        <v>#REF!</v>
      </c>
      <c r="C138" s="148" t="e">
        <f>VLOOKUP($A138,'JAN-DEC'!#REF!,12,FALSE)</f>
        <v>#REF!</v>
      </c>
      <c r="D138" s="148" t="e">
        <f>VLOOKUP($A138,'JAN-DEC'!#REF!,13,FALSE)</f>
        <v>#REF!</v>
      </c>
      <c r="E138" s="148" t="e">
        <f>VLOOKUP($A138,'JAN-DEC'!#REF!,14,FALSE)</f>
        <v>#REF!</v>
      </c>
      <c r="F138" s="148" t="e">
        <f>VLOOKUP($A138,'JAN-DEC'!#REF!,15,FALSE)</f>
        <v>#REF!</v>
      </c>
      <c r="G138" s="148" t="e">
        <f>VLOOKUP($A138,'JAN-DEC'!#REF!,16,FALSE)</f>
        <v>#REF!</v>
      </c>
      <c r="H138" s="148" t="e">
        <f>VLOOKUP($A138,'JAN-DEC'!#REF!,17,FALSE)</f>
        <v>#REF!</v>
      </c>
      <c r="I138" s="148" t="e">
        <f>VLOOKUP($A138,'JAN-DEC'!#REF!,18,FALSE)</f>
        <v>#REF!</v>
      </c>
      <c r="J138" s="148" t="e">
        <f>VLOOKUP($A138,'JAN-DEC'!#REF!,19,FALSE)</f>
        <v>#REF!</v>
      </c>
      <c r="K138" s="148" t="e">
        <f>VLOOKUP($A138,'JAN-DEC'!#REF!,20,FALSE)</f>
        <v>#REF!</v>
      </c>
      <c r="L138" s="148" t="e">
        <f>VLOOKUP($A138,'JAN-DEC'!#REF!,21,FALSE)</f>
        <v>#REF!</v>
      </c>
      <c r="M138" s="148" t="e">
        <f>VLOOKUP($A138,'JAN-DEC'!#REF!,22,FALSE)</f>
        <v>#REF!</v>
      </c>
      <c r="N138" s="148" t="e">
        <f>VLOOKUP($A138,'JAN-DEC'!#REF!,23,FALSE)</f>
        <v>#REF!</v>
      </c>
      <c r="O138" s="148" t="e">
        <f>VLOOKUP($A138,'JAN-DEC'!#REF!,24,FALSE)</f>
        <v>#REF!</v>
      </c>
      <c r="P138" s="148" t="e">
        <f>VLOOKUP($A138,'JAN-DEC'!#REF!,25,FALSE)</f>
        <v>#REF!</v>
      </c>
      <c r="Q138" s="148" t="e">
        <f>VLOOKUP($A138,'JAN-DEC'!#REF!,26,FALSE)</f>
        <v>#REF!</v>
      </c>
      <c r="R138" s="148" t="e">
        <f>VLOOKUP($A138,'JAN-DEC'!#REF!,27,FALSE)</f>
        <v>#REF!</v>
      </c>
      <c r="S138" s="148" t="e">
        <f>VLOOKUP($A138,'JAN-DEC'!#REF!,28,FALSE)</f>
        <v>#REF!</v>
      </c>
      <c r="T138" s="148" t="e">
        <f>VLOOKUP($A138,'JAN-DEC'!#REF!,29,FALSE)</f>
        <v>#REF!</v>
      </c>
      <c r="U138" s="149" t="e">
        <f>VLOOKUP($A138,'JAN-DEC'!#REF!,30,FALSE)</f>
        <v>#REF!</v>
      </c>
      <c r="V138" s="100" t="e">
        <f>VLOOKUP($A138,'JAN-DEC'!#REF!,32,FALSE)</f>
        <v>#REF!</v>
      </c>
    </row>
    <row r="139">
      <c r="A139" s="147" t="s">
        <v>199</v>
      </c>
      <c r="B139" s="147" t="e">
        <f>VLOOKUP($A139,'JAN-DEC'!#REF!,2,FALSE)</f>
        <v>#REF!</v>
      </c>
      <c r="C139" s="148" t="e">
        <f>VLOOKUP($A139,'JAN-DEC'!#REF!,12,FALSE)</f>
        <v>#REF!</v>
      </c>
      <c r="D139" s="148" t="e">
        <f>VLOOKUP($A139,'JAN-DEC'!#REF!,13,FALSE)</f>
        <v>#REF!</v>
      </c>
      <c r="E139" s="148" t="e">
        <f>VLOOKUP($A139,'JAN-DEC'!#REF!,14,FALSE)</f>
        <v>#REF!</v>
      </c>
      <c r="F139" s="148" t="e">
        <f>VLOOKUP($A139,'JAN-DEC'!#REF!,15,FALSE)</f>
        <v>#REF!</v>
      </c>
      <c r="G139" s="148" t="e">
        <f>VLOOKUP($A139,'JAN-DEC'!#REF!,16,FALSE)</f>
        <v>#REF!</v>
      </c>
      <c r="H139" s="148" t="e">
        <f>VLOOKUP($A139,'JAN-DEC'!#REF!,17,FALSE)</f>
        <v>#REF!</v>
      </c>
      <c r="I139" s="148" t="e">
        <f>VLOOKUP($A139,'JAN-DEC'!#REF!,18,FALSE)</f>
        <v>#REF!</v>
      </c>
      <c r="J139" s="148" t="e">
        <f>VLOOKUP($A139,'JAN-DEC'!#REF!,19,FALSE)</f>
        <v>#REF!</v>
      </c>
      <c r="K139" s="148" t="e">
        <f>VLOOKUP($A139,'JAN-DEC'!#REF!,20,FALSE)</f>
        <v>#REF!</v>
      </c>
      <c r="L139" s="148" t="e">
        <f>VLOOKUP($A139,'JAN-DEC'!#REF!,21,FALSE)</f>
        <v>#REF!</v>
      </c>
      <c r="M139" s="148" t="e">
        <f>VLOOKUP($A139,'JAN-DEC'!#REF!,22,FALSE)</f>
        <v>#REF!</v>
      </c>
      <c r="N139" s="148" t="e">
        <f>VLOOKUP($A139,'JAN-DEC'!#REF!,23,FALSE)</f>
        <v>#REF!</v>
      </c>
      <c r="O139" s="148" t="e">
        <f>VLOOKUP($A139,'JAN-DEC'!#REF!,24,FALSE)</f>
        <v>#REF!</v>
      </c>
      <c r="P139" s="148" t="e">
        <f>VLOOKUP($A139,'JAN-DEC'!#REF!,25,FALSE)</f>
        <v>#REF!</v>
      </c>
      <c r="Q139" s="148" t="e">
        <f>VLOOKUP($A139,'JAN-DEC'!#REF!,26,FALSE)</f>
        <v>#REF!</v>
      </c>
      <c r="R139" s="148" t="e">
        <f>VLOOKUP($A139,'JAN-DEC'!#REF!,27,FALSE)</f>
        <v>#REF!</v>
      </c>
      <c r="S139" s="148" t="e">
        <f>VLOOKUP($A139,'JAN-DEC'!#REF!,28,FALSE)</f>
        <v>#REF!</v>
      </c>
      <c r="T139" s="148" t="e">
        <f>VLOOKUP($A139,'JAN-DEC'!#REF!,29,FALSE)</f>
        <v>#REF!</v>
      </c>
      <c r="U139" s="149" t="e">
        <f>VLOOKUP($A139,'JAN-DEC'!#REF!,30,FALSE)</f>
        <v>#REF!</v>
      </c>
      <c r="V139" s="100" t="e">
        <f>VLOOKUP($A139,'JAN-DEC'!#REF!,32,FALSE)</f>
        <v>#REF!</v>
      </c>
    </row>
    <row r="140">
      <c r="A140" s="147"/>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5" t="e">
        <f t="shared" si="20"/>
        <v>#REF!</v>
      </c>
      <c r="V140" s="101" t="e">
        <f>SUM(V137:V139)</f>
        <v>#REF!</v>
      </c>
    </row>
    <row r="141" hidden="1" ht="15.75">
      <c r="A141" s="154"/>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6"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7"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7"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8"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0" t="s">
        <v>205</v>
      </c>
      <c r="V148" s="121"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0" t="s">
        <v>205</v>
      </c>
      <c r="V149" s="121" t="e">
        <f>+V141-'[3]JAN-DEC'!$G$43</f>
        <v>#REF!</v>
      </c>
    </row>
    <row r="150" hidden="1">
      <c r="T150" s="130" t="e">
        <f>+T141-'[1]FAR1 '!$BK$325</f>
        <v>#REF!</v>
      </c>
    </row>
    <row r="151" hidden="1">
      <c r="T151" s="107">
        <f>+T154+-U154</f>
        <v>0</v>
      </c>
    </row>
    <row r="152" hidden="1">
      <c r="F152" s="107"/>
    </row>
    <row r="153" hidden="1"/>
    <row r="154" hidden="1">
      <c r="S154" s="78"/>
      <c r="T154" s="78"/>
      <c r="U154" s="139"/>
      <c r="V154" s="107"/>
    </row>
    <row r="155" hidden="1">
      <c r="S155" s="78"/>
      <c r="T155" s="78"/>
      <c r="U155" s="139"/>
    </row>
    <row r="156" hidden="1">
      <c r="S156" s="78"/>
      <c r="T156" s="78"/>
      <c r="U156" s="139"/>
    </row>
    <row r="157">
      <c r="S157" s="78"/>
      <c r="T157" s="78"/>
      <c r="U157" s="99"/>
    </row>
    <row r="158">
      <c r="A158" s="99" t="s">
        <v>207</v>
      </c>
      <c r="S158" s="78"/>
      <c r="T158" s="78"/>
      <c r="U158" s="99"/>
    </row>
    <row r="159">
      <c r="S159" s="78"/>
      <c r="T159" s="78"/>
      <c r="U159" s="99"/>
    </row>
    <row r="160">
      <c r="S160" s="78"/>
      <c r="U160" s="99"/>
    </row>
    <row r="161">
      <c r="A161" s="155"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2"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2" t="e">
        <f>SUM(T139:V139)</f>
        <v>#REF!</v>
      </c>
      <c r="X141" s="50">
        <v>252474611</v>
      </c>
      <c r="Z141" s="131"/>
    </row>
    <row r="142">
      <c r="X142" s="50" t="e">
        <f>+X141-X139</f>
        <v>#REF!</v>
      </c>
    </row>
    <row r="146">
      <c r="Z146" s="123"/>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