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'JAN-DEC'!$A$1:$AF$15</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'JAN-DEC'!$A$15:$SI$15</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'JAN-DEC'!$A$15:$SI$15</definedName>
    <definedName name="Z_9BEE38D6_6653_4D30_B7FE_4B53FEFD21A5_.wvu.PrintArea" localSheetId="0" hidden="1">'JAN-DEC'!$A$1:$AH$15</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'JAN-DEC'!$A$15:$SI$15</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TB14" i="1"/>
  <c r="SS14"/>
  <c r="TA14"/>
  <c r="TI14"/>
  <c r="SZ14"/>
  <c r="TO14"/>
  <c r="TN14"/>
  <c r="ST14"/>
  <c r="SR14"/>
  <c r="SL14"/>
  <c r="SK14"/>
  <c r="SJ14"/>
  <c r="TL14"/>
  <c r="TD14"/>
  <c r="SV14"/>
  <c r="SN14"/>
  <c r="TM14"/>
  <c r="TG14"/>
  <c r="TF14"/>
  <c r="TE14"/>
  <c r="SW14"/>
  <c r="SO14"/>
  <c r="TJ14"/>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HZ13" s="1"/>
  <c r="LT14"/>
  <c r="RQ13" l="1"/>
  <c r="KW14"/>
  <c r="U56" i="5"/>
  <c r="X23" i="6" s="1"/>
  <c r="U57" i="5"/>
  <c r="X24" i="6" s="1"/>
  <c r="T56" i="5"/>
  <c r="T57"/>
  <c r="U18"/>
  <c r="X4" i="6" s="1"/>
  <c r="U59" i="5" l="1"/>
  <c r="BF14" i="1"/>
  <c r="T18" i="5"/>
  <c r="W4" i="6" s="1"/>
  <c r="Y4" s="1"/>
  <c r="W24"/>
  <c r="V57" i="5"/>
  <c r="W23" i="6"/>
  <c r="T59" i="5"/>
  <c r="V56"/>
  <c r="V59" l="1"/>
  <c r="V18"/>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KY14" i="1"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K34" i="5"/>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J54" l="1"/>
  <c r="FM14" i="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W74" i="6" l="1"/>
  <c r="Y74" s="1"/>
  <c r="T20" i="5"/>
  <c r="W77" i="6" l="1"/>
  <c r="AH13" i="1"/>
  <c r="AI14" s="1"/>
  <c r="T64" i="5"/>
  <c r="V20"/>
  <c r="T60"/>
  <c r="V60" s="1"/>
  <c r="T65" l="1"/>
</calcChain>
</file>

<file path=xl/sharedStrings.xml><?xml version="1.0" encoding="utf-8"?>
<sst xmlns="http://schemas.openxmlformats.org/spreadsheetml/2006/main" count="392" uniqueCount="185">
  <si>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</si>
  <si>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</si>
  <si>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</si>
  <si>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</si>
  <si>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</si>
  <si>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</si>
  <si>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</si>
  <si>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</si>
  <si>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</si>
  <si>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</si>
  <si>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</si>
  <si>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</si>
  <si>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</si>
  <si>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</si>
  <si>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</si>
  <si>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</si>
  <si>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</si>
  <si>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</si>
  <si>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</si>
  <si>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</si>
  <si>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</si>
  <si>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</si>
  <si>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</si>
  <si>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</si>
  <si>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</si>
  <si>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</si>
  <si>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</si>
  <si>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</si>
  <si>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</si>
  <si>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</si>
  <si>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</si>
  <si>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</si>
  <si>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</si>
  <si>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</si>
  <si>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</si>
  <si>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</si>
  <si>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</si>
  <si>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</si>
  <si>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</si>
  <si>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</si>
  <si>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</si>
  <si>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</si>
  <si>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</si>
  <si>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</si>
  <si>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</si>
  <si>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JAN-DEC</t>
  </si>
  <si>
    <t xml:space="preserve">TOTAL </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</si>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</sst>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name val="Tahoma"/>
      <family val="2"/>
    </font>
    <font>
      <b/>
      <sz val="12"/>
      <name val="Tahoma"/>
      <family val="2"/>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43">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0" fontId="2" fillId="0" borderId="0" xfId="2" applyFont="1" applyFill="1" applyBorder="1"/>
    <xf numFmtId="43" fontId="2" fillId="0" borderId="0" xfId="0" applyNumberFormat="1" applyFont="1" applyFill="1"/>
    <xf numFmtId="43" fontId="2" fillId="0" borderId="7" xfId="1" applyFont="1" applyFill="1" applyBorder="1" applyAlignment="1">
      <alignment vertical="center"/>
    </xf>
    <xf numFmtId="43" fontId="2" fillId="0" borderId="7" xfId="1" applyNumberFormat="1" applyFont="1" applyFill="1" applyBorder="1" applyAlignment="1">
      <alignment vertical="center"/>
    </xf>
    <xf numFmtId="43" fontId="2" fillId="2" borderId="7" xfId="1" applyFont="1" applyFill="1" applyBorder="1" applyAlignment="1">
      <alignment vertical="center"/>
    </xf>
    <xf numFmtId="10" fontId="2" fillId="0" borderId="7" xfId="1" applyNumberFormat="1" applyFont="1" applyFill="1" applyBorder="1" applyAlignment="1">
      <alignment vertical="center"/>
    </xf>
    <xf numFmtId="10" fontId="4" fillId="0" borderId="0" xfId="1" applyNumberFormat="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0" fillId="0" borderId="0" xfId="1" applyFont="1"/>
    <xf numFmtId="43" fontId="2" fillId="0" borderId="8"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0" xfId="1" applyNumberFormat="1" applyFont="1" applyFill="1" applyBorder="1" applyAlignment="1">
      <alignment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43" fontId="2" fillId="3" borderId="7" xfId="1" applyFont="1" applyFill="1" applyBorder="1" applyAlignment="1">
      <alignment vertical="center"/>
    </xf>
    <xf numFmtId="0" fontId="4" fillId="0" borderId="11" xfId="2" applyFont="1" applyFill="1" applyBorder="1" applyAlignment="1">
      <alignment horizontal="center" vertical="center"/>
    </xf>
    <xf numFmtId="0" fontId="4" fillId="0" borderId="13" xfId="2" applyFont="1" applyFill="1" applyBorder="1" applyAlignment="1">
      <alignment horizontal="center" vertical="center"/>
    </xf>
    <xf numFmtId="0" fontId="2" fillId="0" borderId="0" xfId="2" applyFont="1" applyFill="1" applyAlignment="1">
      <alignment horizontal="center" vertical="center"/>
    </xf>
    <xf numFmtId="0" fontId="4" fillId="0" borderId="12" xfId="2" applyFont="1" applyFill="1" applyBorder="1" applyAlignment="1">
      <alignment horizontal="center" vertical="center"/>
    </xf>
    <xf numFmtId="0" fontId="9" fillId="0" borderId="11" xfId="2" applyFont="1" applyFill="1" applyBorder="1" applyAlignment="1">
      <alignment horizontal="left" vertical="center"/>
    </xf>
    <xf numFmtId="165" fontId="2" fillId="0" borderId="0" xfId="0" applyNumberFormat="1" applyFont="1" applyFill="1" applyAlignment="1">
      <alignment vertical="center"/>
    </xf>
    <xf numFmtId="0" fontId="10" fillId="0" borderId="7" xfId="2" applyFont="1" applyFill="1" applyBorder="1" applyAlignment="1">
      <alignment horizontal="left" vertical="center"/>
    </xf>
    <xf numFmtId="0" fontId="12" fillId="0" borderId="0" xfId="5" applyFont="1" applyFill="1" applyAlignment="1">
      <alignment horizontal="left"/>
    </xf>
    <xf numFmtId="15" fontId="12" fillId="0" borderId="0" xfId="5" quotePrefix="1" applyNumberFormat="1" applyFont="1" applyFill="1" applyAlignment="1">
      <alignment horizontal="left"/>
    </xf>
    <xf numFmtId="0" fontId="12" fillId="0" borderId="17" xfId="5" applyFont="1" applyFill="1" applyBorder="1" applyAlignment="1">
      <alignment horizontal="center" vertical="center"/>
    </xf>
    <xf numFmtId="0" fontId="12" fillId="0" borderId="0" xfId="5" applyFont="1" applyFill="1" applyBorder="1" applyAlignment="1">
      <alignment horizontal="center" vertical="center"/>
    </xf>
    <xf numFmtId="0" fontId="12" fillId="0" borderId="0" xfId="5" applyFont="1" applyFill="1" applyBorder="1" applyAlignment="1">
      <alignment horizontal="left" vertical="center"/>
    </xf>
    <xf numFmtId="43" fontId="12" fillId="0" borderId="17" xfId="1" applyFont="1" applyFill="1" applyBorder="1" applyAlignment="1">
      <alignment horizontal="center" vertical="center"/>
    </xf>
    <xf numFmtId="43" fontId="12" fillId="0" borderId="0" xfId="1" applyFont="1" applyFill="1" applyBorder="1" applyAlignment="1">
      <alignment horizontal="center" vertical="center"/>
    </xf>
    <xf numFmtId="43" fontId="11" fillId="0" borderId="0" xfId="1" applyFont="1"/>
    <xf numFmtId="0" fontId="13" fillId="0" borderId="0" xfId="0" applyFont="1"/>
    <xf numFmtId="43" fontId="13" fillId="0" borderId="0" xfId="1" applyFont="1"/>
    <xf numFmtId="0" fontId="14" fillId="0" borderId="0" xfId="0" applyFont="1"/>
    <xf numFmtId="0" fontId="2" fillId="0" borderId="0" xfId="2" applyFont="1" applyFill="1" applyBorder="1" applyAlignment="1">
      <alignment horizontal="left" vertical="center"/>
    </xf>
    <xf numFmtId="43" fontId="12" fillId="0" borderId="17" xfId="1" applyFont="1" applyFill="1" applyBorder="1" applyAlignment="1">
      <alignment horizontal="center" vertical="center" wrapText="1"/>
    </xf>
    <xf numFmtId="0" fontId="14" fillId="0" borderId="18" xfId="0" applyFont="1" applyBorder="1" applyAlignment="1">
      <alignment horizontal="right"/>
    </xf>
    <xf numFmtId="43" fontId="14" fillId="0" borderId="18" xfId="1" applyFont="1" applyBorder="1"/>
    <xf numFmtId="43" fontId="11" fillId="0" borderId="18" xfId="1" applyFont="1" applyBorder="1"/>
    <xf numFmtId="0" fontId="11" fillId="0" borderId="0" xfId="0" applyFont="1" applyAlignment="1">
      <alignment horizontal="right"/>
    </xf>
    <xf numFmtId="0" fontId="14" fillId="0" borderId="15" xfId="0" applyFont="1" applyBorder="1" applyAlignment="1">
      <alignment horizontal="right"/>
    </xf>
    <xf numFmtId="43" fontId="14" fillId="0" borderId="15" xfId="1" applyFont="1" applyBorder="1"/>
    <xf numFmtId="0" fontId="14" fillId="0" borderId="12" xfId="0" applyFont="1" applyBorder="1" applyAlignment="1">
      <alignment horizontal="right"/>
    </xf>
    <xf numFmtId="43" fontId="14" fillId="0" borderId="12"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5" fillId="0" borderId="0" xfId="0" applyFont="1"/>
    <xf numFmtId="43" fontId="2" fillId="0" borderId="7" xfId="1" applyFont="1" applyFill="1" applyBorder="1" applyAlignment="1">
      <alignment horizontal="center" vertical="center"/>
    </xf>
    <xf numFmtId="164" fontId="0" fillId="0" borderId="0" xfId="0" applyNumberFormat="1"/>
    <xf numFmtId="43" fontId="0" fillId="0" borderId="0" xfId="1" applyFont="1" applyFill="1"/>
    <xf numFmtId="43" fontId="0" fillId="0" borderId="0" xfId="1" applyFont="1" applyAlignment="1">
      <alignment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xf numFmtId="43" fontId="4" fillId="0" borderId="13" xfId="1" applyFont="1" applyFill="1" applyBorder="1" applyAlignment="1">
      <alignment horizontal="center" vertic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15"/>
  <sheetViews>
    <sheetView tabSelected="1" view="pageBreakPreview" zoomScaleSheetLayoutView="100" workbookViewId="0">
      <pane ySplit="14" topLeftCell="A15" activePane="bottomLeft" state="frozen"/>
      <selection pane="bottomLeft" activeCell="M37" sqref="M37"/>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75" customWidth="1"/>
    <col min="12" max="12" width="15.28515625" style="56" hidden="1" customWidth="1"/>
    <col min="13" max="13" width="18.570312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8"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91"/>
      <c r="B2" s="91"/>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76"/>
      <c r="AF3" s="11" t="s">
        <v>0</v>
      </c>
      <c r="AG3" s="11"/>
      <c r="AH3" s="12"/>
      <c r="AI3" s="13"/>
      <c r="KC3" s="4"/>
      <c r="SK3" s="4"/>
    </row>
    <row r="4" spans="1:535" hidden="1">
      <c r="J4" s="126" t="s">
        <v>22</v>
      </c>
      <c r="K4" s="126"/>
      <c r="L4" s="126"/>
      <c r="M4" s="126"/>
      <c r="N4" s="126"/>
      <c r="O4" s="126"/>
      <c r="P4" s="126"/>
      <c r="Q4" s="126"/>
      <c r="R4" s="126"/>
      <c r="S4" s="126"/>
      <c r="T4" s="126"/>
      <c r="U4" s="126"/>
      <c r="V4" s="126"/>
      <c r="W4" s="126"/>
      <c r="X4" s="126"/>
      <c r="Y4" s="126"/>
      <c r="Z4" s="126"/>
      <c r="AA4" s="126"/>
      <c r="AB4" s="126"/>
      <c r="AC4" s="126"/>
      <c r="AD4" s="126"/>
      <c r="AE4" s="126"/>
      <c r="AF4" s="126"/>
      <c r="AG4" s="6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27" t="s">
        <v>92</v>
      </c>
      <c r="K5" s="127"/>
      <c r="L5" s="127"/>
      <c r="M5" s="127"/>
      <c r="N5" s="127"/>
      <c r="O5" s="127"/>
      <c r="P5" s="127"/>
      <c r="Q5" s="127"/>
      <c r="R5" s="127"/>
      <c r="S5" s="127"/>
      <c r="T5" s="127"/>
      <c r="U5" s="127"/>
      <c r="V5" s="127"/>
      <c r="W5" s="127"/>
      <c r="X5" s="127"/>
      <c r="Y5" s="127"/>
      <c r="Z5" s="127"/>
      <c r="AA5" s="127"/>
      <c r="AB5" s="127"/>
      <c r="AC5" s="127"/>
      <c r="AD5" s="127"/>
      <c r="AE5" s="127"/>
      <c r="AF5" s="127"/>
      <c r="AG5" s="6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28" t="s">
        <v>1</v>
      </c>
      <c r="K6" s="128"/>
      <c r="L6" s="128"/>
      <c r="M6" s="128"/>
      <c r="N6" s="128"/>
      <c r="O6" s="128"/>
      <c r="P6" s="128"/>
      <c r="Q6" s="128"/>
      <c r="R6" s="128"/>
      <c r="S6" s="128"/>
      <c r="T6" s="128"/>
      <c r="U6" s="128"/>
      <c r="V6" s="128"/>
      <c r="W6" s="128"/>
      <c r="X6" s="128"/>
      <c r="Y6" s="128"/>
      <c r="Z6" s="128"/>
      <c r="AA6" s="128"/>
      <c r="AB6" s="128"/>
      <c r="AC6" s="128"/>
      <c r="AD6" s="128"/>
      <c r="AE6" s="128"/>
      <c r="AF6" s="128"/>
      <c r="AG6" s="6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67</v>
      </c>
      <c r="B7" s="10"/>
      <c r="C7" s="3"/>
      <c r="D7" s="3"/>
      <c r="E7" s="3"/>
      <c r="F7" s="3"/>
      <c r="G7" s="3"/>
      <c r="H7" s="3"/>
      <c r="I7" s="3"/>
      <c r="J7" s="3" t="s">
        <v>2</v>
      </c>
      <c r="K7" s="77"/>
      <c r="L7" s="3"/>
      <c r="N7" s="1"/>
      <c r="O7" s="1"/>
      <c r="P7" s="1"/>
      <c r="Q7" s="17"/>
      <c r="R7" s="17"/>
      <c r="S7" s="17"/>
      <c r="T7" s="17"/>
      <c r="U7" s="17"/>
      <c r="V7" s="18"/>
      <c r="W7" s="17"/>
      <c r="X7" s="17"/>
      <c r="Y7" s="17"/>
      <c r="Z7" s="17"/>
      <c r="AA7" s="17"/>
      <c r="AB7" s="17"/>
      <c r="AC7" s="59"/>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68</v>
      </c>
      <c r="B8" s="10"/>
      <c r="C8" s="3"/>
      <c r="D8" s="3"/>
      <c r="E8" s="3"/>
      <c r="F8" s="3"/>
      <c r="G8" s="3"/>
      <c r="H8" s="3"/>
      <c r="I8" s="3"/>
      <c r="J8" s="3" t="s">
        <v>3</v>
      </c>
      <c r="K8" s="77"/>
      <c r="L8" s="3"/>
      <c r="N8" s="1"/>
      <c r="O8" s="1"/>
      <c r="P8" s="1"/>
      <c r="Q8" s="17"/>
      <c r="R8" s="17"/>
      <c r="S8" s="17"/>
      <c r="T8" s="17"/>
      <c r="U8" s="17"/>
      <c r="V8" s="18"/>
      <c r="W8" s="17"/>
      <c r="X8" s="17"/>
      <c r="Y8" s="17"/>
      <c r="Z8" s="17"/>
      <c r="AA8" s="17"/>
      <c r="AB8" s="17"/>
      <c r="AC8" s="59"/>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88"/>
      <c r="D9" s="88"/>
      <c r="E9" s="88"/>
      <c r="F9" s="88"/>
      <c r="G9" s="88"/>
      <c r="H9" s="88"/>
      <c r="I9" s="88"/>
      <c r="J9" s="88"/>
      <c r="K9" s="77"/>
      <c r="L9" s="3"/>
      <c r="N9" s="20"/>
      <c r="O9" s="20"/>
      <c r="P9" s="20"/>
      <c r="Q9" s="1"/>
      <c r="R9" s="1"/>
      <c r="S9" s="1"/>
      <c r="T9" s="1"/>
      <c r="U9" s="1"/>
      <c r="V9" s="21"/>
      <c r="W9" s="1"/>
      <c r="X9" s="1"/>
      <c r="Y9" s="1"/>
      <c r="Z9" s="1"/>
      <c r="AA9" s="1"/>
      <c r="AB9" s="1"/>
      <c r="AC9" s="60"/>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76"/>
      <c r="M10" s="1"/>
      <c r="N10" s="1"/>
      <c r="O10" s="1"/>
      <c r="P10" s="1"/>
      <c r="Q10" s="1"/>
      <c r="R10" s="1"/>
      <c r="S10" s="1"/>
      <c r="T10" s="1"/>
      <c r="U10" s="1"/>
      <c r="V10" s="21"/>
      <c r="W10" s="1"/>
      <c r="X10" s="1"/>
      <c r="Y10" s="1"/>
      <c r="Z10" s="1"/>
      <c r="AA10" s="1"/>
      <c r="AB10" s="1"/>
      <c r="AC10" s="60"/>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29" t="s">
        <v>12</v>
      </c>
      <c r="B11" s="130"/>
      <c r="C11" s="130"/>
      <c r="D11" s="130"/>
      <c r="E11" s="130"/>
      <c r="F11" s="130"/>
      <c r="G11" s="130"/>
      <c r="H11" s="130"/>
      <c r="I11" s="130"/>
      <c r="J11" s="131"/>
      <c r="K11" s="78" t="s">
        <v>13</v>
      </c>
      <c r="L11" s="24"/>
      <c r="M11" s="24" t="s">
        <v>11</v>
      </c>
      <c r="N11" s="25"/>
      <c r="O11" s="25"/>
      <c r="P11" s="25"/>
      <c r="Q11" s="140" t="s">
        <v>15</v>
      </c>
      <c r="R11" s="141"/>
      <c r="S11" s="141"/>
      <c r="T11" s="141"/>
      <c r="U11" s="141"/>
      <c r="V11" s="141"/>
      <c r="W11" s="141"/>
      <c r="X11" s="141"/>
      <c r="Y11" s="141"/>
      <c r="Z11" s="141"/>
      <c r="AA11" s="141"/>
      <c r="AB11" s="141"/>
      <c r="AC11" s="141"/>
      <c r="AD11" s="142"/>
      <c r="AE11" s="25" t="s">
        <v>54</v>
      </c>
      <c r="AF11" s="74" t="s">
        <v>184</v>
      </c>
      <c r="AG11" s="67"/>
      <c r="AH11" s="139" t="s">
        <v>42</v>
      </c>
      <c r="AI11" s="138" t="s">
        <v>41</v>
      </c>
      <c r="AJ11" s="26" t="s">
        <v>39</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38</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183</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39" t="s">
        <v>44</v>
      </c>
      <c r="JZ11" s="138" t="s">
        <v>43</v>
      </c>
      <c r="KA11" s="26" t="s">
        <v>39</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38</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183</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7" customFormat="1" ht="15.75" customHeight="1" thickBot="1">
      <c r="A12" s="135" t="s">
        <v>5</v>
      </c>
      <c r="B12" s="136"/>
      <c r="C12" s="136"/>
      <c r="D12" s="136"/>
      <c r="E12" s="136"/>
      <c r="F12" s="136"/>
      <c r="G12" s="136"/>
      <c r="H12" s="136"/>
      <c r="I12" s="136"/>
      <c r="J12" s="137"/>
      <c r="K12" s="79" t="s">
        <v>14</v>
      </c>
      <c r="L12" s="28" t="s">
        <v>178</v>
      </c>
      <c r="M12" s="28" t="s">
        <v>26</v>
      </c>
      <c r="N12" s="29" t="s">
        <v>24</v>
      </c>
      <c r="O12" s="29" t="s">
        <v>50</v>
      </c>
      <c r="P12" s="29" t="s">
        <v>23</v>
      </c>
      <c r="Q12" s="30" t="s">
        <v>48</v>
      </c>
      <c r="R12" s="30" t="s">
        <v>47</v>
      </c>
      <c r="S12" s="30" t="s">
        <v>27</v>
      </c>
      <c r="T12" s="30" t="s">
        <v>29</v>
      </c>
      <c r="U12" s="30" t="s">
        <v>30</v>
      </c>
      <c r="V12" s="31" t="s">
        <v>31</v>
      </c>
      <c r="W12" s="30" t="s">
        <v>32</v>
      </c>
      <c r="X12" s="30" t="s">
        <v>33</v>
      </c>
      <c r="Y12" s="30" t="s">
        <v>34</v>
      </c>
      <c r="Z12" s="30" t="s">
        <v>35</v>
      </c>
      <c r="AA12" s="30" t="s">
        <v>36</v>
      </c>
      <c r="AB12" s="30" t="s">
        <v>37</v>
      </c>
      <c r="AC12" s="61" t="s">
        <v>45</v>
      </c>
      <c r="AD12" s="82" t="s">
        <v>177</v>
      </c>
      <c r="AE12" s="29" t="s">
        <v>16</v>
      </c>
      <c r="AF12" s="70"/>
      <c r="AG12" s="67"/>
      <c r="AH12" s="139"/>
      <c r="AI12" s="138"/>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39"/>
      <c r="JZ12" s="138"/>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35"/>
      <c r="B13" s="136"/>
      <c r="C13" s="136"/>
      <c r="D13" s="136"/>
      <c r="E13" s="136"/>
      <c r="F13" s="136"/>
      <c r="G13" s="136"/>
      <c r="H13" s="136"/>
      <c r="I13" s="136"/>
      <c r="J13" s="137"/>
      <c r="K13" s="79"/>
      <c r="L13" s="28" t="s">
        <v>24</v>
      </c>
      <c r="M13" s="33"/>
      <c r="N13" s="34"/>
      <c r="O13" s="34"/>
      <c r="P13" s="29" t="s">
        <v>24</v>
      </c>
      <c r="Q13" s="35"/>
      <c r="R13" s="35"/>
      <c r="S13" s="35"/>
      <c r="T13" s="35"/>
      <c r="U13" s="35"/>
      <c r="V13" s="36"/>
      <c r="W13" s="35"/>
      <c r="X13" s="35"/>
      <c r="Y13" s="35"/>
      <c r="Z13" s="35"/>
      <c r="AA13" s="35"/>
      <c r="AB13" s="35"/>
      <c r="AC13" s="72" t="s">
        <v>46</v>
      </c>
      <c r="AD13" s="83"/>
      <c r="AE13" s="29" t="s">
        <v>11</v>
      </c>
      <c r="AF13" s="71"/>
      <c r="AG13" s="55"/>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ht="13.5" thickBot="1">
      <c r="A14" s="132" t="s">
        <v>6</v>
      </c>
      <c r="B14" s="133"/>
      <c r="C14" s="133"/>
      <c r="D14" s="133"/>
      <c r="E14" s="133"/>
      <c r="F14" s="133"/>
      <c r="G14" s="133"/>
      <c r="H14" s="133"/>
      <c r="I14" s="133"/>
      <c r="J14" s="134"/>
      <c r="K14" s="80"/>
      <c r="L14" s="40"/>
      <c r="M14" s="40" t="s">
        <v>7</v>
      </c>
      <c r="N14" s="63" t="s">
        <v>8</v>
      </c>
      <c r="O14" s="41" t="s">
        <v>9</v>
      </c>
      <c r="P14" s="63" t="s">
        <v>17</v>
      </c>
      <c r="Q14" s="63" t="s">
        <v>10</v>
      </c>
      <c r="R14" s="63" t="s">
        <v>10</v>
      </c>
      <c r="S14" s="63" t="s">
        <v>10</v>
      </c>
      <c r="T14" s="63" t="s">
        <v>10</v>
      </c>
      <c r="U14" s="63" t="s">
        <v>10</v>
      </c>
      <c r="V14" s="63" t="s">
        <v>10</v>
      </c>
      <c r="W14" s="63" t="s">
        <v>10</v>
      </c>
      <c r="X14" s="63" t="s">
        <v>10</v>
      </c>
      <c r="Y14" s="63" t="s">
        <v>10</v>
      </c>
      <c r="Z14" s="63" t="s">
        <v>10</v>
      </c>
      <c r="AA14" s="63" t="s">
        <v>10</v>
      </c>
      <c r="AB14" s="63" t="s">
        <v>10</v>
      </c>
      <c r="AC14" s="73" t="s">
        <v>28</v>
      </c>
      <c r="AD14" s="84" t="s">
        <v>51</v>
      </c>
      <c r="AE14" s="42" t="s">
        <v>52</v>
      </c>
      <c r="AF14" s="43" t="s">
        <v>53</v>
      </c>
      <c r="AG14" s="68"/>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15" spans="1:535" ht="15.75" thickBot="1">
      <c r="A15" s="92"/>
      <c r="B15" s="90"/>
      <c r="C15" s="86"/>
      <c r="D15" s="89"/>
      <c r="E15" s="89"/>
      <c r="F15" s="89"/>
      <c r="G15" s="89"/>
      <c r="H15" s="89"/>
      <c r="I15" s="89"/>
      <c r="J15" s="87"/>
      <c r="K15" s="81"/>
      <c r="L15" s="122"/>
      <c r="M15" s="51"/>
      <c r="N15" s="51"/>
      <c r="O15" s="51"/>
      <c r="P15" s="51"/>
      <c r="Q15" s="51"/>
      <c r="R15" s="51"/>
      <c r="S15" s="51"/>
      <c r="T15" s="51"/>
      <c r="U15" s="51"/>
      <c r="V15" s="52"/>
      <c r="W15" s="51"/>
      <c r="X15" s="51"/>
      <c r="Y15" s="51"/>
      <c r="Z15" s="51"/>
      <c r="AA15" s="51"/>
      <c r="AB15" s="51"/>
      <c r="AC15" s="53"/>
      <c r="AD15" s="85"/>
      <c r="AE15" s="51"/>
      <c r="AF15" s="54"/>
      <c r="AG15" s="69"/>
      <c r="AH15" s="50"/>
      <c r="AI15" s="49"/>
      <c r="AJ15" s="32">
        <v>5010101001</v>
      </c>
      <c r="AK15" s="32">
        <v>5010102000</v>
      </c>
      <c r="AL15" s="32">
        <v>5010201001</v>
      </c>
      <c r="AM15" s="32">
        <v>5010202000</v>
      </c>
      <c r="AN15" s="32">
        <v>5010203001</v>
      </c>
      <c r="AO15" s="32">
        <v>5010204001</v>
      </c>
      <c r="AP15" s="32">
        <v>5010205003</v>
      </c>
      <c r="AQ15" s="32">
        <v>5010206004</v>
      </c>
      <c r="AR15" s="32">
        <v>5010207004</v>
      </c>
      <c r="AS15" s="32">
        <v>5010208001</v>
      </c>
      <c r="AT15" s="32">
        <v>5010209001</v>
      </c>
      <c r="AU15" s="32">
        <v>5010210001</v>
      </c>
      <c r="AV15" s="32">
        <v>5010211005</v>
      </c>
      <c r="AW15" s="32">
        <v>5010212004</v>
      </c>
      <c r="AX15" s="32">
        <v>5010213001</v>
      </c>
      <c r="AY15" s="32">
        <v>5010213002</v>
      </c>
      <c r="AZ15" s="32">
        <v>5010214001</v>
      </c>
      <c r="BA15" s="32">
        <v>5010215001</v>
      </c>
      <c r="BB15" s="32">
        <v>5010299038</v>
      </c>
      <c r="BC15" s="32">
        <v>5010299011</v>
      </c>
      <c r="BD15" s="32">
        <v>5010299036</v>
      </c>
      <c r="BE15" s="32">
        <v>5010299012</v>
      </c>
      <c r="BF15" s="32">
        <v>5010299014</v>
      </c>
      <c r="BG15" s="32">
        <v>5010301000</v>
      </c>
      <c r="BH15" s="32">
        <v>5010302001</v>
      </c>
      <c r="BI15" s="32">
        <v>5010303001</v>
      </c>
      <c r="BJ15" s="32">
        <v>5010304001</v>
      </c>
      <c r="BK15" s="32">
        <v>5010401001</v>
      </c>
      <c r="BL15" s="32">
        <v>5010402001</v>
      </c>
      <c r="BM15" s="32">
        <v>5010403001</v>
      </c>
      <c r="BN15" s="32">
        <v>5010499015</v>
      </c>
      <c r="BO15" s="32">
        <v>5010499001</v>
      </c>
      <c r="BP15" s="32">
        <v>5010499003</v>
      </c>
      <c r="BQ15" s="32">
        <v>5010499004</v>
      </c>
      <c r="BR15" s="32">
        <v>5010499006</v>
      </c>
      <c r="BS15" s="32">
        <v>5010499007</v>
      </c>
      <c r="BT15" s="32">
        <v>5010499008</v>
      </c>
      <c r="BU15" s="32">
        <v>5010499009</v>
      </c>
      <c r="BV15" s="32">
        <v>5010499010</v>
      </c>
      <c r="BW15" s="32">
        <v>5010499011</v>
      </c>
      <c r="BX15" s="32">
        <v>5010499012</v>
      </c>
      <c r="BY15" s="32">
        <v>5010499099</v>
      </c>
      <c r="BZ15" s="32">
        <v>5020101000</v>
      </c>
      <c r="CA15" s="32">
        <v>5020102000</v>
      </c>
      <c r="CB15" s="32">
        <v>5020201002</v>
      </c>
      <c r="CC15" s="32">
        <v>5020202000</v>
      </c>
      <c r="CD15" s="32">
        <v>5020301002</v>
      </c>
      <c r="CE15" s="32">
        <v>5020302000</v>
      </c>
      <c r="CF15" s="32">
        <v>5020303000</v>
      </c>
      <c r="CG15" s="32">
        <v>5020304000</v>
      </c>
      <c r="CH15" s="32">
        <v>5020305000</v>
      </c>
      <c r="CI15" s="32">
        <v>5020306000</v>
      </c>
      <c r="CJ15" s="32">
        <v>5020307000</v>
      </c>
      <c r="CK15" s="32">
        <v>5020308000</v>
      </c>
      <c r="CL15" s="32">
        <v>5020309000</v>
      </c>
      <c r="CM15" s="32">
        <v>5020310000</v>
      </c>
      <c r="CN15" s="32">
        <v>5020311001</v>
      </c>
      <c r="CO15" s="32">
        <v>5020321001</v>
      </c>
      <c r="CP15" s="32">
        <v>5020321002</v>
      </c>
      <c r="CQ15" s="32">
        <v>5020321003</v>
      </c>
      <c r="CR15" s="32">
        <v>5020321004</v>
      </c>
      <c r="CS15" s="32">
        <v>5020321005</v>
      </c>
      <c r="CT15" s="32">
        <v>5020321006</v>
      </c>
      <c r="CU15" s="32">
        <v>5020321007</v>
      </c>
      <c r="CV15" s="32">
        <v>5020321008</v>
      </c>
      <c r="CW15" s="32">
        <v>5020321009</v>
      </c>
      <c r="CX15" s="32">
        <v>5020321010</v>
      </c>
      <c r="CY15" s="32">
        <v>5020321011</v>
      </c>
      <c r="CZ15" s="32">
        <v>5020321000</v>
      </c>
      <c r="DA15" s="32">
        <v>5020321012</v>
      </c>
      <c r="DB15" s="32">
        <v>5020321013</v>
      </c>
      <c r="DC15" s="32">
        <v>5020321099</v>
      </c>
      <c r="DD15" s="32">
        <v>5020322001</v>
      </c>
      <c r="DE15" s="32">
        <v>5020322002</v>
      </c>
      <c r="DF15" s="32">
        <v>5020322000</v>
      </c>
      <c r="DG15" s="32">
        <v>5020399000</v>
      </c>
      <c r="DH15" s="32">
        <v>5020401000</v>
      </c>
      <c r="DI15" s="32">
        <v>5020402000</v>
      </c>
      <c r="DJ15" s="32">
        <v>5020403000</v>
      </c>
      <c r="DK15" s="32">
        <v>5020501000</v>
      </c>
      <c r="DL15" s="32">
        <v>5020502001</v>
      </c>
      <c r="DM15" s="32">
        <v>5020502002</v>
      </c>
      <c r="DN15" s="32">
        <v>5020503000</v>
      </c>
      <c r="DO15" s="32">
        <v>5020504000</v>
      </c>
      <c r="DP15" s="32">
        <v>5020601001</v>
      </c>
      <c r="DQ15" s="32">
        <v>5020601002</v>
      </c>
      <c r="DR15" s="32">
        <v>5020602000</v>
      </c>
      <c r="DS15" s="32">
        <v>5020701000</v>
      </c>
      <c r="DT15" s="32">
        <v>5020702001</v>
      </c>
      <c r="DU15" s="32">
        <v>5020702002</v>
      </c>
      <c r="DV15" s="32">
        <v>5021001000</v>
      </c>
      <c r="DW15" s="32">
        <v>5021002000</v>
      </c>
      <c r="DX15" s="32">
        <v>5021003000</v>
      </c>
      <c r="DY15" s="32">
        <v>5021101000</v>
      </c>
      <c r="DZ15" s="32">
        <v>5021102000</v>
      </c>
      <c r="EA15" s="32">
        <v>5021103002</v>
      </c>
      <c r="EB15" s="32">
        <v>5021199000</v>
      </c>
      <c r="EC15" s="32">
        <v>5021201000</v>
      </c>
      <c r="ED15" s="32">
        <v>5021202000</v>
      </c>
      <c r="EE15" s="32">
        <v>5021203000</v>
      </c>
      <c r="EF15" s="32">
        <v>5021299099</v>
      </c>
      <c r="EG15" s="32">
        <v>5021301000</v>
      </c>
      <c r="EH15" s="32">
        <v>5021302099</v>
      </c>
      <c r="EI15" s="32">
        <v>5021303001</v>
      </c>
      <c r="EJ15" s="32">
        <v>5021303002</v>
      </c>
      <c r="EK15" s="32">
        <v>5021303003</v>
      </c>
      <c r="EL15" s="32">
        <v>5021303004</v>
      </c>
      <c r="EM15" s="32">
        <v>5021303005</v>
      </c>
      <c r="EN15" s="32">
        <v>5021303006</v>
      </c>
      <c r="EO15" s="32">
        <v>5021303008</v>
      </c>
      <c r="EP15" s="32">
        <v>5021303099</v>
      </c>
      <c r="EQ15" s="32">
        <v>5021304001</v>
      </c>
      <c r="ER15" s="32">
        <v>5021304003</v>
      </c>
      <c r="ES15" s="32">
        <v>5021304006</v>
      </c>
      <c r="ET15" s="32">
        <v>5021304099</v>
      </c>
      <c r="EU15" s="32">
        <v>5021305001</v>
      </c>
      <c r="EV15" s="32">
        <v>5021305002</v>
      </c>
      <c r="EW15" s="32">
        <v>5021305003</v>
      </c>
      <c r="EX15" s="32">
        <v>5021305004</v>
      </c>
      <c r="EY15" s="32">
        <v>5021305005</v>
      </c>
      <c r="EZ15" s="32">
        <v>5021305006</v>
      </c>
      <c r="FA15" s="32">
        <v>5021305007</v>
      </c>
      <c r="FB15" s="32">
        <v>5021305009</v>
      </c>
      <c r="FC15" s="32">
        <v>5021305010</v>
      </c>
      <c r="FD15" s="32">
        <v>5021305011</v>
      </c>
      <c r="FE15" s="32">
        <v>5021305012</v>
      </c>
      <c r="FF15" s="32">
        <v>5021305013</v>
      </c>
      <c r="FG15" s="32">
        <v>5021305014</v>
      </c>
      <c r="FH15" s="32">
        <v>5021305099</v>
      </c>
      <c r="FI15" s="32">
        <v>5021306001</v>
      </c>
      <c r="FJ15" s="32">
        <v>5021306002</v>
      </c>
      <c r="FK15" s="32">
        <v>5021306004</v>
      </c>
      <c r="FL15" s="32">
        <v>5021306099</v>
      </c>
      <c r="FM15" s="32">
        <v>5021307000</v>
      </c>
      <c r="FN15" s="32">
        <v>5021308001</v>
      </c>
      <c r="FO15" s="32">
        <v>5021308002</v>
      </c>
      <c r="FP15" s="32">
        <v>5021308004</v>
      </c>
      <c r="FQ15" s="32">
        <v>5021308003</v>
      </c>
      <c r="FR15" s="32">
        <v>5021308099</v>
      </c>
      <c r="FS15" s="32">
        <v>5021309001</v>
      </c>
      <c r="FT15" s="32">
        <v>5021309002</v>
      </c>
      <c r="FU15" s="32">
        <v>5021309099</v>
      </c>
      <c r="FV15" s="32">
        <v>5021310001</v>
      </c>
      <c r="FW15" s="32">
        <v>5021310002</v>
      </c>
      <c r="FX15" s="32">
        <v>5021310099</v>
      </c>
      <c r="FY15" s="32">
        <v>5021321001</v>
      </c>
      <c r="FZ15" s="32">
        <v>5021321002</v>
      </c>
      <c r="GA15" s="32">
        <v>5021321003</v>
      </c>
      <c r="GB15" s="32">
        <v>5021321004</v>
      </c>
      <c r="GC15" s="32">
        <v>5021321005</v>
      </c>
      <c r="GD15" s="32">
        <v>5021321007</v>
      </c>
      <c r="GE15" s="32">
        <v>5021321008</v>
      </c>
      <c r="GF15" s="32">
        <v>5021321009</v>
      </c>
      <c r="GG15" s="32">
        <v>5021321010</v>
      </c>
      <c r="GH15" s="32">
        <v>5021321011</v>
      </c>
      <c r="GI15" s="32">
        <v>5021321012</v>
      </c>
      <c r="GJ15" s="32">
        <v>5021321013</v>
      </c>
      <c r="GK15" s="32">
        <v>5021321099</v>
      </c>
      <c r="GL15" s="32">
        <v>5021322001</v>
      </c>
      <c r="GM15" s="32">
        <v>5021322002</v>
      </c>
      <c r="GN15" s="32">
        <v>5021399099</v>
      </c>
      <c r="GO15" s="32">
        <v>5021401000</v>
      </c>
      <c r="GP15" s="32">
        <v>5021402000</v>
      </c>
      <c r="GQ15" s="32">
        <v>5021403000</v>
      </c>
      <c r="GR15" s="32">
        <v>5021404001</v>
      </c>
      <c r="GS15" s="32">
        <v>5021405000</v>
      </c>
      <c r="GT15" s="32">
        <v>5021406000</v>
      </c>
      <c r="GU15" s="32">
        <v>5021407000</v>
      </c>
      <c r="GV15" s="32">
        <v>5021408000</v>
      </c>
      <c r="GW15" s="32">
        <v>5021409000</v>
      </c>
      <c r="GX15" s="32">
        <v>5021499000</v>
      </c>
      <c r="GY15" s="32">
        <v>5021501001</v>
      </c>
      <c r="GZ15" s="32">
        <v>5021501002</v>
      </c>
      <c r="HA15" s="32">
        <v>5021502000</v>
      </c>
      <c r="HB15" s="32">
        <v>5021503000</v>
      </c>
      <c r="HC15" s="32">
        <v>5021601000</v>
      </c>
      <c r="HD15" s="32">
        <v>5029901000</v>
      </c>
      <c r="HE15" s="32">
        <v>5029902000</v>
      </c>
      <c r="HF15" s="32">
        <v>5029903000</v>
      </c>
      <c r="HG15" s="32">
        <v>5029904000</v>
      </c>
      <c r="HH15" s="32">
        <v>5029905001</v>
      </c>
      <c r="HI15" s="32">
        <v>5029905002</v>
      </c>
      <c r="HJ15" s="32">
        <v>5029905003</v>
      </c>
      <c r="HK15" s="32">
        <v>5029905004</v>
      </c>
      <c r="HL15" s="32">
        <v>5029905005</v>
      </c>
      <c r="HM15" s="32">
        <v>5029905006</v>
      </c>
      <c r="HN15" s="32">
        <v>5029905007</v>
      </c>
      <c r="HO15" s="32">
        <v>5029905008</v>
      </c>
      <c r="HP15" s="32">
        <v>5029906000</v>
      </c>
      <c r="HQ15" s="32">
        <v>5029907003</v>
      </c>
      <c r="HR15" s="32">
        <v>5029907002</v>
      </c>
      <c r="HS15" s="32">
        <v>5029907001</v>
      </c>
      <c r="HT15" s="32">
        <v>5029907004</v>
      </c>
      <c r="HU15" s="32">
        <v>5029907099</v>
      </c>
      <c r="HV15" s="32">
        <v>5029908000</v>
      </c>
      <c r="HW15" s="32">
        <v>5029909000</v>
      </c>
      <c r="HX15" s="32">
        <v>5029999001</v>
      </c>
      <c r="HY15" s="32">
        <v>5029999099</v>
      </c>
      <c r="HZ15" s="32">
        <v>5060301002</v>
      </c>
      <c r="IA15" s="32">
        <v>5060301001</v>
      </c>
      <c r="IB15" s="32">
        <v>5060401001</v>
      </c>
      <c r="IC15" s="32">
        <v>5060402001</v>
      </c>
      <c r="ID15" s="32">
        <v>5060402099</v>
      </c>
      <c r="IE15" s="32">
        <v>5060402002</v>
      </c>
      <c r="IF15" s="32">
        <v>5060403008</v>
      </c>
      <c r="IG15" s="32">
        <v>5060403006</v>
      </c>
      <c r="IH15" s="32">
        <v>5060403002</v>
      </c>
      <c r="II15" s="32">
        <v>5060403099</v>
      </c>
      <c r="IJ15" s="32">
        <v>5060403009</v>
      </c>
      <c r="IK15" s="32">
        <v>5060403005</v>
      </c>
      <c r="IL15" s="32">
        <v>5060403001</v>
      </c>
      <c r="IM15" s="32">
        <v>5060403007</v>
      </c>
      <c r="IN15" s="32">
        <v>5060403003</v>
      </c>
      <c r="IO15" s="32">
        <v>5060403004</v>
      </c>
      <c r="IP15" s="32">
        <v>5060404001</v>
      </c>
      <c r="IQ15" s="32">
        <v>5060404007</v>
      </c>
      <c r="IR15" s="32">
        <v>5060404003</v>
      </c>
      <c r="IS15" s="32">
        <v>5060404006</v>
      </c>
      <c r="IT15" s="32">
        <v>5060404099</v>
      </c>
      <c r="IU15" s="32">
        <v>5060404002</v>
      </c>
      <c r="IV15" s="32">
        <v>5060405004</v>
      </c>
      <c r="IW15" s="32">
        <v>5060405006</v>
      </c>
      <c r="IX15" s="32">
        <v>5060405007</v>
      </c>
      <c r="IY15" s="32">
        <v>5060405009</v>
      </c>
      <c r="IZ15" s="32">
        <v>5060405015</v>
      </c>
      <c r="JA15" s="32">
        <v>5060405003</v>
      </c>
      <c r="JB15" s="32">
        <v>5060405001</v>
      </c>
      <c r="JC15" s="32">
        <v>5060405005</v>
      </c>
      <c r="JD15" s="32">
        <v>5060405011</v>
      </c>
      <c r="JE15" s="32">
        <v>5060405002</v>
      </c>
      <c r="JF15" s="32">
        <v>5060405099</v>
      </c>
      <c r="JG15" s="32">
        <v>5060405012</v>
      </c>
      <c r="JH15" s="32">
        <v>5060405013</v>
      </c>
      <c r="JI15" s="32">
        <v>5060405014</v>
      </c>
      <c r="JJ15" s="32">
        <v>5060406003</v>
      </c>
      <c r="JK15" s="32">
        <v>5060406001</v>
      </c>
      <c r="JL15" s="32">
        <v>5060406099</v>
      </c>
      <c r="JM15" s="32">
        <v>5060406002</v>
      </c>
      <c r="JN15" s="32">
        <v>5060406004</v>
      </c>
      <c r="JO15" s="32">
        <v>5060407002</v>
      </c>
      <c r="JP15" s="32">
        <v>5060407001</v>
      </c>
      <c r="JQ15" s="32">
        <v>5060408001</v>
      </c>
      <c r="JR15" s="32">
        <v>5060408099</v>
      </c>
      <c r="JS15" s="32">
        <v>5060408002</v>
      </c>
      <c r="JT15" s="32">
        <v>5060409099</v>
      </c>
      <c r="JU15" s="32">
        <v>5060409001</v>
      </c>
      <c r="JV15" s="32">
        <v>5060601000</v>
      </c>
      <c r="JW15" s="32">
        <v>5060602000</v>
      </c>
      <c r="JX15" s="32">
        <v>5060699000</v>
      </c>
      <c r="KA15" s="32">
        <v>5010101001</v>
      </c>
      <c r="KB15" s="32">
        <v>5010102000</v>
      </c>
      <c r="KC15" s="32">
        <v>5010201001</v>
      </c>
      <c r="KD15" s="32">
        <v>5010202000</v>
      </c>
      <c r="KE15" s="32">
        <v>5010203001</v>
      </c>
      <c r="KF15" s="32">
        <v>5010204001</v>
      </c>
      <c r="KG15" s="32">
        <v>5010205003</v>
      </c>
      <c r="KH15" s="32">
        <v>5010206004</v>
      </c>
      <c r="KI15" s="32">
        <v>5010207004</v>
      </c>
      <c r="KJ15" s="32">
        <v>5010208001</v>
      </c>
      <c r="KK15" s="32">
        <v>5010209001</v>
      </c>
      <c r="KL15" s="32">
        <v>5010210001</v>
      </c>
      <c r="KM15" s="32">
        <v>5010211005</v>
      </c>
      <c r="KN15" s="32">
        <v>5010212004</v>
      </c>
      <c r="KO15" s="32">
        <v>5010213001</v>
      </c>
      <c r="KP15" s="32">
        <v>5010213002</v>
      </c>
      <c r="KQ15" s="32">
        <v>5010214001</v>
      </c>
      <c r="KR15" s="32">
        <v>5010215001</v>
      </c>
      <c r="KS15" s="32">
        <v>5010299038</v>
      </c>
      <c r="KT15" s="32">
        <v>5010299011</v>
      </c>
      <c r="KU15" s="32">
        <v>5010299036</v>
      </c>
      <c r="KV15" s="32">
        <v>5010299012</v>
      </c>
      <c r="KW15" s="32">
        <v>5010299014</v>
      </c>
      <c r="KX15" s="32">
        <v>5010301000</v>
      </c>
      <c r="KY15" s="32">
        <v>5010302001</v>
      </c>
      <c r="KZ15" s="32">
        <v>5010303001</v>
      </c>
      <c r="LA15" s="32">
        <v>5010304001</v>
      </c>
      <c r="LB15" s="32">
        <v>5010401001</v>
      </c>
      <c r="LC15" s="32">
        <v>5010402001</v>
      </c>
      <c r="LD15" s="32">
        <v>5010403001</v>
      </c>
      <c r="LE15" s="32">
        <v>5010499015</v>
      </c>
      <c r="LF15" s="32">
        <v>5010499001</v>
      </c>
      <c r="LG15" s="32">
        <v>5010499003</v>
      </c>
      <c r="LH15" s="32">
        <v>5010499004</v>
      </c>
      <c r="LI15" s="32">
        <v>5010499006</v>
      </c>
      <c r="LJ15" s="32">
        <v>5010499007</v>
      </c>
      <c r="LK15" s="32">
        <v>5010499008</v>
      </c>
      <c r="LL15" s="32">
        <v>5010499009</v>
      </c>
      <c r="LM15" s="32">
        <v>5010499010</v>
      </c>
      <c r="LN15" s="32">
        <v>5010499011</v>
      </c>
      <c r="LO15" s="32">
        <v>5010499012</v>
      </c>
      <c r="LP15" s="32">
        <v>5010499099</v>
      </c>
      <c r="LQ15" s="32">
        <v>5020101000</v>
      </c>
      <c r="LR15" s="32">
        <v>5020102000</v>
      </c>
      <c r="LS15" s="32">
        <v>5020201002</v>
      </c>
      <c r="LT15" s="32">
        <v>5020202000</v>
      </c>
      <c r="LU15" s="32">
        <v>5020301002</v>
      </c>
      <c r="LV15" s="32">
        <v>5020302000</v>
      </c>
      <c r="LW15" s="32">
        <v>5020303000</v>
      </c>
      <c r="LX15" s="32">
        <v>5020304000</v>
      </c>
      <c r="LY15" s="32">
        <v>5020305000</v>
      </c>
      <c r="LZ15" s="32">
        <v>5020306000</v>
      </c>
      <c r="MA15" s="32">
        <v>5020307000</v>
      </c>
      <c r="MB15" s="32">
        <v>5020308000</v>
      </c>
      <c r="MC15" s="32">
        <v>5020309000</v>
      </c>
      <c r="MD15" s="32">
        <v>5020310000</v>
      </c>
      <c r="ME15" s="32">
        <v>5020311001</v>
      </c>
      <c r="MF15" s="32">
        <v>5020321001</v>
      </c>
      <c r="MG15" s="32">
        <v>5020321002</v>
      </c>
      <c r="MH15" s="32">
        <v>5020321003</v>
      </c>
      <c r="MI15" s="32">
        <v>5020321004</v>
      </c>
      <c r="MJ15" s="32">
        <v>5020321005</v>
      </c>
      <c r="MK15" s="32">
        <v>5020321006</v>
      </c>
      <c r="ML15" s="32">
        <v>5020321007</v>
      </c>
      <c r="MM15" s="32">
        <v>5020321008</v>
      </c>
      <c r="MN15" s="32">
        <v>5020321009</v>
      </c>
      <c r="MO15" s="32">
        <v>5020321010</v>
      </c>
      <c r="MP15" s="32">
        <v>5020321011</v>
      </c>
      <c r="MQ15" s="32">
        <v>5020321000</v>
      </c>
      <c r="MR15" s="32">
        <v>5020321012</v>
      </c>
      <c r="MS15" s="32">
        <v>5020321013</v>
      </c>
      <c r="MT15" s="32">
        <v>5020321099</v>
      </c>
      <c r="MU15" s="32">
        <v>5020322001</v>
      </c>
      <c r="MV15" s="32">
        <v>5020322002</v>
      </c>
      <c r="MW15" s="32">
        <v>5020322000</v>
      </c>
      <c r="MX15" s="32">
        <v>5020399000</v>
      </c>
      <c r="MY15" s="32">
        <v>5020401000</v>
      </c>
      <c r="MZ15" s="32">
        <v>5020402000</v>
      </c>
      <c r="NA15" s="32">
        <v>5020403000</v>
      </c>
      <c r="NB15" s="32">
        <v>5020501000</v>
      </c>
      <c r="NC15" s="32">
        <v>5020502001</v>
      </c>
      <c r="ND15" s="32">
        <v>5020502002</v>
      </c>
      <c r="NE15" s="32">
        <v>5020503000</v>
      </c>
      <c r="NF15" s="32">
        <v>5020504000</v>
      </c>
      <c r="NG15" s="32">
        <v>5020601001</v>
      </c>
      <c r="NH15" s="32">
        <v>5020601002</v>
      </c>
      <c r="NI15" s="32">
        <v>5020602000</v>
      </c>
      <c r="NJ15" s="32">
        <v>5020701000</v>
      </c>
      <c r="NK15" s="32">
        <v>5020702001</v>
      </c>
      <c r="NL15" s="32">
        <v>5020702002</v>
      </c>
      <c r="NM15" s="32">
        <v>5021001000</v>
      </c>
      <c r="NN15" s="32">
        <v>5021002000</v>
      </c>
      <c r="NO15" s="32">
        <v>5021003000</v>
      </c>
      <c r="NP15" s="32">
        <v>5021101000</v>
      </c>
      <c r="NQ15" s="32">
        <v>5021102000</v>
      </c>
      <c r="NR15" s="32">
        <v>5021103002</v>
      </c>
      <c r="NS15" s="32">
        <v>5021199000</v>
      </c>
      <c r="NT15" s="32">
        <v>5021201000</v>
      </c>
      <c r="NU15" s="32">
        <v>5021202000</v>
      </c>
      <c r="NV15" s="32">
        <v>5021203000</v>
      </c>
      <c r="NW15" s="32">
        <v>5021299099</v>
      </c>
      <c r="NX15" s="32">
        <v>5021301000</v>
      </c>
      <c r="NY15" s="32">
        <v>5021302099</v>
      </c>
      <c r="NZ15" s="32">
        <v>5021303001</v>
      </c>
      <c r="OA15" s="32">
        <v>5021303002</v>
      </c>
      <c r="OB15" s="32">
        <v>5021303003</v>
      </c>
      <c r="OC15" s="32">
        <v>5021303004</v>
      </c>
      <c r="OD15" s="32">
        <v>5021303005</v>
      </c>
      <c r="OE15" s="32">
        <v>5021303006</v>
      </c>
      <c r="OF15" s="32">
        <v>5021303008</v>
      </c>
      <c r="OG15" s="32">
        <v>5021303099</v>
      </c>
      <c r="OH15" s="32">
        <v>5021304001</v>
      </c>
      <c r="OI15" s="32">
        <v>5021304003</v>
      </c>
      <c r="OJ15" s="32">
        <v>5021304006</v>
      </c>
      <c r="OK15" s="32">
        <v>5021304099</v>
      </c>
      <c r="OL15" s="32">
        <v>5021305001</v>
      </c>
      <c r="OM15" s="32">
        <v>5021305002</v>
      </c>
      <c r="ON15" s="32">
        <v>5021305003</v>
      </c>
      <c r="OO15" s="32">
        <v>5021305004</v>
      </c>
      <c r="OP15" s="32">
        <v>5021305005</v>
      </c>
      <c r="OQ15" s="32">
        <v>5021305006</v>
      </c>
      <c r="OR15" s="32">
        <v>5021305007</v>
      </c>
      <c r="OS15" s="32">
        <v>5021305009</v>
      </c>
      <c r="OT15" s="32">
        <v>5021305010</v>
      </c>
      <c r="OU15" s="32">
        <v>5021305011</v>
      </c>
      <c r="OV15" s="32">
        <v>5021305012</v>
      </c>
      <c r="OW15" s="32">
        <v>5021305013</v>
      </c>
      <c r="OX15" s="32">
        <v>5021305014</v>
      </c>
      <c r="OY15" s="32">
        <v>5021305099</v>
      </c>
      <c r="OZ15" s="32">
        <v>5021306001</v>
      </c>
      <c r="PA15" s="32">
        <v>5021306002</v>
      </c>
      <c r="PB15" s="32">
        <v>5021306004</v>
      </c>
      <c r="PC15" s="32">
        <v>5021306099</v>
      </c>
      <c r="PD15" s="32">
        <v>5021307000</v>
      </c>
      <c r="PE15" s="32">
        <v>5021308001</v>
      </c>
      <c r="PF15" s="32">
        <v>5021308002</v>
      </c>
      <c r="PG15" s="32">
        <v>5021308004</v>
      </c>
      <c r="PH15" s="32">
        <v>5021308003</v>
      </c>
      <c r="PI15" s="32">
        <v>5021308099</v>
      </c>
      <c r="PJ15" s="32">
        <v>5021309001</v>
      </c>
      <c r="PK15" s="32">
        <v>5021309002</v>
      </c>
      <c r="PL15" s="32">
        <v>5021309099</v>
      </c>
      <c r="PM15" s="32">
        <v>5021310001</v>
      </c>
      <c r="PN15" s="32">
        <v>5021310002</v>
      </c>
      <c r="PO15" s="32">
        <v>5021310099</v>
      </c>
      <c r="PP15" s="32">
        <v>5021321001</v>
      </c>
      <c r="PQ15" s="32">
        <v>5021321002</v>
      </c>
      <c r="PR15" s="32">
        <v>5021321003</v>
      </c>
      <c r="PS15" s="32">
        <v>5021321004</v>
      </c>
      <c r="PT15" s="32">
        <v>5021321005</v>
      </c>
      <c r="PU15" s="32">
        <v>5021321007</v>
      </c>
      <c r="PV15" s="32">
        <v>5021321008</v>
      </c>
      <c r="PW15" s="32">
        <v>5021321009</v>
      </c>
      <c r="PX15" s="32">
        <v>5021321010</v>
      </c>
      <c r="PY15" s="32">
        <v>5021321011</v>
      </c>
      <c r="PZ15" s="32">
        <v>5021321012</v>
      </c>
      <c r="QA15" s="32">
        <v>5021321013</v>
      </c>
      <c r="QB15" s="32">
        <v>5021321099</v>
      </c>
      <c r="QC15" s="32">
        <v>5021322001</v>
      </c>
      <c r="QD15" s="32">
        <v>5021322002</v>
      </c>
      <c r="QE15" s="32">
        <v>5021399099</v>
      </c>
      <c r="QF15" s="32">
        <v>5021401000</v>
      </c>
      <c r="QG15" s="32">
        <v>5021402000</v>
      </c>
      <c r="QH15" s="32">
        <v>5021403000</v>
      </c>
      <c r="QI15" s="32">
        <v>5021404001</v>
      </c>
      <c r="QJ15" s="32">
        <v>5021405000</v>
      </c>
      <c r="QK15" s="32">
        <v>5021406000</v>
      </c>
      <c r="QL15" s="32">
        <v>5021407000</v>
      </c>
      <c r="QM15" s="32">
        <v>5021408000</v>
      </c>
      <c r="QN15" s="32">
        <v>5021409000</v>
      </c>
      <c r="QO15" s="32">
        <v>5021499000</v>
      </c>
      <c r="QP15" s="32">
        <v>5021501001</v>
      </c>
      <c r="QQ15" s="32">
        <v>5021501002</v>
      </c>
      <c r="QR15" s="32">
        <v>5021502000</v>
      </c>
      <c r="QS15" s="32">
        <v>5021503000</v>
      </c>
      <c r="QT15" s="32">
        <v>5021601000</v>
      </c>
      <c r="QU15" s="32">
        <v>5029901000</v>
      </c>
      <c r="QV15" s="32">
        <v>5029902000</v>
      </c>
      <c r="QW15" s="32">
        <v>5029903000</v>
      </c>
      <c r="QX15" s="32">
        <v>5029904000</v>
      </c>
      <c r="QY15" s="32">
        <v>5029905001</v>
      </c>
      <c r="QZ15" s="32">
        <v>5029905002</v>
      </c>
      <c r="RA15" s="32">
        <v>5029905003</v>
      </c>
      <c r="RB15" s="32">
        <v>5029905004</v>
      </c>
      <c r="RC15" s="32">
        <v>5029905005</v>
      </c>
      <c r="RD15" s="32">
        <v>5029905006</v>
      </c>
      <c r="RE15" s="32">
        <v>5029905007</v>
      </c>
      <c r="RF15" s="32">
        <v>5029905008</v>
      </c>
      <c r="RG15" s="32">
        <v>5029906000</v>
      </c>
      <c r="RH15" s="32">
        <v>5029907003</v>
      </c>
      <c r="RI15" s="32">
        <v>5029907002</v>
      </c>
      <c r="RJ15" s="32">
        <v>5029907001</v>
      </c>
      <c r="RK15" s="32">
        <v>5029907004</v>
      </c>
      <c r="RL15" s="32">
        <v>5029907099</v>
      </c>
      <c r="RM15" s="32">
        <v>5029908000</v>
      </c>
      <c r="RN15" s="32">
        <v>5029909000</v>
      </c>
      <c r="RO15" s="32">
        <v>5029999001</v>
      </c>
      <c r="RP15" s="32">
        <v>5029999099</v>
      </c>
      <c r="RQ15" s="32">
        <v>5060301002</v>
      </c>
      <c r="RR15" s="32">
        <v>5060301001</v>
      </c>
      <c r="RS15" s="32">
        <v>5060401001</v>
      </c>
      <c r="RT15" s="32">
        <v>5060402001</v>
      </c>
      <c r="RU15" s="32">
        <v>5060402099</v>
      </c>
      <c r="RV15" s="32">
        <v>5060402002</v>
      </c>
      <c r="RW15" s="32">
        <v>5060403008</v>
      </c>
      <c r="RX15" s="32">
        <v>5060403006</v>
      </c>
      <c r="RY15" s="32">
        <v>5060403002</v>
      </c>
      <c r="RZ15" s="32">
        <v>5060403099</v>
      </c>
      <c r="SA15" s="32">
        <v>5060403009</v>
      </c>
      <c r="SB15" s="32">
        <v>5060403005</v>
      </c>
      <c r="SC15" s="32">
        <v>5060403001</v>
      </c>
      <c r="SD15" s="32">
        <v>5060403007</v>
      </c>
      <c r="SE15" s="32">
        <v>5060403003</v>
      </c>
      <c r="SF15" s="32">
        <v>5060403004</v>
      </c>
      <c r="SG15" s="32">
        <v>5060404001</v>
      </c>
      <c r="SH15" s="32">
        <v>5060404007</v>
      </c>
      <c r="SI15" s="32">
        <v>5060404003</v>
      </c>
      <c r="SJ15" s="32">
        <v>5060404006</v>
      </c>
      <c r="SK15" s="32">
        <v>5060404099</v>
      </c>
      <c r="SL15" s="32">
        <v>5060404002</v>
      </c>
      <c r="SM15" s="32">
        <v>5060405004</v>
      </c>
      <c r="SN15" s="32">
        <v>5060405006</v>
      </c>
      <c r="SO15" s="32">
        <v>5060405007</v>
      </c>
      <c r="SP15" s="32">
        <v>5060405009</v>
      </c>
      <c r="SQ15" s="32">
        <v>5060405015</v>
      </c>
      <c r="SR15" s="32">
        <v>5060405003</v>
      </c>
      <c r="SS15" s="32">
        <v>5060405001</v>
      </c>
      <c r="ST15" s="32">
        <v>5060405005</v>
      </c>
      <c r="SU15" s="32">
        <v>5060405011</v>
      </c>
      <c r="SV15" s="32">
        <v>5060405002</v>
      </c>
      <c r="SW15" s="32">
        <v>5060405099</v>
      </c>
      <c r="SX15" s="32">
        <v>5060405012</v>
      </c>
      <c r="SY15" s="32">
        <v>5060405013</v>
      </c>
      <c r="SZ15" s="32">
        <v>5060405014</v>
      </c>
      <c r="TA15" s="32">
        <v>5060406003</v>
      </c>
      <c r="TB15" s="32">
        <v>5060406001</v>
      </c>
      <c r="TC15" s="32">
        <v>5060406099</v>
      </c>
      <c r="TD15" s="32">
        <v>5060406002</v>
      </c>
      <c r="TE15" s="32">
        <v>5060406004</v>
      </c>
      <c r="TF15" s="32">
        <v>5060407002</v>
      </c>
      <c r="TG15" s="32">
        <v>5060407001</v>
      </c>
      <c r="TH15" s="32">
        <v>5060408001</v>
      </c>
      <c r="TI15" s="32">
        <v>5060408099</v>
      </c>
      <c r="TJ15" s="32">
        <v>5060408002</v>
      </c>
      <c r="TK15" s="32">
        <v>5060409099</v>
      </c>
      <c r="TL15" s="32">
        <v>5060409001</v>
      </c>
      <c r="TM15" s="32">
        <v>5060601000</v>
      </c>
      <c r="TN15" s="32">
        <v>5060602000</v>
      </c>
      <c r="TO15" s="32">
        <v>5060699000</v>
      </c>
    </row>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1"/>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count="12">
    <mergeCell ref="AI11:AI12"/>
    <mergeCell ref="JY11:JY12"/>
    <mergeCell ref="JZ11:JZ12"/>
    <mergeCell ref="Q11:AD11"/>
    <mergeCell ref="A12:J12"/>
    <mergeCell ref="AH11:AH12"/>
    <mergeCell ref="J4:AF4"/>
    <mergeCell ref="J5:AF5"/>
    <mergeCell ref="J6:AF6"/>
    <mergeCell ref="A11:J11"/>
    <mergeCell ref="A14:J14"/>
    <mergeCell ref="A13:J13"/>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62"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93" t="s">
        <v>87</v>
      </c>
    </row>
    <row r="2" spans="1:22">
      <c r="A2" s="93" t="s">
        <v>88</v>
      </c>
    </row>
    <row r="3" spans="1:22">
      <c r="A3" s="94" t="s">
        <v>92</v>
      </c>
    </row>
    <row r="4" spans="1:22" ht="15.75" thickBot="1"/>
    <row r="5" spans="1:22" ht="26.25" thickBot="1">
      <c r="A5" s="95" t="s">
        <v>89</v>
      </c>
      <c r="B5" s="95" t="s">
        <v>90</v>
      </c>
      <c r="C5" s="98" t="s">
        <v>91</v>
      </c>
      <c r="D5" s="98" t="s">
        <v>24</v>
      </c>
      <c r="E5" s="98" t="s">
        <v>50</v>
      </c>
      <c r="F5" s="105" t="s">
        <v>103</v>
      </c>
      <c r="G5" s="98" t="s">
        <v>104</v>
      </c>
      <c r="H5" s="98" t="s">
        <v>105</v>
      </c>
      <c r="I5" s="98" t="s">
        <v>106</v>
      </c>
      <c r="J5" s="98" t="s">
        <v>107</v>
      </c>
      <c r="K5" s="98" t="s">
        <v>108</v>
      </c>
      <c r="L5" s="98" t="s">
        <v>109</v>
      </c>
      <c r="M5" s="98" t="s">
        <v>110</v>
      </c>
      <c r="N5" s="98" t="s">
        <v>111</v>
      </c>
      <c r="O5" s="98" t="s">
        <v>112</v>
      </c>
      <c r="P5" s="98" t="s">
        <v>113</v>
      </c>
      <c r="Q5" s="98" t="s">
        <v>114</v>
      </c>
      <c r="R5" s="98" t="s">
        <v>115</v>
      </c>
      <c r="S5" s="105" t="s">
        <v>116</v>
      </c>
      <c r="T5" s="105" t="s">
        <v>119</v>
      </c>
      <c r="U5" s="98" t="s">
        <v>179</v>
      </c>
    </row>
    <row r="6" spans="1:22">
      <c r="A6" s="97" t="s">
        <v>21</v>
      </c>
      <c r="B6" s="96"/>
      <c r="C6" s="99"/>
    </row>
    <row r="7" spans="1:22">
      <c r="A7" s="121" t="s">
        <v>96</v>
      </c>
      <c r="B7" s="101" t="e">
        <f>+'JAN-DEC'!#REF!</f>
        <v>#REF!</v>
      </c>
      <c r="C7" s="102" t="e">
        <f>VLOOKUP($B7,'JAN-DEC'!#REF!,12,FALSE)</f>
        <v>#REF!</v>
      </c>
      <c r="D7" s="102" t="e">
        <f>VLOOKUP($B7,'JAN-DEC'!#REF!,13,FALSE)</f>
        <v>#REF!</v>
      </c>
      <c r="E7" s="102" t="e">
        <f>VLOOKUP($B7,'JAN-DEC'!#REF!,14,FALSE)</f>
        <v>#REF!</v>
      </c>
      <c r="F7" s="102" t="e">
        <f>VLOOKUP($B7,'JAN-DEC'!#REF!,15,FALSE)</f>
        <v>#REF!</v>
      </c>
      <c r="G7" s="102" t="e">
        <f>VLOOKUP($B7,'JAN-DEC'!#REF!,16,FALSE)</f>
        <v>#REF!</v>
      </c>
      <c r="H7" s="102" t="e">
        <f>VLOOKUP($B7,'JAN-DEC'!#REF!,17,FALSE)</f>
        <v>#REF!</v>
      </c>
      <c r="I7" s="102" t="e">
        <f>VLOOKUP($B7,'JAN-DEC'!#REF!,18,FALSE)</f>
        <v>#REF!</v>
      </c>
      <c r="J7" s="102" t="e">
        <f>VLOOKUP($B7,'JAN-DEC'!#REF!,19,FALSE)</f>
        <v>#REF!</v>
      </c>
      <c r="K7" s="102" t="e">
        <f>VLOOKUP($B7,'JAN-DEC'!#REF!,20,FALSE)</f>
        <v>#REF!</v>
      </c>
      <c r="L7" s="102" t="e">
        <f>VLOOKUP($B7,'JAN-DEC'!#REF!,21,FALSE)</f>
        <v>#REF!</v>
      </c>
      <c r="M7" s="102" t="e">
        <f>VLOOKUP($B7,'JAN-DEC'!#REF!,22,FALSE)</f>
        <v>#REF!</v>
      </c>
      <c r="N7" s="102" t="e">
        <f>VLOOKUP($B7,'JAN-DEC'!#REF!,23,FALSE)</f>
        <v>#REF!</v>
      </c>
      <c r="O7" s="102" t="e">
        <f>VLOOKUP($B7,'JAN-DEC'!#REF!,24,FALSE)</f>
        <v>#REF!</v>
      </c>
      <c r="P7" s="102" t="e">
        <f>VLOOKUP($B7,'JAN-DEC'!#REF!,25,FALSE)</f>
        <v>#REF!</v>
      </c>
      <c r="Q7" s="102" t="e">
        <f>VLOOKUP($B7,'JAN-DEC'!#REF!,26,FALSE)</f>
        <v>#REF!</v>
      </c>
      <c r="R7" s="102" t="e">
        <f>VLOOKUP($B7,'JAN-DEC'!#REF!,27,FALSE)</f>
        <v>#REF!</v>
      </c>
      <c r="S7" s="102" t="e">
        <f>VLOOKUP($B7,'JAN-DEC'!#REF!,28,FALSE)</f>
        <v>#REF!</v>
      </c>
      <c r="T7" s="102" t="e">
        <f>VLOOKUP($B7,'JAN-DEC'!#REF!,29,FALSE)</f>
        <v>#REF!</v>
      </c>
      <c r="U7" s="102" t="e">
        <f>VLOOKUP($B7,'JAN-DEC'!#REF!,30,FALSE)</f>
        <v>#REF!</v>
      </c>
      <c r="V7" s="123" t="e">
        <f t="shared" ref="V7:V9" si="0">+T7+U7-F7</f>
        <v>#REF!</v>
      </c>
    </row>
    <row r="8" spans="1:22">
      <c r="A8" s="121" t="s">
        <v>93</v>
      </c>
      <c r="B8" s="101" t="e">
        <f>+'JAN-DEC'!#REF!</f>
        <v>#REF!</v>
      </c>
      <c r="C8" s="102" t="e">
        <f>VLOOKUP($B8,'JAN-DEC'!#REF!,12,FALSE)</f>
        <v>#REF!</v>
      </c>
      <c r="D8" s="102" t="e">
        <f>VLOOKUP($B8,'JAN-DEC'!#REF!,13,FALSE)</f>
        <v>#REF!</v>
      </c>
      <c r="E8" s="102" t="e">
        <f>VLOOKUP($B8,'JAN-DEC'!#REF!,14,FALSE)</f>
        <v>#REF!</v>
      </c>
      <c r="F8" s="102" t="e">
        <f>VLOOKUP($B8,'JAN-DEC'!#REF!,15,FALSE)</f>
        <v>#REF!</v>
      </c>
      <c r="G8" s="102" t="e">
        <f>VLOOKUP($B8,'JAN-DEC'!#REF!,16,FALSE)</f>
        <v>#REF!</v>
      </c>
      <c r="H8" s="102" t="e">
        <f>VLOOKUP($B8,'JAN-DEC'!#REF!,17,FALSE)</f>
        <v>#REF!</v>
      </c>
      <c r="I8" s="102" t="e">
        <f>VLOOKUP($B8,'JAN-DEC'!#REF!,18,FALSE)</f>
        <v>#REF!</v>
      </c>
      <c r="J8" s="102" t="e">
        <f>VLOOKUP($B8,'JAN-DEC'!#REF!,19,FALSE)</f>
        <v>#REF!</v>
      </c>
      <c r="K8" s="102" t="e">
        <f>VLOOKUP($B8,'JAN-DEC'!#REF!,20,FALSE)</f>
        <v>#REF!</v>
      </c>
      <c r="L8" s="102" t="e">
        <f>VLOOKUP($B8,'JAN-DEC'!#REF!,21,FALSE)</f>
        <v>#REF!</v>
      </c>
      <c r="M8" s="102" t="e">
        <f>VLOOKUP($B8,'JAN-DEC'!#REF!,22,FALSE)</f>
        <v>#REF!</v>
      </c>
      <c r="N8" s="102" t="e">
        <f>VLOOKUP($B8,'JAN-DEC'!#REF!,23,FALSE)</f>
        <v>#REF!</v>
      </c>
      <c r="O8" s="102" t="e">
        <f>VLOOKUP($B8,'JAN-DEC'!#REF!,24,FALSE)</f>
        <v>#REF!</v>
      </c>
      <c r="P8" s="102" t="e">
        <f>VLOOKUP($B8,'JAN-DEC'!#REF!,25,FALSE)</f>
        <v>#REF!</v>
      </c>
      <c r="Q8" s="102" t="e">
        <f>VLOOKUP($B8,'JAN-DEC'!#REF!,26,FALSE)</f>
        <v>#REF!</v>
      </c>
      <c r="R8" s="102" t="e">
        <f>VLOOKUP($B8,'JAN-DEC'!#REF!,27,FALSE)</f>
        <v>#REF!</v>
      </c>
      <c r="S8" s="102" t="e">
        <f>VLOOKUP($B8,'JAN-DEC'!#REF!,28,FALSE)</f>
        <v>#REF!</v>
      </c>
      <c r="T8" s="102" t="e">
        <f>VLOOKUP($B8,'JAN-DEC'!#REF!,29,FALSE)</f>
        <v>#REF!</v>
      </c>
      <c r="U8" s="102" t="e">
        <f>VLOOKUP($B8,'JAN-DEC'!#REF!,30,FALSE)</f>
        <v>#REF!</v>
      </c>
      <c r="V8" s="123" t="e">
        <f t="shared" si="0"/>
        <v>#REF!</v>
      </c>
    </row>
    <row r="9" spans="1:22">
      <c r="A9" s="121" t="s">
        <v>94</v>
      </c>
      <c r="B9" s="101" t="e">
        <f>+'JAN-DEC'!#REF!</f>
        <v>#REF!</v>
      </c>
      <c r="C9" s="102" t="e">
        <f>VLOOKUP($B9,'JAN-DEC'!#REF!,12,FALSE)</f>
        <v>#REF!</v>
      </c>
      <c r="D9" s="102" t="e">
        <f>VLOOKUP($B9,'JAN-DEC'!#REF!,13,FALSE)</f>
        <v>#REF!</v>
      </c>
      <c r="E9" s="102" t="e">
        <f>VLOOKUP($B9,'JAN-DEC'!#REF!,14,FALSE)</f>
        <v>#REF!</v>
      </c>
      <c r="F9" s="102" t="e">
        <f>VLOOKUP($B9,'JAN-DEC'!#REF!,15,FALSE)</f>
        <v>#REF!</v>
      </c>
      <c r="G9" s="102" t="e">
        <f>VLOOKUP($B9,'JAN-DEC'!#REF!,16,FALSE)</f>
        <v>#REF!</v>
      </c>
      <c r="H9" s="102" t="e">
        <f>VLOOKUP($B9,'JAN-DEC'!#REF!,17,FALSE)</f>
        <v>#REF!</v>
      </c>
      <c r="I9" s="102" t="e">
        <f>VLOOKUP($B9,'JAN-DEC'!#REF!,18,FALSE)</f>
        <v>#REF!</v>
      </c>
      <c r="J9" s="102" t="e">
        <f>VLOOKUP($B9,'JAN-DEC'!#REF!,19,FALSE)</f>
        <v>#REF!</v>
      </c>
      <c r="K9" s="102" t="e">
        <f>VLOOKUP($B9,'JAN-DEC'!#REF!,20,FALSE)</f>
        <v>#REF!</v>
      </c>
      <c r="L9" s="102" t="e">
        <f>VLOOKUP($B9,'JAN-DEC'!#REF!,21,FALSE)</f>
        <v>#REF!</v>
      </c>
      <c r="M9" s="102" t="e">
        <f>VLOOKUP($B9,'JAN-DEC'!#REF!,22,FALSE)</f>
        <v>#REF!</v>
      </c>
      <c r="N9" s="102" t="e">
        <f>VLOOKUP($B9,'JAN-DEC'!#REF!,23,FALSE)</f>
        <v>#REF!</v>
      </c>
      <c r="O9" s="102" t="e">
        <f>VLOOKUP($B9,'JAN-DEC'!#REF!,24,FALSE)</f>
        <v>#REF!</v>
      </c>
      <c r="P9" s="102" t="e">
        <f>VLOOKUP($B9,'JAN-DEC'!#REF!,25,FALSE)</f>
        <v>#REF!</v>
      </c>
      <c r="Q9" s="102" t="e">
        <f>VLOOKUP($B9,'JAN-DEC'!#REF!,26,FALSE)</f>
        <v>#REF!</v>
      </c>
      <c r="R9" s="102" t="e">
        <f>VLOOKUP($B9,'JAN-DEC'!#REF!,27,FALSE)</f>
        <v>#REF!</v>
      </c>
      <c r="S9" s="102" t="e">
        <f>VLOOKUP($B9,'JAN-DEC'!#REF!,28,FALSE)</f>
        <v>#REF!</v>
      </c>
      <c r="T9" s="102" t="e">
        <f>VLOOKUP($B9,'JAN-DEC'!#REF!,29,FALSE)</f>
        <v>#REF!</v>
      </c>
      <c r="U9" s="102" t="e">
        <f>VLOOKUP($B9,'JAN-DEC'!#REF!,30,FALSE)</f>
        <v>#REF!</v>
      </c>
      <c r="V9" s="123" t="e">
        <f t="shared" si="0"/>
        <v>#REF!</v>
      </c>
    </row>
    <row r="10" spans="1:22">
      <c r="A10" s="101"/>
      <c r="B10" s="110" t="s">
        <v>98</v>
      </c>
      <c r="C10" s="111" t="e">
        <f>SUM(C7:C9)</f>
        <v>#REF!</v>
      </c>
      <c r="D10" s="111" t="e">
        <f>SUM(D7:D9)</f>
        <v>#REF!</v>
      </c>
      <c r="E10" s="111" t="e">
        <f t="shared" ref="E10:F10" si="1">SUM(E7:E9)</f>
        <v>#REF!</v>
      </c>
      <c r="F10" s="111" t="e">
        <f t="shared" si="1"/>
        <v>#REF!</v>
      </c>
      <c r="G10" s="111" t="e">
        <f t="shared" ref="G10" si="2">SUM(G7:G9)</f>
        <v>#REF!</v>
      </c>
      <c r="H10" s="111" t="e">
        <f t="shared" ref="H10" si="3">SUM(H7:H9)</f>
        <v>#REF!</v>
      </c>
      <c r="I10" s="111" t="e">
        <f t="shared" ref="I10" si="4">SUM(I7:I9)</f>
        <v>#REF!</v>
      </c>
      <c r="J10" s="111" t="e">
        <f t="shared" ref="J10:T10" si="5">SUM(J7:J9)</f>
        <v>#REF!</v>
      </c>
      <c r="K10" s="111" t="e">
        <f t="shared" si="5"/>
        <v>#REF!</v>
      </c>
      <c r="L10" s="111" t="e">
        <f t="shared" si="5"/>
        <v>#REF!</v>
      </c>
      <c r="M10" s="111" t="e">
        <f t="shared" si="5"/>
        <v>#REF!</v>
      </c>
      <c r="N10" s="111" t="e">
        <f t="shared" si="5"/>
        <v>#REF!</v>
      </c>
      <c r="O10" s="111" t="e">
        <f t="shared" si="5"/>
        <v>#REF!</v>
      </c>
      <c r="P10" s="111" t="e">
        <f t="shared" si="5"/>
        <v>#REF!</v>
      </c>
      <c r="Q10" s="111" t="e">
        <f t="shared" si="5"/>
        <v>#REF!</v>
      </c>
      <c r="R10" s="111" t="e">
        <f t="shared" si="5"/>
        <v>#REF!</v>
      </c>
      <c r="S10" s="111" t="e">
        <f t="shared" si="5"/>
        <v>#REF!</v>
      </c>
      <c r="T10" s="111" t="e">
        <f t="shared" si="5"/>
        <v>#REF!</v>
      </c>
      <c r="U10" s="111" t="e">
        <f t="shared" ref="U10" si="6">SUM(U7:U9)</f>
        <v>#REF!</v>
      </c>
      <c r="V10" s="123" t="e">
        <f>+T10+U10-F10</f>
        <v>#REF!</v>
      </c>
    </row>
    <row r="11" spans="1:22">
      <c r="A11" s="97" t="s">
        <v>97</v>
      </c>
      <c r="B11" s="101"/>
      <c r="C11" s="102"/>
      <c r="D11" s="102"/>
      <c r="E11" s="102"/>
      <c r="F11" s="102"/>
      <c r="G11" s="102"/>
      <c r="H11" s="102"/>
      <c r="I11" s="102"/>
      <c r="J11" s="102"/>
      <c r="K11" s="102"/>
      <c r="L11" s="102"/>
      <c r="M11" s="102"/>
      <c r="N11" s="102"/>
      <c r="O11" s="102"/>
      <c r="P11" s="102"/>
      <c r="Q11" s="102"/>
      <c r="R11" s="102"/>
      <c r="S11" s="102"/>
      <c r="T11" s="102"/>
      <c r="U11" s="102"/>
      <c r="V11" s="123">
        <f t="shared" ref="V11:V60" si="7">+T11+U11-F11</f>
        <v>0</v>
      </c>
    </row>
    <row r="12" spans="1:22">
      <c r="A12" s="121" t="s">
        <v>55</v>
      </c>
      <c r="B12" s="101" t="e">
        <f>+'JAN-DEC'!#REF!</f>
        <v>#REF!</v>
      </c>
      <c r="C12" s="102" t="e">
        <f>VLOOKUP($B12,'JAN-DEC'!#REF!,12,FALSE)</f>
        <v>#REF!</v>
      </c>
      <c r="D12" s="102" t="e">
        <f>VLOOKUP($B12,'JAN-DEC'!#REF!,13,FALSE)</f>
        <v>#REF!</v>
      </c>
      <c r="E12" s="102" t="e">
        <f>VLOOKUP($B12,'JAN-DEC'!#REF!,14,FALSE)</f>
        <v>#REF!</v>
      </c>
      <c r="F12" s="102" t="e">
        <f>VLOOKUP($B12,'JAN-DEC'!#REF!,15,FALSE)</f>
        <v>#REF!</v>
      </c>
      <c r="G12" s="102" t="e">
        <f>VLOOKUP($B12,'JAN-DEC'!#REF!,16,FALSE)</f>
        <v>#REF!</v>
      </c>
      <c r="H12" s="102" t="e">
        <f>VLOOKUP($B12,'JAN-DEC'!#REF!,17,FALSE)</f>
        <v>#REF!</v>
      </c>
      <c r="I12" s="102" t="e">
        <f>VLOOKUP($B12,'JAN-DEC'!#REF!,18,FALSE)</f>
        <v>#REF!</v>
      </c>
      <c r="J12" s="102" t="e">
        <f>VLOOKUP($B12,'JAN-DEC'!#REF!,19,FALSE)</f>
        <v>#REF!</v>
      </c>
      <c r="K12" s="102" t="e">
        <f>VLOOKUP($B12,'JAN-DEC'!#REF!,20,FALSE)</f>
        <v>#REF!</v>
      </c>
      <c r="L12" s="102" t="e">
        <f>VLOOKUP($B12,'JAN-DEC'!#REF!,21,FALSE)</f>
        <v>#REF!</v>
      </c>
      <c r="M12" s="102" t="e">
        <f>VLOOKUP($B12,'JAN-DEC'!#REF!,22,FALSE)</f>
        <v>#REF!</v>
      </c>
      <c r="N12" s="102" t="e">
        <f>VLOOKUP($B12,'JAN-DEC'!#REF!,23,FALSE)</f>
        <v>#REF!</v>
      </c>
      <c r="O12" s="102" t="e">
        <f>VLOOKUP($B12,'JAN-DEC'!#REF!,24,FALSE)</f>
        <v>#REF!</v>
      </c>
      <c r="P12" s="102" t="e">
        <f>VLOOKUP($B12,'JAN-DEC'!#REF!,25,FALSE)</f>
        <v>#REF!</v>
      </c>
      <c r="Q12" s="102" t="e">
        <f>VLOOKUP($B12,'JAN-DEC'!#REF!,26,FALSE)</f>
        <v>#REF!</v>
      </c>
      <c r="R12" s="102" t="e">
        <f>VLOOKUP($B12,'JAN-DEC'!#REF!,27,FALSE)</f>
        <v>#REF!</v>
      </c>
      <c r="S12" s="102" t="e">
        <f>VLOOKUP($B12,'JAN-DEC'!#REF!,28,FALSE)</f>
        <v>#REF!</v>
      </c>
      <c r="T12" s="102" t="e">
        <f>VLOOKUP($B12,'JAN-DEC'!#REF!,29,FALSE)</f>
        <v>#REF!</v>
      </c>
      <c r="U12" s="102" t="e">
        <f>VLOOKUP($B12,'JAN-DEC'!#REF!,30,FALSE)</f>
        <v>#REF!</v>
      </c>
      <c r="V12" s="123" t="e">
        <f t="shared" si="7"/>
        <v>#REF!</v>
      </c>
    </row>
    <row r="13" spans="1:22">
      <c r="A13" s="121" t="s">
        <v>86</v>
      </c>
      <c r="B13" s="101" t="e">
        <f>+'JAN-DEC'!#REF!</f>
        <v>#REF!</v>
      </c>
      <c r="C13" s="102" t="e">
        <f>VLOOKUP($B13,'JAN-DEC'!#REF!,12,FALSE)</f>
        <v>#REF!</v>
      </c>
      <c r="D13" s="102" t="e">
        <f>VLOOKUP($B13,'JAN-DEC'!#REF!,13,FALSE)</f>
        <v>#REF!</v>
      </c>
      <c r="E13" s="102" t="e">
        <f>VLOOKUP($B13,'JAN-DEC'!#REF!,14,FALSE)</f>
        <v>#REF!</v>
      </c>
      <c r="F13" s="102" t="e">
        <f>VLOOKUP($B13,'JAN-DEC'!#REF!,15,FALSE)</f>
        <v>#REF!</v>
      </c>
      <c r="G13" s="102" t="e">
        <f>VLOOKUP($B13,'JAN-DEC'!#REF!,16,FALSE)</f>
        <v>#REF!</v>
      </c>
      <c r="H13" s="102" t="e">
        <f>VLOOKUP($B13,'JAN-DEC'!#REF!,17,FALSE)</f>
        <v>#REF!</v>
      </c>
      <c r="I13" s="102" t="e">
        <f>VLOOKUP($B13,'JAN-DEC'!#REF!,18,FALSE)</f>
        <v>#REF!</v>
      </c>
      <c r="J13" s="102" t="e">
        <f>VLOOKUP($B13,'JAN-DEC'!#REF!,19,FALSE)</f>
        <v>#REF!</v>
      </c>
      <c r="K13" s="102" t="e">
        <f>VLOOKUP($B13,'JAN-DEC'!#REF!,20,FALSE)</f>
        <v>#REF!</v>
      </c>
      <c r="L13" s="102" t="e">
        <f>VLOOKUP($B13,'JAN-DEC'!#REF!,21,FALSE)</f>
        <v>#REF!</v>
      </c>
      <c r="M13" s="102" t="e">
        <f>VLOOKUP($B13,'JAN-DEC'!#REF!,22,FALSE)</f>
        <v>#REF!</v>
      </c>
      <c r="N13" s="102" t="e">
        <f>VLOOKUP($B13,'JAN-DEC'!#REF!,23,FALSE)</f>
        <v>#REF!</v>
      </c>
      <c r="O13" s="102" t="e">
        <f>VLOOKUP($B13,'JAN-DEC'!#REF!,24,FALSE)</f>
        <v>#REF!</v>
      </c>
      <c r="P13" s="102" t="e">
        <f>VLOOKUP($B13,'JAN-DEC'!#REF!,25,FALSE)</f>
        <v>#REF!</v>
      </c>
      <c r="Q13" s="102" t="e">
        <f>VLOOKUP($B13,'JAN-DEC'!#REF!,26,FALSE)</f>
        <v>#REF!</v>
      </c>
      <c r="R13" s="102" t="e">
        <f>VLOOKUP($B13,'JAN-DEC'!#REF!,27,FALSE)</f>
        <v>#REF!</v>
      </c>
      <c r="S13" s="102" t="e">
        <f>VLOOKUP($B13,'JAN-DEC'!#REF!,28,FALSE)</f>
        <v>#REF!</v>
      </c>
      <c r="T13" s="102" t="e">
        <f>VLOOKUP($B13,'JAN-DEC'!#REF!,29,FALSE)</f>
        <v>#REF!</v>
      </c>
      <c r="U13" s="102" t="e">
        <f>VLOOKUP($B13,'JAN-DEC'!#REF!,30,FALSE)</f>
        <v>#REF!</v>
      </c>
      <c r="V13" s="123" t="e">
        <f t="shared" si="7"/>
        <v>#REF!</v>
      </c>
    </row>
    <row r="14" spans="1:22">
      <c r="A14" s="121" t="s">
        <v>56</v>
      </c>
      <c r="B14" s="101" t="e">
        <f>+'JAN-DEC'!#REF!</f>
        <v>#REF!</v>
      </c>
      <c r="C14" s="102" t="e">
        <f>VLOOKUP($B14,'JAN-DEC'!#REF!,12,FALSE)</f>
        <v>#REF!</v>
      </c>
      <c r="D14" s="102" t="e">
        <f>VLOOKUP($B14,'JAN-DEC'!#REF!,13,FALSE)</f>
        <v>#REF!</v>
      </c>
      <c r="E14" s="102" t="e">
        <f>VLOOKUP($B14,'JAN-DEC'!#REF!,14,FALSE)</f>
        <v>#REF!</v>
      </c>
      <c r="F14" s="102" t="e">
        <f>VLOOKUP($B14,'JAN-DEC'!#REF!,15,FALSE)</f>
        <v>#REF!</v>
      </c>
      <c r="G14" s="102" t="e">
        <f>VLOOKUP($B14,'JAN-DEC'!#REF!,16,FALSE)</f>
        <v>#REF!</v>
      </c>
      <c r="H14" s="102" t="e">
        <f>VLOOKUP($B14,'JAN-DEC'!#REF!,17,FALSE)</f>
        <v>#REF!</v>
      </c>
      <c r="I14" s="102" t="e">
        <f>VLOOKUP($B14,'JAN-DEC'!#REF!,18,FALSE)</f>
        <v>#REF!</v>
      </c>
      <c r="J14" s="102" t="e">
        <f>VLOOKUP($B14,'JAN-DEC'!#REF!,19,FALSE)</f>
        <v>#REF!</v>
      </c>
      <c r="K14" s="102" t="e">
        <f>VLOOKUP($B14,'JAN-DEC'!#REF!,20,FALSE)</f>
        <v>#REF!</v>
      </c>
      <c r="L14" s="102" t="e">
        <f>VLOOKUP($B14,'JAN-DEC'!#REF!,21,FALSE)</f>
        <v>#REF!</v>
      </c>
      <c r="M14" s="102" t="e">
        <f>VLOOKUP($B14,'JAN-DEC'!#REF!,22,FALSE)</f>
        <v>#REF!</v>
      </c>
      <c r="N14" s="102" t="e">
        <f>VLOOKUP($B14,'JAN-DEC'!#REF!,23,FALSE)</f>
        <v>#REF!</v>
      </c>
      <c r="O14" s="102" t="e">
        <f>VLOOKUP($B14,'JAN-DEC'!#REF!,24,FALSE)</f>
        <v>#REF!</v>
      </c>
      <c r="P14" s="102" t="e">
        <f>VLOOKUP($B14,'JAN-DEC'!#REF!,25,FALSE)</f>
        <v>#REF!</v>
      </c>
      <c r="Q14" s="102" t="e">
        <f>VLOOKUP($B14,'JAN-DEC'!#REF!,26,FALSE)</f>
        <v>#REF!</v>
      </c>
      <c r="R14" s="102" t="e">
        <f>VLOOKUP($B14,'JAN-DEC'!#REF!,27,FALSE)</f>
        <v>#REF!</v>
      </c>
      <c r="S14" s="102" t="e">
        <f>VLOOKUP($B14,'JAN-DEC'!#REF!,28,FALSE)</f>
        <v>#REF!</v>
      </c>
      <c r="T14" s="102" t="e">
        <f>VLOOKUP($B14,'JAN-DEC'!#REF!,29,FALSE)</f>
        <v>#REF!</v>
      </c>
      <c r="U14" s="102" t="e">
        <f>VLOOKUP($B14,'JAN-DEC'!#REF!,30,FALSE)</f>
        <v>#REF!</v>
      </c>
      <c r="V14" s="123" t="e">
        <f t="shared" si="7"/>
        <v>#REF!</v>
      </c>
    </row>
    <row r="15" spans="1:22">
      <c r="A15" s="101"/>
      <c r="B15" s="110" t="s">
        <v>98</v>
      </c>
      <c r="C15" s="111" t="e">
        <f>SUM(C12:C14)</f>
        <v>#REF!</v>
      </c>
      <c r="D15" s="111" t="e">
        <f>SUM(D12:D14)</f>
        <v>#REF!</v>
      </c>
      <c r="E15" s="111" t="e">
        <f t="shared" ref="E15:F15" si="8">SUM(E12:E14)</f>
        <v>#REF!</v>
      </c>
      <c r="F15" s="111" t="e">
        <f t="shared" si="8"/>
        <v>#REF!</v>
      </c>
      <c r="G15" s="111" t="e">
        <f t="shared" ref="G15" si="9">SUM(G12:G14)</f>
        <v>#REF!</v>
      </c>
      <c r="H15" s="111" t="e">
        <f t="shared" ref="H15" si="10">SUM(H12:H14)</f>
        <v>#REF!</v>
      </c>
      <c r="I15" s="111" t="e">
        <f t="shared" ref="I15" si="11">SUM(I12:I14)</f>
        <v>#REF!</v>
      </c>
      <c r="J15" s="111" t="e">
        <f t="shared" ref="J15:T15" si="12">SUM(J12:J14)</f>
        <v>#REF!</v>
      </c>
      <c r="K15" s="111" t="e">
        <f t="shared" si="12"/>
        <v>#REF!</v>
      </c>
      <c r="L15" s="111" t="e">
        <f t="shared" si="12"/>
        <v>#REF!</v>
      </c>
      <c r="M15" s="111" t="e">
        <f t="shared" si="12"/>
        <v>#REF!</v>
      </c>
      <c r="N15" s="111" t="e">
        <f t="shared" si="12"/>
        <v>#REF!</v>
      </c>
      <c r="O15" s="111" t="e">
        <f t="shared" si="12"/>
        <v>#REF!</v>
      </c>
      <c r="P15" s="111" t="e">
        <f t="shared" si="12"/>
        <v>#REF!</v>
      </c>
      <c r="Q15" s="111" t="e">
        <f t="shared" si="12"/>
        <v>#REF!</v>
      </c>
      <c r="R15" s="111" t="e">
        <f t="shared" si="12"/>
        <v>#REF!</v>
      </c>
      <c r="S15" s="111" t="e">
        <f t="shared" si="12"/>
        <v>#REF!</v>
      </c>
      <c r="T15" s="111" t="e">
        <f t="shared" si="12"/>
        <v>#REF!</v>
      </c>
      <c r="U15" s="111" t="e">
        <f t="shared" ref="U15" si="13">SUM(U12:U14)</f>
        <v>#REF!</v>
      </c>
      <c r="V15" s="123" t="e">
        <f t="shared" si="7"/>
        <v>#REF!</v>
      </c>
    </row>
    <row r="16" spans="1:22">
      <c r="A16" s="97" t="s">
        <v>101</v>
      </c>
      <c r="B16" s="101"/>
      <c r="C16" s="102"/>
      <c r="D16" s="102"/>
      <c r="E16" s="102"/>
      <c r="F16" s="102"/>
      <c r="G16" s="102"/>
      <c r="H16" s="102"/>
      <c r="I16" s="102"/>
      <c r="J16" s="102"/>
      <c r="K16" s="102"/>
      <c r="L16" s="102"/>
      <c r="M16" s="102"/>
      <c r="N16" s="102"/>
      <c r="O16" s="102"/>
      <c r="P16" s="102"/>
      <c r="Q16" s="102"/>
      <c r="R16" s="102"/>
      <c r="S16" s="102"/>
      <c r="T16" s="102"/>
      <c r="U16" s="102"/>
      <c r="V16" s="123">
        <f t="shared" si="7"/>
        <v>0</v>
      </c>
    </row>
    <row r="17" spans="1:22">
      <c r="A17" s="101" t="s">
        <v>70</v>
      </c>
      <c r="B17" s="104" t="s">
        <v>95</v>
      </c>
      <c r="C17" s="102" t="e">
        <f>VLOOKUP($A17,'JAN-DEC'!#REF!,12,FALSE)</f>
        <v>#REF!</v>
      </c>
      <c r="D17" s="102" t="e">
        <f>VLOOKUP($A17,'JAN-DEC'!#REF!,13,FALSE)</f>
        <v>#REF!</v>
      </c>
      <c r="E17" s="102" t="e">
        <f>VLOOKUP($A17,'JAN-DEC'!#REF!,14,FALSE)</f>
        <v>#REF!</v>
      </c>
      <c r="F17" s="102" t="e">
        <f>VLOOKUP($A17,'JAN-DEC'!#REF!,15,FALSE)</f>
        <v>#REF!</v>
      </c>
      <c r="G17" s="102" t="e">
        <f>VLOOKUP($A17,'JAN-DEC'!#REF!,16,FALSE)</f>
        <v>#REF!</v>
      </c>
      <c r="H17" s="102" t="e">
        <f>VLOOKUP($A17,'JAN-DEC'!#REF!,17,FALSE)</f>
        <v>#REF!</v>
      </c>
      <c r="I17" s="102" t="e">
        <f>VLOOKUP($A17,'JAN-DEC'!#REF!,18,FALSE)</f>
        <v>#REF!</v>
      </c>
      <c r="J17" s="102" t="e">
        <f>VLOOKUP($A17,'JAN-DEC'!#REF!,19,FALSE)</f>
        <v>#REF!</v>
      </c>
      <c r="K17" s="102" t="e">
        <f>VLOOKUP($A17,'JAN-DEC'!#REF!,20,FALSE)</f>
        <v>#REF!</v>
      </c>
      <c r="L17" s="102" t="e">
        <f>VLOOKUP($A17,'JAN-DEC'!#REF!,21,FALSE)</f>
        <v>#REF!</v>
      </c>
      <c r="M17" s="102" t="e">
        <f>VLOOKUP($A17,'JAN-DEC'!#REF!,22,FALSE)</f>
        <v>#REF!</v>
      </c>
      <c r="N17" s="102" t="e">
        <f>VLOOKUP($A17,'JAN-DEC'!#REF!,23,FALSE)</f>
        <v>#REF!</v>
      </c>
      <c r="O17" s="102" t="e">
        <f>VLOOKUP($A17,'JAN-DEC'!#REF!,24,FALSE)</f>
        <v>#REF!</v>
      </c>
      <c r="P17" s="102" t="e">
        <f>VLOOKUP($A17,'JAN-DEC'!#REF!,25,FALSE)</f>
        <v>#REF!</v>
      </c>
      <c r="Q17" s="102" t="e">
        <f>VLOOKUP($A17,'JAN-DEC'!#REF!,26,FALSE)</f>
        <v>#REF!</v>
      </c>
      <c r="R17" s="102" t="e">
        <f>VLOOKUP($A17,'JAN-DEC'!#REF!,27,FALSE)</f>
        <v>#REF!</v>
      </c>
      <c r="S17" s="102" t="e">
        <f>VLOOKUP($A17,'JAN-DEC'!#REF!,28,FALSE)</f>
        <v>#REF!</v>
      </c>
      <c r="T17" s="102" t="e">
        <f>VLOOKUP($A17,'JAN-DEC'!#REF!,29,FALSE)</f>
        <v>#REF!</v>
      </c>
      <c r="U17" s="102" t="e">
        <f>VLOOKUP($A17,'JAN-DEC'!#REF!,30,FALSE)</f>
        <v>#REF!</v>
      </c>
      <c r="V17" s="123" t="e">
        <f t="shared" si="7"/>
        <v>#REF!</v>
      </c>
    </row>
    <row r="18" spans="1:22">
      <c r="A18" s="101" t="s">
        <v>83</v>
      </c>
      <c r="B18" s="101" t="s">
        <v>84</v>
      </c>
      <c r="C18" s="102" t="e">
        <f>VLOOKUP($A18,'JAN-DEC'!#REF!,12,FALSE)</f>
        <v>#REF!</v>
      </c>
      <c r="D18" s="102" t="e">
        <f>VLOOKUP($A18,'JAN-DEC'!#REF!,13,FALSE)</f>
        <v>#REF!</v>
      </c>
      <c r="E18" s="102" t="e">
        <f>VLOOKUP($A18,'JAN-DEC'!#REF!,14,FALSE)</f>
        <v>#REF!</v>
      </c>
      <c r="F18" s="102" t="e">
        <f>VLOOKUP($A18,'JAN-DEC'!#REF!,15,FALSE)</f>
        <v>#REF!</v>
      </c>
      <c r="G18" s="102" t="e">
        <f>VLOOKUP($A18,'JAN-DEC'!#REF!,16,FALSE)</f>
        <v>#REF!</v>
      </c>
      <c r="H18" s="102" t="e">
        <f>VLOOKUP($A18,'JAN-DEC'!#REF!,17,FALSE)</f>
        <v>#REF!</v>
      </c>
      <c r="I18" s="102" t="e">
        <f>VLOOKUP($A18,'JAN-DEC'!#REF!,18,FALSE)</f>
        <v>#REF!</v>
      </c>
      <c r="J18" s="102" t="e">
        <f>VLOOKUP($A18,'JAN-DEC'!#REF!,19,FALSE)</f>
        <v>#REF!</v>
      </c>
      <c r="K18" s="102" t="e">
        <f>VLOOKUP($A18,'JAN-DEC'!#REF!,20,FALSE)</f>
        <v>#REF!</v>
      </c>
      <c r="L18" s="102" t="e">
        <f>VLOOKUP($A18,'JAN-DEC'!#REF!,21,FALSE)</f>
        <v>#REF!</v>
      </c>
      <c r="M18" s="102" t="e">
        <f>VLOOKUP($A18,'JAN-DEC'!#REF!,22,FALSE)</f>
        <v>#REF!</v>
      </c>
      <c r="N18" s="102" t="e">
        <f>VLOOKUP($A18,'JAN-DEC'!#REF!,23,FALSE)</f>
        <v>#REF!</v>
      </c>
      <c r="O18" s="102" t="e">
        <f>VLOOKUP($A18,'JAN-DEC'!#REF!,24,FALSE)</f>
        <v>#REF!</v>
      </c>
      <c r="P18" s="102" t="e">
        <f>VLOOKUP($A18,'JAN-DEC'!#REF!,25,FALSE)</f>
        <v>#REF!</v>
      </c>
      <c r="Q18" s="102" t="e">
        <f>VLOOKUP($A18,'JAN-DEC'!#REF!,26,FALSE)</f>
        <v>#REF!</v>
      </c>
      <c r="R18" s="102" t="e">
        <f>VLOOKUP($A18,'JAN-DEC'!#REF!,27,FALSE)</f>
        <v>#REF!</v>
      </c>
      <c r="S18" s="102" t="e">
        <f>VLOOKUP($A18,'JAN-DEC'!#REF!,28,FALSE)</f>
        <v>#REF!</v>
      </c>
      <c r="T18" s="102" t="e">
        <f>VLOOKUP($A18,'JAN-DEC'!#REF!,29,FALSE)</f>
        <v>#REF!</v>
      </c>
      <c r="U18" s="102" t="e">
        <f>VLOOKUP($A18,'JAN-DEC'!#REF!,30,FALSE)</f>
        <v>#REF!</v>
      </c>
      <c r="V18" s="123" t="e">
        <f t="shared" si="7"/>
        <v>#REF!</v>
      </c>
    </row>
    <row r="19" spans="1:22">
      <c r="A19" s="101"/>
      <c r="B19" s="112" t="s">
        <v>98</v>
      </c>
      <c r="C19" s="113" t="e">
        <f>SUM(C17:C18)</f>
        <v>#REF!</v>
      </c>
      <c r="D19" s="113" t="e">
        <f>SUM(D17:D18)</f>
        <v>#REF!</v>
      </c>
      <c r="E19" s="113" t="e">
        <f t="shared" ref="E19:F19" si="14">SUM(E17:E18)</f>
        <v>#REF!</v>
      </c>
      <c r="F19" s="113" t="e">
        <f t="shared" si="14"/>
        <v>#REF!</v>
      </c>
      <c r="G19" s="113" t="e">
        <f t="shared" ref="G19" si="15">SUM(G17:G18)</f>
        <v>#REF!</v>
      </c>
      <c r="H19" s="113" t="e">
        <f t="shared" ref="H19" si="16">SUM(H17:H18)</f>
        <v>#REF!</v>
      </c>
      <c r="I19" s="113" t="e">
        <f t="shared" ref="I19" si="17">SUM(I17:I18)</f>
        <v>#REF!</v>
      </c>
      <c r="J19" s="113" t="e">
        <f t="shared" ref="J19:T19" si="18">SUM(J17:J18)</f>
        <v>#REF!</v>
      </c>
      <c r="K19" s="113" t="e">
        <f t="shared" si="18"/>
        <v>#REF!</v>
      </c>
      <c r="L19" s="113" t="e">
        <f t="shared" si="18"/>
        <v>#REF!</v>
      </c>
      <c r="M19" s="113" t="e">
        <f t="shared" si="18"/>
        <v>#REF!</v>
      </c>
      <c r="N19" s="113" t="e">
        <f t="shared" si="18"/>
        <v>#REF!</v>
      </c>
      <c r="O19" s="113" t="e">
        <f t="shared" si="18"/>
        <v>#REF!</v>
      </c>
      <c r="P19" s="113" t="e">
        <f t="shared" si="18"/>
        <v>#REF!</v>
      </c>
      <c r="Q19" s="113" t="e">
        <f t="shared" si="18"/>
        <v>#REF!</v>
      </c>
      <c r="R19" s="113" t="e">
        <f t="shared" si="18"/>
        <v>#REF!</v>
      </c>
      <c r="S19" s="113" t="e">
        <f t="shared" si="18"/>
        <v>#REF!</v>
      </c>
      <c r="T19" s="113" t="e">
        <f t="shared" si="18"/>
        <v>#REF!</v>
      </c>
      <c r="U19" s="113" t="e">
        <f t="shared" ref="U19" si="19">SUM(U17:U18)</f>
        <v>#REF!</v>
      </c>
      <c r="V19" s="123" t="e">
        <f t="shared" si="7"/>
        <v>#REF!</v>
      </c>
    </row>
    <row r="20" spans="1:22">
      <c r="A20" s="101"/>
      <c r="B20" s="110" t="s">
        <v>102</v>
      </c>
      <c r="C20" s="111" t="e">
        <f>+C19+C15+C10</f>
        <v>#REF!</v>
      </c>
      <c r="D20" s="111" t="e">
        <f>+D19+D15+D10</f>
        <v>#REF!</v>
      </c>
      <c r="E20" s="111" t="e">
        <f t="shared" ref="E20:F20" si="20">+E19+E15+E10</f>
        <v>#REF!</v>
      </c>
      <c r="F20" s="111" t="e">
        <f t="shared" si="20"/>
        <v>#REF!</v>
      </c>
      <c r="G20" s="111" t="e">
        <f t="shared" ref="G20" si="21">+G19+G15+G10</f>
        <v>#REF!</v>
      </c>
      <c r="H20" s="111" t="e">
        <f t="shared" ref="H20" si="22">+H19+H15+H10</f>
        <v>#REF!</v>
      </c>
      <c r="I20" s="111" t="e">
        <f t="shared" ref="I20" si="23">+I19+I15+I10</f>
        <v>#REF!</v>
      </c>
      <c r="J20" s="111" t="e">
        <f t="shared" ref="J20:T20" si="24">+J19+J15+J10</f>
        <v>#REF!</v>
      </c>
      <c r="K20" s="111" t="e">
        <f t="shared" si="24"/>
        <v>#REF!</v>
      </c>
      <c r="L20" s="111" t="e">
        <f t="shared" si="24"/>
        <v>#REF!</v>
      </c>
      <c r="M20" s="111" t="e">
        <f t="shared" si="24"/>
        <v>#REF!</v>
      </c>
      <c r="N20" s="111" t="e">
        <f t="shared" si="24"/>
        <v>#REF!</v>
      </c>
      <c r="O20" s="111" t="e">
        <f t="shared" si="24"/>
        <v>#REF!</v>
      </c>
      <c r="P20" s="111" t="e">
        <f t="shared" si="24"/>
        <v>#REF!</v>
      </c>
      <c r="Q20" s="111" t="e">
        <f t="shared" si="24"/>
        <v>#REF!</v>
      </c>
      <c r="R20" s="111" t="e">
        <f t="shared" si="24"/>
        <v>#REF!</v>
      </c>
      <c r="S20" s="111" t="e">
        <f t="shared" si="24"/>
        <v>#REF!</v>
      </c>
      <c r="T20" s="111" t="e">
        <f t="shared" si="24"/>
        <v>#REF!</v>
      </c>
      <c r="U20" s="111" t="e">
        <f t="shared" ref="U20" si="25">+U19+U15+U10</f>
        <v>#REF!</v>
      </c>
      <c r="V20" s="123" t="e">
        <f t="shared" si="7"/>
        <v>#REF!</v>
      </c>
    </row>
    <row r="21" spans="1:22">
      <c r="A21" s="103" t="s">
        <v>18</v>
      </c>
      <c r="B21" s="101"/>
      <c r="C21" s="102"/>
      <c r="D21" s="102"/>
      <c r="E21" s="102"/>
      <c r="F21" s="102"/>
      <c r="G21" s="102"/>
      <c r="H21" s="102"/>
      <c r="I21" s="102"/>
      <c r="J21" s="102"/>
      <c r="K21" s="102"/>
      <c r="L21" s="102"/>
      <c r="M21" s="102"/>
      <c r="N21" s="102"/>
      <c r="O21" s="102"/>
      <c r="P21" s="102"/>
      <c r="Q21" s="102"/>
      <c r="R21" s="102"/>
      <c r="S21" s="102"/>
      <c r="T21" s="102"/>
      <c r="U21" s="102"/>
      <c r="V21" s="123">
        <f t="shared" si="7"/>
        <v>0</v>
      </c>
    </row>
    <row r="22" spans="1:22">
      <c r="A22" s="121" t="s">
        <v>58</v>
      </c>
      <c r="B22" s="101" t="e">
        <f>+'JAN-DEC'!#REF!</f>
        <v>#REF!</v>
      </c>
      <c r="C22" s="102" t="e">
        <f>VLOOKUP($B22,'JAN-DEC'!#REF!,12,FALSE)</f>
        <v>#REF!</v>
      </c>
      <c r="D22" s="102" t="e">
        <f>VLOOKUP($B22,'JAN-DEC'!#REF!,13,FALSE)</f>
        <v>#REF!</v>
      </c>
      <c r="E22" s="102" t="e">
        <f>VLOOKUP($B22,'JAN-DEC'!#REF!,14,FALSE)</f>
        <v>#REF!</v>
      </c>
      <c r="F22" s="102" t="e">
        <f>VLOOKUP($B22,'JAN-DEC'!#REF!,15,FALSE)</f>
        <v>#REF!</v>
      </c>
      <c r="G22" s="102" t="e">
        <f>VLOOKUP($B22,'JAN-DEC'!#REF!,16,FALSE)</f>
        <v>#REF!</v>
      </c>
      <c r="H22" s="102" t="e">
        <f>VLOOKUP($B22,'JAN-DEC'!#REF!,17,FALSE)</f>
        <v>#REF!</v>
      </c>
      <c r="I22" s="102" t="e">
        <f>VLOOKUP($B22,'JAN-DEC'!#REF!,18,FALSE)</f>
        <v>#REF!</v>
      </c>
      <c r="J22" s="102" t="e">
        <f>VLOOKUP($B22,'JAN-DEC'!#REF!,19,FALSE)</f>
        <v>#REF!</v>
      </c>
      <c r="K22" s="102" t="e">
        <f>VLOOKUP($B22,'JAN-DEC'!#REF!,20,FALSE)</f>
        <v>#REF!</v>
      </c>
      <c r="L22" s="102" t="e">
        <f>VLOOKUP($B22,'JAN-DEC'!#REF!,21,FALSE)</f>
        <v>#REF!</v>
      </c>
      <c r="M22" s="102" t="e">
        <f>VLOOKUP($B22,'JAN-DEC'!#REF!,22,FALSE)</f>
        <v>#REF!</v>
      </c>
      <c r="N22" s="102" t="e">
        <f>VLOOKUP($B22,'JAN-DEC'!#REF!,23,FALSE)</f>
        <v>#REF!</v>
      </c>
      <c r="O22" s="102" t="e">
        <f>VLOOKUP($B22,'JAN-DEC'!#REF!,24,FALSE)</f>
        <v>#REF!</v>
      </c>
      <c r="P22" s="102" t="e">
        <f>VLOOKUP($B22,'JAN-DEC'!#REF!,25,FALSE)</f>
        <v>#REF!</v>
      </c>
      <c r="Q22" s="102" t="e">
        <f>VLOOKUP($B22,'JAN-DEC'!#REF!,26,FALSE)</f>
        <v>#REF!</v>
      </c>
      <c r="R22" s="102" t="e">
        <f>VLOOKUP($B22,'JAN-DEC'!#REF!,27,FALSE)</f>
        <v>#REF!</v>
      </c>
      <c r="S22" s="102" t="e">
        <f>VLOOKUP($B22,'JAN-DEC'!#REF!,28,FALSE)</f>
        <v>#REF!</v>
      </c>
      <c r="T22" s="102" t="e">
        <f>VLOOKUP($B22,'JAN-DEC'!#REF!,29,FALSE)</f>
        <v>#REF!</v>
      </c>
      <c r="U22" s="102" t="e">
        <f>VLOOKUP($B22,'JAN-DEC'!#REF!,30,FALSE)</f>
        <v>#REF!</v>
      </c>
      <c r="V22" s="123" t="e">
        <f t="shared" si="7"/>
        <v>#REF!</v>
      </c>
    </row>
    <row r="23" spans="1:22">
      <c r="A23" s="121" t="s">
        <v>57</v>
      </c>
      <c r="B23" s="101" t="e">
        <f>+'JAN-DEC'!#REF!</f>
        <v>#REF!</v>
      </c>
      <c r="C23" s="102" t="e">
        <f>VLOOKUP($B23,'JAN-DEC'!#REF!,12,FALSE)</f>
        <v>#REF!</v>
      </c>
      <c r="D23" s="102" t="e">
        <f>VLOOKUP($B23,'JAN-DEC'!#REF!,13,FALSE)</f>
        <v>#REF!</v>
      </c>
      <c r="E23" s="102" t="e">
        <f>VLOOKUP($B23,'JAN-DEC'!#REF!,14,FALSE)</f>
        <v>#REF!</v>
      </c>
      <c r="F23" s="102" t="e">
        <f>VLOOKUP($B23,'JAN-DEC'!#REF!,15,FALSE)</f>
        <v>#REF!</v>
      </c>
      <c r="G23" s="102" t="e">
        <f>VLOOKUP($B23,'JAN-DEC'!#REF!,16,FALSE)</f>
        <v>#REF!</v>
      </c>
      <c r="H23" s="102" t="e">
        <f>VLOOKUP($B23,'JAN-DEC'!#REF!,17,FALSE)</f>
        <v>#REF!</v>
      </c>
      <c r="I23" s="102" t="e">
        <f>VLOOKUP($B23,'JAN-DEC'!#REF!,18,FALSE)</f>
        <v>#REF!</v>
      </c>
      <c r="J23" s="102" t="e">
        <f>VLOOKUP($B23,'JAN-DEC'!#REF!,19,FALSE)</f>
        <v>#REF!</v>
      </c>
      <c r="K23" s="102" t="e">
        <f>VLOOKUP($B23,'JAN-DEC'!#REF!,20,FALSE)</f>
        <v>#REF!</v>
      </c>
      <c r="L23" s="102" t="e">
        <f>VLOOKUP($B23,'JAN-DEC'!#REF!,21,FALSE)</f>
        <v>#REF!</v>
      </c>
      <c r="M23" s="102" t="e">
        <f>VLOOKUP($B23,'JAN-DEC'!#REF!,22,FALSE)</f>
        <v>#REF!</v>
      </c>
      <c r="N23" s="102" t="e">
        <f>VLOOKUP($B23,'JAN-DEC'!#REF!,23,FALSE)</f>
        <v>#REF!</v>
      </c>
      <c r="O23" s="102" t="e">
        <f>VLOOKUP($B23,'JAN-DEC'!#REF!,24,FALSE)</f>
        <v>#REF!</v>
      </c>
      <c r="P23" s="102" t="e">
        <f>VLOOKUP($B23,'JAN-DEC'!#REF!,25,FALSE)</f>
        <v>#REF!</v>
      </c>
      <c r="Q23" s="102" t="e">
        <f>VLOOKUP($B23,'JAN-DEC'!#REF!,26,FALSE)</f>
        <v>#REF!</v>
      </c>
      <c r="R23" s="102" t="e">
        <f>VLOOKUP($B23,'JAN-DEC'!#REF!,27,FALSE)</f>
        <v>#REF!</v>
      </c>
      <c r="S23" s="102" t="e">
        <f>VLOOKUP($B23,'JAN-DEC'!#REF!,28,FALSE)</f>
        <v>#REF!</v>
      </c>
      <c r="T23" s="102" t="e">
        <f>VLOOKUP($B23,'JAN-DEC'!#REF!,29,FALSE)</f>
        <v>#REF!</v>
      </c>
      <c r="U23" s="102" t="e">
        <f>VLOOKUP($B23,'JAN-DEC'!#REF!,30,FALSE)</f>
        <v>#REF!</v>
      </c>
      <c r="V23" s="123" t="e">
        <f t="shared" si="7"/>
        <v>#REF!</v>
      </c>
    </row>
    <row r="24" spans="1:22">
      <c r="A24" s="121" t="s">
        <v>59</v>
      </c>
      <c r="B24" s="101" t="e">
        <f>+'JAN-DEC'!#REF!</f>
        <v>#REF!</v>
      </c>
      <c r="C24" s="102" t="e">
        <f>VLOOKUP($B24,'JAN-DEC'!#REF!,12,FALSE)</f>
        <v>#REF!</v>
      </c>
      <c r="D24" s="102" t="e">
        <f>VLOOKUP($B24,'JAN-DEC'!#REF!,13,FALSE)</f>
        <v>#REF!</v>
      </c>
      <c r="E24" s="102" t="e">
        <f>VLOOKUP($B24,'JAN-DEC'!#REF!,14,FALSE)</f>
        <v>#REF!</v>
      </c>
      <c r="F24" s="102" t="e">
        <f>VLOOKUP($B24,'JAN-DEC'!#REF!,15,FALSE)</f>
        <v>#REF!</v>
      </c>
      <c r="G24" s="102" t="e">
        <f>VLOOKUP($B24,'JAN-DEC'!#REF!,16,FALSE)</f>
        <v>#REF!</v>
      </c>
      <c r="H24" s="102" t="e">
        <f>VLOOKUP($B24,'JAN-DEC'!#REF!,17,FALSE)</f>
        <v>#REF!</v>
      </c>
      <c r="I24" s="102" t="e">
        <f>VLOOKUP($B24,'JAN-DEC'!#REF!,18,FALSE)</f>
        <v>#REF!</v>
      </c>
      <c r="J24" s="102" t="e">
        <f>VLOOKUP($B24,'JAN-DEC'!#REF!,19,FALSE)</f>
        <v>#REF!</v>
      </c>
      <c r="K24" s="102" t="e">
        <f>VLOOKUP($B24,'JAN-DEC'!#REF!,20,FALSE)</f>
        <v>#REF!</v>
      </c>
      <c r="L24" s="102" t="e">
        <f>VLOOKUP($B24,'JAN-DEC'!#REF!,21,FALSE)</f>
        <v>#REF!</v>
      </c>
      <c r="M24" s="102" t="e">
        <f>VLOOKUP($B24,'JAN-DEC'!#REF!,22,FALSE)</f>
        <v>#REF!</v>
      </c>
      <c r="N24" s="102" t="e">
        <f>VLOOKUP($B24,'JAN-DEC'!#REF!,23,FALSE)</f>
        <v>#REF!</v>
      </c>
      <c r="O24" s="102" t="e">
        <f>VLOOKUP($B24,'JAN-DEC'!#REF!,24,FALSE)</f>
        <v>#REF!</v>
      </c>
      <c r="P24" s="102" t="e">
        <f>VLOOKUP($B24,'JAN-DEC'!#REF!,25,FALSE)</f>
        <v>#REF!</v>
      </c>
      <c r="Q24" s="102" t="e">
        <f>VLOOKUP($B24,'JAN-DEC'!#REF!,26,FALSE)</f>
        <v>#REF!</v>
      </c>
      <c r="R24" s="102" t="e">
        <f>VLOOKUP($B24,'JAN-DEC'!#REF!,27,FALSE)</f>
        <v>#REF!</v>
      </c>
      <c r="S24" s="102" t="e">
        <f>VLOOKUP($B24,'JAN-DEC'!#REF!,28,FALSE)</f>
        <v>#REF!</v>
      </c>
      <c r="T24" s="102" t="e">
        <f>VLOOKUP($B24,'JAN-DEC'!#REF!,29,FALSE)</f>
        <v>#REF!</v>
      </c>
      <c r="U24" s="102" t="e">
        <f>VLOOKUP($B24,'JAN-DEC'!#REF!,30,FALSE)</f>
        <v>#REF!</v>
      </c>
      <c r="V24" s="123" t="e">
        <f t="shared" si="7"/>
        <v>#REF!</v>
      </c>
    </row>
    <row r="25" spans="1:22">
      <c r="A25" s="121" t="s">
        <v>66</v>
      </c>
      <c r="B25" s="101" t="e">
        <f>+'JAN-DEC'!#REF!</f>
        <v>#REF!</v>
      </c>
      <c r="C25" s="102" t="e">
        <f>VLOOKUP($B25,'JAN-DEC'!#REF!,12,FALSE)</f>
        <v>#REF!</v>
      </c>
      <c r="D25" s="102" t="e">
        <f>VLOOKUP($B25,'JAN-DEC'!#REF!,13,FALSE)</f>
        <v>#REF!</v>
      </c>
      <c r="E25" s="102" t="e">
        <f>VLOOKUP($B25,'JAN-DEC'!#REF!,14,FALSE)</f>
        <v>#REF!</v>
      </c>
      <c r="F25" s="102" t="e">
        <f>VLOOKUP($B25,'JAN-DEC'!#REF!,15,FALSE)</f>
        <v>#REF!</v>
      </c>
      <c r="G25" s="102" t="e">
        <f>VLOOKUP($B25,'JAN-DEC'!#REF!,16,FALSE)</f>
        <v>#REF!</v>
      </c>
      <c r="H25" s="102" t="e">
        <f>VLOOKUP($B25,'JAN-DEC'!#REF!,17,FALSE)</f>
        <v>#REF!</v>
      </c>
      <c r="I25" s="102" t="e">
        <f>VLOOKUP($B25,'JAN-DEC'!#REF!,18,FALSE)</f>
        <v>#REF!</v>
      </c>
      <c r="J25" s="102" t="e">
        <f>VLOOKUP($B25,'JAN-DEC'!#REF!,19,FALSE)</f>
        <v>#REF!</v>
      </c>
      <c r="K25" s="102" t="e">
        <f>VLOOKUP($B25,'JAN-DEC'!#REF!,20,FALSE)</f>
        <v>#REF!</v>
      </c>
      <c r="L25" s="102" t="e">
        <f>VLOOKUP($B25,'JAN-DEC'!#REF!,21,FALSE)</f>
        <v>#REF!</v>
      </c>
      <c r="M25" s="102" t="e">
        <f>VLOOKUP($B25,'JAN-DEC'!#REF!,22,FALSE)</f>
        <v>#REF!</v>
      </c>
      <c r="N25" s="102" t="e">
        <f>VLOOKUP($B25,'JAN-DEC'!#REF!,23,FALSE)</f>
        <v>#REF!</v>
      </c>
      <c r="O25" s="102" t="e">
        <f>VLOOKUP($B25,'JAN-DEC'!#REF!,24,FALSE)</f>
        <v>#REF!</v>
      </c>
      <c r="P25" s="102" t="e">
        <f>VLOOKUP($B25,'JAN-DEC'!#REF!,25,FALSE)</f>
        <v>#REF!</v>
      </c>
      <c r="Q25" s="102" t="e">
        <f>VLOOKUP($B25,'JAN-DEC'!#REF!,26,FALSE)</f>
        <v>#REF!</v>
      </c>
      <c r="R25" s="102" t="e">
        <f>VLOOKUP($B25,'JAN-DEC'!#REF!,27,FALSE)</f>
        <v>#REF!</v>
      </c>
      <c r="S25" s="102" t="e">
        <f>VLOOKUP($B25,'JAN-DEC'!#REF!,28,FALSE)</f>
        <v>#REF!</v>
      </c>
      <c r="T25" s="102" t="e">
        <f>VLOOKUP($B25,'JAN-DEC'!#REF!,29,FALSE)</f>
        <v>#REF!</v>
      </c>
      <c r="U25" s="102" t="e">
        <f>VLOOKUP($B25,'JAN-DEC'!#REF!,30,FALSE)</f>
        <v>#REF!</v>
      </c>
      <c r="V25" s="123" t="e">
        <f t="shared" si="7"/>
        <v>#REF!</v>
      </c>
    </row>
    <row r="26" spans="1:22">
      <c r="A26" s="121" t="s">
        <v>65</v>
      </c>
      <c r="B26" s="101" t="e">
        <f>+'JAN-DEC'!#REF!</f>
        <v>#REF!</v>
      </c>
      <c r="C26" s="102" t="e">
        <f>VLOOKUP($B26,'JAN-DEC'!#REF!,12,FALSE)</f>
        <v>#REF!</v>
      </c>
      <c r="D26" s="102" t="e">
        <f>VLOOKUP($B26,'JAN-DEC'!#REF!,13,FALSE)</f>
        <v>#REF!</v>
      </c>
      <c r="E26" s="102" t="e">
        <f>VLOOKUP($B26,'JAN-DEC'!#REF!,14,FALSE)</f>
        <v>#REF!</v>
      </c>
      <c r="F26" s="102" t="e">
        <f>VLOOKUP($B26,'JAN-DEC'!#REF!,15,FALSE)</f>
        <v>#REF!</v>
      </c>
      <c r="G26" s="102" t="e">
        <f>VLOOKUP($B26,'JAN-DEC'!#REF!,16,FALSE)</f>
        <v>#REF!</v>
      </c>
      <c r="H26" s="102" t="e">
        <f>VLOOKUP($B26,'JAN-DEC'!#REF!,17,FALSE)</f>
        <v>#REF!</v>
      </c>
      <c r="I26" s="102" t="e">
        <f>VLOOKUP($B26,'JAN-DEC'!#REF!,18,FALSE)</f>
        <v>#REF!</v>
      </c>
      <c r="J26" s="102" t="e">
        <f>VLOOKUP($B26,'JAN-DEC'!#REF!,19,FALSE)</f>
        <v>#REF!</v>
      </c>
      <c r="K26" s="102" t="e">
        <f>VLOOKUP($B26,'JAN-DEC'!#REF!,20,FALSE)</f>
        <v>#REF!</v>
      </c>
      <c r="L26" s="102" t="e">
        <f>VLOOKUP($B26,'JAN-DEC'!#REF!,21,FALSE)</f>
        <v>#REF!</v>
      </c>
      <c r="M26" s="102" t="e">
        <f>VLOOKUP($B26,'JAN-DEC'!#REF!,22,FALSE)</f>
        <v>#REF!</v>
      </c>
      <c r="N26" s="102" t="e">
        <f>VLOOKUP($B26,'JAN-DEC'!#REF!,23,FALSE)</f>
        <v>#REF!</v>
      </c>
      <c r="O26" s="102" t="e">
        <f>VLOOKUP($B26,'JAN-DEC'!#REF!,24,FALSE)</f>
        <v>#REF!</v>
      </c>
      <c r="P26" s="102" t="e">
        <f>VLOOKUP($B26,'JAN-DEC'!#REF!,25,FALSE)</f>
        <v>#REF!</v>
      </c>
      <c r="Q26" s="102" t="e">
        <f>VLOOKUP($B26,'JAN-DEC'!#REF!,26,FALSE)</f>
        <v>#REF!</v>
      </c>
      <c r="R26" s="102" t="e">
        <f>VLOOKUP($B26,'JAN-DEC'!#REF!,27,FALSE)</f>
        <v>#REF!</v>
      </c>
      <c r="S26" s="102" t="e">
        <f>VLOOKUP($B26,'JAN-DEC'!#REF!,28,FALSE)</f>
        <v>#REF!</v>
      </c>
      <c r="T26" s="102" t="e">
        <f>VLOOKUP($B26,'JAN-DEC'!#REF!,29,FALSE)</f>
        <v>#REF!</v>
      </c>
      <c r="U26" s="102" t="e">
        <f>VLOOKUP($B26,'JAN-DEC'!#REF!,30,FALSE)</f>
        <v>#REF!</v>
      </c>
      <c r="V26" s="123" t="e">
        <f t="shared" si="7"/>
        <v>#REF!</v>
      </c>
    </row>
    <row r="27" spans="1:22">
      <c r="A27" s="121" t="s">
        <v>64</v>
      </c>
      <c r="B27" s="101" t="e">
        <f>+'JAN-DEC'!#REF!</f>
        <v>#REF!</v>
      </c>
      <c r="C27" s="102" t="e">
        <f>VLOOKUP($B27,'JAN-DEC'!#REF!,12,FALSE)</f>
        <v>#REF!</v>
      </c>
      <c r="D27" s="102" t="e">
        <f>VLOOKUP($B27,'JAN-DEC'!#REF!,13,FALSE)</f>
        <v>#REF!</v>
      </c>
      <c r="E27" s="102" t="e">
        <f>VLOOKUP($B27,'JAN-DEC'!#REF!,14,FALSE)</f>
        <v>#REF!</v>
      </c>
      <c r="F27" s="102" t="e">
        <f>VLOOKUP($B27,'JAN-DEC'!#REF!,15,FALSE)</f>
        <v>#REF!</v>
      </c>
      <c r="G27" s="102" t="e">
        <f>VLOOKUP($B27,'JAN-DEC'!#REF!,16,FALSE)</f>
        <v>#REF!</v>
      </c>
      <c r="H27" s="102" t="e">
        <f>VLOOKUP($B27,'JAN-DEC'!#REF!,17,FALSE)</f>
        <v>#REF!</v>
      </c>
      <c r="I27" s="102" t="e">
        <f>VLOOKUP($B27,'JAN-DEC'!#REF!,18,FALSE)</f>
        <v>#REF!</v>
      </c>
      <c r="J27" s="102" t="e">
        <f>VLOOKUP($B27,'JAN-DEC'!#REF!,19,FALSE)</f>
        <v>#REF!</v>
      </c>
      <c r="K27" s="102" t="e">
        <f>VLOOKUP($B27,'JAN-DEC'!#REF!,20,FALSE)</f>
        <v>#REF!</v>
      </c>
      <c r="L27" s="102" t="e">
        <f>VLOOKUP($B27,'JAN-DEC'!#REF!,21,FALSE)</f>
        <v>#REF!</v>
      </c>
      <c r="M27" s="102" t="e">
        <f>VLOOKUP($B27,'JAN-DEC'!#REF!,22,FALSE)</f>
        <v>#REF!</v>
      </c>
      <c r="N27" s="102" t="e">
        <f>VLOOKUP($B27,'JAN-DEC'!#REF!,23,FALSE)</f>
        <v>#REF!</v>
      </c>
      <c r="O27" s="102" t="e">
        <f>VLOOKUP($B27,'JAN-DEC'!#REF!,24,FALSE)</f>
        <v>#REF!</v>
      </c>
      <c r="P27" s="102" t="e">
        <f>VLOOKUP($B27,'JAN-DEC'!#REF!,25,FALSE)</f>
        <v>#REF!</v>
      </c>
      <c r="Q27" s="102" t="e">
        <f>VLOOKUP($B27,'JAN-DEC'!#REF!,26,FALSE)</f>
        <v>#REF!</v>
      </c>
      <c r="R27" s="102" t="e">
        <f>VLOOKUP($B27,'JAN-DEC'!#REF!,27,FALSE)</f>
        <v>#REF!</v>
      </c>
      <c r="S27" s="102" t="e">
        <f>VLOOKUP($B27,'JAN-DEC'!#REF!,28,FALSE)</f>
        <v>#REF!</v>
      </c>
      <c r="T27" s="102" t="e">
        <f>VLOOKUP($B27,'JAN-DEC'!#REF!,29,FALSE)</f>
        <v>#REF!</v>
      </c>
      <c r="U27" s="102" t="e">
        <f>VLOOKUP($B27,'JAN-DEC'!#REF!,30,FALSE)</f>
        <v>#REF!</v>
      </c>
      <c r="V27" s="123" t="e">
        <f t="shared" si="7"/>
        <v>#REF!</v>
      </c>
    </row>
    <row r="28" spans="1:22">
      <c r="A28" s="121" t="s">
        <v>63</v>
      </c>
      <c r="B28" s="101" t="e">
        <f>+'JAN-DEC'!#REF!</f>
        <v>#REF!</v>
      </c>
      <c r="C28" s="102" t="e">
        <f>VLOOKUP($B28,'JAN-DEC'!#REF!,12,FALSE)</f>
        <v>#REF!</v>
      </c>
      <c r="D28" s="102" t="e">
        <f>VLOOKUP($B28,'JAN-DEC'!#REF!,13,FALSE)</f>
        <v>#REF!</v>
      </c>
      <c r="E28" s="102" t="e">
        <f>VLOOKUP($B28,'JAN-DEC'!#REF!,14,FALSE)</f>
        <v>#REF!</v>
      </c>
      <c r="F28" s="102" t="e">
        <f>VLOOKUP($B28,'JAN-DEC'!#REF!,15,FALSE)</f>
        <v>#REF!</v>
      </c>
      <c r="G28" s="102" t="e">
        <f>VLOOKUP($B28,'JAN-DEC'!#REF!,16,FALSE)</f>
        <v>#REF!</v>
      </c>
      <c r="H28" s="102" t="e">
        <f>VLOOKUP($B28,'JAN-DEC'!#REF!,17,FALSE)</f>
        <v>#REF!</v>
      </c>
      <c r="I28" s="102" t="e">
        <f>VLOOKUP($B28,'JAN-DEC'!#REF!,18,FALSE)</f>
        <v>#REF!</v>
      </c>
      <c r="J28" s="102" t="e">
        <f>VLOOKUP($B28,'JAN-DEC'!#REF!,19,FALSE)</f>
        <v>#REF!</v>
      </c>
      <c r="K28" s="102" t="e">
        <f>VLOOKUP($B28,'JAN-DEC'!#REF!,20,FALSE)</f>
        <v>#REF!</v>
      </c>
      <c r="L28" s="102" t="e">
        <f>VLOOKUP($B28,'JAN-DEC'!#REF!,21,FALSE)</f>
        <v>#REF!</v>
      </c>
      <c r="M28" s="102" t="e">
        <f>VLOOKUP($B28,'JAN-DEC'!#REF!,22,FALSE)</f>
        <v>#REF!</v>
      </c>
      <c r="N28" s="102" t="e">
        <f>VLOOKUP($B28,'JAN-DEC'!#REF!,23,FALSE)</f>
        <v>#REF!</v>
      </c>
      <c r="O28" s="102" t="e">
        <f>VLOOKUP($B28,'JAN-DEC'!#REF!,24,FALSE)</f>
        <v>#REF!</v>
      </c>
      <c r="P28" s="102" t="e">
        <f>VLOOKUP($B28,'JAN-DEC'!#REF!,25,FALSE)</f>
        <v>#REF!</v>
      </c>
      <c r="Q28" s="102" t="e">
        <f>VLOOKUP($B28,'JAN-DEC'!#REF!,26,FALSE)</f>
        <v>#REF!</v>
      </c>
      <c r="R28" s="102" t="e">
        <f>VLOOKUP($B28,'JAN-DEC'!#REF!,27,FALSE)</f>
        <v>#REF!</v>
      </c>
      <c r="S28" s="102" t="e">
        <f>VLOOKUP($B28,'JAN-DEC'!#REF!,28,FALSE)</f>
        <v>#REF!</v>
      </c>
      <c r="T28" s="102" t="e">
        <f>VLOOKUP($B28,'JAN-DEC'!#REF!,29,FALSE)</f>
        <v>#REF!</v>
      </c>
      <c r="U28" s="102" t="e">
        <f>VLOOKUP($B28,'JAN-DEC'!#REF!,30,FALSE)</f>
        <v>#REF!</v>
      </c>
      <c r="V28" s="123" t="e">
        <f t="shared" si="7"/>
        <v>#REF!</v>
      </c>
    </row>
    <row r="29" spans="1:22">
      <c r="A29" s="121" t="s">
        <v>62</v>
      </c>
      <c r="B29" s="101" t="e">
        <f>+'JAN-DEC'!#REF!</f>
        <v>#REF!</v>
      </c>
      <c r="C29" s="102" t="e">
        <f>VLOOKUP($B29,'JAN-DEC'!#REF!,12,FALSE)</f>
        <v>#REF!</v>
      </c>
      <c r="D29" s="102" t="e">
        <f>VLOOKUP($B29,'JAN-DEC'!#REF!,13,FALSE)</f>
        <v>#REF!</v>
      </c>
      <c r="E29" s="102" t="e">
        <f>VLOOKUP($B29,'JAN-DEC'!#REF!,14,FALSE)</f>
        <v>#REF!</v>
      </c>
      <c r="F29" s="102" t="e">
        <f>VLOOKUP($B29,'JAN-DEC'!#REF!,15,FALSE)</f>
        <v>#REF!</v>
      </c>
      <c r="G29" s="102" t="e">
        <f>VLOOKUP($B29,'JAN-DEC'!#REF!,16,FALSE)</f>
        <v>#REF!</v>
      </c>
      <c r="H29" s="102" t="e">
        <f>VLOOKUP($B29,'JAN-DEC'!#REF!,17,FALSE)</f>
        <v>#REF!</v>
      </c>
      <c r="I29" s="102" t="e">
        <f>VLOOKUP($B29,'JAN-DEC'!#REF!,18,FALSE)</f>
        <v>#REF!</v>
      </c>
      <c r="J29" s="102" t="e">
        <f>VLOOKUP($B29,'JAN-DEC'!#REF!,19,FALSE)</f>
        <v>#REF!</v>
      </c>
      <c r="K29" s="102" t="e">
        <f>VLOOKUP($B29,'JAN-DEC'!#REF!,20,FALSE)</f>
        <v>#REF!</v>
      </c>
      <c r="L29" s="102" t="e">
        <f>VLOOKUP($B29,'JAN-DEC'!#REF!,21,FALSE)</f>
        <v>#REF!</v>
      </c>
      <c r="M29" s="102" t="e">
        <f>VLOOKUP($B29,'JAN-DEC'!#REF!,22,FALSE)</f>
        <v>#REF!</v>
      </c>
      <c r="N29" s="102" t="e">
        <f>VLOOKUP($B29,'JAN-DEC'!#REF!,23,FALSE)</f>
        <v>#REF!</v>
      </c>
      <c r="O29" s="102" t="e">
        <f>VLOOKUP($B29,'JAN-DEC'!#REF!,24,FALSE)</f>
        <v>#REF!</v>
      </c>
      <c r="P29" s="102" t="e">
        <f>VLOOKUP($B29,'JAN-DEC'!#REF!,25,FALSE)</f>
        <v>#REF!</v>
      </c>
      <c r="Q29" s="102" t="e">
        <f>VLOOKUP($B29,'JAN-DEC'!#REF!,26,FALSE)</f>
        <v>#REF!</v>
      </c>
      <c r="R29" s="102" t="e">
        <f>VLOOKUP($B29,'JAN-DEC'!#REF!,27,FALSE)</f>
        <v>#REF!</v>
      </c>
      <c r="S29" s="102" t="e">
        <f>VLOOKUP($B29,'JAN-DEC'!#REF!,28,FALSE)</f>
        <v>#REF!</v>
      </c>
      <c r="T29" s="102" t="e">
        <f>VLOOKUP($B29,'JAN-DEC'!#REF!,29,FALSE)</f>
        <v>#REF!</v>
      </c>
      <c r="U29" s="102" t="e">
        <f>VLOOKUP($B29,'JAN-DEC'!#REF!,30,FALSE)</f>
        <v>#REF!</v>
      </c>
      <c r="V29" s="123" t="e">
        <f t="shared" si="7"/>
        <v>#REF!</v>
      </c>
    </row>
    <row r="30" spans="1:22">
      <c r="A30" s="121" t="s">
        <v>61</v>
      </c>
      <c r="B30" s="101" t="e">
        <f>+'JAN-DEC'!#REF!</f>
        <v>#REF!</v>
      </c>
      <c r="C30" s="102" t="e">
        <f>VLOOKUP($B30,'JAN-DEC'!#REF!,12,FALSE)</f>
        <v>#REF!</v>
      </c>
      <c r="D30" s="102" t="e">
        <f>VLOOKUP($B30,'JAN-DEC'!#REF!,13,FALSE)</f>
        <v>#REF!</v>
      </c>
      <c r="E30" s="102" t="e">
        <f>VLOOKUP($B30,'JAN-DEC'!#REF!,14,FALSE)</f>
        <v>#REF!</v>
      </c>
      <c r="F30" s="102" t="e">
        <f>VLOOKUP($B30,'JAN-DEC'!#REF!,15,FALSE)</f>
        <v>#REF!</v>
      </c>
      <c r="G30" s="102" t="e">
        <f>VLOOKUP($B30,'JAN-DEC'!#REF!,16,FALSE)</f>
        <v>#REF!</v>
      </c>
      <c r="H30" s="102" t="e">
        <f>VLOOKUP($B30,'JAN-DEC'!#REF!,17,FALSE)</f>
        <v>#REF!</v>
      </c>
      <c r="I30" s="102" t="e">
        <f>VLOOKUP($B30,'JAN-DEC'!#REF!,18,FALSE)</f>
        <v>#REF!</v>
      </c>
      <c r="J30" s="102" t="e">
        <f>VLOOKUP($B30,'JAN-DEC'!#REF!,19,FALSE)</f>
        <v>#REF!</v>
      </c>
      <c r="K30" s="102" t="e">
        <f>VLOOKUP($B30,'JAN-DEC'!#REF!,20,FALSE)</f>
        <v>#REF!</v>
      </c>
      <c r="L30" s="102" t="e">
        <f>VLOOKUP($B30,'JAN-DEC'!#REF!,21,FALSE)</f>
        <v>#REF!</v>
      </c>
      <c r="M30" s="102" t="e">
        <f>VLOOKUP($B30,'JAN-DEC'!#REF!,22,FALSE)</f>
        <v>#REF!</v>
      </c>
      <c r="N30" s="102" t="e">
        <f>VLOOKUP($B30,'JAN-DEC'!#REF!,23,FALSE)</f>
        <v>#REF!</v>
      </c>
      <c r="O30" s="102" t="e">
        <f>VLOOKUP($B30,'JAN-DEC'!#REF!,24,FALSE)</f>
        <v>#REF!</v>
      </c>
      <c r="P30" s="102" t="e">
        <f>VLOOKUP($B30,'JAN-DEC'!#REF!,25,FALSE)</f>
        <v>#REF!</v>
      </c>
      <c r="Q30" s="102" t="e">
        <f>VLOOKUP($B30,'JAN-DEC'!#REF!,26,FALSE)</f>
        <v>#REF!</v>
      </c>
      <c r="R30" s="102" t="e">
        <f>VLOOKUP($B30,'JAN-DEC'!#REF!,27,FALSE)</f>
        <v>#REF!</v>
      </c>
      <c r="S30" s="102" t="e">
        <f>VLOOKUP($B30,'JAN-DEC'!#REF!,28,FALSE)</f>
        <v>#REF!</v>
      </c>
      <c r="T30" s="102" t="e">
        <f>VLOOKUP($B30,'JAN-DEC'!#REF!,29,FALSE)</f>
        <v>#REF!</v>
      </c>
      <c r="U30" s="102" t="e">
        <f>VLOOKUP($B30,'JAN-DEC'!#REF!,30,FALSE)</f>
        <v>#REF!</v>
      </c>
      <c r="V30" s="123" t="e">
        <f t="shared" si="7"/>
        <v>#REF!</v>
      </c>
    </row>
    <row r="31" spans="1:22">
      <c r="A31" s="121" t="s">
        <v>60</v>
      </c>
      <c r="B31" s="101" t="e">
        <f>+'JAN-DEC'!#REF!</f>
        <v>#REF!</v>
      </c>
      <c r="C31" s="102" t="e">
        <f>VLOOKUP($B31,'JAN-DEC'!#REF!,12,FALSE)</f>
        <v>#REF!</v>
      </c>
      <c r="D31" s="102" t="e">
        <f>VLOOKUP($B31,'JAN-DEC'!#REF!,13,FALSE)</f>
        <v>#REF!</v>
      </c>
      <c r="E31" s="102" t="e">
        <f>VLOOKUP($B31,'JAN-DEC'!#REF!,14,FALSE)</f>
        <v>#REF!</v>
      </c>
      <c r="F31" s="102" t="e">
        <f>VLOOKUP($B31,'JAN-DEC'!#REF!,15,FALSE)</f>
        <v>#REF!</v>
      </c>
      <c r="G31" s="102" t="e">
        <f>VLOOKUP($B31,'JAN-DEC'!#REF!,16,FALSE)</f>
        <v>#REF!</v>
      </c>
      <c r="H31" s="102" t="e">
        <f>VLOOKUP($B31,'JAN-DEC'!#REF!,17,FALSE)</f>
        <v>#REF!</v>
      </c>
      <c r="I31" s="102" t="e">
        <f>VLOOKUP($B31,'JAN-DEC'!#REF!,18,FALSE)</f>
        <v>#REF!</v>
      </c>
      <c r="J31" s="102" t="e">
        <f>VLOOKUP($B31,'JAN-DEC'!#REF!,19,FALSE)</f>
        <v>#REF!</v>
      </c>
      <c r="K31" s="102" t="e">
        <f>VLOOKUP($B31,'JAN-DEC'!#REF!,20,FALSE)</f>
        <v>#REF!</v>
      </c>
      <c r="L31" s="102" t="e">
        <f>VLOOKUP($B31,'JAN-DEC'!#REF!,21,FALSE)</f>
        <v>#REF!</v>
      </c>
      <c r="M31" s="102" t="e">
        <f>VLOOKUP($B31,'JAN-DEC'!#REF!,22,FALSE)</f>
        <v>#REF!</v>
      </c>
      <c r="N31" s="102" t="e">
        <f>VLOOKUP($B31,'JAN-DEC'!#REF!,23,FALSE)</f>
        <v>#REF!</v>
      </c>
      <c r="O31" s="102" t="e">
        <f>VLOOKUP($B31,'JAN-DEC'!#REF!,24,FALSE)</f>
        <v>#REF!</v>
      </c>
      <c r="P31" s="102" t="e">
        <f>VLOOKUP($B31,'JAN-DEC'!#REF!,25,FALSE)</f>
        <v>#REF!</v>
      </c>
      <c r="Q31" s="102" t="e">
        <f>VLOOKUP($B31,'JAN-DEC'!#REF!,26,FALSE)</f>
        <v>#REF!</v>
      </c>
      <c r="R31" s="102" t="e">
        <f>VLOOKUP($B31,'JAN-DEC'!#REF!,27,FALSE)</f>
        <v>#REF!</v>
      </c>
      <c r="S31" s="102" t="e">
        <f>VLOOKUP($B31,'JAN-DEC'!#REF!,28,FALSE)</f>
        <v>#REF!</v>
      </c>
      <c r="T31" s="102" t="e">
        <f>VLOOKUP($B31,'JAN-DEC'!#REF!,29,FALSE)</f>
        <v>#REF!</v>
      </c>
      <c r="U31" s="102" t="e">
        <f>VLOOKUP($B31,'JAN-DEC'!#REF!,30,FALSE)</f>
        <v>#REF!</v>
      </c>
      <c r="V31" s="123" t="e">
        <f t="shared" si="7"/>
        <v>#REF!</v>
      </c>
    </row>
    <row r="32" spans="1:22">
      <c r="A32" s="101"/>
      <c r="B32" s="110" t="s">
        <v>98</v>
      </c>
      <c r="C32" s="111" t="e">
        <f>SUM(C22:C31)</f>
        <v>#REF!</v>
      </c>
      <c r="D32" s="111" t="e">
        <f>SUM(D22:D31)</f>
        <v>#REF!</v>
      </c>
      <c r="E32" s="111" t="e">
        <f t="shared" ref="E32:F32" si="26">SUM(E22:E31)</f>
        <v>#REF!</v>
      </c>
      <c r="F32" s="111" t="e">
        <f t="shared" si="26"/>
        <v>#REF!</v>
      </c>
      <c r="G32" s="111" t="e">
        <f t="shared" ref="G32" si="27">SUM(G22:G31)</f>
        <v>#REF!</v>
      </c>
      <c r="H32" s="111" t="e">
        <f t="shared" ref="H32" si="28">SUM(H22:H31)</f>
        <v>#REF!</v>
      </c>
      <c r="I32" s="111" t="e">
        <f t="shared" ref="I32" si="29">SUM(I22:I31)</f>
        <v>#REF!</v>
      </c>
      <c r="J32" s="111" t="e">
        <f t="shared" ref="J32:T32" si="30">SUM(J22:J31)</f>
        <v>#REF!</v>
      </c>
      <c r="K32" s="111" t="e">
        <f t="shared" si="30"/>
        <v>#REF!</v>
      </c>
      <c r="L32" s="111" t="e">
        <f t="shared" si="30"/>
        <v>#REF!</v>
      </c>
      <c r="M32" s="111" t="e">
        <f t="shared" si="30"/>
        <v>#REF!</v>
      </c>
      <c r="N32" s="111" t="e">
        <f t="shared" si="30"/>
        <v>#REF!</v>
      </c>
      <c r="O32" s="111" t="e">
        <f t="shared" si="30"/>
        <v>#REF!</v>
      </c>
      <c r="P32" s="111" t="e">
        <f t="shared" si="30"/>
        <v>#REF!</v>
      </c>
      <c r="Q32" s="111" t="e">
        <f t="shared" si="30"/>
        <v>#REF!</v>
      </c>
      <c r="R32" s="111" t="e">
        <f t="shared" si="30"/>
        <v>#REF!</v>
      </c>
      <c r="S32" s="111" t="e">
        <f t="shared" si="30"/>
        <v>#REF!</v>
      </c>
      <c r="T32" s="111" t="e">
        <f t="shared" si="30"/>
        <v>#REF!</v>
      </c>
      <c r="U32" s="111" t="e">
        <f t="shared" ref="U32" si="31">SUM(U22:U31)</f>
        <v>#REF!</v>
      </c>
      <c r="V32" s="123" t="e">
        <f t="shared" si="7"/>
        <v>#REF!</v>
      </c>
    </row>
    <row r="33" spans="1:22">
      <c r="A33" s="103" t="s">
        <v>100</v>
      </c>
      <c r="B33" s="101"/>
      <c r="C33" s="102"/>
      <c r="D33" s="102"/>
      <c r="E33" s="102"/>
      <c r="F33" s="102"/>
      <c r="G33" s="102"/>
      <c r="H33" s="102"/>
      <c r="I33" s="102"/>
      <c r="J33" s="102"/>
      <c r="K33" s="102"/>
      <c r="L33" s="102"/>
      <c r="M33" s="102"/>
      <c r="N33" s="102"/>
      <c r="O33" s="102"/>
      <c r="P33" s="102"/>
      <c r="Q33" s="102"/>
      <c r="R33" s="102"/>
      <c r="S33" s="102"/>
      <c r="T33" s="102"/>
      <c r="U33" s="102"/>
      <c r="V33" s="123">
        <f t="shared" si="7"/>
        <v>0</v>
      </c>
    </row>
    <row r="34" spans="1:22">
      <c r="A34" s="101" t="s">
        <v>69</v>
      </c>
      <c r="B34" s="101" t="s">
        <v>71</v>
      </c>
      <c r="C34" s="102" t="e">
        <f>VLOOKUP($A34,'JAN-DEC'!#REF!,12,FALSE)</f>
        <v>#REF!</v>
      </c>
      <c r="D34" s="102" t="e">
        <f>VLOOKUP($A34,'JAN-DEC'!#REF!,13,FALSE)</f>
        <v>#REF!</v>
      </c>
      <c r="E34" s="102" t="e">
        <f>VLOOKUP($A34,'JAN-DEC'!#REF!,14,FALSE)</f>
        <v>#REF!</v>
      </c>
      <c r="F34" s="102" t="e">
        <f>VLOOKUP($A34,'JAN-DEC'!#REF!,15,FALSE)</f>
        <v>#REF!</v>
      </c>
      <c r="G34" s="102" t="e">
        <f>VLOOKUP($A34,'JAN-DEC'!#REF!,16,FALSE)</f>
        <v>#REF!</v>
      </c>
      <c r="H34" s="102" t="e">
        <f>VLOOKUP($A34,'JAN-DEC'!#REF!,17,FALSE)</f>
        <v>#REF!</v>
      </c>
      <c r="I34" s="102" t="e">
        <f>VLOOKUP($A34,'JAN-DEC'!#REF!,18,FALSE)</f>
        <v>#REF!</v>
      </c>
      <c r="J34" s="102" t="e">
        <f>VLOOKUP($A34,'JAN-DEC'!#REF!,19,FALSE)</f>
        <v>#REF!</v>
      </c>
      <c r="K34" s="102" t="e">
        <f>VLOOKUP($A34,'JAN-DEC'!#REF!,20,FALSE)</f>
        <v>#REF!</v>
      </c>
      <c r="L34" s="102" t="e">
        <f>VLOOKUP($A34,'JAN-DEC'!#REF!,21,FALSE)</f>
        <v>#REF!</v>
      </c>
      <c r="M34" s="102" t="e">
        <f>VLOOKUP($A34,'JAN-DEC'!#REF!,22,FALSE)</f>
        <v>#REF!</v>
      </c>
      <c r="N34" s="102" t="e">
        <f>VLOOKUP($A34,'JAN-DEC'!#REF!,23,FALSE)</f>
        <v>#REF!</v>
      </c>
      <c r="O34" s="102" t="e">
        <f>VLOOKUP($A34,'JAN-DEC'!#REF!,24,FALSE)</f>
        <v>#REF!</v>
      </c>
      <c r="P34" s="102" t="e">
        <f>VLOOKUP($A34,'JAN-DEC'!#REF!,25,FALSE)</f>
        <v>#REF!</v>
      </c>
      <c r="Q34" s="102" t="e">
        <f>VLOOKUP($A34,'JAN-DEC'!#REF!,26,FALSE)</f>
        <v>#REF!</v>
      </c>
      <c r="R34" s="102" t="e">
        <f>VLOOKUP($A34,'JAN-DEC'!#REF!,27,FALSE)</f>
        <v>#REF!</v>
      </c>
      <c r="S34" s="102" t="e">
        <f>VLOOKUP($A34,'JAN-DEC'!#REF!,28,FALSE)</f>
        <v>#REF!</v>
      </c>
      <c r="T34" s="102" t="e">
        <f>VLOOKUP($A34,'JAN-DEC'!#REF!,29,FALSE)</f>
        <v>#REF!</v>
      </c>
      <c r="U34" s="102" t="e">
        <f>VLOOKUP($A34,'JAN-DEC'!#REF!,30,FALSE)</f>
        <v>#REF!</v>
      </c>
      <c r="V34" s="123" t="e">
        <f t="shared" si="7"/>
        <v>#REF!</v>
      </c>
    </row>
    <row r="35" spans="1:22">
      <c r="A35" s="101" t="s">
        <v>72</v>
      </c>
      <c r="B35" s="101" t="s">
        <v>73</v>
      </c>
      <c r="C35" s="102" t="e">
        <f>VLOOKUP($A35,'JAN-DEC'!#REF!,12,FALSE)</f>
        <v>#REF!</v>
      </c>
      <c r="D35" s="102" t="e">
        <f>VLOOKUP($A35,'JAN-DEC'!#REF!,13,FALSE)</f>
        <v>#REF!</v>
      </c>
      <c r="E35" s="102" t="e">
        <f>VLOOKUP($A35,'JAN-DEC'!#REF!,14,FALSE)</f>
        <v>#REF!</v>
      </c>
      <c r="F35" s="102" t="e">
        <f>VLOOKUP($A35,'JAN-DEC'!#REF!,15,FALSE)</f>
        <v>#REF!</v>
      </c>
      <c r="G35" s="102" t="e">
        <f>VLOOKUP($A35,'JAN-DEC'!#REF!,16,FALSE)</f>
        <v>#REF!</v>
      </c>
      <c r="H35" s="102" t="e">
        <f>VLOOKUP($A35,'JAN-DEC'!#REF!,17,FALSE)</f>
        <v>#REF!</v>
      </c>
      <c r="I35" s="102" t="e">
        <f>VLOOKUP($A35,'JAN-DEC'!#REF!,18,FALSE)</f>
        <v>#REF!</v>
      </c>
      <c r="J35" s="102" t="e">
        <f>VLOOKUP($A35,'JAN-DEC'!#REF!,19,FALSE)</f>
        <v>#REF!</v>
      </c>
      <c r="K35" s="102" t="e">
        <f>VLOOKUP($A35,'JAN-DEC'!#REF!,20,FALSE)</f>
        <v>#REF!</v>
      </c>
      <c r="L35" s="102" t="e">
        <f>VLOOKUP($A35,'JAN-DEC'!#REF!,21,FALSE)</f>
        <v>#REF!</v>
      </c>
      <c r="M35" s="102" t="e">
        <f>VLOOKUP($A35,'JAN-DEC'!#REF!,22,FALSE)</f>
        <v>#REF!</v>
      </c>
      <c r="N35" s="102" t="e">
        <f>VLOOKUP($A35,'JAN-DEC'!#REF!,23,FALSE)</f>
        <v>#REF!</v>
      </c>
      <c r="O35" s="102" t="e">
        <f>VLOOKUP($A35,'JAN-DEC'!#REF!,24,FALSE)</f>
        <v>#REF!</v>
      </c>
      <c r="P35" s="102" t="e">
        <f>VLOOKUP($A35,'JAN-DEC'!#REF!,25,FALSE)</f>
        <v>#REF!</v>
      </c>
      <c r="Q35" s="102" t="e">
        <f>VLOOKUP($A35,'JAN-DEC'!#REF!,26,FALSE)</f>
        <v>#REF!</v>
      </c>
      <c r="R35" s="102" t="e">
        <f>VLOOKUP($A35,'JAN-DEC'!#REF!,27,FALSE)</f>
        <v>#REF!</v>
      </c>
      <c r="S35" s="102" t="e">
        <f>VLOOKUP($A35,'JAN-DEC'!#REF!,28,FALSE)</f>
        <v>#REF!</v>
      </c>
      <c r="T35" s="102" t="e">
        <f>VLOOKUP($A35,'JAN-DEC'!#REF!,29,FALSE)</f>
        <v>#REF!</v>
      </c>
      <c r="U35" s="102" t="e">
        <f>VLOOKUP($A35,'JAN-DEC'!#REF!,30,FALSE)</f>
        <v>#REF!</v>
      </c>
      <c r="V35" s="123" t="e">
        <f t="shared" si="7"/>
        <v>#REF!</v>
      </c>
    </row>
    <row r="36" spans="1:22">
      <c r="A36" s="101" t="s">
        <v>74</v>
      </c>
      <c r="B36" s="101" t="s">
        <v>76</v>
      </c>
      <c r="C36" s="102" t="e">
        <f>VLOOKUP($A36,'JAN-DEC'!#REF!,12,FALSE)</f>
        <v>#REF!</v>
      </c>
      <c r="D36" s="102" t="e">
        <f>VLOOKUP($A36,'JAN-DEC'!#REF!,13,FALSE)</f>
        <v>#REF!</v>
      </c>
      <c r="E36" s="102" t="e">
        <f>VLOOKUP($A36,'JAN-DEC'!#REF!,14,FALSE)</f>
        <v>#REF!</v>
      </c>
      <c r="F36" s="102" t="e">
        <f>VLOOKUP($A36,'JAN-DEC'!#REF!,15,FALSE)</f>
        <v>#REF!</v>
      </c>
      <c r="G36" s="102" t="e">
        <f>VLOOKUP($A36,'JAN-DEC'!#REF!,16,FALSE)</f>
        <v>#REF!</v>
      </c>
      <c r="H36" s="102" t="e">
        <f>VLOOKUP($A36,'JAN-DEC'!#REF!,17,FALSE)</f>
        <v>#REF!</v>
      </c>
      <c r="I36" s="102" t="e">
        <f>VLOOKUP($A36,'JAN-DEC'!#REF!,18,FALSE)</f>
        <v>#REF!</v>
      </c>
      <c r="J36" s="102" t="e">
        <f>VLOOKUP($A36,'JAN-DEC'!#REF!,19,FALSE)</f>
        <v>#REF!</v>
      </c>
      <c r="K36" s="102" t="e">
        <f>VLOOKUP($A36,'JAN-DEC'!#REF!,20,FALSE)</f>
        <v>#REF!</v>
      </c>
      <c r="L36" s="102" t="e">
        <f>VLOOKUP($A36,'JAN-DEC'!#REF!,21,FALSE)</f>
        <v>#REF!</v>
      </c>
      <c r="M36" s="102" t="e">
        <f>VLOOKUP($A36,'JAN-DEC'!#REF!,22,FALSE)</f>
        <v>#REF!</v>
      </c>
      <c r="N36" s="102" t="e">
        <f>VLOOKUP($A36,'JAN-DEC'!#REF!,23,FALSE)</f>
        <v>#REF!</v>
      </c>
      <c r="O36" s="102" t="e">
        <f>VLOOKUP($A36,'JAN-DEC'!#REF!,24,FALSE)</f>
        <v>#REF!</v>
      </c>
      <c r="P36" s="102" t="e">
        <f>VLOOKUP($A36,'JAN-DEC'!#REF!,25,FALSE)</f>
        <v>#REF!</v>
      </c>
      <c r="Q36" s="102" t="e">
        <f>VLOOKUP($A36,'JAN-DEC'!#REF!,26,FALSE)</f>
        <v>#REF!</v>
      </c>
      <c r="R36" s="102" t="e">
        <f>VLOOKUP($A36,'JAN-DEC'!#REF!,27,FALSE)</f>
        <v>#REF!</v>
      </c>
      <c r="S36" s="102" t="e">
        <f>VLOOKUP($A36,'JAN-DEC'!#REF!,28,FALSE)</f>
        <v>#REF!</v>
      </c>
      <c r="T36" s="102" t="e">
        <f>VLOOKUP($A36,'JAN-DEC'!#REF!,29,FALSE)</f>
        <v>#REF!</v>
      </c>
      <c r="U36" s="102" t="e">
        <f>VLOOKUP($A36,'JAN-DEC'!#REF!,30,FALSE)</f>
        <v>#REF!</v>
      </c>
      <c r="V36" s="123" t="e">
        <f t="shared" si="7"/>
        <v>#REF!</v>
      </c>
    </row>
    <row r="37" spans="1:22">
      <c r="A37" s="101" t="s">
        <v>81</v>
      </c>
      <c r="B37" s="101" t="s">
        <v>82</v>
      </c>
      <c r="C37" s="102" t="e">
        <f>VLOOKUP($A37,'JAN-DEC'!#REF!,12,FALSE)</f>
        <v>#REF!</v>
      </c>
      <c r="D37" s="102" t="e">
        <f>VLOOKUP($A37,'JAN-DEC'!#REF!,13,FALSE)</f>
        <v>#REF!</v>
      </c>
      <c r="E37" s="102" t="e">
        <f>VLOOKUP($A37,'JAN-DEC'!#REF!,14,FALSE)</f>
        <v>#REF!</v>
      </c>
      <c r="F37" s="102" t="e">
        <f>VLOOKUP($A37,'JAN-DEC'!#REF!,15,FALSE)</f>
        <v>#REF!</v>
      </c>
      <c r="G37" s="102" t="e">
        <f>VLOOKUP($A37,'JAN-DEC'!#REF!,16,FALSE)</f>
        <v>#REF!</v>
      </c>
      <c r="H37" s="102" t="e">
        <f>VLOOKUP($A37,'JAN-DEC'!#REF!,17,FALSE)</f>
        <v>#REF!</v>
      </c>
      <c r="I37" s="102" t="e">
        <f>VLOOKUP($A37,'JAN-DEC'!#REF!,18,FALSE)</f>
        <v>#REF!</v>
      </c>
      <c r="J37" s="102" t="e">
        <f>VLOOKUP($A37,'JAN-DEC'!#REF!,19,FALSE)</f>
        <v>#REF!</v>
      </c>
      <c r="K37" s="102" t="e">
        <f>VLOOKUP($A37,'JAN-DEC'!#REF!,20,FALSE)</f>
        <v>#REF!</v>
      </c>
      <c r="L37" s="102" t="e">
        <f>VLOOKUP($A37,'JAN-DEC'!#REF!,21,FALSE)</f>
        <v>#REF!</v>
      </c>
      <c r="M37" s="102" t="e">
        <f>VLOOKUP($A37,'JAN-DEC'!#REF!,22,FALSE)</f>
        <v>#REF!</v>
      </c>
      <c r="N37" s="102" t="e">
        <f>VLOOKUP($A37,'JAN-DEC'!#REF!,23,FALSE)</f>
        <v>#REF!</v>
      </c>
      <c r="O37" s="102" t="e">
        <f>VLOOKUP($A37,'JAN-DEC'!#REF!,24,FALSE)</f>
        <v>#REF!</v>
      </c>
      <c r="P37" s="102" t="e">
        <f>VLOOKUP($A37,'JAN-DEC'!#REF!,25,FALSE)</f>
        <v>#REF!</v>
      </c>
      <c r="Q37" s="102" t="e">
        <f>VLOOKUP($A37,'JAN-DEC'!#REF!,26,FALSE)</f>
        <v>#REF!</v>
      </c>
      <c r="R37" s="102" t="e">
        <f>VLOOKUP($A37,'JAN-DEC'!#REF!,27,FALSE)</f>
        <v>#REF!</v>
      </c>
      <c r="S37" s="102" t="e">
        <f>VLOOKUP($A37,'JAN-DEC'!#REF!,28,FALSE)</f>
        <v>#REF!</v>
      </c>
      <c r="T37" s="102" t="e">
        <f>VLOOKUP($A37,'JAN-DEC'!#REF!,29,FALSE)</f>
        <v>#REF!</v>
      </c>
      <c r="U37" s="102" t="e">
        <f>VLOOKUP($A37,'JAN-DEC'!#REF!,30,FALSE)</f>
        <v>#REF!</v>
      </c>
      <c r="V37" s="123" t="e">
        <f t="shared" si="7"/>
        <v>#REF!</v>
      </c>
    </row>
    <row r="38" spans="1:22">
      <c r="A38" s="101" t="s">
        <v>77</v>
      </c>
      <c r="B38" s="101" t="s">
        <v>78</v>
      </c>
      <c r="C38" s="102" t="e">
        <f>VLOOKUP($A38,'JAN-DEC'!#REF!,12,FALSE)</f>
        <v>#REF!</v>
      </c>
      <c r="D38" s="102" t="e">
        <f>VLOOKUP($A38,'JAN-DEC'!#REF!,13,FALSE)</f>
        <v>#REF!</v>
      </c>
      <c r="E38" s="102" t="e">
        <f>VLOOKUP($A38,'JAN-DEC'!#REF!,14,FALSE)</f>
        <v>#REF!</v>
      </c>
      <c r="F38" s="102" t="e">
        <f>VLOOKUP($A38,'JAN-DEC'!#REF!,15,FALSE)</f>
        <v>#REF!</v>
      </c>
      <c r="G38" s="102" t="e">
        <f>VLOOKUP($A38,'JAN-DEC'!#REF!,16,FALSE)</f>
        <v>#REF!</v>
      </c>
      <c r="H38" s="102" t="e">
        <f>VLOOKUP($A38,'JAN-DEC'!#REF!,17,FALSE)</f>
        <v>#REF!</v>
      </c>
      <c r="I38" s="102" t="e">
        <f>VLOOKUP($A38,'JAN-DEC'!#REF!,18,FALSE)</f>
        <v>#REF!</v>
      </c>
      <c r="J38" s="102" t="e">
        <f>VLOOKUP($A38,'JAN-DEC'!#REF!,19,FALSE)</f>
        <v>#REF!</v>
      </c>
      <c r="K38" s="102" t="e">
        <f>VLOOKUP($A38,'JAN-DEC'!#REF!,20,FALSE)</f>
        <v>#REF!</v>
      </c>
      <c r="L38" s="102" t="e">
        <f>VLOOKUP($A38,'JAN-DEC'!#REF!,21,FALSE)</f>
        <v>#REF!</v>
      </c>
      <c r="M38" s="102" t="e">
        <f>VLOOKUP($A38,'JAN-DEC'!#REF!,22,FALSE)</f>
        <v>#REF!</v>
      </c>
      <c r="N38" s="102" t="e">
        <f>VLOOKUP($A38,'JAN-DEC'!#REF!,23,FALSE)</f>
        <v>#REF!</v>
      </c>
      <c r="O38" s="102" t="e">
        <f>VLOOKUP($A38,'JAN-DEC'!#REF!,24,FALSE)</f>
        <v>#REF!</v>
      </c>
      <c r="P38" s="102" t="e">
        <f>VLOOKUP($A38,'JAN-DEC'!#REF!,25,FALSE)</f>
        <v>#REF!</v>
      </c>
      <c r="Q38" s="102" t="e">
        <f>VLOOKUP($A38,'JAN-DEC'!#REF!,26,FALSE)</f>
        <v>#REF!</v>
      </c>
      <c r="R38" s="102" t="e">
        <f>VLOOKUP($A38,'JAN-DEC'!#REF!,27,FALSE)</f>
        <v>#REF!</v>
      </c>
      <c r="S38" s="102" t="e">
        <f>VLOOKUP($A38,'JAN-DEC'!#REF!,28,FALSE)</f>
        <v>#REF!</v>
      </c>
      <c r="T38" s="102" t="e">
        <f>VLOOKUP($A38,'JAN-DEC'!#REF!,29,FALSE)</f>
        <v>#REF!</v>
      </c>
      <c r="U38" s="102" t="e">
        <f>VLOOKUP($A38,'JAN-DEC'!#REF!,30,FALSE)</f>
        <v>#REF!</v>
      </c>
      <c r="V38" s="123" t="e">
        <f t="shared" si="7"/>
        <v>#REF!</v>
      </c>
    </row>
    <row r="39" spans="1:22">
      <c r="A39" s="101" t="s">
        <v>80</v>
      </c>
      <c r="B39" s="101" t="s">
        <v>79</v>
      </c>
      <c r="C39" s="102" t="e">
        <f>VLOOKUP($A39,'JAN-DEC'!#REF!,12,FALSE)</f>
        <v>#REF!</v>
      </c>
      <c r="D39" s="102" t="e">
        <f>VLOOKUP($A39,'JAN-DEC'!#REF!,13,FALSE)</f>
        <v>#REF!</v>
      </c>
      <c r="E39" s="102" t="e">
        <f>VLOOKUP($A39,'JAN-DEC'!#REF!,14,FALSE)</f>
        <v>#REF!</v>
      </c>
      <c r="F39" s="102" t="e">
        <f>VLOOKUP($A39,'JAN-DEC'!#REF!,15,FALSE)</f>
        <v>#REF!</v>
      </c>
      <c r="G39" s="102" t="e">
        <f>VLOOKUP($A39,'JAN-DEC'!#REF!,16,FALSE)</f>
        <v>#REF!</v>
      </c>
      <c r="H39" s="102" t="e">
        <f>VLOOKUP($A39,'JAN-DEC'!#REF!,17,FALSE)</f>
        <v>#REF!</v>
      </c>
      <c r="I39" s="102" t="e">
        <f>VLOOKUP($A39,'JAN-DEC'!#REF!,18,FALSE)</f>
        <v>#REF!</v>
      </c>
      <c r="J39" s="102" t="e">
        <f>VLOOKUP($A39,'JAN-DEC'!#REF!,19,FALSE)</f>
        <v>#REF!</v>
      </c>
      <c r="K39" s="102" t="e">
        <f>VLOOKUP($A39,'JAN-DEC'!#REF!,20,FALSE)</f>
        <v>#REF!</v>
      </c>
      <c r="L39" s="102" t="e">
        <f>VLOOKUP($A39,'JAN-DEC'!#REF!,21,FALSE)</f>
        <v>#REF!</v>
      </c>
      <c r="M39" s="102" t="e">
        <f>VLOOKUP($A39,'JAN-DEC'!#REF!,22,FALSE)</f>
        <v>#REF!</v>
      </c>
      <c r="N39" s="102" t="e">
        <f>VLOOKUP($A39,'JAN-DEC'!#REF!,23,FALSE)</f>
        <v>#REF!</v>
      </c>
      <c r="O39" s="102" t="e">
        <f>VLOOKUP($A39,'JAN-DEC'!#REF!,24,FALSE)</f>
        <v>#REF!</v>
      </c>
      <c r="P39" s="102" t="e">
        <f>VLOOKUP($A39,'JAN-DEC'!#REF!,25,FALSE)</f>
        <v>#REF!</v>
      </c>
      <c r="Q39" s="102" t="e">
        <f>VLOOKUP($A39,'JAN-DEC'!#REF!,26,FALSE)</f>
        <v>#REF!</v>
      </c>
      <c r="R39" s="102" t="e">
        <f>VLOOKUP($A39,'JAN-DEC'!#REF!,27,FALSE)</f>
        <v>#REF!</v>
      </c>
      <c r="S39" s="102" t="e">
        <f>VLOOKUP($A39,'JAN-DEC'!#REF!,28,FALSE)</f>
        <v>#REF!</v>
      </c>
      <c r="T39" s="102" t="e">
        <f>VLOOKUP($A39,'JAN-DEC'!#REF!,29,FALSE)</f>
        <v>#REF!</v>
      </c>
      <c r="U39" s="102" t="e">
        <f>VLOOKUP($A39,'JAN-DEC'!#REF!,30,FALSE)</f>
        <v>#REF!</v>
      </c>
      <c r="V39" s="123" t="e">
        <f t="shared" si="7"/>
        <v>#REF!</v>
      </c>
    </row>
    <row r="40" spans="1:22">
      <c r="A40" s="101" t="s">
        <v>152</v>
      </c>
      <c r="B40" s="101" t="s">
        <v>153</v>
      </c>
      <c r="C40" s="102" t="e">
        <f>VLOOKUP($A40,'JAN-DEC'!#REF!,12,FALSE)</f>
        <v>#REF!</v>
      </c>
      <c r="D40" s="102" t="e">
        <f>VLOOKUP($A40,'JAN-DEC'!#REF!,13,FALSE)</f>
        <v>#REF!</v>
      </c>
      <c r="E40" s="102" t="e">
        <f>VLOOKUP($A40,'JAN-DEC'!#REF!,14,FALSE)</f>
        <v>#REF!</v>
      </c>
      <c r="F40" s="102" t="e">
        <f>VLOOKUP($A40,'JAN-DEC'!#REF!,15,FALSE)</f>
        <v>#REF!</v>
      </c>
      <c r="G40" s="102" t="e">
        <f>VLOOKUP($A40,'JAN-DEC'!#REF!,16,FALSE)</f>
        <v>#REF!</v>
      </c>
      <c r="H40" s="102" t="e">
        <f>VLOOKUP($A40,'JAN-DEC'!#REF!,17,FALSE)</f>
        <v>#REF!</v>
      </c>
      <c r="I40" s="102" t="e">
        <f>VLOOKUP($A40,'JAN-DEC'!#REF!,18,FALSE)</f>
        <v>#REF!</v>
      </c>
      <c r="J40" s="102" t="e">
        <f>VLOOKUP($A40,'JAN-DEC'!#REF!,19,FALSE)</f>
        <v>#REF!</v>
      </c>
      <c r="K40" s="102" t="e">
        <f>VLOOKUP($A40,'JAN-DEC'!#REF!,20,FALSE)</f>
        <v>#REF!</v>
      </c>
      <c r="L40" s="102" t="e">
        <f>VLOOKUP($A40,'JAN-DEC'!#REF!,21,FALSE)</f>
        <v>#REF!</v>
      </c>
      <c r="M40" s="102" t="e">
        <f>VLOOKUP($A40,'JAN-DEC'!#REF!,22,FALSE)</f>
        <v>#REF!</v>
      </c>
      <c r="N40" s="102" t="e">
        <f>VLOOKUP($A40,'JAN-DEC'!#REF!,23,FALSE)</f>
        <v>#REF!</v>
      </c>
      <c r="O40" s="102" t="e">
        <f>VLOOKUP($A40,'JAN-DEC'!#REF!,24,FALSE)</f>
        <v>#REF!</v>
      </c>
      <c r="P40" s="102" t="e">
        <f>VLOOKUP($A40,'JAN-DEC'!#REF!,25,FALSE)</f>
        <v>#REF!</v>
      </c>
      <c r="Q40" s="102" t="e">
        <f>VLOOKUP($A40,'JAN-DEC'!#REF!,26,FALSE)</f>
        <v>#REF!</v>
      </c>
      <c r="R40" s="102" t="e">
        <f>VLOOKUP($A40,'JAN-DEC'!#REF!,27,FALSE)</f>
        <v>#REF!</v>
      </c>
      <c r="S40" s="102" t="e">
        <f>VLOOKUP($A40,'JAN-DEC'!#REF!,28,FALSE)</f>
        <v>#REF!</v>
      </c>
      <c r="T40" s="102" t="e">
        <f>VLOOKUP($A40,'JAN-DEC'!#REF!,29,FALSE)</f>
        <v>#REF!</v>
      </c>
      <c r="U40" s="102" t="e">
        <f>VLOOKUP($A40,'JAN-DEC'!#REF!,30,FALSE)</f>
        <v>#REF!</v>
      </c>
      <c r="V40" s="123" t="e">
        <f t="shared" si="7"/>
        <v>#REF!</v>
      </c>
    </row>
    <row r="41" spans="1:22">
      <c r="A41" s="101" t="s">
        <v>159</v>
      </c>
      <c r="B41" s="101" t="s">
        <v>160</v>
      </c>
      <c r="C41" s="102" t="e">
        <f>VLOOKUP($A41,'JAN-DEC'!#REF!,12,FALSE)</f>
        <v>#REF!</v>
      </c>
      <c r="D41" s="102" t="e">
        <f>VLOOKUP($A41,'JAN-DEC'!#REF!,13,FALSE)</f>
        <v>#REF!</v>
      </c>
      <c r="E41" s="102" t="e">
        <f>VLOOKUP($A41,'JAN-DEC'!#REF!,14,FALSE)</f>
        <v>#REF!</v>
      </c>
      <c r="F41" s="102" t="e">
        <f>VLOOKUP($A41,'JAN-DEC'!#REF!,15,FALSE)</f>
        <v>#REF!</v>
      </c>
      <c r="G41" s="102" t="e">
        <f>VLOOKUP($A41,'JAN-DEC'!#REF!,16,FALSE)</f>
        <v>#REF!</v>
      </c>
      <c r="H41" s="102" t="e">
        <f>VLOOKUP($A41,'JAN-DEC'!#REF!,17,FALSE)</f>
        <v>#REF!</v>
      </c>
      <c r="I41" s="102" t="e">
        <f>VLOOKUP($A41,'JAN-DEC'!#REF!,18,FALSE)</f>
        <v>#REF!</v>
      </c>
      <c r="J41" s="102" t="e">
        <f>VLOOKUP($A41,'JAN-DEC'!#REF!,19,FALSE)</f>
        <v>#REF!</v>
      </c>
      <c r="K41" s="102" t="e">
        <f>VLOOKUP($A41,'JAN-DEC'!#REF!,20,FALSE)</f>
        <v>#REF!</v>
      </c>
      <c r="L41" s="102" t="e">
        <f>VLOOKUP($A41,'JAN-DEC'!#REF!,21,FALSE)</f>
        <v>#REF!</v>
      </c>
      <c r="M41" s="102" t="e">
        <f>VLOOKUP($A41,'JAN-DEC'!#REF!,22,FALSE)</f>
        <v>#REF!</v>
      </c>
      <c r="N41" s="102" t="e">
        <f>VLOOKUP($A41,'JAN-DEC'!#REF!,23,FALSE)</f>
        <v>#REF!</v>
      </c>
      <c r="O41" s="102" t="e">
        <f>VLOOKUP($A41,'JAN-DEC'!#REF!,24,FALSE)</f>
        <v>#REF!</v>
      </c>
      <c r="P41" s="102" t="e">
        <f>VLOOKUP($A41,'JAN-DEC'!#REF!,25,FALSE)</f>
        <v>#REF!</v>
      </c>
      <c r="Q41" s="102" t="e">
        <f>VLOOKUP($A41,'JAN-DEC'!#REF!,26,FALSE)</f>
        <v>#REF!</v>
      </c>
      <c r="R41" s="102" t="e">
        <f>VLOOKUP($A41,'JAN-DEC'!#REF!,27,FALSE)</f>
        <v>#REF!</v>
      </c>
      <c r="S41" s="102" t="e">
        <f>VLOOKUP($A41,'JAN-DEC'!#REF!,28,FALSE)</f>
        <v>#REF!</v>
      </c>
      <c r="T41" s="102" t="e">
        <f>VLOOKUP($A41,'JAN-DEC'!#REF!,29,FALSE)</f>
        <v>#REF!</v>
      </c>
      <c r="U41" s="102" t="e">
        <f>VLOOKUP($A41,'JAN-DEC'!#REF!,30,FALSE)</f>
        <v>#REF!</v>
      </c>
      <c r="V41" s="123" t="e">
        <f t="shared" si="7"/>
        <v>#REF!</v>
      </c>
    </row>
    <row r="42" spans="1:22">
      <c r="A42" s="101" t="s">
        <v>164</v>
      </c>
      <c r="B42" s="101" t="s">
        <v>165</v>
      </c>
      <c r="C42" s="102" t="e">
        <f>VLOOKUP($A42,'JAN-DEC'!#REF!,12,FALSE)</f>
        <v>#REF!</v>
      </c>
      <c r="D42" s="102" t="e">
        <f>VLOOKUP($A42,'JAN-DEC'!#REF!,13,FALSE)</f>
        <v>#REF!</v>
      </c>
      <c r="E42" s="102" t="e">
        <f>VLOOKUP($A42,'JAN-DEC'!#REF!,14,FALSE)</f>
        <v>#REF!</v>
      </c>
      <c r="F42" s="102" t="e">
        <f>VLOOKUP($A42,'JAN-DEC'!#REF!,15,FALSE)</f>
        <v>#REF!</v>
      </c>
      <c r="G42" s="102" t="e">
        <f>VLOOKUP($A42,'JAN-DEC'!#REF!,16,FALSE)</f>
        <v>#REF!</v>
      </c>
      <c r="H42" s="102" t="e">
        <f>VLOOKUP($A42,'JAN-DEC'!#REF!,17,FALSE)</f>
        <v>#REF!</v>
      </c>
      <c r="I42" s="102" t="e">
        <f>VLOOKUP($A42,'JAN-DEC'!#REF!,18,FALSE)</f>
        <v>#REF!</v>
      </c>
      <c r="J42" s="102" t="e">
        <f>VLOOKUP($A42,'JAN-DEC'!#REF!,19,FALSE)</f>
        <v>#REF!</v>
      </c>
      <c r="K42" s="102" t="e">
        <f>VLOOKUP($A42,'JAN-DEC'!#REF!,20,FALSE)</f>
        <v>#REF!</v>
      </c>
      <c r="L42" s="102" t="e">
        <f>VLOOKUP($A42,'JAN-DEC'!#REF!,21,FALSE)</f>
        <v>#REF!</v>
      </c>
      <c r="M42" s="102" t="e">
        <f>VLOOKUP($A42,'JAN-DEC'!#REF!,22,FALSE)</f>
        <v>#REF!</v>
      </c>
      <c r="N42" s="102" t="e">
        <f>VLOOKUP($A42,'JAN-DEC'!#REF!,23,FALSE)</f>
        <v>#REF!</v>
      </c>
      <c r="O42" s="102" t="e">
        <f>VLOOKUP($A42,'JAN-DEC'!#REF!,24,FALSE)</f>
        <v>#REF!</v>
      </c>
      <c r="P42" s="102" t="e">
        <f>VLOOKUP($A42,'JAN-DEC'!#REF!,25,FALSE)</f>
        <v>#REF!</v>
      </c>
      <c r="Q42" s="102" t="e">
        <f>VLOOKUP($A42,'JAN-DEC'!#REF!,26,FALSE)</f>
        <v>#REF!</v>
      </c>
      <c r="R42" s="102" t="e">
        <f>VLOOKUP($A42,'JAN-DEC'!#REF!,27,FALSE)</f>
        <v>#REF!</v>
      </c>
      <c r="S42" s="102" t="e">
        <f>VLOOKUP($A42,'JAN-DEC'!#REF!,28,FALSE)</f>
        <v>#REF!</v>
      </c>
      <c r="T42" s="102" t="e">
        <f>VLOOKUP($A42,'JAN-DEC'!#REF!,29,FALSE)</f>
        <v>#REF!</v>
      </c>
      <c r="U42" s="102" t="e">
        <f>VLOOKUP($A42,'JAN-DEC'!#REF!,30,FALSE)</f>
        <v>#REF!</v>
      </c>
      <c r="V42" s="123" t="e">
        <f t="shared" si="7"/>
        <v>#REF!</v>
      </c>
    </row>
    <row r="43" spans="1:22">
      <c r="A43" s="101" t="s">
        <v>154</v>
      </c>
      <c r="B43" s="101" t="s">
        <v>155</v>
      </c>
      <c r="C43" s="102" t="e">
        <f>VLOOKUP($A43,'JAN-DEC'!#REF!,12,FALSE)</f>
        <v>#REF!</v>
      </c>
      <c r="D43" s="102" t="e">
        <f>VLOOKUP($A43,'JAN-DEC'!#REF!,13,FALSE)</f>
        <v>#REF!</v>
      </c>
      <c r="E43" s="102" t="e">
        <f>VLOOKUP($A43,'JAN-DEC'!#REF!,14,FALSE)</f>
        <v>#REF!</v>
      </c>
      <c r="F43" s="102" t="e">
        <f>VLOOKUP($A43,'JAN-DEC'!#REF!,15,FALSE)</f>
        <v>#REF!</v>
      </c>
      <c r="G43" s="102" t="e">
        <f>VLOOKUP($A43,'JAN-DEC'!#REF!,16,FALSE)</f>
        <v>#REF!</v>
      </c>
      <c r="H43" s="102" t="e">
        <f>VLOOKUP($A43,'JAN-DEC'!#REF!,17,FALSE)</f>
        <v>#REF!</v>
      </c>
      <c r="I43" s="102" t="e">
        <f>VLOOKUP($A43,'JAN-DEC'!#REF!,18,FALSE)</f>
        <v>#REF!</v>
      </c>
      <c r="J43" s="102" t="e">
        <f>VLOOKUP($A43,'JAN-DEC'!#REF!,19,FALSE)</f>
        <v>#REF!</v>
      </c>
      <c r="K43" s="102" t="e">
        <f>VLOOKUP($A43,'JAN-DEC'!#REF!,20,FALSE)</f>
        <v>#REF!</v>
      </c>
      <c r="L43" s="102" t="e">
        <f>VLOOKUP($A43,'JAN-DEC'!#REF!,21,FALSE)</f>
        <v>#REF!</v>
      </c>
      <c r="M43" s="102" t="e">
        <f>VLOOKUP($A43,'JAN-DEC'!#REF!,22,FALSE)</f>
        <v>#REF!</v>
      </c>
      <c r="N43" s="102" t="e">
        <f>VLOOKUP($A43,'JAN-DEC'!#REF!,23,FALSE)</f>
        <v>#REF!</v>
      </c>
      <c r="O43" s="102" t="e">
        <f>VLOOKUP($A43,'JAN-DEC'!#REF!,24,FALSE)</f>
        <v>#REF!</v>
      </c>
      <c r="P43" s="102" t="e">
        <f>VLOOKUP($A43,'JAN-DEC'!#REF!,25,FALSE)</f>
        <v>#REF!</v>
      </c>
      <c r="Q43" s="102" t="e">
        <f>VLOOKUP($A43,'JAN-DEC'!#REF!,26,FALSE)</f>
        <v>#REF!</v>
      </c>
      <c r="R43" s="102" t="e">
        <f>VLOOKUP($A43,'JAN-DEC'!#REF!,27,FALSE)</f>
        <v>#REF!</v>
      </c>
      <c r="S43" s="102" t="e">
        <f>VLOOKUP($A43,'JAN-DEC'!#REF!,28,FALSE)</f>
        <v>#REF!</v>
      </c>
      <c r="T43" s="102" t="e">
        <f>VLOOKUP($A43,'JAN-DEC'!#REF!,29,FALSE)</f>
        <v>#REF!</v>
      </c>
      <c r="U43" s="102" t="e">
        <f>VLOOKUP($A43,'JAN-DEC'!#REF!,30,FALSE)</f>
        <v>#REF!</v>
      </c>
      <c r="V43" s="123" t="e">
        <f t="shared" si="7"/>
        <v>#REF!</v>
      </c>
    </row>
    <row r="44" spans="1:22">
      <c r="A44" s="101" t="s">
        <v>176</v>
      </c>
      <c r="B44" s="101" t="s">
        <v>155</v>
      </c>
      <c r="C44" s="102" t="e">
        <f>VLOOKUP($A44,'JAN-DEC'!#REF!,12,FALSE)</f>
        <v>#REF!</v>
      </c>
      <c r="D44" s="102" t="e">
        <f>VLOOKUP($A44,'JAN-DEC'!#REF!,13,FALSE)</f>
        <v>#REF!</v>
      </c>
      <c r="E44" s="102" t="e">
        <f>VLOOKUP($A44,'JAN-DEC'!#REF!,14,FALSE)</f>
        <v>#REF!</v>
      </c>
      <c r="F44" s="102" t="e">
        <f>VLOOKUP($A44,'JAN-DEC'!#REF!,15,FALSE)</f>
        <v>#REF!</v>
      </c>
      <c r="G44" s="102" t="e">
        <f>VLOOKUP($A44,'JAN-DEC'!#REF!,16,FALSE)</f>
        <v>#REF!</v>
      </c>
      <c r="H44" s="102" t="e">
        <f>VLOOKUP($A44,'JAN-DEC'!#REF!,17,FALSE)</f>
        <v>#REF!</v>
      </c>
      <c r="I44" s="102" t="e">
        <f>VLOOKUP($A44,'JAN-DEC'!#REF!,18,FALSE)</f>
        <v>#REF!</v>
      </c>
      <c r="J44" s="102" t="e">
        <f>VLOOKUP($A44,'JAN-DEC'!#REF!,19,FALSE)</f>
        <v>#REF!</v>
      </c>
      <c r="K44" s="102" t="e">
        <f>VLOOKUP($A44,'JAN-DEC'!#REF!,20,FALSE)</f>
        <v>#REF!</v>
      </c>
      <c r="L44" s="102" t="e">
        <f>VLOOKUP($A44,'JAN-DEC'!#REF!,21,FALSE)</f>
        <v>#REF!</v>
      </c>
      <c r="M44" s="102" t="e">
        <f>VLOOKUP($A44,'JAN-DEC'!#REF!,22,FALSE)</f>
        <v>#REF!</v>
      </c>
      <c r="N44" s="102" t="e">
        <f>VLOOKUP($A44,'JAN-DEC'!#REF!,23,FALSE)</f>
        <v>#REF!</v>
      </c>
      <c r="O44" s="102" t="e">
        <f>VLOOKUP($A44,'JAN-DEC'!#REF!,24,FALSE)</f>
        <v>#REF!</v>
      </c>
      <c r="P44" s="102" t="e">
        <f>VLOOKUP($A44,'JAN-DEC'!#REF!,25,FALSE)</f>
        <v>#REF!</v>
      </c>
      <c r="Q44" s="102" t="e">
        <f>VLOOKUP($A44,'JAN-DEC'!#REF!,26,FALSE)</f>
        <v>#REF!</v>
      </c>
      <c r="R44" s="102" t="e">
        <f>VLOOKUP($A44,'JAN-DEC'!#REF!,27,FALSE)</f>
        <v>#REF!</v>
      </c>
      <c r="S44" s="102" t="e">
        <f>VLOOKUP($A44,'JAN-DEC'!#REF!,28,FALSE)</f>
        <v>#REF!</v>
      </c>
      <c r="T44" s="102" t="e">
        <f>VLOOKUP($A44,'JAN-DEC'!#REF!,29,FALSE)</f>
        <v>#REF!</v>
      </c>
      <c r="U44" s="102" t="e">
        <f>VLOOKUP($A44,'JAN-DEC'!#REF!,30,FALSE)</f>
        <v>#REF!</v>
      </c>
      <c r="V44" s="123" t="e">
        <f t="shared" si="7"/>
        <v>#REF!</v>
      </c>
    </row>
    <row r="45" spans="1:22">
      <c r="A45" s="101" t="s">
        <v>156</v>
      </c>
      <c r="B45" s="101" t="s">
        <v>161</v>
      </c>
      <c r="C45" s="102" t="e">
        <f>VLOOKUP($A45,'JAN-DEC'!#REF!,12,FALSE)</f>
        <v>#REF!</v>
      </c>
      <c r="D45" s="102" t="e">
        <f>VLOOKUP($A45,'JAN-DEC'!#REF!,13,FALSE)</f>
        <v>#REF!</v>
      </c>
      <c r="E45" s="102" t="e">
        <f>VLOOKUP($A45,'JAN-DEC'!#REF!,14,FALSE)</f>
        <v>#REF!</v>
      </c>
      <c r="F45" s="102" t="e">
        <f>VLOOKUP($A45,'JAN-DEC'!#REF!,15,FALSE)</f>
        <v>#REF!</v>
      </c>
      <c r="G45" s="102" t="e">
        <f>VLOOKUP($A45,'JAN-DEC'!#REF!,16,FALSE)</f>
        <v>#REF!</v>
      </c>
      <c r="H45" s="102" t="e">
        <f>VLOOKUP($A45,'JAN-DEC'!#REF!,17,FALSE)</f>
        <v>#REF!</v>
      </c>
      <c r="I45" s="102" t="e">
        <f>VLOOKUP($A45,'JAN-DEC'!#REF!,18,FALSE)</f>
        <v>#REF!</v>
      </c>
      <c r="J45" s="102" t="e">
        <f>VLOOKUP($A45,'JAN-DEC'!#REF!,19,FALSE)</f>
        <v>#REF!</v>
      </c>
      <c r="K45" s="102" t="e">
        <f>VLOOKUP($A45,'JAN-DEC'!#REF!,20,FALSE)</f>
        <v>#REF!</v>
      </c>
      <c r="L45" s="102" t="e">
        <f>VLOOKUP($A45,'JAN-DEC'!#REF!,21,FALSE)</f>
        <v>#REF!</v>
      </c>
      <c r="M45" s="102" t="e">
        <f>VLOOKUP($A45,'JAN-DEC'!#REF!,22,FALSE)</f>
        <v>#REF!</v>
      </c>
      <c r="N45" s="102" t="e">
        <f>VLOOKUP($A45,'JAN-DEC'!#REF!,23,FALSE)</f>
        <v>#REF!</v>
      </c>
      <c r="O45" s="102" t="e">
        <f>VLOOKUP($A45,'JAN-DEC'!#REF!,24,FALSE)</f>
        <v>#REF!</v>
      </c>
      <c r="P45" s="102" t="e">
        <f>VLOOKUP($A45,'JAN-DEC'!#REF!,25,FALSE)</f>
        <v>#REF!</v>
      </c>
      <c r="Q45" s="102" t="e">
        <f>VLOOKUP($A45,'JAN-DEC'!#REF!,26,FALSE)</f>
        <v>#REF!</v>
      </c>
      <c r="R45" s="102" t="e">
        <f>VLOOKUP($A45,'JAN-DEC'!#REF!,27,FALSE)</f>
        <v>#REF!</v>
      </c>
      <c r="S45" s="102" t="e">
        <f>VLOOKUP($A45,'JAN-DEC'!#REF!,28,FALSE)</f>
        <v>#REF!</v>
      </c>
      <c r="T45" s="102" t="e">
        <f>VLOOKUP($A45,'JAN-DEC'!#REF!,29,FALSE)</f>
        <v>#REF!</v>
      </c>
      <c r="U45" s="102" t="e">
        <f>VLOOKUP($A45,'JAN-DEC'!#REF!,30,FALSE)</f>
        <v>#REF!</v>
      </c>
      <c r="V45" s="123" t="e">
        <f t="shared" si="7"/>
        <v>#REF!</v>
      </c>
    </row>
    <row r="46" spans="1:22">
      <c r="A46" s="101" t="s">
        <v>158</v>
      </c>
      <c r="B46" s="101" t="s">
        <v>162</v>
      </c>
      <c r="C46" s="102" t="e">
        <f>VLOOKUP($A46,'JAN-DEC'!#REF!,12,FALSE)</f>
        <v>#REF!</v>
      </c>
      <c r="D46" s="102" t="e">
        <f>VLOOKUP($A46,'JAN-DEC'!#REF!,13,FALSE)</f>
        <v>#REF!</v>
      </c>
      <c r="E46" s="102" t="e">
        <f>VLOOKUP($A46,'JAN-DEC'!#REF!,14,FALSE)</f>
        <v>#REF!</v>
      </c>
      <c r="F46" s="102" t="e">
        <f>VLOOKUP($A46,'JAN-DEC'!#REF!,15,FALSE)</f>
        <v>#REF!</v>
      </c>
      <c r="G46" s="102" t="e">
        <f>VLOOKUP($A46,'JAN-DEC'!#REF!,16,FALSE)</f>
        <v>#REF!</v>
      </c>
      <c r="H46" s="102" t="e">
        <f>VLOOKUP($A46,'JAN-DEC'!#REF!,17,FALSE)</f>
        <v>#REF!</v>
      </c>
      <c r="I46" s="102" t="e">
        <f>VLOOKUP($A46,'JAN-DEC'!#REF!,18,FALSE)</f>
        <v>#REF!</v>
      </c>
      <c r="J46" s="102" t="e">
        <f>VLOOKUP($A46,'JAN-DEC'!#REF!,19,FALSE)</f>
        <v>#REF!</v>
      </c>
      <c r="K46" s="102" t="e">
        <f>VLOOKUP($A46,'JAN-DEC'!#REF!,20,FALSE)</f>
        <v>#REF!</v>
      </c>
      <c r="L46" s="102" t="e">
        <f>VLOOKUP($A46,'JAN-DEC'!#REF!,21,FALSE)</f>
        <v>#REF!</v>
      </c>
      <c r="M46" s="102" t="e">
        <f>VLOOKUP($A46,'JAN-DEC'!#REF!,22,FALSE)</f>
        <v>#REF!</v>
      </c>
      <c r="N46" s="102" t="e">
        <f>VLOOKUP($A46,'JAN-DEC'!#REF!,23,FALSE)</f>
        <v>#REF!</v>
      </c>
      <c r="O46" s="102" t="e">
        <f>VLOOKUP($A46,'JAN-DEC'!#REF!,24,FALSE)</f>
        <v>#REF!</v>
      </c>
      <c r="P46" s="102" t="e">
        <f>VLOOKUP($A46,'JAN-DEC'!#REF!,25,FALSE)</f>
        <v>#REF!</v>
      </c>
      <c r="Q46" s="102" t="e">
        <f>VLOOKUP($A46,'JAN-DEC'!#REF!,26,FALSE)</f>
        <v>#REF!</v>
      </c>
      <c r="R46" s="102" t="e">
        <f>VLOOKUP($A46,'JAN-DEC'!#REF!,27,FALSE)</f>
        <v>#REF!</v>
      </c>
      <c r="S46" s="102" t="e">
        <f>VLOOKUP($A46,'JAN-DEC'!#REF!,28,FALSE)</f>
        <v>#REF!</v>
      </c>
      <c r="T46" s="102" t="e">
        <f>VLOOKUP($A46,'JAN-DEC'!#REF!,29,FALSE)</f>
        <v>#REF!</v>
      </c>
      <c r="U46" s="102" t="e">
        <f>VLOOKUP($A46,'JAN-DEC'!#REF!,30,FALSE)</f>
        <v>#REF!</v>
      </c>
      <c r="V46" s="123" t="e">
        <f t="shared" si="7"/>
        <v>#REF!</v>
      </c>
    </row>
    <row r="47" spans="1:22">
      <c r="A47" s="101" t="s">
        <v>157</v>
      </c>
      <c r="B47" s="101" t="s">
        <v>163</v>
      </c>
      <c r="C47" s="102" t="e">
        <f>VLOOKUP($A47,'JAN-DEC'!#REF!,12,FALSE)</f>
        <v>#REF!</v>
      </c>
      <c r="D47" s="102" t="e">
        <f>VLOOKUP($A47,'JAN-DEC'!#REF!,13,FALSE)</f>
        <v>#REF!</v>
      </c>
      <c r="E47" s="102" t="e">
        <f>VLOOKUP($A47,'JAN-DEC'!#REF!,14,FALSE)</f>
        <v>#REF!</v>
      </c>
      <c r="F47" s="102" t="e">
        <f>VLOOKUP($A47,'JAN-DEC'!#REF!,15,FALSE)</f>
        <v>#REF!</v>
      </c>
      <c r="G47" s="102" t="e">
        <f>VLOOKUP($A47,'JAN-DEC'!#REF!,16,FALSE)</f>
        <v>#REF!</v>
      </c>
      <c r="H47" s="102" t="e">
        <f>VLOOKUP($A47,'JAN-DEC'!#REF!,17,FALSE)</f>
        <v>#REF!</v>
      </c>
      <c r="I47" s="102" t="e">
        <f>VLOOKUP($A47,'JAN-DEC'!#REF!,18,FALSE)</f>
        <v>#REF!</v>
      </c>
      <c r="J47" s="102" t="e">
        <f>VLOOKUP($A47,'JAN-DEC'!#REF!,19,FALSE)</f>
        <v>#REF!</v>
      </c>
      <c r="K47" s="102" t="e">
        <f>VLOOKUP($A47,'JAN-DEC'!#REF!,20,FALSE)</f>
        <v>#REF!</v>
      </c>
      <c r="L47" s="102" t="e">
        <f>VLOOKUP($A47,'JAN-DEC'!#REF!,21,FALSE)</f>
        <v>#REF!</v>
      </c>
      <c r="M47" s="102" t="e">
        <f>VLOOKUP($A47,'JAN-DEC'!#REF!,22,FALSE)</f>
        <v>#REF!</v>
      </c>
      <c r="N47" s="102" t="e">
        <f>VLOOKUP($A47,'JAN-DEC'!#REF!,23,FALSE)</f>
        <v>#REF!</v>
      </c>
      <c r="O47" s="102" t="e">
        <f>VLOOKUP($A47,'JAN-DEC'!#REF!,24,FALSE)</f>
        <v>#REF!</v>
      </c>
      <c r="P47" s="102" t="e">
        <f>VLOOKUP($A47,'JAN-DEC'!#REF!,25,FALSE)</f>
        <v>#REF!</v>
      </c>
      <c r="Q47" s="102" t="e">
        <f>VLOOKUP($A47,'JAN-DEC'!#REF!,26,FALSE)</f>
        <v>#REF!</v>
      </c>
      <c r="R47" s="102" t="e">
        <f>VLOOKUP($A47,'JAN-DEC'!#REF!,27,FALSE)</f>
        <v>#REF!</v>
      </c>
      <c r="S47" s="102" t="e">
        <f>VLOOKUP($A47,'JAN-DEC'!#REF!,28,FALSE)</f>
        <v>#REF!</v>
      </c>
      <c r="T47" s="102" t="e">
        <f>VLOOKUP($A47,'JAN-DEC'!#REF!,29,FALSE)</f>
        <v>#REF!</v>
      </c>
      <c r="U47" s="102" t="e">
        <f>VLOOKUP($A47,'JAN-DEC'!#REF!,30,FALSE)</f>
        <v>#REF!</v>
      </c>
      <c r="V47" s="123" t="e">
        <f t="shared" si="7"/>
        <v>#REF!</v>
      </c>
    </row>
    <row r="48" spans="1:22">
      <c r="A48" s="101" t="s">
        <v>166</v>
      </c>
      <c r="B48" s="101" t="s">
        <v>167</v>
      </c>
      <c r="C48" s="102" t="e">
        <f>VLOOKUP($A48,'JAN-DEC'!#REF!,12,FALSE)</f>
        <v>#REF!</v>
      </c>
      <c r="D48" s="102" t="e">
        <f>VLOOKUP($A48,'JAN-DEC'!#REF!,13,FALSE)</f>
        <v>#REF!</v>
      </c>
      <c r="E48" s="102" t="e">
        <f>VLOOKUP($A48,'JAN-DEC'!#REF!,14,FALSE)</f>
        <v>#REF!</v>
      </c>
      <c r="F48" s="102" t="e">
        <f>VLOOKUP($A48,'JAN-DEC'!#REF!,15,FALSE)</f>
        <v>#REF!</v>
      </c>
      <c r="G48" s="102" t="e">
        <f>VLOOKUP($A48,'JAN-DEC'!#REF!,16,FALSE)</f>
        <v>#REF!</v>
      </c>
      <c r="H48" s="102" t="e">
        <f>VLOOKUP($A48,'JAN-DEC'!#REF!,17,FALSE)</f>
        <v>#REF!</v>
      </c>
      <c r="I48" s="102" t="e">
        <f>VLOOKUP($A48,'JAN-DEC'!#REF!,18,FALSE)</f>
        <v>#REF!</v>
      </c>
      <c r="J48" s="102" t="e">
        <f>VLOOKUP($A48,'JAN-DEC'!#REF!,19,FALSE)</f>
        <v>#REF!</v>
      </c>
      <c r="K48" s="102" t="e">
        <f>VLOOKUP($A48,'JAN-DEC'!#REF!,20,FALSE)</f>
        <v>#REF!</v>
      </c>
      <c r="L48" s="102" t="e">
        <f>VLOOKUP($A48,'JAN-DEC'!#REF!,21,FALSE)</f>
        <v>#REF!</v>
      </c>
      <c r="M48" s="102" t="e">
        <f>VLOOKUP($A48,'JAN-DEC'!#REF!,22,FALSE)</f>
        <v>#REF!</v>
      </c>
      <c r="N48" s="102" t="e">
        <f>VLOOKUP($A48,'JAN-DEC'!#REF!,23,FALSE)</f>
        <v>#REF!</v>
      </c>
      <c r="O48" s="102" t="e">
        <f>VLOOKUP($A48,'JAN-DEC'!#REF!,24,FALSE)</f>
        <v>#REF!</v>
      </c>
      <c r="P48" s="102" t="e">
        <f>VLOOKUP($A48,'JAN-DEC'!#REF!,25,FALSE)</f>
        <v>#REF!</v>
      </c>
      <c r="Q48" s="102" t="e">
        <f>VLOOKUP($A48,'JAN-DEC'!#REF!,26,FALSE)</f>
        <v>#REF!</v>
      </c>
      <c r="R48" s="102" t="e">
        <f>VLOOKUP($A48,'JAN-DEC'!#REF!,27,FALSE)</f>
        <v>#REF!</v>
      </c>
      <c r="S48" s="102" t="e">
        <f>VLOOKUP($A48,'JAN-DEC'!#REF!,28,FALSE)</f>
        <v>#REF!</v>
      </c>
      <c r="T48" s="102" t="e">
        <f>VLOOKUP($A48,'JAN-DEC'!#REF!,29,FALSE)</f>
        <v>#REF!</v>
      </c>
      <c r="U48" s="102" t="e">
        <f>VLOOKUP($A48,'JAN-DEC'!#REF!,30,FALSE)</f>
        <v>#REF!</v>
      </c>
      <c r="V48" s="123" t="e">
        <f t="shared" si="7"/>
        <v>#REF!</v>
      </c>
    </row>
    <row r="49" spans="1:22">
      <c r="A49" s="101" t="s">
        <v>168</v>
      </c>
      <c r="B49" s="101" t="s">
        <v>169</v>
      </c>
      <c r="C49" s="102" t="e">
        <f>VLOOKUP($A49,'JAN-DEC'!#REF!,12,FALSE)</f>
        <v>#REF!</v>
      </c>
      <c r="D49" s="102" t="e">
        <f>VLOOKUP($A49,'JAN-DEC'!#REF!,13,FALSE)</f>
        <v>#REF!</v>
      </c>
      <c r="E49" s="102" t="e">
        <f>VLOOKUP($A49,'JAN-DEC'!#REF!,14,FALSE)</f>
        <v>#REF!</v>
      </c>
      <c r="F49" s="102" t="e">
        <f>VLOOKUP($A49,'JAN-DEC'!#REF!,15,FALSE)</f>
        <v>#REF!</v>
      </c>
      <c r="G49" s="102" t="e">
        <f>VLOOKUP($A49,'JAN-DEC'!#REF!,16,FALSE)</f>
        <v>#REF!</v>
      </c>
      <c r="H49" s="102" t="e">
        <f>VLOOKUP($A49,'JAN-DEC'!#REF!,17,FALSE)</f>
        <v>#REF!</v>
      </c>
      <c r="I49" s="102" t="e">
        <f>VLOOKUP($A49,'JAN-DEC'!#REF!,18,FALSE)</f>
        <v>#REF!</v>
      </c>
      <c r="J49" s="102" t="e">
        <f>VLOOKUP($A49,'JAN-DEC'!#REF!,19,FALSE)</f>
        <v>#REF!</v>
      </c>
      <c r="K49" s="102" t="e">
        <f>VLOOKUP($A49,'JAN-DEC'!#REF!,20,FALSE)</f>
        <v>#REF!</v>
      </c>
      <c r="L49" s="102" t="e">
        <f>VLOOKUP($A49,'JAN-DEC'!#REF!,21,FALSE)</f>
        <v>#REF!</v>
      </c>
      <c r="M49" s="102" t="e">
        <f>VLOOKUP($A49,'JAN-DEC'!#REF!,22,FALSE)</f>
        <v>#REF!</v>
      </c>
      <c r="N49" s="102" t="e">
        <f>VLOOKUP($A49,'JAN-DEC'!#REF!,23,FALSE)</f>
        <v>#REF!</v>
      </c>
      <c r="O49" s="102" t="e">
        <f>VLOOKUP($A49,'JAN-DEC'!#REF!,24,FALSE)</f>
        <v>#REF!</v>
      </c>
      <c r="P49" s="102" t="e">
        <f>VLOOKUP($A49,'JAN-DEC'!#REF!,25,FALSE)</f>
        <v>#REF!</v>
      </c>
      <c r="Q49" s="102" t="e">
        <f>VLOOKUP($A49,'JAN-DEC'!#REF!,26,FALSE)</f>
        <v>#REF!</v>
      </c>
      <c r="R49" s="102" t="e">
        <f>VLOOKUP($A49,'JAN-DEC'!#REF!,27,FALSE)</f>
        <v>#REF!</v>
      </c>
      <c r="S49" s="102" t="e">
        <f>VLOOKUP($A49,'JAN-DEC'!#REF!,28,FALSE)</f>
        <v>#REF!</v>
      </c>
      <c r="T49" s="102" t="e">
        <f>VLOOKUP($A49,'JAN-DEC'!#REF!,29,FALSE)</f>
        <v>#REF!</v>
      </c>
      <c r="U49" s="102" t="e">
        <f>VLOOKUP($A49,'JAN-DEC'!#REF!,30,FALSE)</f>
        <v>#REF!</v>
      </c>
      <c r="V49" s="123" t="e">
        <f t="shared" si="7"/>
        <v>#REF!</v>
      </c>
    </row>
    <row r="50" spans="1:22">
      <c r="A50" s="101" t="s">
        <v>172</v>
      </c>
      <c r="B50" s="101" t="s">
        <v>173</v>
      </c>
      <c r="C50" s="102" t="e">
        <f>VLOOKUP($A50,'JAN-DEC'!#REF!,12,FALSE)</f>
        <v>#REF!</v>
      </c>
      <c r="D50" s="102" t="e">
        <f>VLOOKUP($A50,'JAN-DEC'!#REF!,13,FALSE)</f>
        <v>#REF!</v>
      </c>
      <c r="E50" s="102" t="e">
        <f>VLOOKUP($A50,'JAN-DEC'!#REF!,14,FALSE)</f>
        <v>#REF!</v>
      </c>
      <c r="F50" s="102" t="e">
        <f>VLOOKUP($A50,'JAN-DEC'!#REF!,15,FALSE)</f>
        <v>#REF!</v>
      </c>
      <c r="G50" s="102" t="e">
        <f>VLOOKUP($A50,'JAN-DEC'!#REF!,16,FALSE)</f>
        <v>#REF!</v>
      </c>
      <c r="H50" s="102" t="e">
        <f>VLOOKUP($A50,'JAN-DEC'!#REF!,17,FALSE)</f>
        <v>#REF!</v>
      </c>
      <c r="I50" s="102" t="e">
        <f>VLOOKUP($A50,'JAN-DEC'!#REF!,18,FALSE)</f>
        <v>#REF!</v>
      </c>
      <c r="J50" s="102" t="e">
        <f>VLOOKUP($A50,'JAN-DEC'!#REF!,19,FALSE)</f>
        <v>#REF!</v>
      </c>
      <c r="K50" s="102" t="e">
        <f>VLOOKUP($A50,'JAN-DEC'!#REF!,20,FALSE)</f>
        <v>#REF!</v>
      </c>
      <c r="L50" s="102" t="e">
        <f>VLOOKUP($A50,'JAN-DEC'!#REF!,21,FALSE)</f>
        <v>#REF!</v>
      </c>
      <c r="M50" s="102" t="e">
        <f>VLOOKUP($A50,'JAN-DEC'!#REF!,22,FALSE)</f>
        <v>#REF!</v>
      </c>
      <c r="N50" s="102" t="e">
        <f>VLOOKUP($A50,'JAN-DEC'!#REF!,23,FALSE)</f>
        <v>#REF!</v>
      </c>
      <c r="O50" s="102" t="e">
        <f>VLOOKUP($A50,'JAN-DEC'!#REF!,24,FALSE)</f>
        <v>#REF!</v>
      </c>
      <c r="P50" s="102" t="e">
        <f>VLOOKUP($A50,'JAN-DEC'!#REF!,25,FALSE)</f>
        <v>#REF!</v>
      </c>
      <c r="Q50" s="102" t="e">
        <f>VLOOKUP($A50,'JAN-DEC'!#REF!,26,FALSE)</f>
        <v>#REF!</v>
      </c>
      <c r="R50" s="102" t="e">
        <f>VLOOKUP($A50,'JAN-DEC'!#REF!,27,FALSE)</f>
        <v>#REF!</v>
      </c>
      <c r="S50" s="102" t="e">
        <f>VLOOKUP($A50,'JAN-DEC'!#REF!,28,FALSE)</f>
        <v>#REF!</v>
      </c>
      <c r="T50" s="102" t="e">
        <f>VLOOKUP($A50,'JAN-DEC'!#REF!,29,FALSE)</f>
        <v>#REF!</v>
      </c>
      <c r="U50" s="102" t="e">
        <f>VLOOKUP($A50,'JAN-DEC'!#REF!,30,FALSE)</f>
        <v>#REF!</v>
      </c>
      <c r="V50" s="123" t="e">
        <f t="shared" si="7"/>
        <v>#REF!</v>
      </c>
    </row>
    <row r="51" spans="1:22">
      <c r="A51" s="101" t="s">
        <v>174</v>
      </c>
      <c r="B51" s="101" t="s">
        <v>175</v>
      </c>
      <c r="C51" s="102" t="e">
        <f>VLOOKUP($A51,'JAN-DEC'!#REF!,12,FALSE)</f>
        <v>#REF!</v>
      </c>
      <c r="D51" s="102" t="e">
        <f>VLOOKUP($A51,'JAN-DEC'!#REF!,13,FALSE)</f>
        <v>#REF!</v>
      </c>
      <c r="E51" s="102" t="e">
        <f>VLOOKUP($A51,'JAN-DEC'!#REF!,14,FALSE)</f>
        <v>#REF!</v>
      </c>
      <c r="F51" s="102" t="e">
        <f>VLOOKUP($A51,'JAN-DEC'!#REF!,15,FALSE)</f>
        <v>#REF!</v>
      </c>
      <c r="G51" s="102" t="e">
        <f>VLOOKUP($A51,'JAN-DEC'!#REF!,16,FALSE)</f>
        <v>#REF!</v>
      </c>
      <c r="H51" s="102" t="e">
        <f>VLOOKUP($A51,'JAN-DEC'!#REF!,17,FALSE)</f>
        <v>#REF!</v>
      </c>
      <c r="I51" s="102" t="e">
        <f>VLOOKUP($A51,'JAN-DEC'!#REF!,18,FALSE)</f>
        <v>#REF!</v>
      </c>
      <c r="J51" s="102" t="e">
        <f>VLOOKUP($A51,'JAN-DEC'!#REF!,19,FALSE)</f>
        <v>#REF!</v>
      </c>
      <c r="K51" s="102" t="e">
        <f>VLOOKUP($A51,'JAN-DEC'!#REF!,20,FALSE)</f>
        <v>#REF!</v>
      </c>
      <c r="L51" s="102" t="e">
        <f>VLOOKUP($A51,'JAN-DEC'!#REF!,21,FALSE)</f>
        <v>#REF!</v>
      </c>
      <c r="M51" s="102" t="e">
        <f>VLOOKUP($A51,'JAN-DEC'!#REF!,22,FALSE)</f>
        <v>#REF!</v>
      </c>
      <c r="N51" s="102" t="e">
        <f>VLOOKUP($A51,'JAN-DEC'!#REF!,23,FALSE)</f>
        <v>#REF!</v>
      </c>
      <c r="O51" s="102" t="e">
        <f>VLOOKUP($A51,'JAN-DEC'!#REF!,24,FALSE)</f>
        <v>#REF!</v>
      </c>
      <c r="P51" s="102" t="e">
        <f>VLOOKUP($A51,'JAN-DEC'!#REF!,25,FALSE)</f>
        <v>#REF!</v>
      </c>
      <c r="Q51" s="102" t="e">
        <f>VLOOKUP($A51,'JAN-DEC'!#REF!,26,FALSE)</f>
        <v>#REF!</v>
      </c>
      <c r="R51" s="102" t="e">
        <f>VLOOKUP($A51,'JAN-DEC'!#REF!,27,FALSE)</f>
        <v>#REF!</v>
      </c>
      <c r="S51" s="102" t="e">
        <f>VLOOKUP($A51,'JAN-DEC'!#REF!,28,FALSE)</f>
        <v>#REF!</v>
      </c>
      <c r="T51" s="102" t="e">
        <f>VLOOKUP($A51,'JAN-DEC'!#REF!,29,FALSE)</f>
        <v>#REF!</v>
      </c>
      <c r="U51" s="102" t="e">
        <f>VLOOKUP($A51,'JAN-DEC'!#REF!,30,FALSE)</f>
        <v>#REF!</v>
      </c>
      <c r="V51" s="123" t="e">
        <f t="shared" si="7"/>
        <v>#REF!</v>
      </c>
    </row>
    <row r="52" spans="1:22">
      <c r="A52" s="101" t="s">
        <v>170</v>
      </c>
      <c r="B52" s="101" t="s">
        <v>171</v>
      </c>
      <c r="C52" s="102" t="e">
        <f>VLOOKUP($A52,'JAN-DEC'!#REF!,12,FALSE)</f>
        <v>#REF!</v>
      </c>
      <c r="D52" s="102" t="e">
        <f>VLOOKUP($A52,'JAN-DEC'!#REF!,13,FALSE)</f>
        <v>#REF!</v>
      </c>
      <c r="E52" s="102" t="e">
        <f>VLOOKUP($A52,'JAN-DEC'!#REF!,14,FALSE)</f>
        <v>#REF!</v>
      </c>
      <c r="F52" s="102" t="e">
        <f>VLOOKUP($A52,'JAN-DEC'!#REF!,15,FALSE)</f>
        <v>#REF!</v>
      </c>
      <c r="G52" s="102" t="e">
        <f>VLOOKUP($A52,'JAN-DEC'!#REF!,16,FALSE)</f>
        <v>#REF!</v>
      </c>
      <c r="H52" s="102" t="e">
        <f>VLOOKUP($A52,'JAN-DEC'!#REF!,17,FALSE)</f>
        <v>#REF!</v>
      </c>
      <c r="I52" s="102" t="e">
        <f>VLOOKUP($A52,'JAN-DEC'!#REF!,18,FALSE)</f>
        <v>#REF!</v>
      </c>
      <c r="J52" s="102" t="e">
        <f>VLOOKUP($A52,'JAN-DEC'!#REF!,19,FALSE)</f>
        <v>#REF!</v>
      </c>
      <c r="K52" s="102" t="e">
        <f>VLOOKUP($A52,'JAN-DEC'!#REF!,20,FALSE)</f>
        <v>#REF!</v>
      </c>
      <c r="L52" s="102" t="e">
        <f>VLOOKUP($A52,'JAN-DEC'!#REF!,21,FALSE)</f>
        <v>#REF!</v>
      </c>
      <c r="M52" s="102" t="e">
        <f>VLOOKUP($A52,'JAN-DEC'!#REF!,22,FALSE)</f>
        <v>#REF!</v>
      </c>
      <c r="N52" s="102" t="e">
        <f>VLOOKUP($A52,'JAN-DEC'!#REF!,23,FALSE)</f>
        <v>#REF!</v>
      </c>
      <c r="O52" s="102" t="e">
        <f>VLOOKUP($A52,'JAN-DEC'!#REF!,24,FALSE)</f>
        <v>#REF!</v>
      </c>
      <c r="P52" s="102" t="e">
        <f>VLOOKUP($A52,'JAN-DEC'!#REF!,25,FALSE)</f>
        <v>#REF!</v>
      </c>
      <c r="Q52" s="102" t="e">
        <f>VLOOKUP($A52,'JAN-DEC'!#REF!,26,FALSE)</f>
        <v>#REF!</v>
      </c>
      <c r="R52" s="102" t="e">
        <f>VLOOKUP($A52,'JAN-DEC'!#REF!,27,FALSE)</f>
        <v>#REF!</v>
      </c>
      <c r="S52" s="102" t="e">
        <f>VLOOKUP($A52,'JAN-DEC'!#REF!,28,FALSE)</f>
        <v>#REF!</v>
      </c>
      <c r="T52" s="102" t="e">
        <f>VLOOKUP($A52,'JAN-DEC'!#REF!,29,FALSE)</f>
        <v>#REF!</v>
      </c>
      <c r="U52" s="102" t="e">
        <f>VLOOKUP($A52,'JAN-DEC'!#REF!,30,FALSE)</f>
        <v>#REF!</v>
      </c>
      <c r="V52" s="123" t="e">
        <f t="shared" si="7"/>
        <v>#REF!</v>
      </c>
    </row>
    <row r="53" spans="1:22">
      <c r="A53" s="101"/>
      <c r="B53" s="101"/>
      <c r="C53" s="102"/>
      <c r="D53" s="102"/>
      <c r="E53" s="102"/>
      <c r="F53" s="102"/>
      <c r="G53" s="102"/>
      <c r="H53" s="102"/>
      <c r="I53" s="102"/>
      <c r="J53" s="102"/>
      <c r="K53" s="102"/>
      <c r="L53" s="102"/>
      <c r="M53" s="102"/>
      <c r="N53" s="102"/>
      <c r="O53" s="102"/>
      <c r="P53" s="102"/>
      <c r="Q53" s="102"/>
      <c r="R53" s="102"/>
      <c r="S53" s="102"/>
      <c r="T53" s="102"/>
      <c r="U53" s="102"/>
      <c r="V53" s="123">
        <f t="shared" si="7"/>
        <v>0</v>
      </c>
    </row>
    <row r="54" spans="1:22">
      <c r="A54" s="101"/>
      <c r="B54" s="110" t="s">
        <v>98</v>
      </c>
      <c r="C54" s="111" t="e">
        <f>SUM(C34:C53)</f>
        <v>#REF!</v>
      </c>
      <c r="D54" s="111" t="e">
        <f>SUM(D34:D53)</f>
        <v>#REF!</v>
      </c>
      <c r="E54" s="111" t="e">
        <f t="shared" ref="E54:F54" si="32">SUM(E34:E53)</f>
        <v>#REF!</v>
      </c>
      <c r="F54" s="111" t="e">
        <f t="shared" si="32"/>
        <v>#REF!</v>
      </c>
      <c r="G54" s="111" t="e">
        <f t="shared" ref="G54" si="33">SUM(G34:G53)</f>
        <v>#REF!</v>
      </c>
      <c r="H54" s="111" t="e">
        <f t="shared" ref="H54" si="34">SUM(H34:H53)</f>
        <v>#REF!</v>
      </c>
      <c r="I54" s="111" t="e">
        <f t="shared" ref="I54" si="35">SUM(I34:I53)</f>
        <v>#REF!</v>
      </c>
      <c r="J54" s="111" t="e">
        <f t="shared" ref="J54:T54" si="36">SUM(J34:J53)</f>
        <v>#REF!</v>
      </c>
      <c r="K54" s="111" t="e">
        <f t="shared" si="36"/>
        <v>#REF!</v>
      </c>
      <c r="L54" s="111" t="e">
        <f t="shared" si="36"/>
        <v>#REF!</v>
      </c>
      <c r="M54" s="111" t="e">
        <f t="shared" si="36"/>
        <v>#REF!</v>
      </c>
      <c r="N54" s="111" t="e">
        <f t="shared" si="36"/>
        <v>#REF!</v>
      </c>
      <c r="O54" s="111" t="e">
        <f t="shared" si="36"/>
        <v>#REF!</v>
      </c>
      <c r="P54" s="111" t="e">
        <f t="shared" si="36"/>
        <v>#REF!</v>
      </c>
      <c r="Q54" s="111" t="e">
        <f t="shared" si="36"/>
        <v>#REF!</v>
      </c>
      <c r="R54" s="111" t="e">
        <f t="shared" si="36"/>
        <v>#REF!</v>
      </c>
      <c r="S54" s="111" t="e">
        <f t="shared" si="36"/>
        <v>#REF!</v>
      </c>
      <c r="T54" s="111" t="e">
        <f t="shared" si="36"/>
        <v>#REF!</v>
      </c>
      <c r="U54" s="111" t="e">
        <f t="shared" ref="U54" si="37">SUM(U34:U53)</f>
        <v>#REF!</v>
      </c>
      <c r="V54" s="123" t="e">
        <f t="shared" si="7"/>
        <v>#REF!</v>
      </c>
    </row>
    <row r="55" spans="1:22">
      <c r="A55" s="103" t="s">
        <v>99</v>
      </c>
      <c r="B55" s="101"/>
      <c r="C55" s="102"/>
      <c r="D55" s="102"/>
      <c r="E55" s="102"/>
      <c r="F55" s="102"/>
      <c r="G55" s="102"/>
      <c r="H55" s="102"/>
      <c r="I55" s="102"/>
      <c r="J55" s="102"/>
      <c r="K55" s="102"/>
      <c r="L55" s="102"/>
      <c r="M55" s="102"/>
      <c r="N55" s="102"/>
      <c r="O55" s="102"/>
      <c r="P55" s="102"/>
      <c r="Q55" s="102"/>
      <c r="R55" s="102"/>
      <c r="S55" s="102"/>
      <c r="T55" s="102"/>
      <c r="U55" s="102"/>
      <c r="V55" s="123">
        <f t="shared" si="7"/>
        <v>0</v>
      </c>
    </row>
    <row r="56" spans="1:22">
      <c r="A56" s="121" t="s">
        <v>40</v>
      </c>
      <c r="B56" s="101" t="e">
        <f>+'JAN-DEC'!#REF!</f>
        <v>#REF!</v>
      </c>
      <c r="C56" s="102" t="e">
        <f>VLOOKUP($B56,'JAN-DEC'!#REF!,12,FALSE)</f>
        <v>#REF!</v>
      </c>
      <c r="D56" s="102" t="e">
        <f>VLOOKUP($B56,'JAN-DEC'!#REF!,13,FALSE)</f>
        <v>#REF!</v>
      </c>
      <c r="E56" s="102" t="e">
        <f>VLOOKUP($B56,'JAN-DEC'!#REF!,14,FALSE)</f>
        <v>#REF!</v>
      </c>
      <c r="F56" s="102" t="e">
        <f>VLOOKUP($B56,'JAN-DEC'!#REF!,15,FALSE)</f>
        <v>#REF!</v>
      </c>
      <c r="G56" s="102" t="e">
        <f>VLOOKUP($B56,'JAN-DEC'!#REF!,16,FALSE)</f>
        <v>#REF!</v>
      </c>
      <c r="H56" s="102" t="e">
        <f>VLOOKUP($B56,'JAN-DEC'!#REF!,17,FALSE)</f>
        <v>#REF!</v>
      </c>
      <c r="I56" s="102" t="e">
        <f>VLOOKUP($B56,'JAN-DEC'!#REF!,18,FALSE)</f>
        <v>#REF!</v>
      </c>
      <c r="J56" s="102" t="e">
        <f>VLOOKUP($B56,'JAN-DEC'!#REF!,19,FALSE)</f>
        <v>#REF!</v>
      </c>
      <c r="K56" s="102" t="e">
        <f>VLOOKUP($B56,'JAN-DEC'!#REF!,20,FALSE)</f>
        <v>#REF!</v>
      </c>
      <c r="L56" s="102" t="e">
        <f>VLOOKUP($B56,'JAN-DEC'!#REF!,21,FALSE)</f>
        <v>#REF!</v>
      </c>
      <c r="M56" s="102" t="e">
        <f>VLOOKUP($B56,'JAN-DEC'!#REF!,22,FALSE)</f>
        <v>#REF!</v>
      </c>
      <c r="N56" s="102" t="e">
        <f>VLOOKUP($B56,'JAN-DEC'!#REF!,23,FALSE)</f>
        <v>#REF!</v>
      </c>
      <c r="O56" s="102" t="e">
        <f>VLOOKUP($B56,'JAN-DEC'!#REF!,24,FALSE)</f>
        <v>#REF!</v>
      </c>
      <c r="P56" s="102" t="e">
        <f>VLOOKUP($B56,'JAN-DEC'!#REF!,25,FALSE)</f>
        <v>#REF!</v>
      </c>
      <c r="Q56" s="102" t="e">
        <f>VLOOKUP($B56,'JAN-DEC'!#REF!,26,FALSE)</f>
        <v>#REF!</v>
      </c>
      <c r="R56" s="102" t="e">
        <f>VLOOKUP($B56,'JAN-DEC'!#REF!,27,FALSE)</f>
        <v>#REF!</v>
      </c>
      <c r="S56" s="102" t="e">
        <f>VLOOKUP($B56,'JAN-DEC'!#REF!,28,FALSE)</f>
        <v>#REF!</v>
      </c>
      <c r="T56" s="102" t="e">
        <f>VLOOKUP($B56,'JAN-DEC'!#REF!,29,FALSE)</f>
        <v>#REF!</v>
      </c>
      <c r="U56" s="102" t="e">
        <f>VLOOKUP($B56,'JAN-DEC'!#REF!,30,FALSE)</f>
        <v>#REF!</v>
      </c>
      <c r="V56" s="123" t="e">
        <f t="shared" si="7"/>
        <v>#REF!</v>
      </c>
    </row>
    <row r="57" spans="1:22">
      <c r="A57" s="121" t="s">
        <v>19</v>
      </c>
      <c r="B57" s="101" t="e">
        <f>+'JAN-DEC'!#REF!</f>
        <v>#REF!</v>
      </c>
      <c r="C57" s="102" t="e">
        <f>VLOOKUP($B57,'JAN-DEC'!#REF!,12,FALSE)</f>
        <v>#REF!</v>
      </c>
      <c r="D57" s="102" t="e">
        <f>VLOOKUP($B57,'JAN-DEC'!#REF!,13,FALSE)</f>
        <v>#REF!</v>
      </c>
      <c r="E57" s="102" t="e">
        <f>VLOOKUP($B57,'JAN-DEC'!#REF!,14,FALSE)</f>
        <v>#REF!</v>
      </c>
      <c r="F57" s="102" t="e">
        <f>VLOOKUP($B57,'JAN-DEC'!#REF!,15,FALSE)</f>
        <v>#REF!</v>
      </c>
      <c r="G57" s="102" t="e">
        <f>VLOOKUP($B57,'JAN-DEC'!#REF!,16,FALSE)</f>
        <v>#REF!</v>
      </c>
      <c r="H57" s="102" t="e">
        <f>VLOOKUP($B57,'JAN-DEC'!#REF!,17,FALSE)</f>
        <v>#REF!</v>
      </c>
      <c r="I57" s="102" t="e">
        <f>VLOOKUP($B57,'JAN-DEC'!#REF!,18,FALSE)</f>
        <v>#REF!</v>
      </c>
      <c r="J57" s="102" t="e">
        <f>VLOOKUP($B57,'JAN-DEC'!#REF!,19,FALSE)</f>
        <v>#REF!</v>
      </c>
      <c r="K57" s="102" t="e">
        <f>VLOOKUP($B57,'JAN-DEC'!#REF!,20,FALSE)</f>
        <v>#REF!</v>
      </c>
      <c r="L57" s="102" t="e">
        <f>VLOOKUP($B57,'JAN-DEC'!#REF!,21,FALSE)</f>
        <v>#REF!</v>
      </c>
      <c r="M57" s="102" t="e">
        <f>VLOOKUP($B57,'JAN-DEC'!#REF!,22,FALSE)</f>
        <v>#REF!</v>
      </c>
      <c r="N57" s="102" t="e">
        <f>VLOOKUP($B57,'JAN-DEC'!#REF!,23,FALSE)</f>
        <v>#REF!</v>
      </c>
      <c r="O57" s="102" t="e">
        <f>VLOOKUP($B57,'JAN-DEC'!#REF!,24,FALSE)</f>
        <v>#REF!</v>
      </c>
      <c r="P57" s="102" t="e">
        <f>VLOOKUP($B57,'JAN-DEC'!#REF!,25,FALSE)</f>
        <v>#REF!</v>
      </c>
      <c r="Q57" s="102" t="e">
        <f>VLOOKUP($B57,'JAN-DEC'!#REF!,26,FALSE)</f>
        <v>#REF!</v>
      </c>
      <c r="R57" s="102" t="e">
        <f>VLOOKUP($B57,'JAN-DEC'!#REF!,27,FALSE)</f>
        <v>#REF!</v>
      </c>
      <c r="S57" s="102" t="e">
        <f>VLOOKUP($B57,'JAN-DEC'!#REF!,28,FALSE)</f>
        <v>#REF!</v>
      </c>
      <c r="T57" s="102" t="e">
        <f>VLOOKUP($B57,'JAN-DEC'!#REF!,29,FALSE)</f>
        <v>#REF!</v>
      </c>
      <c r="U57" s="102" t="e">
        <f>VLOOKUP($B57,'JAN-DEC'!#REF!,30,FALSE)</f>
        <v>#REF!</v>
      </c>
      <c r="V57" s="123" t="e">
        <f t="shared" si="7"/>
        <v>#REF!</v>
      </c>
    </row>
    <row r="58" spans="1:22">
      <c r="A58" s="121" t="s">
        <v>85</v>
      </c>
      <c r="B58" s="101" t="e">
        <f>+'JAN-DEC'!#REF!</f>
        <v>#REF!</v>
      </c>
      <c r="C58" s="102" t="e">
        <f>VLOOKUP($B58,'JAN-DEC'!#REF!,12,FALSE)</f>
        <v>#REF!</v>
      </c>
      <c r="D58" s="102" t="e">
        <f>VLOOKUP($B58,'JAN-DEC'!#REF!,13,FALSE)</f>
        <v>#REF!</v>
      </c>
      <c r="E58" s="102" t="e">
        <f>VLOOKUP($B58,'JAN-DEC'!#REF!,14,FALSE)</f>
        <v>#REF!</v>
      </c>
      <c r="F58" s="102" t="e">
        <f>VLOOKUP($B58,'JAN-DEC'!#REF!,15,FALSE)</f>
        <v>#REF!</v>
      </c>
      <c r="G58" s="102" t="e">
        <f>VLOOKUP($B58,'JAN-DEC'!#REF!,16,FALSE)</f>
        <v>#REF!</v>
      </c>
      <c r="H58" s="102" t="e">
        <f>VLOOKUP($B58,'JAN-DEC'!#REF!,17,FALSE)</f>
        <v>#REF!</v>
      </c>
      <c r="I58" s="102" t="e">
        <f>VLOOKUP($B58,'JAN-DEC'!#REF!,18,FALSE)</f>
        <v>#REF!</v>
      </c>
      <c r="J58" s="102" t="e">
        <f>VLOOKUP($B58,'JAN-DEC'!#REF!,19,FALSE)</f>
        <v>#REF!</v>
      </c>
      <c r="K58" s="102" t="e">
        <f>VLOOKUP($B58,'JAN-DEC'!#REF!,20,FALSE)</f>
        <v>#REF!</v>
      </c>
      <c r="L58" s="102" t="e">
        <f>VLOOKUP($B58,'JAN-DEC'!#REF!,21,FALSE)</f>
        <v>#REF!</v>
      </c>
      <c r="M58" s="102" t="e">
        <f>VLOOKUP($B58,'JAN-DEC'!#REF!,22,FALSE)</f>
        <v>#REF!</v>
      </c>
      <c r="N58" s="102" t="e">
        <f>VLOOKUP($B58,'JAN-DEC'!#REF!,23,FALSE)</f>
        <v>#REF!</v>
      </c>
      <c r="O58" s="102" t="e">
        <f>VLOOKUP($B58,'JAN-DEC'!#REF!,24,FALSE)</f>
        <v>#REF!</v>
      </c>
      <c r="P58" s="102" t="e">
        <f>VLOOKUP($B58,'JAN-DEC'!#REF!,25,FALSE)</f>
        <v>#REF!</v>
      </c>
      <c r="Q58" s="102" t="e">
        <f>VLOOKUP($B58,'JAN-DEC'!#REF!,26,FALSE)</f>
        <v>#REF!</v>
      </c>
      <c r="R58" s="102" t="e">
        <f>VLOOKUP($B58,'JAN-DEC'!#REF!,27,FALSE)</f>
        <v>#REF!</v>
      </c>
      <c r="S58" s="102" t="e">
        <f>VLOOKUP($B58,'JAN-DEC'!#REF!,28,FALSE)</f>
        <v>#REF!</v>
      </c>
      <c r="T58" s="102" t="e">
        <f>VLOOKUP($B58,'JAN-DEC'!#REF!,29,FALSE)</f>
        <v>#REF!</v>
      </c>
      <c r="U58" s="102" t="e">
        <f>VLOOKUP($B58,'JAN-DEC'!#REF!,30,FALSE)</f>
        <v>#REF!</v>
      </c>
      <c r="V58" s="123" t="e">
        <f t="shared" si="7"/>
        <v>#REF!</v>
      </c>
    </row>
    <row r="59" spans="1:22">
      <c r="A59" s="101"/>
      <c r="B59" s="110" t="s">
        <v>98</v>
      </c>
      <c r="C59" s="111" t="e">
        <f>SUM(C56:C58)</f>
        <v>#REF!</v>
      </c>
      <c r="D59" s="111" t="e">
        <f>SUM(D56:D58)</f>
        <v>#REF!</v>
      </c>
      <c r="E59" s="111" t="e">
        <f t="shared" ref="E59:F59" si="38">SUM(E56:E58)</f>
        <v>#REF!</v>
      </c>
      <c r="F59" s="111" t="e">
        <f t="shared" si="38"/>
        <v>#REF!</v>
      </c>
      <c r="G59" s="111" t="e">
        <f t="shared" ref="G59" si="39">SUM(G56:G58)</f>
        <v>#REF!</v>
      </c>
      <c r="H59" s="111" t="e">
        <f t="shared" ref="H59" si="40">SUM(H56:H58)</f>
        <v>#REF!</v>
      </c>
      <c r="I59" s="111" t="e">
        <f t="shared" ref="I59" si="41">SUM(I56:I58)</f>
        <v>#REF!</v>
      </c>
      <c r="J59" s="111" t="e">
        <f t="shared" ref="J59:T59" si="42">SUM(J56:J58)</f>
        <v>#REF!</v>
      </c>
      <c r="K59" s="111" t="e">
        <f t="shared" si="42"/>
        <v>#REF!</v>
      </c>
      <c r="L59" s="111" t="e">
        <f t="shared" si="42"/>
        <v>#REF!</v>
      </c>
      <c r="M59" s="111" t="e">
        <f t="shared" si="42"/>
        <v>#REF!</v>
      </c>
      <c r="N59" s="111" t="e">
        <f t="shared" si="42"/>
        <v>#REF!</v>
      </c>
      <c r="O59" s="111" t="e">
        <f t="shared" si="42"/>
        <v>#REF!</v>
      </c>
      <c r="P59" s="111" t="e">
        <f t="shared" si="42"/>
        <v>#REF!</v>
      </c>
      <c r="Q59" s="111" t="e">
        <f t="shared" si="42"/>
        <v>#REF!</v>
      </c>
      <c r="R59" s="111" t="e">
        <f t="shared" si="42"/>
        <v>#REF!</v>
      </c>
      <c r="S59" s="111" t="e">
        <f t="shared" si="42"/>
        <v>#REF!</v>
      </c>
      <c r="T59" s="111" t="e">
        <f t="shared" si="42"/>
        <v>#REF!</v>
      </c>
      <c r="U59" s="111" t="e">
        <f t="shared" ref="U59" si="43">SUM(U56:U58)</f>
        <v>#REF!</v>
      </c>
      <c r="V59" s="123" t="e">
        <f t="shared" si="7"/>
        <v>#REF!</v>
      </c>
    </row>
    <row r="60" spans="1:22" ht="15.75" thickBot="1">
      <c r="A60" s="101"/>
      <c r="B60" s="106" t="s">
        <v>75</v>
      </c>
      <c r="C60" s="107" t="e">
        <f>SUM(C59,C54,C32,C20)</f>
        <v>#REF!</v>
      </c>
      <c r="D60" s="108" t="e">
        <f t="shared" ref="D60:J60" si="44">SUM(D59,D54,D32,D20)</f>
        <v>#REF!</v>
      </c>
      <c r="E60" s="108" t="e">
        <f t="shared" si="44"/>
        <v>#REF!</v>
      </c>
      <c r="F60" s="108" t="e">
        <f t="shared" si="44"/>
        <v>#REF!</v>
      </c>
      <c r="G60" s="108" t="e">
        <f t="shared" si="44"/>
        <v>#REF!</v>
      </c>
      <c r="H60" s="108" t="e">
        <f t="shared" si="44"/>
        <v>#REF!</v>
      </c>
      <c r="I60" s="108" t="e">
        <f t="shared" si="44"/>
        <v>#REF!</v>
      </c>
      <c r="J60" s="108" t="e">
        <f t="shared" si="44"/>
        <v>#REF!</v>
      </c>
      <c r="K60" s="108" t="e">
        <f t="shared" ref="K60:T60" si="45">SUM(K59,K54,K32,K20)</f>
        <v>#REF!</v>
      </c>
      <c r="L60" s="108" t="e">
        <f t="shared" si="45"/>
        <v>#REF!</v>
      </c>
      <c r="M60" s="108" t="e">
        <f t="shared" si="45"/>
        <v>#REF!</v>
      </c>
      <c r="N60" s="108" t="e">
        <f t="shared" si="45"/>
        <v>#REF!</v>
      </c>
      <c r="O60" s="108" t="e">
        <f t="shared" si="45"/>
        <v>#REF!</v>
      </c>
      <c r="P60" s="108" t="e">
        <f t="shared" si="45"/>
        <v>#REF!</v>
      </c>
      <c r="Q60" s="108" t="e">
        <f t="shared" si="45"/>
        <v>#REF!</v>
      </c>
      <c r="R60" s="108" t="e">
        <f t="shared" si="45"/>
        <v>#REF!</v>
      </c>
      <c r="S60" s="108" t="e">
        <f t="shared" si="45"/>
        <v>#REF!</v>
      </c>
      <c r="T60" s="108" t="e">
        <f t="shared" si="45"/>
        <v>#REF!</v>
      </c>
      <c r="U60" s="108" t="e">
        <f t="shared" ref="U60" si="46">SUM(U59,U54,U32,U20)</f>
        <v>#REF!</v>
      </c>
      <c r="V60" s="123" t="e">
        <f t="shared" si="7"/>
        <v>#REF!</v>
      </c>
    </row>
    <row r="61" spans="1:22" ht="15.75" thickTop="1">
      <c r="A61" s="101"/>
      <c r="B61" s="101"/>
      <c r="C61" s="102"/>
    </row>
    <row r="62" spans="1:22">
      <c r="A62" s="101"/>
      <c r="B62" s="101"/>
      <c r="C62" s="102"/>
    </row>
    <row r="63" spans="1:22">
      <c r="A63" s="101"/>
      <c r="B63" s="101"/>
      <c r="C63" s="102"/>
    </row>
    <row r="64" spans="1:22">
      <c r="B64" s="109" t="s">
        <v>117</v>
      </c>
      <c r="C64" s="100" t="e">
        <f>+'JAN-DEC'!#REF!</f>
        <v>#REF!</v>
      </c>
      <c r="D64" s="100" t="e">
        <f>+'JAN-DEC'!#REF!</f>
        <v>#REF!</v>
      </c>
      <c r="E64" s="100" t="e">
        <f>+'JAN-DEC'!#REF!</f>
        <v>#REF!</v>
      </c>
      <c r="F64" s="100" t="e">
        <f>+'JAN-DEC'!#REF!</f>
        <v>#REF!</v>
      </c>
      <c r="G64" s="100" t="e">
        <f>+'JAN-DEC'!#REF!</f>
        <v>#REF!</v>
      </c>
      <c r="H64" s="100" t="e">
        <f>+'JAN-DEC'!#REF!</f>
        <v>#REF!</v>
      </c>
      <c r="I64" s="100" t="e">
        <f>+'JAN-DEC'!#REF!</f>
        <v>#REF!</v>
      </c>
      <c r="J64" s="100" t="e">
        <f>+'JAN-DEC'!#REF!</f>
        <v>#REF!</v>
      </c>
      <c r="K64" s="100" t="e">
        <f>+'JAN-DEC'!#REF!</f>
        <v>#REF!</v>
      </c>
      <c r="L64" s="100" t="e">
        <f>+'JAN-DEC'!#REF!</f>
        <v>#REF!</v>
      </c>
      <c r="M64" s="100" t="e">
        <f>+'JAN-DEC'!#REF!</f>
        <v>#REF!</v>
      </c>
      <c r="N64" s="100" t="e">
        <f>+'JAN-DEC'!#REF!</f>
        <v>#REF!</v>
      </c>
      <c r="O64" s="100" t="e">
        <f>+'JAN-DEC'!#REF!</f>
        <v>#REF!</v>
      </c>
      <c r="P64" s="100" t="e">
        <f>+'JAN-DEC'!#REF!</f>
        <v>#REF!</v>
      </c>
      <c r="Q64" s="100" t="e">
        <f>+'JAN-DEC'!#REF!</f>
        <v>#REF!</v>
      </c>
      <c r="R64" s="100" t="e">
        <f>+'JAN-DEC'!#REF!</f>
        <v>#REF!</v>
      </c>
      <c r="S64" s="100" t="e">
        <f>+'JAN-DEC'!#REF!</f>
        <v>#REF!</v>
      </c>
      <c r="T64" s="100" t="e">
        <f>+'JAN-DEC'!#REF!</f>
        <v>#REF!</v>
      </c>
    </row>
    <row r="65" spans="2:21">
      <c r="B65" s="109" t="s">
        <v>118</v>
      </c>
      <c r="C65" s="100" t="e">
        <f>+C64-C60</f>
        <v>#REF!</v>
      </c>
      <c r="D65" s="100" t="e">
        <f t="shared" ref="D65:J65" si="47">+D64-D60</f>
        <v>#REF!</v>
      </c>
      <c r="E65" s="100" t="e">
        <f t="shared" si="47"/>
        <v>#REF!</v>
      </c>
      <c r="F65" s="100" t="e">
        <f t="shared" si="47"/>
        <v>#REF!</v>
      </c>
      <c r="G65" s="100" t="e">
        <f t="shared" si="47"/>
        <v>#REF!</v>
      </c>
      <c r="H65" s="100" t="e">
        <f t="shared" si="47"/>
        <v>#REF!</v>
      </c>
      <c r="I65" s="100" t="e">
        <f t="shared" si="47"/>
        <v>#REF!</v>
      </c>
      <c r="J65" s="100" t="e">
        <f t="shared" si="47"/>
        <v>#REF!</v>
      </c>
      <c r="K65" s="100" t="e">
        <f t="shared" ref="K65:T65" si="48">+K64-K60</f>
        <v>#REF!</v>
      </c>
      <c r="L65" s="100" t="e">
        <f t="shared" si="48"/>
        <v>#REF!</v>
      </c>
      <c r="M65" s="100" t="e">
        <f t="shared" si="48"/>
        <v>#REF!</v>
      </c>
      <c r="N65" s="100" t="e">
        <f t="shared" si="48"/>
        <v>#REF!</v>
      </c>
      <c r="O65" s="100" t="e">
        <f t="shared" si="48"/>
        <v>#REF!</v>
      </c>
      <c r="P65" s="100" t="e">
        <f t="shared" si="48"/>
        <v>#REF!</v>
      </c>
      <c r="Q65" s="100" t="e">
        <f t="shared" si="48"/>
        <v>#REF!</v>
      </c>
      <c r="R65" s="100" t="e">
        <f t="shared" si="48"/>
        <v>#REF!</v>
      </c>
      <c r="S65" s="100" t="e">
        <f t="shared" si="48"/>
        <v>#REF!</v>
      </c>
      <c r="T65" s="100" t="e">
        <f t="shared" si="48"/>
        <v>#REF!</v>
      </c>
    </row>
    <row r="66" spans="2:21">
      <c r="B66" s="109" t="s">
        <v>182</v>
      </c>
      <c r="D66" s="62"/>
      <c r="E66" s="62">
        <f>+'[1]FAR1 '!$J$325</f>
        <v>-720500</v>
      </c>
      <c r="F66" s="62">
        <f>+'[1]FAR1 '!$L$325</f>
        <v>2557126577.3600001</v>
      </c>
      <c r="G66" s="62"/>
      <c r="H66" s="62"/>
      <c r="I66" s="62"/>
      <c r="J66" s="62"/>
      <c r="K66" s="62"/>
      <c r="L66" s="62"/>
      <c r="M66" s="62"/>
      <c r="N66" s="62"/>
      <c r="O66" s="62"/>
      <c r="P66" s="62"/>
      <c r="Q66" s="62"/>
      <c r="R66" s="62"/>
      <c r="S66" s="62"/>
      <c r="T66" s="62">
        <f>+'[1]FAR1 '!$BK$325</f>
        <v>252474611.34999999</v>
      </c>
      <c r="U66" s="62"/>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19" bestFit="1" customWidth="1"/>
    <col min="4" max="4" width="16.140625" style="119" hidden="1" customWidth="1"/>
    <col min="5" max="5" width="60.7109375" style="117" customWidth="1"/>
    <col min="6" max="6" width="16.85546875" style="124" bestFit="1" customWidth="1"/>
    <col min="7" max="7" width="13.5703125" style="62" bestFit="1" customWidth="1"/>
    <col min="8" max="8" width="12.5703125" style="62" bestFit="1" customWidth="1"/>
    <col min="9" max="9" width="16.85546875" style="62" bestFit="1" customWidth="1"/>
    <col min="10" max="11" width="14.28515625" style="62" bestFit="1" customWidth="1"/>
    <col min="12" max="12" width="15.28515625" style="62" bestFit="1" customWidth="1"/>
    <col min="13" max="21" width="9.140625" style="62"/>
    <col min="22" max="23" width="15.28515625" style="62" bestFit="1" customWidth="1"/>
    <col min="24" max="24" width="16.85546875" style="62" bestFit="1" customWidth="1"/>
    <col min="25" max="36" width="9.140625" style="62"/>
  </cols>
  <sheetData>
    <row r="1" spans="1:37" s="115" customFormat="1" ht="45.75" thickBot="1">
      <c r="A1" s="114" t="s">
        <v>150</v>
      </c>
      <c r="B1" s="114" t="s">
        <v>149</v>
      </c>
      <c r="C1" s="118"/>
      <c r="D1" s="118"/>
      <c r="E1" s="116"/>
      <c r="F1" s="98" t="s">
        <v>91</v>
      </c>
      <c r="G1" s="98" t="s">
        <v>24</v>
      </c>
      <c r="H1" s="98" t="s">
        <v>50</v>
      </c>
      <c r="I1" s="105" t="s">
        <v>103</v>
      </c>
      <c r="J1" s="98" t="s">
        <v>104</v>
      </c>
      <c r="K1" s="98" t="s">
        <v>105</v>
      </c>
      <c r="L1" s="98" t="s">
        <v>106</v>
      </c>
      <c r="M1" s="98" t="s">
        <v>107</v>
      </c>
      <c r="N1" s="98" t="s">
        <v>108</v>
      </c>
      <c r="O1" s="98" t="s">
        <v>109</v>
      </c>
      <c r="P1" s="98" t="s">
        <v>110</v>
      </c>
      <c r="Q1" s="98" t="s">
        <v>111</v>
      </c>
      <c r="R1" s="98" t="s">
        <v>112</v>
      </c>
      <c r="S1" s="98" t="s">
        <v>113</v>
      </c>
      <c r="T1" s="98" t="s">
        <v>114</v>
      </c>
      <c r="U1" s="98" t="s">
        <v>115</v>
      </c>
      <c r="V1" s="105" t="s">
        <v>116</v>
      </c>
      <c r="W1" s="105" t="s">
        <v>119</v>
      </c>
      <c r="X1" s="98" t="s">
        <v>179</v>
      </c>
      <c r="Y1" s="125"/>
      <c r="Z1" s="125"/>
      <c r="AA1" s="125"/>
      <c r="AB1" s="125"/>
      <c r="AC1" s="125"/>
      <c r="AD1" s="125"/>
      <c r="AE1" s="125"/>
      <c r="AF1" s="125"/>
      <c r="AG1" s="125"/>
      <c r="AH1" s="125"/>
      <c r="AI1" s="125"/>
      <c r="AJ1" s="125"/>
    </row>
    <row r="3" spans="1:37" ht="15" customHeight="1">
      <c r="D3" s="119">
        <v>100000100001000</v>
      </c>
      <c r="E3" s="120" t="s">
        <v>120</v>
      </c>
    </row>
    <row r="4" spans="1:37" ht="15" customHeight="1">
      <c r="A4" t="s">
        <v>39</v>
      </c>
      <c r="B4" t="s">
        <v>181</v>
      </c>
      <c r="C4" s="120" t="s">
        <v>120</v>
      </c>
      <c r="D4" s="120"/>
      <c r="E4" s="101" t="s">
        <v>83</v>
      </c>
      <c r="F4" s="124" t="e">
        <f>VLOOKUP($E4,Sheet2!$A$6:$V$60,3,FALSE)</f>
        <v>#REF!</v>
      </c>
      <c r="G4" s="124" t="e">
        <f>VLOOKUP($E4,Sheet2!$A$6:$V$60,4,FALSE)</f>
        <v>#REF!</v>
      </c>
      <c r="H4" s="124" t="e">
        <f>VLOOKUP($E4,Sheet2!$A$6:$V$60,5,FALSE)</f>
        <v>#REF!</v>
      </c>
      <c r="I4" s="124" t="e">
        <f>VLOOKUP($E4,Sheet2!$A$6:$V$60,6,FALSE)</f>
        <v>#REF!</v>
      </c>
      <c r="J4" s="124" t="e">
        <f>VLOOKUP($E4,Sheet2!$A$6:$V$60,7,FALSE)</f>
        <v>#REF!</v>
      </c>
      <c r="K4" s="124" t="e">
        <f>VLOOKUP($E4,Sheet2!$A$6:$V$60,8,FALSE)</f>
        <v>#REF!</v>
      </c>
      <c r="L4" s="124" t="e">
        <f>VLOOKUP($E4,Sheet2!$A$6:$V$60,9,FALSE)</f>
        <v>#REF!</v>
      </c>
      <c r="M4" s="124" t="e">
        <f>VLOOKUP($E4,Sheet2!$A$6:$V$60,10,FALSE)</f>
        <v>#REF!</v>
      </c>
      <c r="N4" s="124" t="e">
        <f>VLOOKUP($E4,Sheet2!$A$6:$V$60,11,FALSE)</f>
        <v>#REF!</v>
      </c>
      <c r="O4" s="124" t="e">
        <f>VLOOKUP($E4,Sheet2!$A$6:$V$60,12,FALSE)</f>
        <v>#REF!</v>
      </c>
      <c r="P4" s="124" t="e">
        <f>VLOOKUP($E4,Sheet2!$A$6:$V$60,13,FALSE)</f>
        <v>#REF!</v>
      </c>
      <c r="Q4" s="124" t="e">
        <f>VLOOKUP($E4,Sheet2!$A$6:$V$60,14,FALSE)</f>
        <v>#REF!</v>
      </c>
      <c r="R4" s="124" t="e">
        <f>VLOOKUP($E4,Sheet2!$A$6:$V$60,15,FALSE)</f>
        <v>#REF!</v>
      </c>
      <c r="S4" s="124" t="e">
        <f>VLOOKUP($E4,Sheet2!$A$6:$V$60,16,FALSE)</f>
        <v>#REF!</v>
      </c>
      <c r="T4" s="124" t="e">
        <f>VLOOKUP($E4,Sheet2!$A$6:$V$60,17,FALSE)</f>
        <v>#REF!</v>
      </c>
      <c r="U4" s="124" t="e">
        <f>VLOOKUP($E4,Sheet2!$A$6:$V$60,18,FALSE)</f>
        <v>#REF!</v>
      </c>
      <c r="V4" s="124" t="e">
        <f>VLOOKUP($E4,Sheet2!$A$6:$V$60,19,FALSE)</f>
        <v>#REF!</v>
      </c>
      <c r="W4" s="124" t="e">
        <f>VLOOKUP($E4,Sheet2!$A$6:$V$60,20,FALSE)</f>
        <v>#REF!</v>
      </c>
      <c r="X4" s="124" t="e">
        <f>VLOOKUP($E4,Sheet2!$A$6:$V$60,21,FALSE)</f>
        <v>#REF!</v>
      </c>
      <c r="Y4" s="124" t="e">
        <f>+W4+X4-I4</f>
        <v>#REF!</v>
      </c>
      <c r="Z4" s="124"/>
      <c r="AA4" s="124"/>
      <c r="AB4" s="124"/>
      <c r="AC4" s="124"/>
      <c r="AD4" s="124"/>
      <c r="AE4" s="124"/>
      <c r="AF4" s="124"/>
      <c r="AG4" s="124"/>
      <c r="AH4" s="124"/>
      <c r="AI4" s="124"/>
      <c r="AJ4" s="124"/>
      <c r="AK4" s="124"/>
    </row>
    <row r="5" spans="1:37" ht="15" customHeight="1">
      <c r="D5" s="119">
        <v>100000100002000</v>
      </c>
      <c r="E5" s="120" t="s">
        <v>121</v>
      </c>
      <c r="G5" s="124"/>
      <c r="H5" s="124"/>
      <c r="I5" s="124"/>
      <c r="J5" s="124"/>
      <c r="K5" s="124"/>
      <c r="L5" s="124"/>
      <c r="M5" s="124"/>
      <c r="N5" s="124"/>
      <c r="O5" s="124"/>
      <c r="P5" s="124"/>
      <c r="Q5" s="124"/>
      <c r="R5" s="124"/>
      <c r="S5" s="124"/>
      <c r="T5" s="124"/>
      <c r="U5" s="124"/>
      <c r="V5" s="124"/>
      <c r="W5" s="124"/>
      <c r="X5" s="124"/>
      <c r="Y5" s="124">
        <f t="shared" ref="Y5:Y9" si="0">+W5+X5-I5</f>
        <v>0</v>
      </c>
      <c r="Z5" s="124"/>
      <c r="AA5" s="124"/>
      <c r="AB5" s="124"/>
      <c r="AC5" s="124"/>
      <c r="AD5" s="124"/>
      <c r="AE5" s="124"/>
      <c r="AF5" s="124"/>
      <c r="AG5" s="124"/>
      <c r="AH5" s="124"/>
      <c r="AI5" s="124"/>
      <c r="AJ5" s="124"/>
      <c r="AK5" s="124"/>
    </row>
    <row r="6" spans="1:37" ht="15" customHeight="1">
      <c r="D6" s="119">
        <v>200000000001000</v>
      </c>
      <c r="E6" s="120" t="s">
        <v>122</v>
      </c>
      <c r="G6" s="124"/>
      <c r="H6" s="124"/>
      <c r="I6" s="124"/>
      <c r="J6" s="124"/>
      <c r="K6" s="124"/>
      <c r="L6" s="124"/>
      <c r="M6" s="124"/>
      <c r="N6" s="124"/>
      <c r="O6" s="124"/>
      <c r="P6" s="124"/>
      <c r="Q6" s="124"/>
      <c r="R6" s="124"/>
      <c r="S6" s="124"/>
      <c r="T6" s="124"/>
      <c r="U6" s="124"/>
      <c r="V6" s="124"/>
      <c r="W6" s="124"/>
      <c r="X6" s="124"/>
      <c r="Y6" s="124">
        <f t="shared" si="0"/>
        <v>0</v>
      </c>
      <c r="Z6" s="124"/>
      <c r="AA6" s="124"/>
      <c r="AB6" s="124"/>
      <c r="AC6" s="124"/>
      <c r="AD6" s="124"/>
      <c r="AE6" s="124"/>
      <c r="AF6" s="124"/>
      <c r="AG6" s="124"/>
      <c r="AH6" s="124"/>
      <c r="AI6" s="124"/>
      <c r="AJ6" s="124"/>
      <c r="AK6" s="124"/>
    </row>
    <row r="7" spans="1:37" ht="15" customHeight="1">
      <c r="A7" t="s">
        <v>38</v>
      </c>
      <c r="B7" t="s">
        <v>181</v>
      </c>
      <c r="C7" s="120" t="s">
        <v>122</v>
      </c>
      <c r="D7" s="120"/>
      <c r="E7" s="117" t="s">
        <v>74</v>
      </c>
      <c r="F7" s="124" t="e">
        <f>VLOOKUP($E7,Sheet2!$A$6:$V$60,3,FALSE)</f>
        <v>#REF!</v>
      </c>
      <c r="G7" s="124" t="e">
        <f>VLOOKUP($E7,Sheet2!$A$6:$V$60,4,FALSE)</f>
        <v>#REF!</v>
      </c>
      <c r="H7" s="124" t="e">
        <f>VLOOKUP($E7,Sheet2!$A$6:$V$60,5,FALSE)</f>
        <v>#REF!</v>
      </c>
      <c r="I7" s="124" t="e">
        <f>VLOOKUP($E7,Sheet2!$A$6:$V$60,6,FALSE)</f>
        <v>#REF!</v>
      </c>
      <c r="J7" s="124" t="e">
        <f>VLOOKUP($E7,Sheet2!$A$6:$V$60,7,FALSE)</f>
        <v>#REF!</v>
      </c>
      <c r="K7" s="124" t="e">
        <f>VLOOKUP($E7,Sheet2!$A$6:$V$60,8,FALSE)</f>
        <v>#REF!</v>
      </c>
      <c r="L7" s="124" t="e">
        <f>VLOOKUP($E7,Sheet2!$A$6:$V$60,9,FALSE)</f>
        <v>#REF!</v>
      </c>
      <c r="M7" s="124" t="e">
        <f>VLOOKUP($E7,Sheet2!$A$6:$V$60,10,FALSE)</f>
        <v>#REF!</v>
      </c>
      <c r="N7" s="124" t="e">
        <f>VLOOKUP($E7,Sheet2!$A$6:$V$60,11,FALSE)</f>
        <v>#REF!</v>
      </c>
      <c r="O7" s="124" t="e">
        <f>VLOOKUP($E7,Sheet2!$A$6:$V$60,12,FALSE)</f>
        <v>#REF!</v>
      </c>
      <c r="P7" s="124" t="e">
        <f>VLOOKUP($E7,Sheet2!$A$6:$V$60,13,FALSE)</f>
        <v>#REF!</v>
      </c>
      <c r="Q7" s="124" t="e">
        <f>VLOOKUP($E7,Sheet2!$A$6:$V$60,14,FALSE)</f>
        <v>#REF!</v>
      </c>
      <c r="R7" s="124" t="e">
        <f>VLOOKUP($E7,Sheet2!$A$6:$V$60,15,FALSE)</f>
        <v>#REF!</v>
      </c>
      <c r="S7" s="124" t="e">
        <f>VLOOKUP($E7,Sheet2!$A$6:$V$60,16,FALSE)</f>
        <v>#REF!</v>
      </c>
      <c r="T7" s="124" t="e">
        <f>VLOOKUP($E7,Sheet2!$A$6:$V$60,17,FALSE)</f>
        <v>#REF!</v>
      </c>
      <c r="U7" s="124" t="e">
        <f>VLOOKUP($E7,Sheet2!$A$6:$V$60,18,FALSE)</f>
        <v>#REF!</v>
      </c>
      <c r="V7" s="124" t="e">
        <f>VLOOKUP($E7,Sheet2!$A$6:$V$60,19,FALSE)</f>
        <v>#REF!</v>
      </c>
      <c r="W7" s="124" t="e">
        <f>VLOOKUP($E7,Sheet2!$A$6:$V$60,20,FALSE)</f>
        <v>#REF!</v>
      </c>
      <c r="X7" s="124" t="e">
        <f>VLOOKUP($E7,Sheet2!$A$6:$V$60,21,FALSE)</f>
        <v>#REF!</v>
      </c>
      <c r="Y7" s="124" t="e">
        <f t="shared" si="0"/>
        <v>#REF!</v>
      </c>
      <c r="Z7" s="124"/>
      <c r="AA7" s="124"/>
      <c r="AB7" s="124"/>
      <c r="AC7" s="124"/>
      <c r="AD7" s="124"/>
      <c r="AE7" s="124"/>
      <c r="AF7" s="124"/>
      <c r="AG7" s="124"/>
      <c r="AH7" s="124"/>
      <c r="AI7" s="124"/>
      <c r="AJ7" s="124"/>
      <c r="AK7" s="124"/>
    </row>
    <row r="8" spans="1:37" ht="15" customHeight="1">
      <c r="A8" t="s">
        <v>38</v>
      </c>
      <c r="B8" t="s">
        <v>181</v>
      </c>
      <c r="C8" s="120" t="s">
        <v>122</v>
      </c>
      <c r="D8" s="120"/>
      <c r="E8" s="117" t="s">
        <v>170</v>
      </c>
      <c r="F8" s="124" t="e">
        <f>VLOOKUP($E8,Sheet2!$A$6:$V$60,3,FALSE)</f>
        <v>#REF!</v>
      </c>
      <c r="G8" s="124" t="e">
        <f>VLOOKUP($E8,Sheet2!$A$6:$V$60,4,FALSE)</f>
        <v>#REF!</v>
      </c>
      <c r="H8" s="124" t="e">
        <f>VLOOKUP($E8,Sheet2!$A$6:$V$60,5,FALSE)</f>
        <v>#REF!</v>
      </c>
      <c r="I8" s="124" t="e">
        <f>VLOOKUP($E8,Sheet2!$A$6:$V$60,6,FALSE)</f>
        <v>#REF!</v>
      </c>
      <c r="J8" s="124" t="e">
        <f>VLOOKUP($E8,Sheet2!$A$6:$V$60,7,FALSE)</f>
        <v>#REF!</v>
      </c>
      <c r="K8" s="124" t="e">
        <f>VLOOKUP($E8,Sheet2!$A$6:$V$60,8,FALSE)</f>
        <v>#REF!</v>
      </c>
      <c r="L8" s="124" t="e">
        <f>VLOOKUP($E8,Sheet2!$A$6:$V$60,9,FALSE)</f>
        <v>#REF!</v>
      </c>
      <c r="M8" s="124" t="e">
        <f>VLOOKUP($E8,Sheet2!$A$6:$V$60,10,FALSE)</f>
        <v>#REF!</v>
      </c>
      <c r="N8" s="124" t="e">
        <f>VLOOKUP($E8,Sheet2!$A$6:$V$60,11,FALSE)</f>
        <v>#REF!</v>
      </c>
      <c r="O8" s="124" t="e">
        <f>VLOOKUP($E8,Sheet2!$A$6:$V$60,12,FALSE)</f>
        <v>#REF!</v>
      </c>
      <c r="P8" s="124" t="e">
        <f>VLOOKUP($E8,Sheet2!$A$6:$V$60,13,FALSE)</f>
        <v>#REF!</v>
      </c>
      <c r="Q8" s="124" t="e">
        <f>VLOOKUP($E8,Sheet2!$A$6:$V$60,14,FALSE)</f>
        <v>#REF!</v>
      </c>
      <c r="R8" s="124" t="e">
        <f>VLOOKUP($E8,Sheet2!$A$6:$V$60,15,FALSE)</f>
        <v>#REF!</v>
      </c>
      <c r="S8" s="124" t="e">
        <f>VLOOKUP($E8,Sheet2!$A$6:$V$60,16,FALSE)</f>
        <v>#REF!</v>
      </c>
      <c r="T8" s="124" t="e">
        <f>VLOOKUP($E8,Sheet2!$A$6:$V$60,17,FALSE)</f>
        <v>#REF!</v>
      </c>
      <c r="U8" s="124" t="e">
        <f>VLOOKUP($E8,Sheet2!$A$6:$V$60,18,FALSE)</f>
        <v>#REF!</v>
      </c>
      <c r="V8" s="124" t="e">
        <f>VLOOKUP($E8,Sheet2!$A$6:$V$60,19,FALSE)</f>
        <v>#REF!</v>
      </c>
      <c r="W8" s="124" t="e">
        <f>VLOOKUP($E8,Sheet2!$A$6:$V$60,20,FALSE)</f>
        <v>#REF!</v>
      </c>
      <c r="X8" s="124" t="e">
        <f>VLOOKUP($E8,Sheet2!$A$6:$V$60,21,FALSE)</f>
        <v>#REF!</v>
      </c>
      <c r="Y8" s="124" t="e">
        <f t="shared" si="0"/>
        <v>#REF!</v>
      </c>
      <c r="Z8" s="124"/>
      <c r="AA8" s="124"/>
      <c r="AB8" s="124"/>
      <c r="AC8" s="124"/>
      <c r="AD8" s="124"/>
      <c r="AE8" s="124"/>
      <c r="AF8" s="124"/>
      <c r="AG8" s="124"/>
      <c r="AH8" s="124"/>
      <c r="AI8" s="124"/>
      <c r="AJ8" s="124"/>
      <c r="AK8" s="124"/>
    </row>
    <row r="9" spans="1:37" ht="15" customHeight="1">
      <c r="D9" s="119">
        <v>200000100002000</v>
      </c>
      <c r="E9" s="120" t="s">
        <v>123</v>
      </c>
      <c r="G9" s="124"/>
      <c r="H9" s="124"/>
      <c r="I9" s="124"/>
      <c r="J9" s="124"/>
      <c r="K9" s="124"/>
      <c r="L9" s="124"/>
      <c r="M9" s="124"/>
      <c r="N9" s="124"/>
      <c r="O9" s="124"/>
      <c r="P9" s="124"/>
      <c r="Q9" s="124"/>
      <c r="R9" s="124"/>
      <c r="S9" s="124"/>
      <c r="T9" s="124"/>
      <c r="U9" s="124"/>
      <c r="V9" s="124"/>
      <c r="W9" s="124"/>
      <c r="X9" s="124"/>
      <c r="Y9" s="124">
        <f t="shared" si="0"/>
        <v>0</v>
      </c>
      <c r="Z9" s="124"/>
      <c r="AA9" s="124"/>
      <c r="AB9" s="124"/>
      <c r="AC9" s="124"/>
      <c r="AD9" s="124"/>
      <c r="AE9" s="124"/>
      <c r="AF9" s="124"/>
      <c r="AG9" s="124"/>
      <c r="AH9" s="124"/>
      <c r="AI9" s="124"/>
      <c r="AJ9" s="124"/>
      <c r="AK9" s="124"/>
    </row>
    <row r="10" spans="1:37" ht="15" customHeight="1">
      <c r="A10" t="s">
        <v>39</v>
      </c>
      <c r="B10" t="s">
        <v>151</v>
      </c>
      <c r="C10" s="120" t="s">
        <v>123</v>
      </c>
      <c r="D10" s="120"/>
      <c r="E10" s="117" t="s">
        <v>96</v>
      </c>
      <c r="F10" s="124" t="e">
        <f>VLOOKUP($E10,Sheet2!$A$6:$V$60,3,FALSE)</f>
        <v>#REF!</v>
      </c>
      <c r="G10" s="124" t="e">
        <f>VLOOKUP($E10,Sheet2!$A$6:$V$60,4,FALSE)</f>
        <v>#REF!</v>
      </c>
      <c r="H10" s="124" t="e">
        <f>VLOOKUP($E10,Sheet2!$A$6:$V$60,5,FALSE)</f>
        <v>#REF!</v>
      </c>
      <c r="I10" s="124" t="e">
        <f>VLOOKUP($E10,Sheet2!$A$6:$V$60,6,FALSE)</f>
        <v>#REF!</v>
      </c>
      <c r="J10" s="124" t="e">
        <f>VLOOKUP($E10,Sheet2!$A$6:$V$60,7,FALSE)</f>
        <v>#REF!</v>
      </c>
      <c r="K10" s="124" t="e">
        <f>VLOOKUP($E10,Sheet2!$A$6:$V$60,8,FALSE)</f>
        <v>#REF!</v>
      </c>
      <c r="L10" s="124" t="e">
        <f>VLOOKUP($E10,Sheet2!$A$6:$V$60,9,FALSE)</f>
        <v>#REF!</v>
      </c>
      <c r="M10" s="124" t="e">
        <f>VLOOKUP($E10,Sheet2!$A$6:$V$60,10,FALSE)</f>
        <v>#REF!</v>
      </c>
      <c r="N10" s="124" t="e">
        <f>VLOOKUP($E10,Sheet2!$A$6:$V$60,11,FALSE)</f>
        <v>#REF!</v>
      </c>
      <c r="O10" s="124" t="e">
        <f>VLOOKUP($E10,Sheet2!$A$6:$V$60,12,FALSE)</f>
        <v>#REF!</v>
      </c>
      <c r="P10" s="124" t="e">
        <f>VLOOKUP($E10,Sheet2!$A$6:$V$60,13,FALSE)</f>
        <v>#REF!</v>
      </c>
      <c r="Q10" s="124" t="e">
        <f>VLOOKUP($E10,Sheet2!$A$6:$V$60,14,FALSE)</f>
        <v>#REF!</v>
      </c>
      <c r="R10" s="124" t="e">
        <f>VLOOKUP($E10,Sheet2!$A$6:$V$60,15,FALSE)</f>
        <v>#REF!</v>
      </c>
      <c r="S10" s="124" t="e">
        <f>VLOOKUP($E10,Sheet2!$A$6:$V$60,16,FALSE)</f>
        <v>#REF!</v>
      </c>
      <c r="T10" s="124" t="e">
        <f>VLOOKUP($E10,Sheet2!$A$6:$V$60,17,FALSE)</f>
        <v>#REF!</v>
      </c>
      <c r="U10" s="124" t="e">
        <f>VLOOKUP($E10,Sheet2!$A$6:$V$60,18,FALSE)</f>
        <v>#REF!</v>
      </c>
      <c r="V10" s="124" t="e">
        <f>VLOOKUP($E10,Sheet2!$A$6:$V$60,19,FALSE)</f>
        <v>#REF!</v>
      </c>
      <c r="W10" s="124" t="e">
        <f>VLOOKUP($E10,Sheet2!$A$6:$V$60,20,FALSE)</f>
        <v>#REF!</v>
      </c>
      <c r="X10" s="124" t="e">
        <f>VLOOKUP($E10,Sheet2!$A$6:$V$60,21,FALSE)</f>
        <v>#REF!</v>
      </c>
      <c r="Y10" s="124"/>
      <c r="Z10" s="124"/>
      <c r="AA10" s="124"/>
      <c r="AB10" s="124"/>
      <c r="AC10" s="124"/>
      <c r="AD10" s="124"/>
      <c r="AE10" s="124"/>
      <c r="AF10" s="124"/>
      <c r="AG10" s="124"/>
      <c r="AH10" s="124"/>
      <c r="AI10" s="124"/>
      <c r="AJ10" s="124"/>
      <c r="AK10" s="124"/>
    </row>
    <row r="11" spans="1:37" ht="15" customHeight="1">
      <c r="A11" t="s">
        <v>38</v>
      </c>
      <c r="B11" t="s">
        <v>151</v>
      </c>
      <c r="C11" s="120" t="s">
        <v>123</v>
      </c>
      <c r="D11" s="120"/>
      <c r="E11" s="117" t="s">
        <v>58</v>
      </c>
      <c r="F11" s="124" t="e">
        <f>VLOOKUP($E11,Sheet2!$A$6:$V$60,3,FALSE)</f>
        <v>#REF!</v>
      </c>
      <c r="G11" s="124" t="e">
        <f>VLOOKUP($E11,Sheet2!$A$6:$V$60,4,FALSE)</f>
        <v>#REF!</v>
      </c>
      <c r="H11" s="124" t="e">
        <f>VLOOKUP($E11,Sheet2!$A$6:$V$60,5,FALSE)</f>
        <v>#REF!</v>
      </c>
      <c r="I11" s="124" t="e">
        <f>VLOOKUP($E11,Sheet2!$A$6:$V$60,6,FALSE)</f>
        <v>#REF!</v>
      </c>
      <c r="J11" s="124" t="e">
        <f>VLOOKUP($E11,Sheet2!$A$6:$V$60,7,FALSE)</f>
        <v>#REF!</v>
      </c>
      <c r="K11" s="124" t="e">
        <f>VLOOKUP($E11,Sheet2!$A$6:$V$60,8,FALSE)</f>
        <v>#REF!</v>
      </c>
      <c r="L11" s="124" t="e">
        <f>VLOOKUP($E11,Sheet2!$A$6:$V$60,9,FALSE)</f>
        <v>#REF!</v>
      </c>
      <c r="M11" s="124" t="e">
        <f>VLOOKUP($E11,Sheet2!$A$6:$V$60,10,FALSE)</f>
        <v>#REF!</v>
      </c>
      <c r="N11" s="124" t="e">
        <f>VLOOKUP($E11,Sheet2!$A$6:$V$60,11,FALSE)</f>
        <v>#REF!</v>
      </c>
      <c r="O11" s="124" t="e">
        <f>VLOOKUP($E11,Sheet2!$A$6:$V$60,12,FALSE)</f>
        <v>#REF!</v>
      </c>
      <c r="P11" s="124" t="e">
        <f>VLOOKUP($E11,Sheet2!$A$6:$V$60,13,FALSE)</f>
        <v>#REF!</v>
      </c>
      <c r="Q11" s="124" t="e">
        <f>VLOOKUP($E11,Sheet2!$A$6:$V$60,14,FALSE)</f>
        <v>#REF!</v>
      </c>
      <c r="R11" s="124" t="e">
        <f>VLOOKUP($E11,Sheet2!$A$6:$V$60,15,FALSE)</f>
        <v>#REF!</v>
      </c>
      <c r="S11" s="124" t="e">
        <f>VLOOKUP($E11,Sheet2!$A$6:$V$60,16,FALSE)</f>
        <v>#REF!</v>
      </c>
      <c r="T11" s="124" t="e">
        <f>VLOOKUP($E11,Sheet2!$A$6:$V$60,17,FALSE)</f>
        <v>#REF!</v>
      </c>
      <c r="U11" s="124" t="e">
        <f>VLOOKUP($E11,Sheet2!$A$6:$V$60,18,FALSE)</f>
        <v>#REF!</v>
      </c>
      <c r="V11" s="124" t="e">
        <f>VLOOKUP($E11,Sheet2!$A$6:$V$60,19,FALSE)</f>
        <v>#REF!</v>
      </c>
      <c r="W11" s="124" t="e">
        <f>VLOOKUP($E11,Sheet2!$A$6:$V$60,20,FALSE)</f>
        <v>#REF!</v>
      </c>
      <c r="X11" s="124" t="e">
        <f>VLOOKUP($E11,Sheet2!$A$6:$V$60,21,FALSE)</f>
        <v>#REF!</v>
      </c>
      <c r="Y11" s="124"/>
      <c r="Z11" s="124"/>
      <c r="AA11" s="124"/>
      <c r="AB11" s="124"/>
      <c r="AC11" s="124"/>
      <c r="AD11" s="124"/>
      <c r="AE11" s="124"/>
      <c r="AF11" s="124"/>
      <c r="AG11" s="124"/>
      <c r="AH11" s="124"/>
      <c r="AI11" s="124"/>
      <c r="AJ11" s="124"/>
      <c r="AK11" s="124"/>
    </row>
    <row r="12" spans="1:37" ht="15" customHeight="1">
      <c r="D12" s="119">
        <v>310100100001000</v>
      </c>
      <c r="E12" s="120" t="s">
        <v>124</v>
      </c>
      <c r="G12" s="124"/>
      <c r="H12" s="124"/>
      <c r="I12" s="124"/>
      <c r="J12" s="124"/>
      <c r="K12" s="124"/>
      <c r="L12" s="124"/>
      <c r="M12" s="124"/>
      <c r="N12" s="124"/>
      <c r="O12" s="124"/>
      <c r="P12" s="124"/>
      <c r="Q12" s="124"/>
      <c r="R12" s="124"/>
      <c r="S12" s="124"/>
      <c r="T12" s="124"/>
      <c r="U12" s="124"/>
      <c r="V12" s="124"/>
      <c r="W12" s="124"/>
      <c r="X12" s="124"/>
      <c r="Y12" s="124">
        <f t="shared" ref="Y12:Y14" si="1">+W12+X12-I12</f>
        <v>0</v>
      </c>
      <c r="Z12" s="124"/>
      <c r="AA12" s="124"/>
      <c r="AB12" s="124"/>
      <c r="AC12" s="124"/>
      <c r="AD12" s="124"/>
      <c r="AE12" s="124"/>
      <c r="AF12" s="124"/>
      <c r="AG12" s="124"/>
      <c r="AH12" s="124"/>
      <c r="AI12" s="124"/>
      <c r="AJ12" s="124"/>
      <c r="AK12" s="124"/>
    </row>
    <row r="13" spans="1:37" ht="15" customHeight="1">
      <c r="D13" s="119">
        <v>310100100002000</v>
      </c>
      <c r="E13" s="120" t="s">
        <v>125</v>
      </c>
      <c r="G13" s="124"/>
      <c r="H13" s="124"/>
      <c r="I13" s="124"/>
      <c r="J13" s="124"/>
      <c r="K13" s="124"/>
      <c r="L13" s="124"/>
      <c r="M13" s="124"/>
      <c r="N13" s="124"/>
      <c r="O13" s="124"/>
      <c r="P13" s="124"/>
      <c r="Q13" s="124"/>
      <c r="R13" s="124"/>
      <c r="S13" s="124"/>
      <c r="T13" s="124"/>
      <c r="U13" s="124"/>
      <c r="V13" s="124"/>
      <c r="W13" s="124"/>
      <c r="X13" s="124"/>
      <c r="Y13" s="124">
        <f t="shared" si="1"/>
        <v>0</v>
      </c>
      <c r="Z13" s="124"/>
      <c r="AA13" s="124"/>
      <c r="AB13" s="124"/>
      <c r="AC13" s="124"/>
      <c r="AD13" s="124"/>
      <c r="AE13" s="124"/>
      <c r="AF13" s="124"/>
      <c r="AG13" s="124"/>
      <c r="AH13" s="124"/>
      <c r="AI13" s="124"/>
      <c r="AJ13" s="124"/>
      <c r="AK13" s="124"/>
    </row>
    <row r="14" spans="1:37" ht="15" customHeight="1">
      <c r="D14" s="119">
        <v>310100100003000</v>
      </c>
      <c r="E14" s="120" t="s">
        <v>126</v>
      </c>
      <c r="G14" s="124"/>
      <c r="H14" s="124"/>
      <c r="I14" s="124"/>
      <c r="J14" s="124"/>
      <c r="K14" s="124"/>
      <c r="L14" s="124"/>
      <c r="M14" s="124"/>
      <c r="N14" s="124"/>
      <c r="O14" s="124"/>
      <c r="P14" s="124"/>
      <c r="Q14" s="124"/>
      <c r="R14" s="124"/>
      <c r="S14" s="124"/>
      <c r="T14" s="124"/>
      <c r="U14" s="124"/>
      <c r="V14" s="124"/>
      <c r="W14" s="124"/>
      <c r="X14" s="124"/>
      <c r="Y14" s="124">
        <f t="shared" si="1"/>
        <v>0</v>
      </c>
      <c r="Z14" s="124"/>
      <c r="AA14" s="124"/>
      <c r="AB14" s="124"/>
      <c r="AC14" s="124"/>
      <c r="AD14" s="124"/>
      <c r="AE14" s="124"/>
      <c r="AF14" s="124"/>
      <c r="AG14" s="124"/>
      <c r="AH14" s="124"/>
      <c r="AI14" s="124"/>
      <c r="AJ14" s="124"/>
      <c r="AK14" s="124"/>
    </row>
    <row r="15" spans="1:37" ht="15" customHeight="1">
      <c r="A15" t="s">
        <v>38</v>
      </c>
      <c r="B15" t="s">
        <v>151</v>
      </c>
      <c r="C15" s="120" t="s">
        <v>126</v>
      </c>
      <c r="D15" s="120"/>
      <c r="E15" s="117" t="s">
        <v>66</v>
      </c>
      <c r="F15" s="124" t="e">
        <f>VLOOKUP($E15,Sheet2!$A$6:$V$60,3,FALSE)</f>
        <v>#REF!</v>
      </c>
      <c r="G15" s="124" t="e">
        <f>VLOOKUP($E15,Sheet2!$A$6:$V$60,4,FALSE)</f>
        <v>#REF!</v>
      </c>
      <c r="H15" s="124" t="e">
        <f>VLOOKUP($E15,Sheet2!$A$6:$V$60,5,FALSE)</f>
        <v>#REF!</v>
      </c>
      <c r="I15" s="124" t="e">
        <f>VLOOKUP($E15,Sheet2!$A$6:$V$60,6,FALSE)</f>
        <v>#REF!</v>
      </c>
      <c r="J15" s="124" t="e">
        <f>VLOOKUP($E15,Sheet2!$A$6:$V$60,7,FALSE)</f>
        <v>#REF!</v>
      </c>
      <c r="K15" s="124" t="e">
        <f>VLOOKUP($E15,Sheet2!$A$6:$V$60,8,FALSE)</f>
        <v>#REF!</v>
      </c>
      <c r="L15" s="124" t="e">
        <f>VLOOKUP($E15,Sheet2!$A$6:$V$60,9,FALSE)</f>
        <v>#REF!</v>
      </c>
      <c r="M15" s="124" t="e">
        <f>VLOOKUP($E15,Sheet2!$A$6:$V$60,10,FALSE)</f>
        <v>#REF!</v>
      </c>
      <c r="N15" s="124" t="e">
        <f>VLOOKUP($E15,Sheet2!$A$6:$V$60,11,FALSE)</f>
        <v>#REF!</v>
      </c>
      <c r="O15" s="124" t="e">
        <f>VLOOKUP($E15,Sheet2!$A$6:$V$60,12,FALSE)</f>
        <v>#REF!</v>
      </c>
      <c r="P15" s="124" t="e">
        <f>VLOOKUP($E15,Sheet2!$A$6:$V$60,13,FALSE)</f>
        <v>#REF!</v>
      </c>
      <c r="Q15" s="124" t="e">
        <f>VLOOKUP($E15,Sheet2!$A$6:$V$60,14,FALSE)</f>
        <v>#REF!</v>
      </c>
      <c r="R15" s="124" t="e">
        <f>VLOOKUP($E15,Sheet2!$A$6:$V$60,15,FALSE)</f>
        <v>#REF!</v>
      </c>
      <c r="S15" s="124" t="e">
        <f>VLOOKUP($E15,Sheet2!$A$6:$V$60,16,FALSE)</f>
        <v>#REF!</v>
      </c>
      <c r="T15" s="124" t="e">
        <f>VLOOKUP($E15,Sheet2!$A$6:$V$60,17,FALSE)</f>
        <v>#REF!</v>
      </c>
      <c r="U15" s="124" t="e">
        <f>VLOOKUP($E15,Sheet2!$A$6:$V$60,18,FALSE)</f>
        <v>#REF!</v>
      </c>
      <c r="V15" s="124" t="e">
        <f>VLOOKUP($E15,Sheet2!$A$6:$V$60,19,FALSE)</f>
        <v>#REF!</v>
      </c>
      <c r="W15" s="124" t="e">
        <f>VLOOKUP($E15,Sheet2!$A$6:$V$60,20,FALSE)</f>
        <v>#REF!</v>
      </c>
      <c r="X15" s="124" t="e">
        <f>VLOOKUP($E15,Sheet2!$A$6:$V$60,21,FALSE)</f>
        <v>#REF!</v>
      </c>
      <c r="Y15" s="124"/>
      <c r="Z15" s="124"/>
      <c r="AA15" s="124"/>
      <c r="AB15" s="124"/>
      <c r="AC15" s="124"/>
      <c r="AD15" s="124"/>
      <c r="AE15" s="124"/>
      <c r="AF15" s="124"/>
      <c r="AG15" s="124"/>
      <c r="AH15" s="124"/>
      <c r="AI15" s="124"/>
      <c r="AJ15" s="124"/>
      <c r="AK15" s="124"/>
    </row>
    <row r="16" spans="1:37" ht="15" customHeight="1">
      <c r="D16" s="119">
        <v>310201100001000</v>
      </c>
      <c r="E16" s="120" t="s">
        <v>127</v>
      </c>
      <c r="G16" s="124"/>
      <c r="H16" s="124"/>
      <c r="I16" s="124"/>
      <c r="J16" s="124"/>
      <c r="K16" s="124"/>
      <c r="L16" s="124"/>
      <c r="M16" s="124"/>
      <c r="N16" s="124"/>
      <c r="O16" s="124"/>
      <c r="P16" s="124"/>
      <c r="Q16" s="124"/>
      <c r="R16" s="124"/>
      <c r="S16" s="124"/>
      <c r="T16" s="124"/>
      <c r="U16" s="124"/>
      <c r="V16" s="124"/>
      <c r="W16" s="124"/>
      <c r="X16" s="124"/>
      <c r="Y16" s="124">
        <f t="shared" ref="Y16:Y22" si="2">+W16+X16-I16</f>
        <v>0</v>
      </c>
      <c r="Z16" s="124"/>
      <c r="AA16" s="124"/>
      <c r="AB16" s="124"/>
      <c r="AC16" s="124"/>
      <c r="AD16" s="124"/>
      <c r="AE16" s="124"/>
      <c r="AF16" s="124"/>
      <c r="AG16" s="124"/>
      <c r="AH16" s="124"/>
      <c r="AI16" s="124"/>
      <c r="AJ16" s="124"/>
      <c r="AK16" s="124"/>
    </row>
    <row r="17" spans="1:37" ht="15" customHeight="1">
      <c r="A17" t="s">
        <v>38</v>
      </c>
      <c r="B17" t="s">
        <v>181</v>
      </c>
      <c r="C17" s="120" t="s">
        <v>127</v>
      </c>
      <c r="D17" s="120"/>
      <c r="E17" s="117" t="s">
        <v>81</v>
      </c>
      <c r="F17" s="124" t="e">
        <f>VLOOKUP($E17,Sheet2!$A$6:$V$60,3,FALSE)</f>
        <v>#REF!</v>
      </c>
      <c r="G17" s="124" t="e">
        <f>VLOOKUP($E17,Sheet2!$A$6:$V$60,4,FALSE)</f>
        <v>#REF!</v>
      </c>
      <c r="H17" s="124" t="e">
        <f>VLOOKUP($E17,Sheet2!$A$6:$V$60,5,FALSE)</f>
        <v>#REF!</v>
      </c>
      <c r="I17" s="124" t="e">
        <f>VLOOKUP($E17,Sheet2!$A$6:$V$60,6,FALSE)</f>
        <v>#REF!</v>
      </c>
      <c r="J17" s="124" t="e">
        <f>VLOOKUP($E17,Sheet2!$A$6:$V$60,7,FALSE)</f>
        <v>#REF!</v>
      </c>
      <c r="K17" s="124" t="e">
        <f>VLOOKUP($E17,Sheet2!$A$6:$V$60,8,FALSE)</f>
        <v>#REF!</v>
      </c>
      <c r="L17" s="124" t="e">
        <f>VLOOKUP($E17,Sheet2!$A$6:$V$60,9,FALSE)</f>
        <v>#REF!</v>
      </c>
      <c r="M17" s="124" t="e">
        <f>VLOOKUP($E17,Sheet2!$A$6:$V$60,10,FALSE)</f>
        <v>#REF!</v>
      </c>
      <c r="N17" s="124" t="e">
        <f>VLOOKUP($E17,Sheet2!$A$6:$V$60,11,FALSE)</f>
        <v>#REF!</v>
      </c>
      <c r="O17" s="124" t="e">
        <f>VLOOKUP($E17,Sheet2!$A$6:$V$60,12,FALSE)</f>
        <v>#REF!</v>
      </c>
      <c r="P17" s="124" t="e">
        <f>VLOOKUP($E17,Sheet2!$A$6:$V$60,13,FALSE)</f>
        <v>#REF!</v>
      </c>
      <c r="Q17" s="124" t="e">
        <f>VLOOKUP($E17,Sheet2!$A$6:$V$60,14,FALSE)</f>
        <v>#REF!</v>
      </c>
      <c r="R17" s="124" t="e">
        <f>VLOOKUP($E17,Sheet2!$A$6:$V$60,15,FALSE)</f>
        <v>#REF!</v>
      </c>
      <c r="S17" s="124" t="e">
        <f>VLOOKUP($E17,Sheet2!$A$6:$V$60,16,FALSE)</f>
        <v>#REF!</v>
      </c>
      <c r="T17" s="124" t="e">
        <f>VLOOKUP($E17,Sheet2!$A$6:$V$60,17,FALSE)</f>
        <v>#REF!</v>
      </c>
      <c r="U17" s="124" t="e">
        <f>VLOOKUP($E17,Sheet2!$A$6:$V$60,18,FALSE)</f>
        <v>#REF!</v>
      </c>
      <c r="V17" s="124" t="e">
        <f>VLOOKUP($E17,Sheet2!$A$6:$V$60,19,FALSE)</f>
        <v>#REF!</v>
      </c>
      <c r="W17" s="124" t="e">
        <f>VLOOKUP($E17,Sheet2!$A$6:$V$60,20,FALSE)</f>
        <v>#REF!</v>
      </c>
      <c r="X17" s="124" t="e">
        <f>VLOOKUP($E17,Sheet2!$A$6:$V$60,21,FALSE)</f>
        <v>#REF!</v>
      </c>
      <c r="Y17" s="124" t="e">
        <f t="shared" si="2"/>
        <v>#REF!</v>
      </c>
      <c r="Z17" s="124"/>
      <c r="AA17" s="124"/>
      <c r="AB17" s="124"/>
      <c r="AC17" s="124"/>
      <c r="AD17" s="124"/>
      <c r="AE17" s="124"/>
      <c r="AF17" s="124"/>
      <c r="AG17" s="124"/>
      <c r="AH17" s="124"/>
      <c r="AI17" s="124"/>
      <c r="AJ17" s="124"/>
      <c r="AK17" s="124"/>
    </row>
    <row r="18" spans="1:37" ht="15" customHeight="1">
      <c r="A18" t="s">
        <v>38</v>
      </c>
      <c r="B18" t="s">
        <v>181</v>
      </c>
      <c r="C18" s="120" t="s">
        <v>127</v>
      </c>
      <c r="D18" s="120"/>
      <c r="E18" s="117" t="s">
        <v>77</v>
      </c>
      <c r="F18" s="124" t="e">
        <f>VLOOKUP($E18,Sheet2!$A$6:$V$60,3,FALSE)</f>
        <v>#REF!</v>
      </c>
      <c r="G18" s="124" t="e">
        <f>VLOOKUP($E18,Sheet2!$A$6:$V$60,4,FALSE)</f>
        <v>#REF!</v>
      </c>
      <c r="H18" s="124" t="e">
        <f>VLOOKUP($E18,Sheet2!$A$6:$V$60,5,FALSE)</f>
        <v>#REF!</v>
      </c>
      <c r="I18" s="124" t="e">
        <f>VLOOKUP($E18,Sheet2!$A$6:$V$60,6,FALSE)</f>
        <v>#REF!</v>
      </c>
      <c r="J18" s="124" t="e">
        <f>VLOOKUP($E18,Sheet2!$A$6:$V$60,7,FALSE)</f>
        <v>#REF!</v>
      </c>
      <c r="K18" s="124" t="e">
        <f>VLOOKUP($E18,Sheet2!$A$6:$V$60,8,FALSE)</f>
        <v>#REF!</v>
      </c>
      <c r="L18" s="124" t="e">
        <f>VLOOKUP($E18,Sheet2!$A$6:$V$60,9,FALSE)</f>
        <v>#REF!</v>
      </c>
      <c r="M18" s="124" t="e">
        <f>VLOOKUP($E18,Sheet2!$A$6:$V$60,10,FALSE)</f>
        <v>#REF!</v>
      </c>
      <c r="N18" s="124" t="e">
        <f>VLOOKUP($E18,Sheet2!$A$6:$V$60,11,FALSE)</f>
        <v>#REF!</v>
      </c>
      <c r="O18" s="124" t="e">
        <f>VLOOKUP($E18,Sheet2!$A$6:$V$60,12,FALSE)</f>
        <v>#REF!</v>
      </c>
      <c r="P18" s="124" t="e">
        <f>VLOOKUP($E18,Sheet2!$A$6:$V$60,13,FALSE)</f>
        <v>#REF!</v>
      </c>
      <c r="Q18" s="124" t="e">
        <f>VLOOKUP($E18,Sheet2!$A$6:$V$60,14,FALSE)</f>
        <v>#REF!</v>
      </c>
      <c r="R18" s="124" t="e">
        <f>VLOOKUP($E18,Sheet2!$A$6:$V$60,15,FALSE)</f>
        <v>#REF!</v>
      </c>
      <c r="S18" s="124" t="e">
        <f>VLOOKUP($E18,Sheet2!$A$6:$V$60,16,FALSE)</f>
        <v>#REF!</v>
      </c>
      <c r="T18" s="124" t="e">
        <f>VLOOKUP($E18,Sheet2!$A$6:$V$60,17,FALSE)</f>
        <v>#REF!</v>
      </c>
      <c r="U18" s="124" t="e">
        <f>VLOOKUP($E18,Sheet2!$A$6:$V$60,18,FALSE)</f>
        <v>#REF!</v>
      </c>
      <c r="V18" s="124" t="e">
        <f>VLOOKUP($E18,Sheet2!$A$6:$V$60,19,FALSE)</f>
        <v>#REF!</v>
      </c>
      <c r="W18" s="124" t="e">
        <f>VLOOKUP($E18,Sheet2!$A$6:$V$60,20,FALSE)</f>
        <v>#REF!</v>
      </c>
      <c r="X18" s="124" t="e">
        <f>VLOOKUP($E18,Sheet2!$A$6:$V$60,21,FALSE)</f>
        <v>#REF!</v>
      </c>
      <c r="Y18" s="124" t="e">
        <f t="shared" si="2"/>
        <v>#REF!</v>
      </c>
      <c r="Z18" s="124"/>
      <c r="AA18" s="124"/>
      <c r="AB18" s="124"/>
      <c r="AC18" s="124"/>
      <c r="AD18" s="124"/>
      <c r="AE18" s="124"/>
      <c r="AF18" s="124"/>
      <c r="AG18" s="124"/>
      <c r="AH18" s="124"/>
      <c r="AI18" s="124"/>
      <c r="AJ18" s="124"/>
      <c r="AK18" s="124"/>
    </row>
    <row r="19" spans="1:37" ht="15" customHeight="1">
      <c r="A19" t="s">
        <v>38</v>
      </c>
      <c r="B19" t="s">
        <v>181</v>
      </c>
      <c r="C19" s="120" t="s">
        <v>127</v>
      </c>
      <c r="D19" s="120"/>
      <c r="E19" s="117" t="s">
        <v>152</v>
      </c>
      <c r="F19" s="124" t="e">
        <f>VLOOKUP($E19,Sheet2!$A$6:$V$60,3,FALSE)</f>
        <v>#REF!</v>
      </c>
      <c r="G19" s="124" t="e">
        <f>VLOOKUP($E19,Sheet2!$A$6:$V$60,4,FALSE)</f>
        <v>#REF!</v>
      </c>
      <c r="H19" s="124" t="e">
        <f>VLOOKUP($E19,Sheet2!$A$6:$V$60,5,FALSE)</f>
        <v>#REF!</v>
      </c>
      <c r="I19" s="124" t="e">
        <f>VLOOKUP($E19,Sheet2!$A$6:$V$60,6,FALSE)</f>
        <v>#REF!</v>
      </c>
      <c r="J19" s="124" t="e">
        <f>VLOOKUP($E19,Sheet2!$A$6:$V$60,7,FALSE)</f>
        <v>#REF!</v>
      </c>
      <c r="K19" s="124" t="e">
        <f>VLOOKUP($E19,Sheet2!$A$6:$V$60,8,FALSE)</f>
        <v>#REF!</v>
      </c>
      <c r="L19" s="124" t="e">
        <f>VLOOKUP($E19,Sheet2!$A$6:$V$60,9,FALSE)</f>
        <v>#REF!</v>
      </c>
      <c r="M19" s="124" t="e">
        <f>VLOOKUP($E19,Sheet2!$A$6:$V$60,10,FALSE)</f>
        <v>#REF!</v>
      </c>
      <c r="N19" s="124" t="e">
        <f>VLOOKUP($E19,Sheet2!$A$6:$V$60,11,FALSE)</f>
        <v>#REF!</v>
      </c>
      <c r="O19" s="124" t="e">
        <f>VLOOKUP($E19,Sheet2!$A$6:$V$60,12,FALSE)</f>
        <v>#REF!</v>
      </c>
      <c r="P19" s="124" t="e">
        <f>VLOOKUP($E19,Sheet2!$A$6:$V$60,13,FALSE)</f>
        <v>#REF!</v>
      </c>
      <c r="Q19" s="124" t="e">
        <f>VLOOKUP($E19,Sheet2!$A$6:$V$60,14,FALSE)</f>
        <v>#REF!</v>
      </c>
      <c r="R19" s="124" t="e">
        <f>VLOOKUP($E19,Sheet2!$A$6:$V$60,15,FALSE)</f>
        <v>#REF!</v>
      </c>
      <c r="S19" s="124" t="e">
        <f>VLOOKUP($E19,Sheet2!$A$6:$V$60,16,FALSE)</f>
        <v>#REF!</v>
      </c>
      <c r="T19" s="124" t="e">
        <f>VLOOKUP($E19,Sheet2!$A$6:$V$60,17,FALSE)</f>
        <v>#REF!</v>
      </c>
      <c r="U19" s="124" t="e">
        <f>VLOOKUP($E19,Sheet2!$A$6:$V$60,18,FALSE)</f>
        <v>#REF!</v>
      </c>
      <c r="V19" s="124" t="e">
        <f>VLOOKUP($E19,Sheet2!$A$6:$V$60,19,FALSE)</f>
        <v>#REF!</v>
      </c>
      <c r="W19" s="124" t="e">
        <f>VLOOKUP($E19,Sheet2!$A$6:$V$60,20,FALSE)</f>
        <v>#REF!</v>
      </c>
      <c r="X19" s="124" t="e">
        <f>VLOOKUP($E19,Sheet2!$A$6:$V$60,21,FALSE)</f>
        <v>#REF!</v>
      </c>
      <c r="Y19" s="124" t="e">
        <f t="shared" si="2"/>
        <v>#REF!</v>
      </c>
      <c r="Z19" s="124"/>
      <c r="AA19" s="124"/>
      <c r="AB19" s="124"/>
      <c r="AC19" s="124"/>
      <c r="AD19" s="124"/>
      <c r="AE19" s="124"/>
      <c r="AF19" s="124"/>
      <c r="AG19" s="124"/>
      <c r="AH19" s="124"/>
      <c r="AI19" s="124"/>
      <c r="AJ19" s="124"/>
      <c r="AK19" s="124"/>
    </row>
    <row r="20" spans="1:37" ht="15" customHeight="1">
      <c r="A20" t="s">
        <v>38</v>
      </c>
      <c r="B20" t="s">
        <v>181</v>
      </c>
      <c r="C20" s="120" t="s">
        <v>127</v>
      </c>
      <c r="D20" s="120"/>
      <c r="E20" s="117" t="s">
        <v>159</v>
      </c>
      <c r="F20" s="124" t="e">
        <f>VLOOKUP($E20,Sheet2!$A$6:$V$60,3,FALSE)</f>
        <v>#REF!</v>
      </c>
      <c r="G20" s="124" t="e">
        <f>VLOOKUP($E20,Sheet2!$A$6:$V$60,4,FALSE)</f>
        <v>#REF!</v>
      </c>
      <c r="H20" s="124" t="e">
        <f>VLOOKUP($E20,Sheet2!$A$6:$V$60,5,FALSE)</f>
        <v>#REF!</v>
      </c>
      <c r="I20" s="124" t="e">
        <f>VLOOKUP($E20,Sheet2!$A$6:$V$60,6,FALSE)</f>
        <v>#REF!</v>
      </c>
      <c r="J20" s="124" t="e">
        <f>VLOOKUP($E20,Sheet2!$A$6:$V$60,7,FALSE)</f>
        <v>#REF!</v>
      </c>
      <c r="K20" s="124" t="e">
        <f>VLOOKUP($E20,Sheet2!$A$6:$V$60,8,FALSE)</f>
        <v>#REF!</v>
      </c>
      <c r="L20" s="124" t="e">
        <f>VLOOKUP($E20,Sheet2!$A$6:$V$60,9,FALSE)</f>
        <v>#REF!</v>
      </c>
      <c r="M20" s="124" t="e">
        <f>VLOOKUP($E20,Sheet2!$A$6:$V$60,10,FALSE)</f>
        <v>#REF!</v>
      </c>
      <c r="N20" s="124" t="e">
        <f>VLOOKUP($E20,Sheet2!$A$6:$V$60,11,FALSE)</f>
        <v>#REF!</v>
      </c>
      <c r="O20" s="124" t="e">
        <f>VLOOKUP($E20,Sheet2!$A$6:$V$60,12,FALSE)</f>
        <v>#REF!</v>
      </c>
      <c r="P20" s="124" t="e">
        <f>VLOOKUP($E20,Sheet2!$A$6:$V$60,13,FALSE)</f>
        <v>#REF!</v>
      </c>
      <c r="Q20" s="124" t="e">
        <f>VLOOKUP($E20,Sheet2!$A$6:$V$60,14,FALSE)</f>
        <v>#REF!</v>
      </c>
      <c r="R20" s="124" t="e">
        <f>VLOOKUP($E20,Sheet2!$A$6:$V$60,15,FALSE)</f>
        <v>#REF!</v>
      </c>
      <c r="S20" s="124" t="e">
        <f>VLOOKUP($E20,Sheet2!$A$6:$V$60,16,FALSE)</f>
        <v>#REF!</v>
      </c>
      <c r="T20" s="124" t="e">
        <f>VLOOKUP($E20,Sheet2!$A$6:$V$60,17,FALSE)</f>
        <v>#REF!</v>
      </c>
      <c r="U20" s="124" t="e">
        <f>VLOOKUP($E20,Sheet2!$A$6:$V$60,18,FALSE)</f>
        <v>#REF!</v>
      </c>
      <c r="V20" s="124" t="e">
        <f>VLOOKUP($E20,Sheet2!$A$6:$V$60,19,FALSE)</f>
        <v>#REF!</v>
      </c>
      <c r="W20" s="124" t="e">
        <f>VLOOKUP($E20,Sheet2!$A$6:$V$60,20,FALSE)</f>
        <v>#REF!</v>
      </c>
      <c r="X20" s="124" t="e">
        <f>VLOOKUP($E20,Sheet2!$A$6:$V$60,21,FALSE)</f>
        <v>#REF!</v>
      </c>
      <c r="Y20" s="124" t="e">
        <f t="shared" si="2"/>
        <v>#REF!</v>
      </c>
      <c r="Z20" s="124"/>
      <c r="AA20" s="124"/>
      <c r="AB20" s="124"/>
      <c r="AC20" s="124"/>
      <c r="AD20" s="124"/>
      <c r="AE20" s="124"/>
      <c r="AF20" s="124"/>
      <c r="AG20" s="124"/>
      <c r="AH20" s="124"/>
      <c r="AI20" s="124"/>
      <c r="AJ20" s="124"/>
      <c r="AK20" s="124"/>
    </row>
    <row r="21" spans="1:37" ht="15" customHeight="1">
      <c r="A21" t="s">
        <v>38</v>
      </c>
      <c r="B21" t="s">
        <v>181</v>
      </c>
      <c r="C21" s="120" t="s">
        <v>127</v>
      </c>
      <c r="D21" s="120"/>
      <c r="E21" s="117" t="s">
        <v>164</v>
      </c>
      <c r="F21" s="124" t="e">
        <f>VLOOKUP($E21,Sheet2!$A$6:$V$60,3,FALSE)</f>
        <v>#REF!</v>
      </c>
      <c r="G21" s="124" t="e">
        <f>VLOOKUP($E21,Sheet2!$A$6:$V$60,4,FALSE)</f>
        <v>#REF!</v>
      </c>
      <c r="H21" s="124" t="e">
        <f>VLOOKUP($E21,Sheet2!$A$6:$V$60,5,FALSE)</f>
        <v>#REF!</v>
      </c>
      <c r="I21" s="124" t="e">
        <f>VLOOKUP($E21,Sheet2!$A$6:$V$60,6,FALSE)</f>
        <v>#REF!</v>
      </c>
      <c r="J21" s="124" t="e">
        <f>VLOOKUP($E21,Sheet2!$A$6:$V$60,7,FALSE)</f>
        <v>#REF!</v>
      </c>
      <c r="K21" s="124" t="e">
        <f>VLOOKUP($E21,Sheet2!$A$6:$V$60,8,FALSE)</f>
        <v>#REF!</v>
      </c>
      <c r="L21" s="124" t="e">
        <f>VLOOKUP($E21,Sheet2!$A$6:$V$60,9,FALSE)</f>
        <v>#REF!</v>
      </c>
      <c r="M21" s="124" t="e">
        <f>VLOOKUP($E21,Sheet2!$A$6:$V$60,10,FALSE)</f>
        <v>#REF!</v>
      </c>
      <c r="N21" s="124" t="e">
        <f>VLOOKUP($E21,Sheet2!$A$6:$V$60,11,FALSE)</f>
        <v>#REF!</v>
      </c>
      <c r="O21" s="124" t="e">
        <f>VLOOKUP($E21,Sheet2!$A$6:$V$60,12,FALSE)</f>
        <v>#REF!</v>
      </c>
      <c r="P21" s="124" t="e">
        <f>VLOOKUP($E21,Sheet2!$A$6:$V$60,13,FALSE)</f>
        <v>#REF!</v>
      </c>
      <c r="Q21" s="124" t="e">
        <f>VLOOKUP($E21,Sheet2!$A$6:$V$60,14,FALSE)</f>
        <v>#REF!</v>
      </c>
      <c r="R21" s="124" t="e">
        <f>VLOOKUP($E21,Sheet2!$A$6:$V$60,15,FALSE)</f>
        <v>#REF!</v>
      </c>
      <c r="S21" s="124" t="e">
        <f>VLOOKUP($E21,Sheet2!$A$6:$V$60,16,FALSE)</f>
        <v>#REF!</v>
      </c>
      <c r="T21" s="124" t="e">
        <f>VLOOKUP($E21,Sheet2!$A$6:$V$60,17,FALSE)</f>
        <v>#REF!</v>
      </c>
      <c r="U21" s="124" t="e">
        <f>VLOOKUP($E21,Sheet2!$A$6:$V$60,18,FALSE)</f>
        <v>#REF!</v>
      </c>
      <c r="V21" s="124" t="e">
        <f>VLOOKUP($E21,Sheet2!$A$6:$V$60,19,FALSE)</f>
        <v>#REF!</v>
      </c>
      <c r="W21" s="124" t="e">
        <f>VLOOKUP($E21,Sheet2!$A$6:$V$60,20,FALSE)</f>
        <v>#REF!</v>
      </c>
      <c r="X21" s="124" t="e">
        <f>VLOOKUP($E21,Sheet2!$A$6:$V$60,21,FALSE)</f>
        <v>#REF!</v>
      </c>
      <c r="Y21" s="124" t="e">
        <f t="shared" si="2"/>
        <v>#REF!</v>
      </c>
      <c r="Z21" s="124"/>
      <c r="AA21" s="124"/>
      <c r="AB21" s="124"/>
      <c r="AC21" s="124"/>
      <c r="AD21" s="124"/>
      <c r="AE21" s="124"/>
      <c r="AF21" s="124"/>
      <c r="AG21" s="124"/>
      <c r="AH21" s="124"/>
      <c r="AI21" s="124"/>
      <c r="AJ21" s="124"/>
      <c r="AK21" s="124"/>
    </row>
    <row r="22" spans="1:37" ht="15" customHeight="1">
      <c r="D22" s="119">
        <v>310201100002000</v>
      </c>
      <c r="E22" s="120" t="s">
        <v>128</v>
      </c>
      <c r="G22" s="124"/>
      <c r="H22" s="124"/>
      <c r="I22" s="124"/>
      <c r="J22" s="124"/>
      <c r="K22" s="124"/>
      <c r="L22" s="124"/>
      <c r="M22" s="124"/>
      <c r="N22" s="124"/>
      <c r="O22" s="124"/>
      <c r="P22" s="124"/>
      <c r="Q22" s="124"/>
      <c r="R22" s="124"/>
      <c r="S22" s="124"/>
      <c r="T22" s="124"/>
      <c r="U22" s="124"/>
      <c r="V22" s="124"/>
      <c r="W22" s="124"/>
      <c r="X22" s="124"/>
      <c r="Y22" s="124">
        <f t="shared" si="2"/>
        <v>0</v>
      </c>
      <c r="Z22" s="124"/>
      <c r="AA22" s="124"/>
      <c r="AB22" s="124"/>
      <c r="AC22" s="124"/>
      <c r="AD22" s="124"/>
      <c r="AE22" s="124"/>
      <c r="AF22" s="124"/>
      <c r="AG22" s="124"/>
      <c r="AH22" s="124"/>
      <c r="AI22" s="124"/>
      <c r="AJ22" s="124"/>
      <c r="AK22" s="124"/>
    </row>
    <row r="23" spans="1:37" ht="15" customHeight="1">
      <c r="A23" t="s">
        <v>38</v>
      </c>
      <c r="B23" t="s">
        <v>151</v>
      </c>
      <c r="C23" s="120" t="s">
        <v>128</v>
      </c>
      <c r="D23" s="120"/>
      <c r="E23" s="117" t="s">
        <v>40</v>
      </c>
      <c r="F23" s="124" t="e">
        <f>VLOOKUP($E23,Sheet2!$A$6:$V$60,3,FALSE)</f>
        <v>#REF!</v>
      </c>
      <c r="G23" s="124" t="e">
        <f>VLOOKUP($E23,Sheet2!$A$6:$V$60,4,FALSE)</f>
        <v>#REF!</v>
      </c>
      <c r="H23" s="124" t="e">
        <f>VLOOKUP($E23,Sheet2!$A$6:$V$60,5,FALSE)</f>
        <v>#REF!</v>
      </c>
      <c r="I23" s="124" t="e">
        <f>VLOOKUP($E23,Sheet2!$A$6:$V$60,6,FALSE)</f>
        <v>#REF!</v>
      </c>
      <c r="J23" s="124" t="e">
        <f>VLOOKUP($E23,Sheet2!$A$6:$V$60,7,FALSE)</f>
        <v>#REF!</v>
      </c>
      <c r="K23" s="124" t="e">
        <f>VLOOKUP($E23,Sheet2!$A$6:$V$60,8,FALSE)</f>
        <v>#REF!</v>
      </c>
      <c r="L23" s="124" t="e">
        <f>VLOOKUP($E23,Sheet2!$A$6:$V$60,9,FALSE)</f>
        <v>#REF!</v>
      </c>
      <c r="M23" s="124" t="e">
        <f>VLOOKUP($E23,Sheet2!$A$6:$V$60,10,FALSE)</f>
        <v>#REF!</v>
      </c>
      <c r="N23" s="124" t="e">
        <f>VLOOKUP($E23,Sheet2!$A$6:$V$60,11,FALSE)</f>
        <v>#REF!</v>
      </c>
      <c r="O23" s="124" t="e">
        <f>VLOOKUP($E23,Sheet2!$A$6:$V$60,12,FALSE)</f>
        <v>#REF!</v>
      </c>
      <c r="P23" s="124" t="e">
        <f>VLOOKUP($E23,Sheet2!$A$6:$V$60,13,FALSE)</f>
        <v>#REF!</v>
      </c>
      <c r="Q23" s="124" t="e">
        <f>VLOOKUP($E23,Sheet2!$A$6:$V$60,14,FALSE)</f>
        <v>#REF!</v>
      </c>
      <c r="R23" s="124" t="e">
        <f>VLOOKUP($E23,Sheet2!$A$6:$V$60,15,FALSE)</f>
        <v>#REF!</v>
      </c>
      <c r="S23" s="124" t="e">
        <f>VLOOKUP($E23,Sheet2!$A$6:$V$60,16,FALSE)</f>
        <v>#REF!</v>
      </c>
      <c r="T23" s="124" t="e">
        <f>VLOOKUP($E23,Sheet2!$A$6:$V$60,17,FALSE)</f>
        <v>#REF!</v>
      </c>
      <c r="U23" s="124" t="e">
        <f>VLOOKUP($E23,Sheet2!$A$6:$V$60,18,FALSE)</f>
        <v>#REF!</v>
      </c>
      <c r="V23" s="124" t="e">
        <f>VLOOKUP($E23,Sheet2!$A$6:$V$60,19,FALSE)</f>
        <v>#REF!</v>
      </c>
      <c r="W23" s="124" t="e">
        <f>VLOOKUP($E23,Sheet2!$A$6:$V$60,20,FALSE)</f>
        <v>#REF!</v>
      </c>
      <c r="X23" s="124" t="e">
        <f>VLOOKUP($E23,Sheet2!$A$6:$V$60,21,FALSE)</f>
        <v>#REF!</v>
      </c>
      <c r="Y23" s="124"/>
      <c r="Z23" s="124"/>
      <c r="AA23" s="124"/>
      <c r="AB23" s="124"/>
      <c r="AC23" s="124"/>
      <c r="AD23" s="124"/>
      <c r="AE23" s="124"/>
      <c r="AF23" s="124"/>
      <c r="AG23" s="124"/>
      <c r="AH23" s="124"/>
      <c r="AI23" s="124"/>
      <c r="AJ23" s="124"/>
      <c r="AK23" s="124"/>
    </row>
    <row r="24" spans="1:37" ht="15" customHeight="1">
      <c r="A24" t="s">
        <v>38</v>
      </c>
      <c r="B24" t="s">
        <v>151</v>
      </c>
      <c r="C24" s="120" t="s">
        <v>128</v>
      </c>
      <c r="D24" s="120"/>
      <c r="E24" s="117" t="s">
        <v>19</v>
      </c>
      <c r="F24" s="124" t="e">
        <f>VLOOKUP($E24,Sheet2!$A$6:$V$60,3,FALSE)</f>
        <v>#REF!</v>
      </c>
      <c r="G24" s="124" t="e">
        <f>VLOOKUP($E24,Sheet2!$A$6:$V$60,4,FALSE)</f>
        <v>#REF!</v>
      </c>
      <c r="H24" s="124" t="e">
        <f>VLOOKUP($E24,Sheet2!$A$6:$V$60,5,FALSE)</f>
        <v>#REF!</v>
      </c>
      <c r="I24" s="124" t="e">
        <f>VLOOKUP($E24,Sheet2!$A$6:$V$60,6,FALSE)</f>
        <v>#REF!</v>
      </c>
      <c r="J24" s="124" t="e">
        <f>VLOOKUP($E24,Sheet2!$A$6:$V$60,7,FALSE)</f>
        <v>#REF!</v>
      </c>
      <c r="K24" s="124" t="e">
        <f>VLOOKUP($E24,Sheet2!$A$6:$V$60,8,FALSE)</f>
        <v>#REF!</v>
      </c>
      <c r="L24" s="124" t="e">
        <f>VLOOKUP($E24,Sheet2!$A$6:$V$60,9,FALSE)</f>
        <v>#REF!</v>
      </c>
      <c r="M24" s="124" t="e">
        <f>VLOOKUP($E24,Sheet2!$A$6:$V$60,10,FALSE)</f>
        <v>#REF!</v>
      </c>
      <c r="N24" s="124" t="e">
        <f>VLOOKUP($E24,Sheet2!$A$6:$V$60,11,FALSE)</f>
        <v>#REF!</v>
      </c>
      <c r="O24" s="124" t="e">
        <f>VLOOKUP($E24,Sheet2!$A$6:$V$60,12,FALSE)</f>
        <v>#REF!</v>
      </c>
      <c r="P24" s="124" t="e">
        <f>VLOOKUP($E24,Sheet2!$A$6:$V$60,13,FALSE)</f>
        <v>#REF!</v>
      </c>
      <c r="Q24" s="124" t="e">
        <f>VLOOKUP($E24,Sheet2!$A$6:$V$60,14,FALSE)</f>
        <v>#REF!</v>
      </c>
      <c r="R24" s="124" t="e">
        <f>VLOOKUP($E24,Sheet2!$A$6:$V$60,15,FALSE)</f>
        <v>#REF!</v>
      </c>
      <c r="S24" s="124" t="e">
        <f>VLOOKUP($E24,Sheet2!$A$6:$V$60,16,FALSE)</f>
        <v>#REF!</v>
      </c>
      <c r="T24" s="124" t="e">
        <f>VLOOKUP($E24,Sheet2!$A$6:$V$60,17,FALSE)</f>
        <v>#REF!</v>
      </c>
      <c r="U24" s="124" t="e">
        <f>VLOOKUP($E24,Sheet2!$A$6:$V$60,18,FALSE)</f>
        <v>#REF!</v>
      </c>
      <c r="V24" s="124" t="e">
        <f>VLOOKUP($E24,Sheet2!$A$6:$V$60,19,FALSE)</f>
        <v>#REF!</v>
      </c>
      <c r="W24" s="124" t="e">
        <f>VLOOKUP($E24,Sheet2!$A$6:$V$60,20,FALSE)</f>
        <v>#REF!</v>
      </c>
      <c r="X24" s="124" t="e">
        <f>VLOOKUP($E24,Sheet2!$A$6:$V$60,21,FALSE)</f>
        <v>#REF!</v>
      </c>
      <c r="Y24" s="124"/>
      <c r="Z24" s="124"/>
      <c r="AA24" s="124"/>
      <c r="AB24" s="124"/>
      <c r="AC24" s="124"/>
      <c r="AD24" s="124"/>
      <c r="AE24" s="124"/>
      <c r="AF24" s="124"/>
      <c r="AG24" s="124"/>
      <c r="AH24" s="124"/>
      <c r="AI24" s="124"/>
      <c r="AJ24" s="124"/>
      <c r="AK24" s="124"/>
    </row>
    <row r="25" spans="1:37" ht="15" customHeight="1">
      <c r="A25" t="s">
        <v>38</v>
      </c>
      <c r="B25" t="s">
        <v>151</v>
      </c>
      <c r="C25" s="120" t="s">
        <v>128</v>
      </c>
      <c r="D25" s="120"/>
      <c r="E25" s="117" t="s">
        <v>85</v>
      </c>
      <c r="F25" s="124" t="e">
        <f>VLOOKUP($E25,Sheet2!$A$6:$V$60,3,FALSE)</f>
        <v>#REF!</v>
      </c>
      <c r="G25" s="124" t="e">
        <f>VLOOKUP($E25,Sheet2!$A$6:$V$60,4,FALSE)</f>
        <v>#REF!</v>
      </c>
      <c r="H25" s="124" t="e">
        <f>VLOOKUP($E25,Sheet2!$A$6:$V$60,5,FALSE)</f>
        <v>#REF!</v>
      </c>
      <c r="I25" s="124" t="e">
        <f>VLOOKUP($E25,Sheet2!$A$6:$V$60,6,FALSE)</f>
        <v>#REF!</v>
      </c>
      <c r="J25" s="124" t="e">
        <f>VLOOKUP($E25,Sheet2!$A$6:$V$60,7,FALSE)</f>
        <v>#REF!</v>
      </c>
      <c r="K25" s="124" t="e">
        <f>VLOOKUP($E25,Sheet2!$A$6:$V$60,8,FALSE)</f>
        <v>#REF!</v>
      </c>
      <c r="L25" s="124" t="e">
        <f>VLOOKUP($E25,Sheet2!$A$6:$V$60,9,FALSE)</f>
        <v>#REF!</v>
      </c>
      <c r="M25" s="124" t="e">
        <f>VLOOKUP($E25,Sheet2!$A$6:$V$60,10,FALSE)</f>
        <v>#REF!</v>
      </c>
      <c r="N25" s="124" t="e">
        <f>VLOOKUP($E25,Sheet2!$A$6:$V$60,11,FALSE)</f>
        <v>#REF!</v>
      </c>
      <c r="O25" s="124" t="e">
        <f>VLOOKUP($E25,Sheet2!$A$6:$V$60,12,FALSE)</f>
        <v>#REF!</v>
      </c>
      <c r="P25" s="124" t="e">
        <f>VLOOKUP($E25,Sheet2!$A$6:$V$60,13,FALSE)</f>
        <v>#REF!</v>
      </c>
      <c r="Q25" s="124" t="e">
        <f>VLOOKUP($E25,Sheet2!$A$6:$V$60,14,FALSE)</f>
        <v>#REF!</v>
      </c>
      <c r="R25" s="124" t="e">
        <f>VLOOKUP($E25,Sheet2!$A$6:$V$60,15,FALSE)</f>
        <v>#REF!</v>
      </c>
      <c r="S25" s="124" t="e">
        <f>VLOOKUP($E25,Sheet2!$A$6:$V$60,16,FALSE)</f>
        <v>#REF!</v>
      </c>
      <c r="T25" s="124" t="e">
        <f>VLOOKUP($E25,Sheet2!$A$6:$V$60,17,FALSE)</f>
        <v>#REF!</v>
      </c>
      <c r="U25" s="124" t="e">
        <f>VLOOKUP($E25,Sheet2!$A$6:$V$60,18,FALSE)</f>
        <v>#REF!</v>
      </c>
      <c r="V25" s="124" t="e">
        <f>VLOOKUP($E25,Sheet2!$A$6:$V$60,19,FALSE)</f>
        <v>#REF!</v>
      </c>
      <c r="W25" s="124" t="e">
        <f>VLOOKUP($E25,Sheet2!$A$6:$V$60,20,FALSE)</f>
        <v>#REF!</v>
      </c>
      <c r="X25" s="124" t="e">
        <f>VLOOKUP($E25,Sheet2!$A$6:$V$60,21,FALSE)</f>
        <v>#REF!</v>
      </c>
      <c r="Y25" s="124"/>
      <c r="Z25" s="124"/>
      <c r="AA25" s="124"/>
      <c r="AB25" s="124"/>
      <c r="AC25" s="124"/>
      <c r="AD25" s="124"/>
      <c r="AE25" s="124"/>
      <c r="AF25" s="124"/>
      <c r="AG25" s="124"/>
      <c r="AH25" s="124"/>
      <c r="AI25" s="124"/>
      <c r="AJ25" s="124"/>
      <c r="AK25" s="124"/>
    </row>
    <row r="26" spans="1:37" ht="15" customHeight="1">
      <c r="D26" s="119">
        <v>310201100003000</v>
      </c>
      <c r="E26" s="120" t="s">
        <v>129</v>
      </c>
      <c r="G26" s="124"/>
      <c r="H26" s="124"/>
      <c r="I26" s="124"/>
      <c r="J26" s="124"/>
      <c r="K26" s="124"/>
      <c r="L26" s="124"/>
      <c r="M26" s="124"/>
      <c r="N26" s="124"/>
      <c r="O26" s="124"/>
      <c r="P26" s="124"/>
      <c r="Q26" s="124"/>
      <c r="R26" s="124"/>
      <c r="S26" s="124"/>
      <c r="T26" s="124"/>
      <c r="U26" s="124"/>
      <c r="V26" s="124"/>
      <c r="W26" s="124"/>
      <c r="X26" s="124"/>
      <c r="Y26" s="124">
        <f>+W26+X26-I26</f>
        <v>0</v>
      </c>
      <c r="Z26" s="124"/>
      <c r="AA26" s="124"/>
      <c r="AB26" s="124"/>
      <c r="AC26" s="124"/>
      <c r="AD26" s="124"/>
      <c r="AE26" s="124"/>
      <c r="AF26" s="124"/>
      <c r="AG26" s="124"/>
      <c r="AH26" s="124"/>
      <c r="AI26" s="124"/>
      <c r="AJ26" s="124"/>
      <c r="AK26" s="124"/>
    </row>
    <row r="27" spans="1:37" ht="15" customHeight="1">
      <c r="A27" t="s">
        <v>38</v>
      </c>
      <c r="B27" t="s">
        <v>151</v>
      </c>
      <c r="C27" s="120" t="s">
        <v>129</v>
      </c>
      <c r="D27" s="120"/>
      <c r="E27" s="117" t="s">
        <v>65</v>
      </c>
      <c r="F27" s="124" t="e">
        <f>VLOOKUP($E27,Sheet2!$A$6:$V$60,3,FALSE)</f>
        <v>#REF!</v>
      </c>
      <c r="G27" s="124" t="e">
        <f>VLOOKUP($E27,Sheet2!$A$6:$V$60,4,FALSE)</f>
        <v>#REF!</v>
      </c>
      <c r="H27" s="124" t="e">
        <f>VLOOKUP($E27,Sheet2!$A$6:$V$60,5,FALSE)</f>
        <v>#REF!</v>
      </c>
      <c r="I27" s="124" t="e">
        <f>VLOOKUP($E27,Sheet2!$A$6:$V$60,6,FALSE)</f>
        <v>#REF!</v>
      </c>
      <c r="J27" s="124" t="e">
        <f>VLOOKUP($E27,Sheet2!$A$6:$V$60,7,FALSE)</f>
        <v>#REF!</v>
      </c>
      <c r="K27" s="124" t="e">
        <f>VLOOKUP($E27,Sheet2!$A$6:$V$60,8,FALSE)</f>
        <v>#REF!</v>
      </c>
      <c r="L27" s="124" t="e">
        <f>VLOOKUP($E27,Sheet2!$A$6:$V$60,9,FALSE)</f>
        <v>#REF!</v>
      </c>
      <c r="M27" s="124" t="e">
        <f>VLOOKUP($E27,Sheet2!$A$6:$V$60,10,FALSE)</f>
        <v>#REF!</v>
      </c>
      <c r="N27" s="124" t="e">
        <f>VLOOKUP($E27,Sheet2!$A$6:$V$60,11,FALSE)</f>
        <v>#REF!</v>
      </c>
      <c r="O27" s="124" t="e">
        <f>VLOOKUP($E27,Sheet2!$A$6:$V$60,12,FALSE)</f>
        <v>#REF!</v>
      </c>
      <c r="P27" s="124" t="e">
        <f>VLOOKUP($E27,Sheet2!$A$6:$V$60,13,FALSE)</f>
        <v>#REF!</v>
      </c>
      <c r="Q27" s="124" t="e">
        <f>VLOOKUP($E27,Sheet2!$A$6:$V$60,14,FALSE)</f>
        <v>#REF!</v>
      </c>
      <c r="R27" s="124" t="e">
        <f>VLOOKUP($E27,Sheet2!$A$6:$V$60,15,FALSE)</f>
        <v>#REF!</v>
      </c>
      <c r="S27" s="124" t="e">
        <f>VLOOKUP($E27,Sheet2!$A$6:$V$60,16,FALSE)</f>
        <v>#REF!</v>
      </c>
      <c r="T27" s="124" t="e">
        <f>VLOOKUP($E27,Sheet2!$A$6:$V$60,17,FALSE)</f>
        <v>#REF!</v>
      </c>
      <c r="U27" s="124" t="e">
        <f>VLOOKUP($E27,Sheet2!$A$6:$V$60,18,FALSE)</f>
        <v>#REF!</v>
      </c>
      <c r="V27" s="124" t="e">
        <f>VLOOKUP($E27,Sheet2!$A$6:$V$60,19,FALSE)</f>
        <v>#REF!</v>
      </c>
      <c r="W27" s="124" t="e">
        <f>VLOOKUP($E27,Sheet2!$A$6:$V$60,20,FALSE)</f>
        <v>#REF!</v>
      </c>
      <c r="X27" s="124" t="e">
        <f>VLOOKUP($E27,Sheet2!$A$6:$V$60,21,FALSE)</f>
        <v>#REF!</v>
      </c>
      <c r="Y27" s="124"/>
      <c r="Z27" s="124"/>
      <c r="AA27" s="124"/>
      <c r="AB27" s="124"/>
      <c r="AC27" s="124"/>
      <c r="AD27" s="124"/>
      <c r="AE27" s="124"/>
      <c r="AF27" s="124"/>
      <c r="AG27" s="124"/>
      <c r="AH27" s="124"/>
      <c r="AI27" s="124"/>
      <c r="AJ27" s="124"/>
      <c r="AK27" s="124"/>
    </row>
    <row r="28" spans="1:37">
      <c r="A28" t="s">
        <v>38</v>
      </c>
      <c r="B28" t="s">
        <v>181</v>
      </c>
      <c r="C28" s="120" t="s">
        <v>129</v>
      </c>
      <c r="D28" s="120"/>
      <c r="E28" s="117" t="s">
        <v>156</v>
      </c>
      <c r="F28" s="124" t="e">
        <f>VLOOKUP($E28,Sheet2!$A$6:$V$60,3,FALSE)</f>
        <v>#REF!</v>
      </c>
      <c r="G28" s="124" t="e">
        <f>VLOOKUP($E28,Sheet2!$A$6:$V$60,4,FALSE)</f>
        <v>#REF!</v>
      </c>
      <c r="H28" s="124" t="e">
        <f>VLOOKUP($E28,Sheet2!$A$6:$V$60,5,FALSE)</f>
        <v>#REF!</v>
      </c>
      <c r="I28" s="124" t="e">
        <f>VLOOKUP($E28,Sheet2!$A$6:$V$60,6,FALSE)</f>
        <v>#REF!</v>
      </c>
      <c r="J28" s="124" t="e">
        <f>VLOOKUP($E28,Sheet2!$A$6:$V$60,7,FALSE)</f>
        <v>#REF!</v>
      </c>
      <c r="K28" s="124" t="e">
        <f>VLOOKUP($E28,Sheet2!$A$6:$V$60,8,FALSE)</f>
        <v>#REF!</v>
      </c>
      <c r="L28" s="124" t="e">
        <f>VLOOKUP($E28,Sheet2!$A$6:$V$60,9,FALSE)</f>
        <v>#REF!</v>
      </c>
      <c r="M28" s="124" t="e">
        <f>VLOOKUP($E28,Sheet2!$A$6:$V$60,10,FALSE)</f>
        <v>#REF!</v>
      </c>
      <c r="N28" s="124" t="e">
        <f>VLOOKUP($E28,Sheet2!$A$6:$V$60,11,FALSE)</f>
        <v>#REF!</v>
      </c>
      <c r="O28" s="124" t="e">
        <f>VLOOKUP($E28,Sheet2!$A$6:$V$60,12,FALSE)</f>
        <v>#REF!</v>
      </c>
      <c r="P28" s="124" t="e">
        <f>VLOOKUP($E28,Sheet2!$A$6:$V$60,13,FALSE)</f>
        <v>#REF!</v>
      </c>
      <c r="Q28" s="124" t="e">
        <f>VLOOKUP($E28,Sheet2!$A$6:$V$60,14,FALSE)</f>
        <v>#REF!</v>
      </c>
      <c r="R28" s="124" t="e">
        <f>VLOOKUP($E28,Sheet2!$A$6:$V$60,15,FALSE)</f>
        <v>#REF!</v>
      </c>
      <c r="S28" s="124" t="e">
        <f>VLOOKUP($E28,Sheet2!$A$6:$V$60,16,FALSE)</f>
        <v>#REF!</v>
      </c>
      <c r="T28" s="124" t="e">
        <f>VLOOKUP($E28,Sheet2!$A$6:$V$60,17,FALSE)</f>
        <v>#REF!</v>
      </c>
      <c r="U28" s="124" t="e">
        <f>VLOOKUP($E28,Sheet2!$A$6:$V$60,18,FALSE)</f>
        <v>#REF!</v>
      </c>
      <c r="V28" s="124" t="e">
        <f>VLOOKUP($E28,Sheet2!$A$6:$V$60,19,FALSE)</f>
        <v>#REF!</v>
      </c>
      <c r="W28" s="124" t="e">
        <f>VLOOKUP($E28,Sheet2!$A$6:$V$60,20,FALSE)</f>
        <v>#REF!</v>
      </c>
      <c r="X28" s="124" t="e">
        <f>VLOOKUP($E28,Sheet2!$A$6:$V$60,21,FALSE)</f>
        <v>#REF!</v>
      </c>
      <c r="Y28" s="124" t="e">
        <f t="shared" ref="Y28:Y34" si="3">+W28+X28-I28</f>
        <v>#REF!</v>
      </c>
      <c r="Z28" s="124"/>
      <c r="AA28" s="124"/>
      <c r="AB28" s="124"/>
      <c r="AC28" s="124"/>
      <c r="AD28" s="124"/>
      <c r="AE28" s="124"/>
      <c r="AF28" s="124"/>
      <c r="AG28" s="124"/>
      <c r="AH28" s="124"/>
      <c r="AI28" s="124"/>
      <c r="AJ28" s="124"/>
      <c r="AK28" s="124"/>
    </row>
    <row r="29" spans="1:37">
      <c r="A29" t="s">
        <v>38</v>
      </c>
      <c r="B29" t="s">
        <v>181</v>
      </c>
      <c r="C29" s="120" t="s">
        <v>129</v>
      </c>
      <c r="D29" s="120"/>
      <c r="E29" s="117" t="s">
        <v>158</v>
      </c>
      <c r="F29" s="124" t="e">
        <f>VLOOKUP($E29,Sheet2!$A$6:$V$60,3,FALSE)</f>
        <v>#REF!</v>
      </c>
      <c r="G29" s="124" t="e">
        <f>VLOOKUP($E29,Sheet2!$A$6:$V$60,4,FALSE)</f>
        <v>#REF!</v>
      </c>
      <c r="H29" s="124" t="e">
        <f>VLOOKUP($E29,Sheet2!$A$6:$V$60,5,FALSE)</f>
        <v>#REF!</v>
      </c>
      <c r="I29" s="124" t="e">
        <f>VLOOKUP($E29,Sheet2!$A$6:$V$60,6,FALSE)</f>
        <v>#REF!</v>
      </c>
      <c r="J29" s="124" t="e">
        <f>VLOOKUP($E29,Sheet2!$A$6:$V$60,7,FALSE)</f>
        <v>#REF!</v>
      </c>
      <c r="K29" s="124" t="e">
        <f>VLOOKUP($E29,Sheet2!$A$6:$V$60,8,FALSE)</f>
        <v>#REF!</v>
      </c>
      <c r="L29" s="124" t="e">
        <f>VLOOKUP($E29,Sheet2!$A$6:$V$60,9,FALSE)</f>
        <v>#REF!</v>
      </c>
      <c r="M29" s="124" t="e">
        <f>VLOOKUP($E29,Sheet2!$A$6:$V$60,10,FALSE)</f>
        <v>#REF!</v>
      </c>
      <c r="N29" s="124" t="e">
        <f>VLOOKUP($E29,Sheet2!$A$6:$V$60,11,FALSE)</f>
        <v>#REF!</v>
      </c>
      <c r="O29" s="124" t="e">
        <f>VLOOKUP($E29,Sheet2!$A$6:$V$60,12,FALSE)</f>
        <v>#REF!</v>
      </c>
      <c r="P29" s="124" t="e">
        <f>VLOOKUP($E29,Sheet2!$A$6:$V$60,13,FALSE)</f>
        <v>#REF!</v>
      </c>
      <c r="Q29" s="124" t="e">
        <f>VLOOKUP($E29,Sheet2!$A$6:$V$60,14,FALSE)</f>
        <v>#REF!</v>
      </c>
      <c r="R29" s="124" t="e">
        <f>VLOOKUP($E29,Sheet2!$A$6:$V$60,15,FALSE)</f>
        <v>#REF!</v>
      </c>
      <c r="S29" s="124" t="e">
        <f>VLOOKUP($E29,Sheet2!$A$6:$V$60,16,FALSE)</f>
        <v>#REF!</v>
      </c>
      <c r="T29" s="124" t="e">
        <f>VLOOKUP($E29,Sheet2!$A$6:$V$60,17,FALSE)</f>
        <v>#REF!</v>
      </c>
      <c r="U29" s="124" t="e">
        <f>VLOOKUP($E29,Sheet2!$A$6:$V$60,18,FALSE)</f>
        <v>#REF!</v>
      </c>
      <c r="V29" s="124" t="e">
        <f>VLOOKUP($E29,Sheet2!$A$6:$V$60,19,FALSE)</f>
        <v>#REF!</v>
      </c>
      <c r="W29" s="124" t="e">
        <f>VLOOKUP($E29,Sheet2!$A$6:$V$60,20,FALSE)</f>
        <v>#REF!</v>
      </c>
      <c r="X29" s="124" t="e">
        <f>VLOOKUP($E29,Sheet2!$A$6:$V$60,21,FALSE)</f>
        <v>#REF!</v>
      </c>
      <c r="Y29" s="124" t="e">
        <f t="shared" si="3"/>
        <v>#REF!</v>
      </c>
      <c r="Z29" s="124"/>
      <c r="AA29" s="124"/>
      <c r="AB29" s="124"/>
      <c r="AC29" s="124"/>
      <c r="AD29" s="124"/>
      <c r="AE29" s="124"/>
      <c r="AF29" s="124"/>
      <c r="AG29" s="124"/>
      <c r="AH29" s="124"/>
      <c r="AI29" s="124"/>
      <c r="AJ29" s="124"/>
      <c r="AK29" s="124"/>
    </row>
    <row r="30" spans="1:37">
      <c r="A30" t="s">
        <v>38</v>
      </c>
      <c r="B30" t="s">
        <v>181</v>
      </c>
      <c r="C30" s="120" t="s">
        <v>129</v>
      </c>
      <c r="D30" s="120"/>
      <c r="E30" s="117" t="s">
        <v>157</v>
      </c>
      <c r="F30" s="124" t="e">
        <f>VLOOKUP($E30,Sheet2!$A$6:$V$60,3,FALSE)</f>
        <v>#REF!</v>
      </c>
      <c r="G30" s="124" t="e">
        <f>VLOOKUP($E30,Sheet2!$A$6:$V$60,4,FALSE)</f>
        <v>#REF!</v>
      </c>
      <c r="H30" s="124" t="e">
        <f>VLOOKUP($E30,Sheet2!$A$6:$V$60,5,FALSE)</f>
        <v>#REF!</v>
      </c>
      <c r="I30" s="124" t="e">
        <f>VLOOKUP($E30,Sheet2!$A$6:$V$60,6,FALSE)</f>
        <v>#REF!</v>
      </c>
      <c r="J30" s="124" t="e">
        <f>VLOOKUP($E30,Sheet2!$A$6:$V$60,7,FALSE)</f>
        <v>#REF!</v>
      </c>
      <c r="K30" s="124" t="e">
        <f>VLOOKUP($E30,Sheet2!$A$6:$V$60,8,FALSE)</f>
        <v>#REF!</v>
      </c>
      <c r="L30" s="124" t="e">
        <f>VLOOKUP($E30,Sheet2!$A$6:$V$60,9,FALSE)</f>
        <v>#REF!</v>
      </c>
      <c r="M30" s="124" t="e">
        <f>VLOOKUP($E30,Sheet2!$A$6:$V$60,10,FALSE)</f>
        <v>#REF!</v>
      </c>
      <c r="N30" s="124" t="e">
        <f>VLOOKUP($E30,Sheet2!$A$6:$V$60,11,FALSE)</f>
        <v>#REF!</v>
      </c>
      <c r="O30" s="124" t="e">
        <f>VLOOKUP($E30,Sheet2!$A$6:$V$60,12,FALSE)</f>
        <v>#REF!</v>
      </c>
      <c r="P30" s="124" t="e">
        <f>VLOOKUP($E30,Sheet2!$A$6:$V$60,13,FALSE)</f>
        <v>#REF!</v>
      </c>
      <c r="Q30" s="124" t="e">
        <f>VLOOKUP($E30,Sheet2!$A$6:$V$60,14,FALSE)</f>
        <v>#REF!</v>
      </c>
      <c r="R30" s="124" t="e">
        <f>VLOOKUP($E30,Sheet2!$A$6:$V$60,15,FALSE)</f>
        <v>#REF!</v>
      </c>
      <c r="S30" s="124" t="e">
        <f>VLOOKUP($E30,Sheet2!$A$6:$V$60,16,FALSE)</f>
        <v>#REF!</v>
      </c>
      <c r="T30" s="124" t="e">
        <f>VLOOKUP($E30,Sheet2!$A$6:$V$60,17,FALSE)</f>
        <v>#REF!</v>
      </c>
      <c r="U30" s="124" t="e">
        <f>VLOOKUP($E30,Sheet2!$A$6:$V$60,18,FALSE)</f>
        <v>#REF!</v>
      </c>
      <c r="V30" s="124" t="e">
        <f>VLOOKUP($E30,Sheet2!$A$6:$V$60,19,FALSE)</f>
        <v>#REF!</v>
      </c>
      <c r="W30" s="124" t="e">
        <f>VLOOKUP($E30,Sheet2!$A$6:$V$60,20,FALSE)</f>
        <v>#REF!</v>
      </c>
      <c r="X30" s="124" t="e">
        <f>VLOOKUP($E30,Sheet2!$A$6:$V$60,21,FALSE)</f>
        <v>#REF!</v>
      </c>
      <c r="Y30" s="124" t="e">
        <f t="shared" si="3"/>
        <v>#REF!</v>
      </c>
      <c r="Z30" s="124"/>
      <c r="AA30" s="124"/>
      <c r="AB30" s="124"/>
      <c r="AC30" s="124"/>
      <c r="AD30" s="124"/>
      <c r="AE30" s="124"/>
      <c r="AF30" s="124"/>
      <c r="AG30" s="124"/>
      <c r="AH30" s="124"/>
      <c r="AI30" s="124"/>
      <c r="AJ30" s="124"/>
      <c r="AK30" s="124"/>
    </row>
    <row r="31" spans="1:37">
      <c r="A31" t="s">
        <v>38</v>
      </c>
      <c r="B31" t="s">
        <v>181</v>
      </c>
      <c r="C31" s="120" t="s">
        <v>129</v>
      </c>
      <c r="D31" s="120"/>
      <c r="E31" s="117" t="s">
        <v>166</v>
      </c>
      <c r="F31" s="124" t="e">
        <f>VLOOKUP($E31,Sheet2!$A$6:$V$60,3,FALSE)</f>
        <v>#REF!</v>
      </c>
      <c r="G31" s="124" t="e">
        <f>VLOOKUP($E31,Sheet2!$A$6:$V$60,4,FALSE)</f>
        <v>#REF!</v>
      </c>
      <c r="H31" s="124" t="e">
        <f>VLOOKUP($E31,Sheet2!$A$6:$V$60,5,FALSE)</f>
        <v>#REF!</v>
      </c>
      <c r="I31" s="124" t="e">
        <f>VLOOKUP($E31,Sheet2!$A$6:$V$60,6,FALSE)</f>
        <v>#REF!</v>
      </c>
      <c r="J31" s="124" t="e">
        <f>VLOOKUP($E31,Sheet2!$A$6:$V$60,7,FALSE)</f>
        <v>#REF!</v>
      </c>
      <c r="K31" s="124" t="e">
        <f>VLOOKUP($E31,Sheet2!$A$6:$V$60,8,FALSE)</f>
        <v>#REF!</v>
      </c>
      <c r="L31" s="124" t="e">
        <f>VLOOKUP($E31,Sheet2!$A$6:$V$60,9,FALSE)</f>
        <v>#REF!</v>
      </c>
      <c r="M31" s="124" t="e">
        <f>VLOOKUP($E31,Sheet2!$A$6:$V$60,10,FALSE)</f>
        <v>#REF!</v>
      </c>
      <c r="N31" s="124" t="e">
        <f>VLOOKUP($E31,Sheet2!$A$6:$V$60,11,FALSE)</f>
        <v>#REF!</v>
      </c>
      <c r="O31" s="124" t="e">
        <f>VLOOKUP($E31,Sheet2!$A$6:$V$60,12,FALSE)</f>
        <v>#REF!</v>
      </c>
      <c r="P31" s="124" t="e">
        <f>VLOOKUP($E31,Sheet2!$A$6:$V$60,13,FALSE)</f>
        <v>#REF!</v>
      </c>
      <c r="Q31" s="124" t="e">
        <f>VLOOKUP($E31,Sheet2!$A$6:$V$60,14,FALSE)</f>
        <v>#REF!</v>
      </c>
      <c r="R31" s="124" t="e">
        <f>VLOOKUP($E31,Sheet2!$A$6:$V$60,15,FALSE)</f>
        <v>#REF!</v>
      </c>
      <c r="S31" s="124" t="e">
        <f>VLOOKUP($E31,Sheet2!$A$6:$V$60,16,FALSE)</f>
        <v>#REF!</v>
      </c>
      <c r="T31" s="124" t="e">
        <f>VLOOKUP($E31,Sheet2!$A$6:$V$60,17,FALSE)</f>
        <v>#REF!</v>
      </c>
      <c r="U31" s="124" t="e">
        <f>VLOOKUP($E31,Sheet2!$A$6:$V$60,18,FALSE)</f>
        <v>#REF!</v>
      </c>
      <c r="V31" s="124" t="e">
        <f>VLOOKUP($E31,Sheet2!$A$6:$V$60,19,FALSE)</f>
        <v>#REF!</v>
      </c>
      <c r="W31" s="124" t="e">
        <f>VLOOKUP($E31,Sheet2!$A$6:$V$60,20,FALSE)</f>
        <v>#REF!</v>
      </c>
      <c r="X31" s="124" t="e">
        <f>VLOOKUP($E31,Sheet2!$A$6:$V$60,21,FALSE)</f>
        <v>#REF!</v>
      </c>
      <c r="Y31" s="124" t="e">
        <f t="shared" si="3"/>
        <v>#REF!</v>
      </c>
      <c r="Z31" s="124"/>
      <c r="AA31" s="124"/>
      <c r="AB31" s="124"/>
      <c r="AC31" s="124"/>
      <c r="AD31" s="124"/>
      <c r="AE31" s="124"/>
      <c r="AF31" s="124"/>
      <c r="AG31" s="124"/>
      <c r="AH31" s="124"/>
      <c r="AI31" s="124"/>
      <c r="AJ31" s="124"/>
      <c r="AK31" s="124"/>
    </row>
    <row r="32" spans="1:37">
      <c r="A32" t="s">
        <v>38</v>
      </c>
      <c r="B32" t="s">
        <v>181</v>
      </c>
      <c r="C32" s="120" t="s">
        <v>129</v>
      </c>
      <c r="D32" s="120"/>
      <c r="E32" s="117" t="s">
        <v>168</v>
      </c>
      <c r="F32" s="124" t="e">
        <f>VLOOKUP($E32,Sheet2!$A$6:$V$60,3,FALSE)</f>
        <v>#REF!</v>
      </c>
      <c r="G32" s="124" t="e">
        <f>VLOOKUP($E32,Sheet2!$A$6:$V$60,4,FALSE)</f>
        <v>#REF!</v>
      </c>
      <c r="H32" s="124" t="e">
        <f>VLOOKUP($E32,Sheet2!$A$6:$V$60,5,FALSE)</f>
        <v>#REF!</v>
      </c>
      <c r="I32" s="124" t="e">
        <f>VLOOKUP($E32,Sheet2!$A$6:$V$60,6,FALSE)</f>
        <v>#REF!</v>
      </c>
      <c r="J32" s="124" t="e">
        <f>VLOOKUP($E32,Sheet2!$A$6:$V$60,7,FALSE)</f>
        <v>#REF!</v>
      </c>
      <c r="K32" s="124" t="e">
        <f>VLOOKUP($E32,Sheet2!$A$6:$V$60,8,FALSE)</f>
        <v>#REF!</v>
      </c>
      <c r="L32" s="124" t="e">
        <f>VLOOKUP($E32,Sheet2!$A$6:$V$60,9,FALSE)</f>
        <v>#REF!</v>
      </c>
      <c r="M32" s="124" t="e">
        <f>VLOOKUP($E32,Sheet2!$A$6:$V$60,10,FALSE)</f>
        <v>#REF!</v>
      </c>
      <c r="N32" s="124" t="e">
        <f>VLOOKUP($E32,Sheet2!$A$6:$V$60,11,FALSE)</f>
        <v>#REF!</v>
      </c>
      <c r="O32" s="124" t="e">
        <f>VLOOKUP($E32,Sheet2!$A$6:$V$60,12,FALSE)</f>
        <v>#REF!</v>
      </c>
      <c r="P32" s="124" t="e">
        <f>VLOOKUP($E32,Sheet2!$A$6:$V$60,13,FALSE)</f>
        <v>#REF!</v>
      </c>
      <c r="Q32" s="124" t="e">
        <f>VLOOKUP($E32,Sheet2!$A$6:$V$60,14,FALSE)</f>
        <v>#REF!</v>
      </c>
      <c r="R32" s="124" t="e">
        <f>VLOOKUP($E32,Sheet2!$A$6:$V$60,15,FALSE)</f>
        <v>#REF!</v>
      </c>
      <c r="S32" s="124" t="e">
        <f>VLOOKUP($E32,Sheet2!$A$6:$V$60,16,FALSE)</f>
        <v>#REF!</v>
      </c>
      <c r="T32" s="124" t="e">
        <f>VLOOKUP($E32,Sheet2!$A$6:$V$60,17,FALSE)</f>
        <v>#REF!</v>
      </c>
      <c r="U32" s="124" t="e">
        <f>VLOOKUP($E32,Sheet2!$A$6:$V$60,18,FALSE)</f>
        <v>#REF!</v>
      </c>
      <c r="V32" s="124" t="e">
        <f>VLOOKUP($E32,Sheet2!$A$6:$V$60,19,FALSE)</f>
        <v>#REF!</v>
      </c>
      <c r="W32" s="124" t="e">
        <f>VLOOKUP($E32,Sheet2!$A$6:$V$60,20,FALSE)</f>
        <v>#REF!</v>
      </c>
      <c r="X32" s="124" t="e">
        <f>VLOOKUP($E32,Sheet2!$A$6:$V$60,21,FALSE)</f>
        <v>#REF!</v>
      </c>
      <c r="Y32" s="124" t="e">
        <f t="shared" si="3"/>
        <v>#REF!</v>
      </c>
      <c r="Z32" s="124"/>
      <c r="AA32" s="124"/>
      <c r="AB32" s="124"/>
      <c r="AC32" s="124"/>
      <c r="AD32" s="124"/>
      <c r="AE32" s="124"/>
      <c r="AF32" s="124"/>
      <c r="AG32" s="124"/>
      <c r="AH32" s="124"/>
      <c r="AI32" s="124"/>
      <c r="AJ32" s="124"/>
      <c r="AK32" s="124"/>
    </row>
    <row r="33" spans="1:37" ht="15" customHeight="1">
      <c r="D33" s="119">
        <v>310201100004000</v>
      </c>
      <c r="E33" s="120" t="s">
        <v>130</v>
      </c>
      <c r="G33" s="124"/>
      <c r="H33" s="124"/>
      <c r="I33" s="124"/>
      <c r="J33" s="124"/>
      <c r="K33" s="124"/>
      <c r="L33" s="124"/>
      <c r="M33" s="124"/>
      <c r="N33" s="124"/>
      <c r="O33" s="124"/>
      <c r="P33" s="124"/>
      <c r="Q33" s="124"/>
      <c r="R33" s="124"/>
      <c r="S33" s="124"/>
      <c r="T33" s="124"/>
      <c r="U33" s="124"/>
      <c r="V33" s="124"/>
      <c r="W33" s="124"/>
      <c r="X33" s="124"/>
      <c r="Y33" s="124">
        <f t="shared" si="3"/>
        <v>0</v>
      </c>
      <c r="Z33" s="124"/>
      <c r="AA33" s="124"/>
      <c r="AB33" s="124"/>
      <c r="AC33" s="124"/>
      <c r="AD33" s="124"/>
      <c r="AE33" s="124"/>
      <c r="AF33" s="124"/>
      <c r="AG33" s="124"/>
      <c r="AH33" s="124"/>
      <c r="AI33" s="124"/>
      <c r="AJ33" s="124"/>
      <c r="AK33" s="124"/>
    </row>
    <row r="34" spans="1:37" ht="15" customHeight="1">
      <c r="D34" s="119">
        <v>310202100001000</v>
      </c>
      <c r="E34" s="120" t="s">
        <v>131</v>
      </c>
      <c r="G34" s="124"/>
      <c r="H34" s="124"/>
      <c r="I34" s="124"/>
      <c r="J34" s="124"/>
      <c r="K34" s="124"/>
      <c r="L34" s="124"/>
      <c r="M34" s="124"/>
      <c r="N34" s="124"/>
      <c r="O34" s="124"/>
      <c r="P34" s="124"/>
      <c r="Q34" s="124"/>
      <c r="R34" s="124"/>
      <c r="S34" s="124"/>
      <c r="T34" s="124"/>
      <c r="U34" s="124"/>
      <c r="V34" s="124"/>
      <c r="W34" s="124"/>
      <c r="X34" s="124"/>
      <c r="Y34" s="124">
        <f t="shared" si="3"/>
        <v>0</v>
      </c>
      <c r="Z34" s="124"/>
      <c r="AA34" s="124"/>
      <c r="AB34" s="124"/>
      <c r="AC34" s="124"/>
      <c r="AD34" s="124"/>
      <c r="AE34" s="124"/>
      <c r="AF34" s="124"/>
      <c r="AG34" s="124"/>
      <c r="AH34" s="124"/>
      <c r="AI34" s="124"/>
      <c r="AJ34" s="124"/>
      <c r="AK34" s="124"/>
    </row>
    <row r="35" spans="1:37" ht="15" customHeight="1">
      <c r="A35" t="s">
        <v>38</v>
      </c>
      <c r="B35" t="s">
        <v>151</v>
      </c>
      <c r="C35" s="120" t="s">
        <v>131</v>
      </c>
      <c r="D35" s="120"/>
      <c r="E35" s="117" t="s">
        <v>63</v>
      </c>
      <c r="F35" s="124" t="e">
        <f>VLOOKUP($E35,Sheet2!$A$6:$V$60,3,FALSE)</f>
        <v>#REF!</v>
      </c>
      <c r="G35" s="124" t="e">
        <f>VLOOKUP($E35,Sheet2!$A$6:$V$60,4,FALSE)</f>
        <v>#REF!</v>
      </c>
      <c r="H35" s="124" t="e">
        <f>VLOOKUP($E35,Sheet2!$A$6:$V$60,5,FALSE)</f>
        <v>#REF!</v>
      </c>
      <c r="I35" s="124" t="e">
        <f>VLOOKUP($E35,Sheet2!$A$6:$V$60,6,FALSE)</f>
        <v>#REF!</v>
      </c>
      <c r="J35" s="124" t="e">
        <f>VLOOKUP($E35,Sheet2!$A$6:$V$60,7,FALSE)</f>
        <v>#REF!</v>
      </c>
      <c r="K35" s="124" t="e">
        <f>VLOOKUP($E35,Sheet2!$A$6:$V$60,8,FALSE)</f>
        <v>#REF!</v>
      </c>
      <c r="L35" s="124" t="e">
        <f>VLOOKUP($E35,Sheet2!$A$6:$V$60,9,FALSE)</f>
        <v>#REF!</v>
      </c>
      <c r="M35" s="124" t="e">
        <f>VLOOKUP($E35,Sheet2!$A$6:$V$60,10,FALSE)</f>
        <v>#REF!</v>
      </c>
      <c r="N35" s="124" t="e">
        <f>VLOOKUP($E35,Sheet2!$A$6:$V$60,11,FALSE)</f>
        <v>#REF!</v>
      </c>
      <c r="O35" s="124" t="e">
        <f>VLOOKUP($E35,Sheet2!$A$6:$V$60,12,FALSE)</f>
        <v>#REF!</v>
      </c>
      <c r="P35" s="124" t="e">
        <f>VLOOKUP($E35,Sheet2!$A$6:$V$60,13,FALSE)</f>
        <v>#REF!</v>
      </c>
      <c r="Q35" s="124" t="e">
        <f>VLOOKUP($E35,Sheet2!$A$6:$V$60,14,FALSE)</f>
        <v>#REF!</v>
      </c>
      <c r="R35" s="124" t="e">
        <f>VLOOKUP($E35,Sheet2!$A$6:$V$60,15,FALSE)</f>
        <v>#REF!</v>
      </c>
      <c r="S35" s="124" t="e">
        <f>VLOOKUP($E35,Sheet2!$A$6:$V$60,16,FALSE)</f>
        <v>#REF!</v>
      </c>
      <c r="T35" s="124" t="e">
        <f>VLOOKUP($E35,Sheet2!$A$6:$V$60,17,FALSE)</f>
        <v>#REF!</v>
      </c>
      <c r="U35" s="124" t="e">
        <f>VLOOKUP($E35,Sheet2!$A$6:$V$60,18,FALSE)</f>
        <v>#REF!</v>
      </c>
      <c r="V35" s="124" t="e">
        <f>VLOOKUP($E35,Sheet2!$A$6:$V$60,19,FALSE)</f>
        <v>#REF!</v>
      </c>
      <c r="W35" s="124" t="e">
        <f>VLOOKUP($E35,Sheet2!$A$6:$V$60,20,FALSE)</f>
        <v>#REF!</v>
      </c>
      <c r="X35" s="124" t="e">
        <f>VLOOKUP($E35,Sheet2!$A$6:$V$60,21,FALSE)</f>
        <v>#REF!</v>
      </c>
      <c r="Y35" s="124"/>
      <c r="Z35" s="124"/>
      <c r="AA35" s="124"/>
      <c r="AB35" s="124"/>
      <c r="AC35" s="124"/>
      <c r="AD35" s="124"/>
      <c r="AE35" s="124"/>
      <c r="AF35" s="124"/>
      <c r="AG35" s="124"/>
      <c r="AH35" s="124"/>
      <c r="AI35" s="124"/>
      <c r="AJ35" s="124"/>
      <c r="AK35" s="124"/>
    </row>
    <row r="36" spans="1:37" ht="15" customHeight="1">
      <c r="A36" t="s">
        <v>39</v>
      </c>
      <c r="B36" t="s">
        <v>181</v>
      </c>
      <c r="C36" s="120" t="s">
        <v>131</v>
      </c>
      <c r="D36" s="120"/>
      <c r="E36" s="117" t="s">
        <v>70</v>
      </c>
      <c r="F36" s="124" t="e">
        <f>VLOOKUP($E36,Sheet2!$A$6:$V$60,3,FALSE)</f>
        <v>#REF!</v>
      </c>
      <c r="G36" s="124" t="e">
        <f>VLOOKUP($E36,Sheet2!$A$6:$V$60,4,FALSE)</f>
        <v>#REF!</v>
      </c>
      <c r="H36" s="124" t="e">
        <f>VLOOKUP($E36,Sheet2!$A$6:$V$60,5,FALSE)</f>
        <v>#REF!</v>
      </c>
      <c r="I36" s="124" t="e">
        <f>VLOOKUP($E36,Sheet2!$A$6:$V$60,6,FALSE)</f>
        <v>#REF!</v>
      </c>
      <c r="J36" s="124" t="e">
        <f>VLOOKUP($E36,Sheet2!$A$6:$V$60,7,FALSE)</f>
        <v>#REF!</v>
      </c>
      <c r="K36" s="124" t="e">
        <f>VLOOKUP($E36,Sheet2!$A$6:$V$60,8,FALSE)</f>
        <v>#REF!</v>
      </c>
      <c r="L36" s="124" t="e">
        <f>VLOOKUP($E36,Sheet2!$A$6:$V$60,9,FALSE)</f>
        <v>#REF!</v>
      </c>
      <c r="M36" s="124" t="e">
        <f>VLOOKUP($E36,Sheet2!$A$6:$V$60,10,FALSE)</f>
        <v>#REF!</v>
      </c>
      <c r="N36" s="124" t="e">
        <f>VLOOKUP($E36,Sheet2!$A$6:$V$60,11,FALSE)</f>
        <v>#REF!</v>
      </c>
      <c r="O36" s="124" t="e">
        <f>VLOOKUP($E36,Sheet2!$A$6:$V$60,12,FALSE)</f>
        <v>#REF!</v>
      </c>
      <c r="P36" s="124" t="e">
        <f>VLOOKUP($E36,Sheet2!$A$6:$V$60,13,FALSE)</f>
        <v>#REF!</v>
      </c>
      <c r="Q36" s="124" t="e">
        <f>VLOOKUP($E36,Sheet2!$A$6:$V$60,14,FALSE)</f>
        <v>#REF!</v>
      </c>
      <c r="R36" s="124" t="e">
        <f>VLOOKUP($E36,Sheet2!$A$6:$V$60,15,FALSE)</f>
        <v>#REF!</v>
      </c>
      <c r="S36" s="124" t="e">
        <f>VLOOKUP($E36,Sheet2!$A$6:$V$60,16,FALSE)</f>
        <v>#REF!</v>
      </c>
      <c r="T36" s="124" t="e">
        <f>VLOOKUP($E36,Sheet2!$A$6:$V$60,17,FALSE)</f>
        <v>#REF!</v>
      </c>
      <c r="U36" s="124" t="e">
        <f>VLOOKUP($E36,Sheet2!$A$6:$V$60,18,FALSE)</f>
        <v>#REF!</v>
      </c>
      <c r="V36" s="124" t="e">
        <f>VLOOKUP($E36,Sheet2!$A$6:$V$60,19,FALSE)</f>
        <v>#REF!</v>
      </c>
      <c r="W36" s="124" t="e">
        <f>VLOOKUP($E36,Sheet2!$A$6:$V$60,20,FALSE)</f>
        <v>#REF!</v>
      </c>
      <c r="X36" s="124" t="e">
        <f>VLOOKUP($E36,Sheet2!$A$6:$V$60,21,FALSE)</f>
        <v>#REF!</v>
      </c>
      <c r="Y36" s="124" t="e">
        <f t="shared" ref="Y36:Y38" si="4">+W36+X36-I36</f>
        <v>#REF!</v>
      </c>
      <c r="Z36" s="124"/>
      <c r="AA36" s="124"/>
      <c r="AB36" s="124"/>
      <c r="AC36" s="124"/>
      <c r="AD36" s="124"/>
      <c r="AE36" s="124"/>
      <c r="AF36" s="124"/>
      <c r="AG36" s="124"/>
      <c r="AH36" s="124"/>
      <c r="AI36" s="124"/>
      <c r="AJ36" s="124"/>
      <c r="AK36" s="124"/>
    </row>
    <row r="37" spans="1:37" ht="15" customHeight="1">
      <c r="A37" t="s">
        <v>38</v>
      </c>
      <c r="B37" t="s">
        <v>181</v>
      </c>
      <c r="C37" s="120" t="s">
        <v>131</v>
      </c>
      <c r="D37" s="120"/>
      <c r="E37" s="117" t="s">
        <v>72</v>
      </c>
      <c r="F37" s="124" t="e">
        <f>VLOOKUP($E37,Sheet2!$A$6:$V$60,3,FALSE)</f>
        <v>#REF!</v>
      </c>
      <c r="G37" s="124" t="e">
        <f>VLOOKUP($E37,Sheet2!$A$6:$V$60,4,FALSE)</f>
        <v>#REF!</v>
      </c>
      <c r="H37" s="124" t="e">
        <f>VLOOKUP($E37,Sheet2!$A$6:$V$60,5,FALSE)</f>
        <v>#REF!</v>
      </c>
      <c r="I37" s="124" t="e">
        <f>VLOOKUP($E37,Sheet2!$A$6:$V$60,6,FALSE)</f>
        <v>#REF!</v>
      </c>
      <c r="J37" s="124" t="e">
        <f>VLOOKUP($E37,Sheet2!$A$6:$V$60,7,FALSE)</f>
        <v>#REF!</v>
      </c>
      <c r="K37" s="124" t="e">
        <f>VLOOKUP($E37,Sheet2!$A$6:$V$60,8,FALSE)</f>
        <v>#REF!</v>
      </c>
      <c r="L37" s="124" t="e">
        <f>VLOOKUP($E37,Sheet2!$A$6:$V$60,9,FALSE)</f>
        <v>#REF!</v>
      </c>
      <c r="M37" s="124" t="e">
        <f>VLOOKUP($E37,Sheet2!$A$6:$V$60,10,FALSE)</f>
        <v>#REF!</v>
      </c>
      <c r="N37" s="124" t="e">
        <f>VLOOKUP($E37,Sheet2!$A$6:$V$60,11,FALSE)</f>
        <v>#REF!</v>
      </c>
      <c r="O37" s="124" t="e">
        <f>VLOOKUP($E37,Sheet2!$A$6:$V$60,12,FALSE)</f>
        <v>#REF!</v>
      </c>
      <c r="P37" s="124" t="e">
        <f>VLOOKUP($E37,Sheet2!$A$6:$V$60,13,FALSE)</f>
        <v>#REF!</v>
      </c>
      <c r="Q37" s="124" t="e">
        <f>VLOOKUP($E37,Sheet2!$A$6:$V$60,14,FALSE)</f>
        <v>#REF!</v>
      </c>
      <c r="R37" s="124" t="e">
        <f>VLOOKUP($E37,Sheet2!$A$6:$V$60,15,FALSE)</f>
        <v>#REF!</v>
      </c>
      <c r="S37" s="124" t="e">
        <f>VLOOKUP($E37,Sheet2!$A$6:$V$60,16,FALSE)</f>
        <v>#REF!</v>
      </c>
      <c r="T37" s="124" t="e">
        <f>VLOOKUP($E37,Sheet2!$A$6:$V$60,17,FALSE)</f>
        <v>#REF!</v>
      </c>
      <c r="U37" s="124" t="e">
        <f>VLOOKUP($E37,Sheet2!$A$6:$V$60,18,FALSE)</f>
        <v>#REF!</v>
      </c>
      <c r="V37" s="124" t="e">
        <f>VLOOKUP($E37,Sheet2!$A$6:$V$60,19,FALSE)</f>
        <v>#REF!</v>
      </c>
      <c r="W37" s="124" t="e">
        <f>VLOOKUP($E37,Sheet2!$A$6:$V$60,20,FALSE)</f>
        <v>#REF!</v>
      </c>
      <c r="X37" s="124" t="e">
        <f>VLOOKUP($E37,Sheet2!$A$6:$V$60,21,FALSE)</f>
        <v>#REF!</v>
      </c>
      <c r="Y37" s="124" t="e">
        <f t="shared" si="4"/>
        <v>#REF!</v>
      </c>
      <c r="Z37" s="124"/>
      <c r="AA37" s="124"/>
      <c r="AB37" s="124"/>
      <c r="AC37" s="124"/>
      <c r="AD37" s="124"/>
      <c r="AE37" s="124"/>
      <c r="AF37" s="124"/>
      <c r="AG37" s="124"/>
      <c r="AH37" s="124"/>
      <c r="AI37" s="124"/>
      <c r="AJ37" s="124"/>
      <c r="AK37" s="124"/>
    </row>
    <row r="38" spans="1:37" ht="15" customHeight="1">
      <c r="D38" s="119">
        <v>310202100002000</v>
      </c>
      <c r="E38" s="120" t="s">
        <v>132</v>
      </c>
      <c r="G38" s="124"/>
      <c r="H38" s="124"/>
      <c r="I38" s="124"/>
      <c r="J38" s="124"/>
      <c r="K38" s="124"/>
      <c r="L38" s="124"/>
      <c r="M38" s="124"/>
      <c r="N38" s="124"/>
      <c r="O38" s="124"/>
      <c r="P38" s="124"/>
      <c r="Q38" s="124"/>
      <c r="R38" s="124"/>
      <c r="S38" s="124"/>
      <c r="T38" s="124"/>
      <c r="U38" s="124"/>
      <c r="V38" s="124"/>
      <c r="W38" s="124"/>
      <c r="X38" s="124"/>
      <c r="Y38" s="124">
        <f t="shared" si="4"/>
        <v>0</v>
      </c>
      <c r="Z38" s="124"/>
      <c r="AA38" s="124"/>
      <c r="AB38" s="124"/>
      <c r="AC38" s="124"/>
      <c r="AD38" s="124"/>
      <c r="AE38" s="124"/>
      <c r="AF38" s="124"/>
      <c r="AG38" s="124"/>
      <c r="AH38" s="124"/>
      <c r="AI38" s="124"/>
      <c r="AJ38" s="124"/>
      <c r="AK38" s="124"/>
    </row>
    <row r="39" spans="1:37" ht="15" customHeight="1">
      <c r="A39" t="s">
        <v>38</v>
      </c>
      <c r="B39" t="s">
        <v>151</v>
      </c>
      <c r="C39" s="120" t="s">
        <v>132</v>
      </c>
      <c r="D39" s="120"/>
      <c r="E39" s="117" t="s">
        <v>64</v>
      </c>
      <c r="F39" s="124" t="e">
        <f>VLOOKUP($E39,Sheet2!$A$6:$V$60,3,FALSE)</f>
        <v>#REF!</v>
      </c>
      <c r="G39" s="124" t="e">
        <f>VLOOKUP($E39,Sheet2!$A$6:$V$60,4,FALSE)</f>
        <v>#REF!</v>
      </c>
      <c r="H39" s="124" t="e">
        <f>VLOOKUP($E39,Sheet2!$A$6:$V$60,5,FALSE)</f>
        <v>#REF!</v>
      </c>
      <c r="I39" s="124" t="e">
        <f>VLOOKUP($E39,Sheet2!$A$6:$V$60,6,FALSE)</f>
        <v>#REF!</v>
      </c>
      <c r="J39" s="124" t="e">
        <f>VLOOKUP($E39,Sheet2!$A$6:$V$60,7,FALSE)</f>
        <v>#REF!</v>
      </c>
      <c r="K39" s="124" t="e">
        <f>VLOOKUP($E39,Sheet2!$A$6:$V$60,8,FALSE)</f>
        <v>#REF!</v>
      </c>
      <c r="L39" s="124" t="e">
        <f>VLOOKUP($E39,Sheet2!$A$6:$V$60,9,FALSE)</f>
        <v>#REF!</v>
      </c>
      <c r="M39" s="124" t="e">
        <f>VLOOKUP($E39,Sheet2!$A$6:$V$60,10,FALSE)</f>
        <v>#REF!</v>
      </c>
      <c r="N39" s="124" t="e">
        <f>VLOOKUP($E39,Sheet2!$A$6:$V$60,11,FALSE)</f>
        <v>#REF!</v>
      </c>
      <c r="O39" s="124" t="e">
        <f>VLOOKUP($E39,Sheet2!$A$6:$V$60,12,FALSE)</f>
        <v>#REF!</v>
      </c>
      <c r="P39" s="124" t="e">
        <f>VLOOKUP($E39,Sheet2!$A$6:$V$60,13,FALSE)</f>
        <v>#REF!</v>
      </c>
      <c r="Q39" s="124" t="e">
        <f>VLOOKUP($E39,Sheet2!$A$6:$V$60,14,FALSE)</f>
        <v>#REF!</v>
      </c>
      <c r="R39" s="124" t="e">
        <f>VLOOKUP($E39,Sheet2!$A$6:$V$60,15,FALSE)</f>
        <v>#REF!</v>
      </c>
      <c r="S39" s="124" t="e">
        <f>VLOOKUP($E39,Sheet2!$A$6:$V$60,16,FALSE)</f>
        <v>#REF!</v>
      </c>
      <c r="T39" s="124" t="e">
        <f>VLOOKUP($E39,Sheet2!$A$6:$V$60,17,FALSE)</f>
        <v>#REF!</v>
      </c>
      <c r="U39" s="124" t="e">
        <f>VLOOKUP($E39,Sheet2!$A$6:$V$60,18,FALSE)</f>
        <v>#REF!</v>
      </c>
      <c r="V39" s="124" t="e">
        <f>VLOOKUP($E39,Sheet2!$A$6:$V$60,19,FALSE)</f>
        <v>#REF!</v>
      </c>
      <c r="W39" s="124" t="e">
        <f>VLOOKUP($E39,Sheet2!$A$6:$V$60,20,FALSE)</f>
        <v>#REF!</v>
      </c>
      <c r="X39" s="124" t="e">
        <f>VLOOKUP($E39,Sheet2!$A$6:$V$60,21,FALSE)</f>
        <v>#REF!</v>
      </c>
      <c r="Y39" s="124"/>
      <c r="Z39" s="124"/>
      <c r="AA39" s="124"/>
      <c r="AB39" s="124"/>
      <c r="AC39" s="124"/>
      <c r="AD39" s="124"/>
      <c r="AE39" s="124"/>
      <c r="AF39" s="124"/>
      <c r="AG39" s="124"/>
      <c r="AH39" s="124"/>
      <c r="AI39" s="124"/>
      <c r="AJ39" s="124"/>
      <c r="AK39" s="124"/>
    </row>
    <row r="40" spans="1:37" ht="15" customHeight="1">
      <c r="D40" s="119">
        <v>310203100001000</v>
      </c>
      <c r="E40" s="120" t="s">
        <v>133</v>
      </c>
      <c r="G40" s="124"/>
      <c r="H40" s="124"/>
      <c r="I40" s="124"/>
      <c r="J40" s="124"/>
      <c r="K40" s="124"/>
      <c r="L40" s="124"/>
      <c r="M40" s="124"/>
      <c r="N40" s="124"/>
      <c r="O40" s="124"/>
      <c r="P40" s="124"/>
      <c r="Q40" s="124"/>
      <c r="R40" s="124"/>
      <c r="S40" s="124"/>
      <c r="T40" s="124"/>
      <c r="U40" s="124"/>
      <c r="V40" s="124"/>
      <c r="W40" s="124"/>
      <c r="X40" s="124"/>
      <c r="Y40" s="124">
        <f>+W40+X40-I40</f>
        <v>0</v>
      </c>
      <c r="Z40" s="124"/>
      <c r="AA40" s="124"/>
      <c r="AB40" s="124"/>
      <c r="AC40" s="124"/>
      <c r="AD40" s="124"/>
      <c r="AE40" s="124"/>
      <c r="AF40" s="124"/>
      <c r="AG40" s="124"/>
      <c r="AH40" s="124"/>
      <c r="AI40" s="124"/>
      <c r="AJ40" s="124"/>
      <c r="AK40" s="124"/>
    </row>
    <row r="41" spans="1:37" ht="15" customHeight="1">
      <c r="A41" t="s">
        <v>38</v>
      </c>
      <c r="B41" t="s">
        <v>151</v>
      </c>
      <c r="C41" s="120" t="s">
        <v>133</v>
      </c>
      <c r="D41" s="120"/>
      <c r="E41" s="117" t="s">
        <v>62</v>
      </c>
      <c r="F41" s="124" t="e">
        <f>VLOOKUP($E41,Sheet2!$A$6:$V$60,3,FALSE)</f>
        <v>#REF!</v>
      </c>
      <c r="G41" s="124" t="e">
        <f>VLOOKUP($E41,Sheet2!$A$6:$V$60,4,FALSE)</f>
        <v>#REF!</v>
      </c>
      <c r="H41" s="124" t="e">
        <f>VLOOKUP($E41,Sheet2!$A$6:$V$60,5,FALSE)</f>
        <v>#REF!</v>
      </c>
      <c r="I41" s="124" t="e">
        <f>VLOOKUP($E41,Sheet2!$A$6:$V$60,6,FALSE)</f>
        <v>#REF!</v>
      </c>
      <c r="J41" s="124" t="e">
        <f>VLOOKUP($E41,Sheet2!$A$6:$V$60,7,FALSE)</f>
        <v>#REF!</v>
      </c>
      <c r="K41" s="124" t="e">
        <f>VLOOKUP($E41,Sheet2!$A$6:$V$60,8,FALSE)</f>
        <v>#REF!</v>
      </c>
      <c r="L41" s="124" t="e">
        <f>VLOOKUP($E41,Sheet2!$A$6:$V$60,9,FALSE)</f>
        <v>#REF!</v>
      </c>
      <c r="M41" s="124" t="e">
        <f>VLOOKUP($E41,Sheet2!$A$6:$V$60,10,FALSE)</f>
        <v>#REF!</v>
      </c>
      <c r="N41" s="124" t="e">
        <f>VLOOKUP($E41,Sheet2!$A$6:$V$60,11,FALSE)</f>
        <v>#REF!</v>
      </c>
      <c r="O41" s="124" t="e">
        <f>VLOOKUP($E41,Sheet2!$A$6:$V$60,12,FALSE)</f>
        <v>#REF!</v>
      </c>
      <c r="P41" s="124" t="e">
        <f>VLOOKUP($E41,Sheet2!$A$6:$V$60,13,FALSE)</f>
        <v>#REF!</v>
      </c>
      <c r="Q41" s="124" t="e">
        <f>VLOOKUP($E41,Sheet2!$A$6:$V$60,14,FALSE)</f>
        <v>#REF!</v>
      </c>
      <c r="R41" s="124" t="e">
        <f>VLOOKUP($E41,Sheet2!$A$6:$V$60,15,FALSE)</f>
        <v>#REF!</v>
      </c>
      <c r="S41" s="124" t="e">
        <f>VLOOKUP($E41,Sheet2!$A$6:$V$60,16,FALSE)</f>
        <v>#REF!</v>
      </c>
      <c r="T41" s="124" t="e">
        <f>VLOOKUP($E41,Sheet2!$A$6:$V$60,17,FALSE)</f>
        <v>#REF!</v>
      </c>
      <c r="U41" s="124" t="e">
        <f>VLOOKUP($E41,Sheet2!$A$6:$V$60,18,FALSE)</f>
        <v>#REF!</v>
      </c>
      <c r="V41" s="124" t="e">
        <f>VLOOKUP($E41,Sheet2!$A$6:$V$60,19,FALSE)</f>
        <v>#REF!</v>
      </c>
      <c r="W41" s="124" t="e">
        <f>VLOOKUP($E41,Sheet2!$A$6:$V$60,20,FALSE)</f>
        <v>#REF!</v>
      </c>
      <c r="X41" s="124" t="e">
        <f>VLOOKUP($E41,Sheet2!$A$6:$V$60,21,FALSE)</f>
        <v>#REF!</v>
      </c>
      <c r="Y41" s="124"/>
      <c r="Z41" s="124"/>
      <c r="AA41" s="124"/>
      <c r="AB41" s="124"/>
      <c r="AC41" s="124"/>
      <c r="AD41" s="124"/>
      <c r="AE41" s="124"/>
      <c r="AF41" s="124"/>
      <c r="AG41" s="124"/>
      <c r="AH41" s="124"/>
      <c r="AI41" s="124"/>
      <c r="AJ41" s="124"/>
      <c r="AK41" s="124"/>
    </row>
    <row r="42" spans="1:37" ht="15" customHeight="1">
      <c r="D42" s="119">
        <v>310301100001000</v>
      </c>
      <c r="E42" s="120" t="s">
        <v>134</v>
      </c>
      <c r="G42" s="124"/>
      <c r="H42" s="124"/>
      <c r="I42" s="124"/>
      <c r="J42" s="124"/>
      <c r="K42" s="124"/>
      <c r="L42" s="124"/>
      <c r="M42" s="124"/>
      <c r="N42" s="124"/>
      <c r="O42" s="124"/>
      <c r="P42" s="124"/>
      <c r="Q42" s="124"/>
      <c r="R42" s="124"/>
      <c r="S42" s="124"/>
      <c r="T42" s="124"/>
      <c r="U42" s="124"/>
      <c r="V42" s="124"/>
      <c r="W42" s="124"/>
      <c r="X42" s="124"/>
      <c r="Y42" s="124">
        <f>+W42+X42-I42</f>
        <v>0</v>
      </c>
      <c r="Z42" s="124"/>
      <c r="AA42" s="124"/>
      <c r="AB42" s="124"/>
      <c r="AC42" s="124"/>
      <c r="AD42" s="124"/>
      <c r="AE42" s="124"/>
      <c r="AF42" s="124"/>
      <c r="AG42" s="124"/>
      <c r="AH42" s="124"/>
      <c r="AI42" s="124"/>
      <c r="AJ42" s="124"/>
      <c r="AK42" s="124"/>
    </row>
    <row r="43" spans="1:37" ht="15" customHeight="1">
      <c r="A43" t="s">
        <v>39</v>
      </c>
      <c r="B43" t="s">
        <v>151</v>
      </c>
      <c r="C43" s="120" t="s">
        <v>134</v>
      </c>
      <c r="D43" s="120"/>
      <c r="E43" s="117" t="s">
        <v>94</v>
      </c>
      <c r="F43" s="124" t="e">
        <f>VLOOKUP($E43,Sheet2!$A$6:$V$60,3,FALSE)</f>
        <v>#REF!</v>
      </c>
      <c r="G43" s="124" t="e">
        <f>VLOOKUP($E43,Sheet2!$A$6:$V$60,4,FALSE)</f>
        <v>#REF!</v>
      </c>
      <c r="H43" s="124" t="e">
        <f>VLOOKUP($E43,Sheet2!$A$6:$V$60,5,FALSE)</f>
        <v>#REF!</v>
      </c>
      <c r="I43" s="124" t="e">
        <f>VLOOKUP($E43,Sheet2!$A$6:$V$60,6,FALSE)</f>
        <v>#REF!</v>
      </c>
      <c r="J43" s="124" t="e">
        <f>VLOOKUP($E43,Sheet2!$A$6:$V$60,7,FALSE)</f>
        <v>#REF!</v>
      </c>
      <c r="K43" s="124" t="e">
        <f>VLOOKUP($E43,Sheet2!$A$6:$V$60,8,FALSE)</f>
        <v>#REF!</v>
      </c>
      <c r="L43" s="124" t="e">
        <f>VLOOKUP($E43,Sheet2!$A$6:$V$60,9,FALSE)</f>
        <v>#REF!</v>
      </c>
      <c r="M43" s="124" t="e">
        <f>VLOOKUP($E43,Sheet2!$A$6:$V$60,10,FALSE)</f>
        <v>#REF!</v>
      </c>
      <c r="N43" s="124" t="e">
        <f>VLOOKUP($E43,Sheet2!$A$6:$V$60,11,FALSE)</f>
        <v>#REF!</v>
      </c>
      <c r="O43" s="124" t="e">
        <f>VLOOKUP($E43,Sheet2!$A$6:$V$60,12,FALSE)</f>
        <v>#REF!</v>
      </c>
      <c r="P43" s="124" t="e">
        <f>VLOOKUP($E43,Sheet2!$A$6:$V$60,13,FALSE)</f>
        <v>#REF!</v>
      </c>
      <c r="Q43" s="124" t="e">
        <f>VLOOKUP($E43,Sheet2!$A$6:$V$60,14,FALSE)</f>
        <v>#REF!</v>
      </c>
      <c r="R43" s="124" t="e">
        <f>VLOOKUP($E43,Sheet2!$A$6:$V$60,15,FALSE)</f>
        <v>#REF!</v>
      </c>
      <c r="S43" s="124" t="e">
        <f>VLOOKUP($E43,Sheet2!$A$6:$V$60,16,FALSE)</f>
        <v>#REF!</v>
      </c>
      <c r="T43" s="124" t="e">
        <f>VLOOKUP($E43,Sheet2!$A$6:$V$60,17,FALSE)</f>
        <v>#REF!</v>
      </c>
      <c r="U43" s="124" t="e">
        <f>VLOOKUP($E43,Sheet2!$A$6:$V$60,18,FALSE)</f>
        <v>#REF!</v>
      </c>
      <c r="V43" s="124" t="e">
        <f>VLOOKUP($E43,Sheet2!$A$6:$V$60,19,FALSE)</f>
        <v>#REF!</v>
      </c>
      <c r="W43" s="124" t="e">
        <f>VLOOKUP($E43,Sheet2!$A$6:$V$60,20,FALSE)</f>
        <v>#REF!</v>
      </c>
      <c r="X43" s="124" t="e">
        <f>VLOOKUP($E43,Sheet2!$A$6:$V$60,21,FALSE)</f>
        <v>#REF!</v>
      </c>
      <c r="Y43" s="124"/>
      <c r="Z43" s="124"/>
      <c r="AA43" s="124"/>
      <c r="AB43" s="124"/>
      <c r="AC43" s="124"/>
      <c r="AD43" s="124"/>
      <c r="AE43" s="124"/>
      <c r="AF43" s="124"/>
      <c r="AG43" s="124"/>
      <c r="AH43" s="124"/>
      <c r="AI43" s="124"/>
      <c r="AJ43" s="124"/>
      <c r="AK43" s="124"/>
    </row>
    <row r="44" spans="1:37" ht="15" customHeight="1">
      <c r="A44" t="s">
        <v>38</v>
      </c>
      <c r="B44" t="s">
        <v>151</v>
      </c>
      <c r="C44" s="120" t="s">
        <v>134</v>
      </c>
      <c r="D44" s="120"/>
      <c r="E44" s="117" t="s">
        <v>59</v>
      </c>
      <c r="F44" s="124" t="e">
        <f>VLOOKUP($E44,Sheet2!$A$6:$V$60,3,FALSE)</f>
        <v>#REF!</v>
      </c>
      <c r="G44" s="124" t="e">
        <f>VLOOKUP($E44,Sheet2!$A$6:$V$60,4,FALSE)</f>
        <v>#REF!</v>
      </c>
      <c r="H44" s="124" t="e">
        <f>VLOOKUP($E44,Sheet2!$A$6:$V$60,5,FALSE)</f>
        <v>#REF!</v>
      </c>
      <c r="I44" s="124" t="e">
        <f>VLOOKUP($E44,Sheet2!$A$6:$V$60,6,FALSE)</f>
        <v>#REF!</v>
      </c>
      <c r="J44" s="124" t="e">
        <f>VLOOKUP($E44,Sheet2!$A$6:$V$60,7,FALSE)</f>
        <v>#REF!</v>
      </c>
      <c r="K44" s="124" t="e">
        <f>VLOOKUP($E44,Sheet2!$A$6:$V$60,8,FALSE)</f>
        <v>#REF!</v>
      </c>
      <c r="L44" s="124" t="e">
        <f>VLOOKUP($E44,Sheet2!$A$6:$V$60,9,FALSE)</f>
        <v>#REF!</v>
      </c>
      <c r="M44" s="124" t="e">
        <f>VLOOKUP($E44,Sheet2!$A$6:$V$60,10,FALSE)</f>
        <v>#REF!</v>
      </c>
      <c r="N44" s="124" t="e">
        <f>VLOOKUP($E44,Sheet2!$A$6:$V$60,11,FALSE)</f>
        <v>#REF!</v>
      </c>
      <c r="O44" s="124" t="e">
        <f>VLOOKUP($E44,Sheet2!$A$6:$V$60,12,FALSE)</f>
        <v>#REF!</v>
      </c>
      <c r="P44" s="124" t="e">
        <f>VLOOKUP($E44,Sheet2!$A$6:$V$60,13,FALSE)</f>
        <v>#REF!</v>
      </c>
      <c r="Q44" s="124" t="e">
        <f>VLOOKUP($E44,Sheet2!$A$6:$V$60,14,FALSE)</f>
        <v>#REF!</v>
      </c>
      <c r="R44" s="124" t="e">
        <f>VLOOKUP($E44,Sheet2!$A$6:$V$60,15,FALSE)</f>
        <v>#REF!</v>
      </c>
      <c r="S44" s="124" t="e">
        <f>VLOOKUP($E44,Sheet2!$A$6:$V$60,16,FALSE)</f>
        <v>#REF!</v>
      </c>
      <c r="T44" s="124" t="e">
        <f>VLOOKUP($E44,Sheet2!$A$6:$V$60,17,FALSE)</f>
        <v>#REF!</v>
      </c>
      <c r="U44" s="124" t="e">
        <f>VLOOKUP($E44,Sheet2!$A$6:$V$60,18,FALSE)</f>
        <v>#REF!</v>
      </c>
      <c r="V44" s="124" t="e">
        <f>VLOOKUP($E44,Sheet2!$A$6:$V$60,19,FALSE)</f>
        <v>#REF!</v>
      </c>
      <c r="W44" s="124" t="e">
        <f>VLOOKUP($E44,Sheet2!$A$6:$V$60,20,FALSE)</f>
        <v>#REF!</v>
      </c>
      <c r="X44" s="124" t="e">
        <f>VLOOKUP($E44,Sheet2!$A$6:$V$60,21,FALSE)</f>
        <v>#REF!</v>
      </c>
      <c r="Y44" s="124"/>
      <c r="Z44" s="124"/>
      <c r="AA44" s="124"/>
      <c r="AB44" s="124"/>
      <c r="AC44" s="124"/>
      <c r="AD44" s="124"/>
      <c r="AE44" s="124"/>
      <c r="AF44" s="124"/>
      <c r="AG44" s="124"/>
      <c r="AH44" s="124"/>
      <c r="AI44" s="124"/>
      <c r="AJ44" s="124"/>
      <c r="AK44" s="124"/>
    </row>
    <row r="45" spans="1:37" ht="15" customHeight="1">
      <c r="A45" t="s">
        <v>38</v>
      </c>
      <c r="B45" t="s">
        <v>181</v>
      </c>
      <c r="C45" s="120" t="s">
        <v>134</v>
      </c>
      <c r="D45" s="120"/>
      <c r="E45" s="117" t="s">
        <v>69</v>
      </c>
      <c r="F45" s="124" t="e">
        <f>VLOOKUP($E45,Sheet2!$A$6:$V$60,3,FALSE)</f>
        <v>#REF!</v>
      </c>
      <c r="G45" s="124" t="e">
        <f>VLOOKUP($E45,Sheet2!$A$6:$V$60,4,FALSE)</f>
        <v>#REF!</v>
      </c>
      <c r="H45" s="124" t="e">
        <f>VLOOKUP($E45,Sheet2!$A$6:$V$60,5,FALSE)</f>
        <v>#REF!</v>
      </c>
      <c r="I45" s="124" t="e">
        <f>VLOOKUP($E45,Sheet2!$A$6:$V$60,6,FALSE)</f>
        <v>#REF!</v>
      </c>
      <c r="J45" s="124" t="e">
        <f>VLOOKUP($E45,Sheet2!$A$6:$V$60,7,FALSE)</f>
        <v>#REF!</v>
      </c>
      <c r="K45" s="124" t="e">
        <f>VLOOKUP($E45,Sheet2!$A$6:$V$60,8,FALSE)</f>
        <v>#REF!</v>
      </c>
      <c r="L45" s="124" t="e">
        <f>VLOOKUP($E45,Sheet2!$A$6:$V$60,9,FALSE)</f>
        <v>#REF!</v>
      </c>
      <c r="M45" s="124" t="e">
        <f>VLOOKUP($E45,Sheet2!$A$6:$V$60,10,FALSE)</f>
        <v>#REF!</v>
      </c>
      <c r="N45" s="124" t="e">
        <f>VLOOKUP($E45,Sheet2!$A$6:$V$60,11,FALSE)</f>
        <v>#REF!</v>
      </c>
      <c r="O45" s="124" t="e">
        <f>VLOOKUP($E45,Sheet2!$A$6:$V$60,12,FALSE)</f>
        <v>#REF!</v>
      </c>
      <c r="P45" s="124" t="e">
        <f>VLOOKUP($E45,Sheet2!$A$6:$V$60,13,FALSE)</f>
        <v>#REF!</v>
      </c>
      <c r="Q45" s="124" t="e">
        <f>VLOOKUP($E45,Sheet2!$A$6:$V$60,14,FALSE)</f>
        <v>#REF!</v>
      </c>
      <c r="R45" s="124" t="e">
        <f>VLOOKUP($E45,Sheet2!$A$6:$V$60,15,FALSE)</f>
        <v>#REF!</v>
      </c>
      <c r="S45" s="124" t="e">
        <f>VLOOKUP($E45,Sheet2!$A$6:$V$60,16,FALSE)</f>
        <v>#REF!</v>
      </c>
      <c r="T45" s="124" t="e">
        <f>VLOOKUP($E45,Sheet2!$A$6:$V$60,17,FALSE)</f>
        <v>#REF!</v>
      </c>
      <c r="U45" s="124" t="e">
        <f>VLOOKUP($E45,Sheet2!$A$6:$V$60,18,FALSE)</f>
        <v>#REF!</v>
      </c>
      <c r="V45" s="124" t="e">
        <f>VLOOKUP($E45,Sheet2!$A$6:$V$60,19,FALSE)</f>
        <v>#REF!</v>
      </c>
      <c r="W45" s="124" t="e">
        <f>VLOOKUP($E45,Sheet2!$A$6:$V$60,20,FALSE)</f>
        <v>#REF!</v>
      </c>
      <c r="X45" s="124" t="e">
        <f>VLOOKUP($E45,Sheet2!$A$6:$V$60,21,FALSE)</f>
        <v>#REF!</v>
      </c>
      <c r="Y45" s="124" t="e">
        <f t="shared" ref="Y45:Y54" si="5">+W45+X45-I45</f>
        <v>#REF!</v>
      </c>
      <c r="Z45" s="124"/>
      <c r="AA45" s="124"/>
      <c r="AB45" s="124"/>
      <c r="AC45" s="124"/>
      <c r="AD45" s="124"/>
      <c r="AE45" s="124"/>
      <c r="AF45" s="124"/>
      <c r="AG45" s="124"/>
      <c r="AH45" s="124"/>
      <c r="AI45" s="124"/>
      <c r="AJ45" s="124"/>
      <c r="AK45" s="124"/>
    </row>
    <row r="46" spans="1:37" ht="15" customHeight="1">
      <c r="D46" s="119">
        <v>310302100001000</v>
      </c>
      <c r="E46" s="120" t="s">
        <v>135</v>
      </c>
      <c r="G46" s="124"/>
      <c r="H46" s="124"/>
      <c r="I46" s="124"/>
      <c r="J46" s="124"/>
      <c r="K46" s="124"/>
      <c r="L46" s="124"/>
      <c r="M46" s="124"/>
      <c r="N46" s="124"/>
      <c r="O46" s="124"/>
      <c r="P46" s="124"/>
      <c r="Q46" s="124"/>
      <c r="R46" s="124"/>
      <c r="S46" s="124"/>
      <c r="T46" s="124"/>
      <c r="U46" s="124"/>
      <c r="V46" s="124"/>
      <c r="W46" s="124"/>
      <c r="X46" s="124"/>
      <c r="Y46" s="124">
        <f t="shared" si="5"/>
        <v>0</v>
      </c>
      <c r="Z46" s="124"/>
      <c r="AA46" s="124"/>
      <c r="AB46" s="124"/>
      <c r="AC46" s="124"/>
      <c r="AD46" s="124"/>
      <c r="AE46" s="124"/>
      <c r="AF46" s="124"/>
      <c r="AG46" s="124"/>
      <c r="AH46" s="124"/>
      <c r="AI46" s="124"/>
      <c r="AJ46" s="124"/>
      <c r="AK46" s="124"/>
    </row>
    <row r="47" spans="1:37" ht="15" customHeight="1">
      <c r="D47" s="119">
        <v>310303100001000</v>
      </c>
      <c r="E47" s="120" t="s">
        <v>136</v>
      </c>
      <c r="G47" s="124"/>
      <c r="H47" s="124"/>
      <c r="I47" s="124"/>
      <c r="J47" s="124"/>
      <c r="K47" s="124"/>
      <c r="L47" s="124"/>
      <c r="M47" s="124"/>
      <c r="N47" s="124"/>
      <c r="O47" s="124"/>
      <c r="P47" s="124"/>
      <c r="Q47" s="124"/>
      <c r="R47" s="124"/>
      <c r="S47" s="124"/>
      <c r="T47" s="124"/>
      <c r="U47" s="124"/>
      <c r="V47" s="124"/>
      <c r="W47" s="124"/>
      <c r="X47" s="124"/>
      <c r="Y47" s="124">
        <f t="shared" si="5"/>
        <v>0</v>
      </c>
      <c r="Z47" s="124"/>
      <c r="AA47" s="124"/>
      <c r="AB47" s="124"/>
      <c r="AC47" s="124"/>
      <c r="AD47" s="124"/>
      <c r="AE47" s="124"/>
      <c r="AF47" s="124"/>
      <c r="AG47" s="124"/>
      <c r="AH47" s="124"/>
      <c r="AI47" s="124"/>
      <c r="AJ47" s="124"/>
      <c r="AK47" s="124"/>
    </row>
    <row r="48" spans="1:37" ht="15" customHeight="1">
      <c r="D48" s="119">
        <v>310304100001000</v>
      </c>
      <c r="E48" s="120" t="s">
        <v>137</v>
      </c>
      <c r="G48" s="124"/>
      <c r="H48" s="124"/>
      <c r="I48" s="124"/>
      <c r="J48" s="124"/>
      <c r="K48" s="124"/>
      <c r="L48" s="124"/>
      <c r="M48" s="124"/>
      <c r="N48" s="124"/>
      <c r="O48" s="124"/>
      <c r="P48" s="124"/>
      <c r="Q48" s="124"/>
      <c r="R48" s="124"/>
      <c r="S48" s="124"/>
      <c r="T48" s="124"/>
      <c r="U48" s="124"/>
      <c r="V48" s="124"/>
      <c r="W48" s="124"/>
      <c r="X48" s="124"/>
      <c r="Y48" s="124">
        <f t="shared" si="5"/>
        <v>0</v>
      </c>
      <c r="Z48" s="124"/>
      <c r="AA48" s="124"/>
      <c r="AB48" s="124"/>
      <c r="AC48" s="124"/>
      <c r="AD48" s="124"/>
      <c r="AE48" s="124"/>
      <c r="AF48" s="124"/>
      <c r="AG48" s="124"/>
      <c r="AH48" s="124"/>
      <c r="AI48" s="124"/>
      <c r="AJ48" s="124"/>
      <c r="AK48" s="124"/>
    </row>
    <row r="49" spans="1:37" ht="15" customHeight="1">
      <c r="D49" s="119">
        <v>310305100001000</v>
      </c>
      <c r="E49" s="120" t="s">
        <v>138</v>
      </c>
      <c r="G49" s="124"/>
      <c r="H49" s="124"/>
      <c r="I49" s="124"/>
      <c r="J49" s="124"/>
      <c r="K49" s="124"/>
      <c r="L49" s="124"/>
      <c r="M49" s="124"/>
      <c r="N49" s="124"/>
      <c r="O49" s="124"/>
      <c r="P49" s="124"/>
      <c r="Q49" s="124"/>
      <c r="R49" s="124"/>
      <c r="S49" s="124"/>
      <c r="T49" s="124"/>
      <c r="U49" s="124"/>
      <c r="V49" s="124"/>
      <c r="W49" s="124"/>
      <c r="X49" s="124"/>
      <c r="Y49" s="124">
        <f t="shared" si="5"/>
        <v>0</v>
      </c>
      <c r="Z49" s="124"/>
      <c r="AA49" s="124"/>
      <c r="AB49" s="124"/>
      <c r="AC49" s="124"/>
      <c r="AD49" s="124"/>
      <c r="AE49" s="124"/>
      <c r="AF49" s="124"/>
      <c r="AG49" s="124"/>
      <c r="AH49" s="124"/>
      <c r="AI49" s="124"/>
      <c r="AJ49" s="124"/>
      <c r="AK49" s="124"/>
    </row>
    <row r="50" spans="1:37" ht="15" customHeight="1">
      <c r="D50" s="119">
        <v>310305100002000</v>
      </c>
      <c r="E50" s="120" t="s">
        <v>139</v>
      </c>
      <c r="G50" s="124"/>
      <c r="H50" s="124"/>
      <c r="I50" s="124"/>
      <c r="J50" s="124"/>
      <c r="K50" s="124"/>
      <c r="L50" s="124"/>
      <c r="M50" s="124"/>
      <c r="N50" s="124"/>
      <c r="O50" s="124"/>
      <c r="P50" s="124"/>
      <c r="Q50" s="124"/>
      <c r="R50" s="124"/>
      <c r="S50" s="124"/>
      <c r="T50" s="124"/>
      <c r="U50" s="124"/>
      <c r="V50" s="124"/>
      <c r="W50" s="124"/>
      <c r="X50" s="124"/>
      <c r="Y50" s="124">
        <f t="shared" si="5"/>
        <v>0</v>
      </c>
      <c r="Z50" s="124"/>
      <c r="AA50" s="124"/>
      <c r="AB50" s="124"/>
      <c r="AC50" s="124"/>
      <c r="AD50" s="124"/>
      <c r="AE50" s="124"/>
      <c r="AF50" s="124"/>
      <c r="AG50" s="124"/>
      <c r="AH50" s="124"/>
      <c r="AI50" s="124"/>
      <c r="AJ50" s="124"/>
      <c r="AK50" s="124"/>
    </row>
    <row r="51" spans="1:37" ht="15" customHeight="1">
      <c r="D51" s="119">
        <v>310306100001000</v>
      </c>
      <c r="E51" s="120" t="s">
        <v>140</v>
      </c>
      <c r="G51" s="124"/>
      <c r="H51" s="124"/>
      <c r="I51" s="124"/>
      <c r="J51" s="124"/>
      <c r="K51" s="124"/>
      <c r="L51" s="124"/>
      <c r="M51" s="124"/>
      <c r="N51" s="124"/>
      <c r="O51" s="124"/>
      <c r="P51" s="124"/>
      <c r="Q51" s="124"/>
      <c r="R51" s="124"/>
      <c r="S51" s="124"/>
      <c r="T51" s="124"/>
      <c r="U51" s="124"/>
      <c r="V51" s="124"/>
      <c r="W51" s="124"/>
      <c r="X51" s="124"/>
      <c r="Y51" s="124">
        <f t="shared" si="5"/>
        <v>0</v>
      </c>
      <c r="Z51" s="124"/>
      <c r="AA51" s="124"/>
      <c r="AB51" s="124"/>
      <c r="AC51" s="124"/>
      <c r="AD51" s="124"/>
      <c r="AE51" s="124"/>
      <c r="AF51" s="124"/>
      <c r="AG51" s="124"/>
      <c r="AH51" s="124"/>
      <c r="AI51" s="124"/>
      <c r="AJ51" s="124"/>
      <c r="AK51" s="124"/>
    </row>
    <row r="52" spans="1:37" ht="15" customHeight="1">
      <c r="D52" s="119">
        <v>310306100002000</v>
      </c>
      <c r="E52" s="120" t="s">
        <v>141</v>
      </c>
      <c r="G52" s="124"/>
      <c r="H52" s="124"/>
      <c r="I52" s="124"/>
      <c r="J52" s="124"/>
      <c r="K52" s="124"/>
      <c r="L52" s="124"/>
      <c r="M52" s="124"/>
      <c r="N52" s="124"/>
      <c r="O52" s="124"/>
      <c r="P52" s="124"/>
      <c r="Q52" s="124"/>
      <c r="R52" s="124"/>
      <c r="S52" s="124"/>
      <c r="T52" s="124"/>
      <c r="U52" s="124"/>
      <c r="V52" s="124"/>
      <c r="W52" s="124"/>
      <c r="X52" s="124"/>
      <c r="Y52" s="124">
        <f t="shared" si="5"/>
        <v>0</v>
      </c>
      <c r="Z52" s="124"/>
      <c r="AA52" s="124"/>
      <c r="AB52" s="124"/>
      <c r="AC52" s="124"/>
      <c r="AD52" s="124"/>
      <c r="AE52" s="124"/>
      <c r="AF52" s="124"/>
      <c r="AG52" s="124"/>
      <c r="AH52" s="124"/>
      <c r="AI52" s="124"/>
      <c r="AJ52" s="124"/>
      <c r="AK52" s="124"/>
    </row>
    <row r="53" spans="1:37" ht="15" customHeight="1">
      <c r="D53" s="119">
        <v>310307100001000</v>
      </c>
      <c r="E53" s="120" t="s">
        <v>142</v>
      </c>
      <c r="G53" s="124"/>
      <c r="H53" s="124"/>
      <c r="I53" s="124"/>
      <c r="J53" s="124"/>
      <c r="K53" s="124"/>
      <c r="L53" s="124"/>
      <c r="M53" s="124"/>
      <c r="N53" s="124"/>
      <c r="O53" s="124"/>
      <c r="P53" s="124"/>
      <c r="Q53" s="124"/>
      <c r="R53" s="124"/>
      <c r="S53" s="124"/>
      <c r="T53" s="124"/>
      <c r="U53" s="124"/>
      <c r="V53" s="124"/>
      <c r="W53" s="124"/>
      <c r="X53" s="124"/>
      <c r="Y53" s="124">
        <f t="shared" si="5"/>
        <v>0</v>
      </c>
      <c r="Z53" s="124"/>
      <c r="AA53" s="124"/>
      <c r="AB53" s="124"/>
      <c r="AC53" s="124"/>
      <c r="AD53" s="124"/>
      <c r="AE53" s="124"/>
      <c r="AF53" s="124"/>
      <c r="AG53" s="124"/>
      <c r="AH53" s="124"/>
      <c r="AI53" s="124"/>
      <c r="AJ53" s="124"/>
      <c r="AK53" s="124"/>
    </row>
    <row r="54" spans="1:37" ht="15" customHeight="1">
      <c r="D54" s="119">
        <v>310400100001000</v>
      </c>
      <c r="E54" s="120" t="s">
        <v>143</v>
      </c>
      <c r="G54" s="124"/>
      <c r="H54" s="124"/>
      <c r="I54" s="124"/>
      <c r="J54" s="124"/>
      <c r="K54" s="124"/>
      <c r="L54" s="124"/>
      <c r="M54" s="124"/>
      <c r="N54" s="124"/>
      <c r="O54" s="124"/>
      <c r="P54" s="124"/>
      <c r="Q54" s="124"/>
      <c r="R54" s="124"/>
      <c r="S54" s="124"/>
      <c r="T54" s="124"/>
      <c r="U54" s="124"/>
      <c r="V54" s="124"/>
      <c r="W54" s="124"/>
      <c r="X54" s="124"/>
      <c r="Y54" s="124">
        <f t="shared" si="5"/>
        <v>0</v>
      </c>
      <c r="Z54" s="124"/>
      <c r="AA54" s="124"/>
      <c r="AB54" s="124"/>
      <c r="AC54" s="124"/>
      <c r="AD54" s="124"/>
      <c r="AE54" s="124"/>
      <c r="AF54" s="124"/>
      <c r="AG54" s="124"/>
      <c r="AH54" s="124"/>
      <c r="AI54" s="124"/>
      <c r="AJ54" s="124"/>
      <c r="AK54" s="124"/>
    </row>
    <row r="55" spans="1:37" ht="15" customHeight="1">
      <c r="A55" t="s">
        <v>38</v>
      </c>
      <c r="B55" t="s">
        <v>151</v>
      </c>
      <c r="C55" s="120" t="s">
        <v>143</v>
      </c>
      <c r="D55" s="120"/>
      <c r="E55" s="117" t="s">
        <v>61</v>
      </c>
      <c r="F55" s="124" t="e">
        <f>VLOOKUP($E55,Sheet2!$A$6:$V$60,3,FALSE)</f>
        <v>#REF!</v>
      </c>
      <c r="G55" s="124" t="e">
        <f>VLOOKUP($E55,Sheet2!$A$6:$V$60,4,FALSE)</f>
        <v>#REF!</v>
      </c>
      <c r="H55" s="124" t="e">
        <f>VLOOKUP($E55,Sheet2!$A$6:$V$60,5,FALSE)</f>
        <v>#REF!</v>
      </c>
      <c r="I55" s="124" t="e">
        <f>VLOOKUP($E55,Sheet2!$A$6:$V$60,6,FALSE)</f>
        <v>#REF!</v>
      </c>
      <c r="J55" s="124" t="e">
        <f>VLOOKUP($E55,Sheet2!$A$6:$V$60,7,FALSE)</f>
        <v>#REF!</v>
      </c>
      <c r="K55" s="124" t="e">
        <f>VLOOKUP($E55,Sheet2!$A$6:$V$60,8,FALSE)</f>
        <v>#REF!</v>
      </c>
      <c r="L55" s="124" t="e">
        <f>VLOOKUP($E55,Sheet2!$A$6:$V$60,9,FALSE)</f>
        <v>#REF!</v>
      </c>
      <c r="M55" s="124" t="e">
        <f>VLOOKUP($E55,Sheet2!$A$6:$V$60,10,FALSE)</f>
        <v>#REF!</v>
      </c>
      <c r="N55" s="124" t="e">
        <f>VLOOKUP($E55,Sheet2!$A$6:$V$60,11,FALSE)</f>
        <v>#REF!</v>
      </c>
      <c r="O55" s="124" t="e">
        <f>VLOOKUP($E55,Sheet2!$A$6:$V$60,12,FALSE)</f>
        <v>#REF!</v>
      </c>
      <c r="P55" s="124" t="e">
        <f>VLOOKUP($E55,Sheet2!$A$6:$V$60,13,FALSE)</f>
        <v>#REF!</v>
      </c>
      <c r="Q55" s="124" t="e">
        <f>VLOOKUP($E55,Sheet2!$A$6:$V$60,14,FALSE)</f>
        <v>#REF!</v>
      </c>
      <c r="R55" s="124" t="e">
        <f>VLOOKUP($E55,Sheet2!$A$6:$V$60,15,FALSE)</f>
        <v>#REF!</v>
      </c>
      <c r="S55" s="124" t="e">
        <f>VLOOKUP($E55,Sheet2!$A$6:$V$60,16,FALSE)</f>
        <v>#REF!</v>
      </c>
      <c r="T55" s="124" t="e">
        <f>VLOOKUP($E55,Sheet2!$A$6:$V$60,17,FALSE)</f>
        <v>#REF!</v>
      </c>
      <c r="U55" s="124" t="e">
        <f>VLOOKUP($E55,Sheet2!$A$6:$V$60,18,FALSE)</f>
        <v>#REF!</v>
      </c>
      <c r="V55" s="124" t="e">
        <f>VLOOKUP($E55,Sheet2!$A$6:$V$60,19,FALSE)</f>
        <v>#REF!</v>
      </c>
      <c r="W55" s="124" t="e">
        <f>VLOOKUP($E55,Sheet2!$A$6:$V$60,20,FALSE)</f>
        <v>#REF!</v>
      </c>
      <c r="X55" s="124" t="e">
        <f>VLOOKUP($E55,Sheet2!$A$6:$V$60,21,FALSE)</f>
        <v>#REF!</v>
      </c>
      <c r="Y55" s="124"/>
      <c r="Z55" s="124"/>
      <c r="AA55" s="124"/>
      <c r="AB55" s="124"/>
      <c r="AC55" s="124"/>
      <c r="AD55" s="124"/>
      <c r="AE55" s="124"/>
      <c r="AF55" s="124"/>
      <c r="AG55" s="124"/>
      <c r="AH55" s="124"/>
      <c r="AI55" s="124"/>
      <c r="AJ55" s="124"/>
      <c r="AK55" s="124"/>
    </row>
    <row r="56" spans="1:37" ht="15" customHeight="1">
      <c r="D56" s="119">
        <v>310500100001000</v>
      </c>
      <c r="E56" s="120" t="s">
        <v>144</v>
      </c>
      <c r="G56" s="124"/>
      <c r="H56" s="124"/>
      <c r="I56" s="124"/>
      <c r="J56" s="124"/>
      <c r="K56" s="124"/>
      <c r="L56" s="124"/>
      <c r="M56" s="124"/>
      <c r="N56" s="124"/>
      <c r="O56" s="124"/>
      <c r="P56" s="124"/>
      <c r="Q56" s="124"/>
      <c r="R56" s="124"/>
      <c r="S56" s="124"/>
      <c r="T56" s="124"/>
      <c r="U56" s="124"/>
      <c r="V56" s="124"/>
      <c r="W56" s="124"/>
      <c r="X56" s="124"/>
      <c r="Y56" s="124">
        <f>+W56+X56-I56</f>
        <v>0</v>
      </c>
      <c r="Z56" s="124"/>
      <c r="AA56" s="124"/>
      <c r="AB56" s="124"/>
      <c r="AC56" s="124"/>
      <c r="AD56" s="124"/>
      <c r="AE56" s="124"/>
      <c r="AF56" s="124"/>
      <c r="AG56" s="124"/>
      <c r="AH56" s="124"/>
      <c r="AI56" s="124"/>
      <c r="AJ56" s="124"/>
      <c r="AK56" s="124"/>
    </row>
    <row r="57" spans="1:37" ht="15" customHeight="1">
      <c r="A57" t="s">
        <v>38</v>
      </c>
      <c r="B57" t="s">
        <v>151</v>
      </c>
      <c r="C57" s="120" t="s">
        <v>144</v>
      </c>
      <c r="D57" s="120"/>
      <c r="E57" s="117" t="s">
        <v>60</v>
      </c>
      <c r="F57" s="124" t="e">
        <f>VLOOKUP($E57,Sheet2!$A$6:$V$60,3,FALSE)</f>
        <v>#REF!</v>
      </c>
      <c r="G57" s="124" t="e">
        <f>VLOOKUP($E57,Sheet2!$A$6:$V$60,4,FALSE)</f>
        <v>#REF!</v>
      </c>
      <c r="H57" s="124" t="e">
        <f>VLOOKUP($E57,Sheet2!$A$6:$V$60,5,FALSE)</f>
        <v>#REF!</v>
      </c>
      <c r="I57" s="124" t="e">
        <f>VLOOKUP($E57,Sheet2!$A$6:$V$60,6,FALSE)</f>
        <v>#REF!</v>
      </c>
      <c r="J57" s="124" t="e">
        <f>VLOOKUP($E57,Sheet2!$A$6:$V$60,7,FALSE)</f>
        <v>#REF!</v>
      </c>
      <c r="K57" s="124" t="e">
        <f>VLOOKUP($E57,Sheet2!$A$6:$V$60,8,FALSE)</f>
        <v>#REF!</v>
      </c>
      <c r="L57" s="124" t="e">
        <f>VLOOKUP($E57,Sheet2!$A$6:$V$60,9,FALSE)</f>
        <v>#REF!</v>
      </c>
      <c r="M57" s="124" t="e">
        <f>VLOOKUP($E57,Sheet2!$A$6:$V$60,10,FALSE)</f>
        <v>#REF!</v>
      </c>
      <c r="N57" s="124" t="e">
        <f>VLOOKUP($E57,Sheet2!$A$6:$V$60,11,FALSE)</f>
        <v>#REF!</v>
      </c>
      <c r="O57" s="124" t="e">
        <f>VLOOKUP($E57,Sheet2!$A$6:$V$60,12,FALSE)</f>
        <v>#REF!</v>
      </c>
      <c r="P57" s="124" t="e">
        <f>VLOOKUP($E57,Sheet2!$A$6:$V$60,13,FALSE)</f>
        <v>#REF!</v>
      </c>
      <c r="Q57" s="124" t="e">
        <f>VLOOKUP($E57,Sheet2!$A$6:$V$60,14,FALSE)</f>
        <v>#REF!</v>
      </c>
      <c r="R57" s="124" t="e">
        <f>VLOOKUP($E57,Sheet2!$A$6:$V$60,15,FALSE)</f>
        <v>#REF!</v>
      </c>
      <c r="S57" s="124" t="e">
        <f>VLOOKUP($E57,Sheet2!$A$6:$V$60,16,FALSE)</f>
        <v>#REF!</v>
      </c>
      <c r="T57" s="124" t="e">
        <f>VLOOKUP($E57,Sheet2!$A$6:$V$60,17,FALSE)</f>
        <v>#REF!</v>
      </c>
      <c r="U57" s="124" t="e">
        <f>VLOOKUP($E57,Sheet2!$A$6:$V$60,18,FALSE)</f>
        <v>#REF!</v>
      </c>
      <c r="V57" s="124" t="e">
        <f>VLOOKUP($E57,Sheet2!$A$6:$V$60,19,FALSE)</f>
        <v>#REF!</v>
      </c>
      <c r="W57" s="124" t="e">
        <f>VLOOKUP($E57,Sheet2!$A$6:$V$60,20,FALSE)</f>
        <v>#REF!</v>
      </c>
      <c r="X57" s="124" t="e">
        <f>VLOOKUP($E57,Sheet2!$A$6:$V$60,21,FALSE)</f>
        <v>#REF!</v>
      </c>
      <c r="Y57" s="124"/>
      <c r="Z57" s="124"/>
      <c r="AA57" s="124"/>
      <c r="AB57" s="124"/>
      <c r="AC57" s="124"/>
      <c r="AD57" s="124"/>
      <c r="AE57" s="124"/>
      <c r="AF57" s="124"/>
      <c r="AG57" s="124"/>
      <c r="AH57" s="124"/>
      <c r="AI57" s="124"/>
      <c r="AJ57" s="124"/>
      <c r="AK57" s="124"/>
    </row>
    <row r="58" spans="1:37" ht="15" customHeight="1">
      <c r="D58" s="119">
        <v>320101100001000</v>
      </c>
      <c r="E58" s="120" t="s">
        <v>145</v>
      </c>
      <c r="G58" s="124"/>
      <c r="H58" s="124"/>
      <c r="I58" s="124"/>
      <c r="J58" s="124"/>
      <c r="K58" s="124"/>
      <c r="L58" s="124"/>
      <c r="M58" s="124"/>
      <c r="N58" s="124"/>
      <c r="O58" s="124"/>
      <c r="P58" s="124"/>
      <c r="Q58" s="124"/>
      <c r="R58" s="124"/>
      <c r="S58" s="124"/>
      <c r="T58" s="124"/>
      <c r="U58" s="124"/>
      <c r="V58" s="124"/>
      <c r="W58" s="124"/>
      <c r="X58" s="124"/>
      <c r="Y58" s="124">
        <f t="shared" ref="Y58:Y62" si="6">+W58+X58-I58</f>
        <v>0</v>
      </c>
      <c r="Z58" s="124"/>
      <c r="AA58" s="124"/>
      <c r="AB58" s="124"/>
      <c r="AC58" s="124"/>
      <c r="AD58" s="124"/>
      <c r="AE58" s="124"/>
      <c r="AF58" s="124"/>
      <c r="AG58" s="124"/>
      <c r="AH58" s="124"/>
      <c r="AI58" s="124"/>
      <c r="AJ58" s="124"/>
      <c r="AK58" s="124"/>
    </row>
    <row r="59" spans="1:37" ht="15" customHeight="1">
      <c r="A59" t="s">
        <v>38</v>
      </c>
      <c r="B59" t="s">
        <v>181</v>
      </c>
      <c r="C59" s="120" t="s">
        <v>145</v>
      </c>
      <c r="D59" s="120"/>
      <c r="E59" s="117" t="s">
        <v>172</v>
      </c>
      <c r="F59" s="124" t="e">
        <f>VLOOKUP($E59,Sheet2!$A$6:$V$60,3,FALSE)</f>
        <v>#REF!</v>
      </c>
      <c r="G59" s="124" t="e">
        <f>VLOOKUP($E59,Sheet2!$A$6:$V$60,4,FALSE)</f>
        <v>#REF!</v>
      </c>
      <c r="H59" s="124" t="e">
        <f>VLOOKUP($E59,Sheet2!$A$6:$V$60,5,FALSE)</f>
        <v>#REF!</v>
      </c>
      <c r="I59" s="124" t="e">
        <f>VLOOKUP($E59,Sheet2!$A$6:$V$60,6,FALSE)</f>
        <v>#REF!</v>
      </c>
      <c r="J59" s="124" t="e">
        <f>VLOOKUP($E59,Sheet2!$A$6:$V$60,7,FALSE)</f>
        <v>#REF!</v>
      </c>
      <c r="K59" s="124" t="e">
        <f>VLOOKUP($E59,Sheet2!$A$6:$V$60,8,FALSE)</f>
        <v>#REF!</v>
      </c>
      <c r="L59" s="124" t="e">
        <f>VLOOKUP($E59,Sheet2!$A$6:$V$60,9,FALSE)</f>
        <v>#REF!</v>
      </c>
      <c r="M59" s="124" t="e">
        <f>VLOOKUP($E59,Sheet2!$A$6:$V$60,10,FALSE)</f>
        <v>#REF!</v>
      </c>
      <c r="N59" s="124" t="e">
        <f>VLOOKUP($E59,Sheet2!$A$6:$V$60,11,FALSE)</f>
        <v>#REF!</v>
      </c>
      <c r="O59" s="124" t="e">
        <f>VLOOKUP($E59,Sheet2!$A$6:$V$60,12,FALSE)</f>
        <v>#REF!</v>
      </c>
      <c r="P59" s="124" t="e">
        <f>VLOOKUP($E59,Sheet2!$A$6:$V$60,13,FALSE)</f>
        <v>#REF!</v>
      </c>
      <c r="Q59" s="124" t="e">
        <f>VLOOKUP($E59,Sheet2!$A$6:$V$60,14,FALSE)</f>
        <v>#REF!</v>
      </c>
      <c r="R59" s="124" t="e">
        <f>VLOOKUP($E59,Sheet2!$A$6:$V$60,15,FALSE)</f>
        <v>#REF!</v>
      </c>
      <c r="S59" s="124" t="e">
        <f>VLOOKUP($E59,Sheet2!$A$6:$V$60,16,FALSE)</f>
        <v>#REF!</v>
      </c>
      <c r="T59" s="124" t="e">
        <f>VLOOKUP($E59,Sheet2!$A$6:$V$60,17,FALSE)</f>
        <v>#REF!</v>
      </c>
      <c r="U59" s="124" t="e">
        <f>VLOOKUP($E59,Sheet2!$A$6:$V$60,18,FALSE)</f>
        <v>#REF!</v>
      </c>
      <c r="V59" s="124" t="e">
        <f>VLOOKUP($E59,Sheet2!$A$6:$V$60,19,FALSE)</f>
        <v>#REF!</v>
      </c>
      <c r="W59" s="124" t="e">
        <f>VLOOKUP($E59,Sheet2!$A$6:$V$60,20,FALSE)</f>
        <v>#REF!</v>
      </c>
      <c r="X59" s="124" t="e">
        <f>VLOOKUP($E59,Sheet2!$A$6:$V$60,21,FALSE)</f>
        <v>#REF!</v>
      </c>
      <c r="Y59" s="124" t="e">
        <f t="shared" si="6"/>
        <v>#REF!</v>
      </c>
      <c r="Z59" s="124"/>
      <c r="AA59" s="124"/>
      <c r="AB59" s="124"/>
      <c r="AC59" s="124"/>
      <c r="AD59" s="124"/>
      <c r="AE59" s="124"/>
      <c r="AF59" s="124"/>
      <c r="AG59" s="124"/>
      <c r="AH59" s="124"/>
      <c r="AI59" s="124"/>
      <c r="AJ59" s="124"/>
      <c r="AK59" s="124"/>
    </row>
    <row r="60" spans="1:37" ht="15" customHeight="1">
      <c r="D60" s="119">
        <v>320102100001000</v>
      </c>
      <c r="E60" s="120" t="s">
        <v>146</v>
      </c>
      <c r="G60" s="124"/>
      <c r="H60" s="124"/>
      <c r="I60" s="124"/>
      <c r="J60" s="124"/>
      <c r="K60" s="124"/>
      <c r="L60" s="124"/>
      <c r="M60" s="124"/>
      <c r="N60" s="124"/>
      <c r="O60" s="124"/>
      <c r="P60" s="124"/>
      <c r="Q60" s="124"/>
      <c r="R60" s="124"/>
      <c r="S60" s="124"/>
      <c r="T60" s="124"/>
      <c r="U60" s="124"/>
      <c r="V60" s="124"/>
      <c r="W60" s="124"/>
      <c r="X60" s="124"/>
      <c r="Y60" s="124">
        <f t="shared" si="6"/>
        <v>0</v>
      </c>
      <c r="Z60" s="124"/>
      <c r="AA60" s="124"/>
      <c r="AB60" s="124"/>
      <c r="AC60" s="124"/>
      <c r="AD60" s="124"/>
      <c r="AE60" s="124"/>
      <c r="AF60" s="124"/>
      <c r="AG60" s="124"/>
      <c r="AH60" s="124"/>
      <c r="AI60" s="124"/>
      <c r="AJ60" s="124"/>
      <c r="AK60" s="124"/>
    </row>
    <row r="61" spans="1:37" ht="15" customHeight="1">
      <c r="A61" t="s">
        <v>38</v>
      </c>
      <c r="B61" t="s">
        <v>181</v>
      </c>
      <c r="C61" s="120" t="s">
        <v>146</v>
      </c>
      <c r="D61" s="120"/>
      <c r="E61" s="117" t="s">
        <v>174</v>
      </c>
      <c r="F61" s="124" t="e">
        <f>VLOOKUP($E61,Sheet2!$A$6:$V$60,3,FALSE)</f>
        <v>#REF!</v>
      </c>
      <c r="G61" s="124" t="e">
        <f>VLOOKUP($E61,Sheet2!$A$6:$V$60,4,FALSE)</f>
        <v>#REF!</v>
      </c>
      <c r="H61" s="124" t="e">
        <f>VLOOKUP($E61,Sheet2!$A$6:$V$60,5,FALSE)</f>
        <v>#REF!</v>
      </c>
      <c r="I61" s="124" t="e">
        <f>VLOOKUP($E61,Sheet2!$A$6:$V$60,6,FALSE)</f>
        <v>#REF!</v>
      </c>
      <c r="J61" s="124" t="e">
        <f>VLOOKUP($E61,Sheet2!$A$6:$V$60,7,FALSE)</f>
        <v>#REF!</v>
      </c>
      <c r="K61" s="124" t="e">
        <f>VLOOKUP($E61,Sheet2!$A$6:$V$60,8,FALSE)</f>
        <v>#REF!</v>
      </c>
      <c r="L61" s="124" t="e">
        <f>VLOOKUP($E61,Sheet2!$A$6:$V$60,9,FALSE)</f>
        <v>#REF!</v>
      </c>
      <c r="M61" s="124" t="e">
        <f>VLOOKUP($E61,Sheet2!$A$6:$V$60,10,FALSE)</f>
        <v>#REF!</v>
      </c>
      <c r="N61" s="124" t="e">
        <f>VLOOKUP($E61,Sheet2!$A$6:$V$60,11,FALSE)</f>
        <v>#REF!</v>
      </c>
      <c r="O61" s="124" t="e">
        <f>VLOOKUP($E61,Sheet2!$A$6:$V$60,12,FALSE)</f>
        <v>#REF!</v>
      </c>
      <c r="P61" s="124" t="e">
        <f>VLOOKUP($E61,Sheet2!$A$6:$V$60,13,FALSE)</f>
        <v>#REF!</v>
      </c>
      <c r="Q61" s="124" t="e">
        <f>VLOOKUP($E61,Sheet2!$A$6:$V$60,14,FALSE)</f>
        <v>#REF!</v>
      </c>
      <c r="R61" s="124" t="e">
        <f>VLOOKUP($E61,Sheet2!$A$6:$V$60,15,FALSE)</f>
        <v>#REF!</v>
      </c>
      <c r="S61" s="124" t="e">
        <f>VLOOKUP($E61,Sheet2!$A$6:$V$60,16,FALSE)</f>
        <v>#REF!</v>
      </c>
      <c r="T61" s="124" t="e">
        <f>VLOOKUP($E61,Sheet2!$A$6:$V$60,17,FALSE)</f>
        <v>#REF!</v>
      </c>
      <c r="U61" s="124" t="e">
        <f>VLOOKUP($E61,Sheet2!$A$6:$V$60,18,FALSE)</f>
        <v>#REF!</v>
      </c>
      <c r="V61" s="124" t="e">
        <f>VLOOKUP($E61,Sheet2!$A$6:$V$60,19,FALSE)</f>
        <v>#REF!</v>
      </c>
      <c r="W61" s="124" t="e">
        <f>VLOOKUP($E61,Sheet2!$A$6:$V$60,20,FALSE)</f>
        <v>#REF!</v>
      </c>
      <c r="X61" s="124" t="e">
        <f>VLOOKUP($E61,Sheet2!$A$6:$V$60,21,FALSE)</f>
        <v>#REF!</v>
      </c>
      <c r="Y61" s="124" t="e">
        <f t="shared" si="6"/>
        <v>#REF!</v>
      </c>
      <c r="Z61" s="124"/>
      <c r="AA61" s="124"/>
      <c r="AB61" s="124"/>
      <c r="AC61" s="124"/>
      <c r="AD61" s="124"/>
      <c r="AE61" s="124"/>
      <c r="AF61" s="124"/>
      <c r="AG61" s="124"/>
      <c r="AH61" s="124"/>
      <c r="AI61" s="124"/>
      <c r="AJ61" s="124"/>
      <c r="AK61" s="124"/>
    </row>
    <row r="62" spans="1:37" ht="15" customHeight="1">
      <c r="D62" s="119">
        <v>330101100002000</v>
      </c>
      <c r="E62" s="120" t="s">
        <v>147</v>
      </c>
      <c r="G62" s="124"/>
      <c r="H62" s="124"/>
      <c r="I62" s="124"/>
      <c r="J62" s="124"/>
      <c r="K62" s="124"/>
      <c r="L62" s="124"/>
      <c r="M62" s="124"/>
      <c r="N62" s="124"/>
      <c r="O62" s="124"/>
      <c r="P62" s="124"/>
      <c r="Q62" s="124"/>
      <c r="R62" s="124"/>
      <c r="S62" s="124"/>
      <c r="T62" s="124"/>
      <c r="U62" s="124"/>
      <c r="V62" s="124"/>
      <c r="W62" s="124"/>
      <c r="X62" s="124"/>
      <c r="Y62" s="124">
        <f t="shared" si="6"/>
        <v>0</v>
      </c>
      <c r="Z62" s="124"/>
      <c r="AA62" s="124"/>
      <c r="AB62" s="124"/>
      <c r="AC62" s="124"/>
      <c r="AD62" s="124"/>
      <c r="AE62" s="124"/>
      <c r="AF62" s="124"/>
      <c r="AG62" s="124"/>
      <c r="AH62" s="124"/>
      <c r="AI62" s="124"/>
      <c r="AJ62" s="124"/>
      <c r="AK62" s="124"/>
    </row>
    <row r="63" spans="1:37" ht="15" customHeight="1">
      <c r="A63" t="s">
        <v>39</v>
      </c>
      <c r="B63" t="s">
        <v>151</v>
      </c>
      <c r="C63" s="120" t="s">
        <v>147</v>
      </c>
      <c r="D63" s="120"/>
      <c r="E63" s="117" t="s">
        <v>93</v>
      </c>
      <c r="F63" s="124" t="e">
        <f>VLOOKUP($E63,Sheet2!$A$6:$V$60,3,FALSE)</f>
        <v>#REF!</v>
      </c>
      <c r="G63" s="124" t="e">
        <f>VLOOKUP($E63,Sheet2!$A$6:$V$60,4,FALSE)</f>
        <v>#REF!</v>
      </c>
      <c r="H63" s="124" t="e">
        <f>VLOOKUP($E63,Sheet2!$A$6:$V$60,5,FALSE)</f>
        <v>#REF!</v>
      </c>
      <c r="I63" s="124" t="e">
        <f>VLOOKUP($E63,Sheet2!$A$6:$V$60,6,FALSE)</f>
        <v>#REF!</v>
      </c>
      <c r="J63" s="124" t="e">
        <f>VLOOKUP($E63,Sheet2!$A$6:$V$60,7,FALSE)</f>
        <v>#REF!</v>
      </c>
      <c r="K63" s="124" t="e">
        <f>VLOOKUP($E63,Sheet2!$A$6:$V$60,8,FALSE)</f>
        <v>#REF!</v>
      </c>
      <c r="L63" s="124" t="e">
        <f>VLOOKUP($E63,Sheet2!$A$6:$V$60,9,FALSE)</f>
        <v>#REF!</v>
      </c>
      <c r="M63" s="124" t="e">
        <f>VLOOKUP($E63,Sheet2!$A$6:$V$60,10,FALSE)</f>
        <v>#REF!</v>
      </c>
      <c r="N63" s="124" t="e">
        <f>VLOOKUP($E63,Sheet2!$A$6:$V$60,11,FALSE)</f>
        <v>#REF!</v>
      </c>
      <c r="O63" s="124" t="e">
        <f>VLOOKUP($E63,Sheet2!$A$6:$V$60,12,FALSE)</f>
        <v>#REF!</v>
      </c>
      <c r="P63" s="124" t="e">
        <f>VLOOKUP($E63,Sheet2!$A$6:$V$60,13,FALSE)</f>
        <v>#REF!</v>
      </c>
      <c r="Q63" s="124" t="e">
        <f>VLOOKUP($E63,Sheet2!$A$6:$V$60,14,FALSE)</f>
        <v>#REF!</v>
      </c>
      <c r="R63" s="124" t="e">
        <f>VLOOKUP($E63,Sheet2!$A$6:$V$60,15,FALSE)</f>
        <v>#REF!</v>
      </c>
      <c r="S63" s="124" t="e">
        <f>VLOOKUP($E63,Sheet2!$A$6:$V$60,16,FALSE)</f>
        <v>#REF!</v>
      </c>
      <c r="T63" s="124" t="e">
        <f>VLOOKUP($E63,Sheet2!$A$6:$V$60,17,FALSE)</f>
        <v>#REF!</v>
      </c>
      <c r="U63" s="124" t="e">
        <f>VLOOKUP($E63,Sheet2!$A$6:$V$60,18,FALSE)</f>
        <v>#REF!</v>
      </c>
      <c r="V63" s="124" t="e">
        <f>VLOOKUP($E63,Sheet2!$A$6:$V$60,19,FALSE)</f>
        <v>#REF!</v>
      </c>
      <c r="W63" s="124" t="e">
        <f>VLOOKUP($E63,Sheet2!$A$6:$V$60,20,FALSE)</f>
        <v>#REF!</v>
      </c>
      <c r="X63" s="124" t="e">
        <f>VLOOKUP($E63,Sheet2!$A$6:$V$60,21,FALSE)</f>
        <v>#REF!</v>
      </c>
      <c r="Y63" s="124"/>
      <c r="Z63" s="124"/>
      <c r="AA63" s="124"/>
      <c r="AB63" s="124"/>
      <c r="AC63" s="124"/>
      <c r="AD63" s="124"/>
      <c r="AE63" s="124"/>
      <c r="AF63" s="124"/>
      <c r="AG63" s="124"/>
      <c r="AH63" s="124"/>
      <c r="AI63" s="124"/>
      <c r="AJ63" s="124"/>
      <c r="AK63" s="124"/>
    </row>
    <row r="64" spans="1:37" ht="15" customHeight="1">
      <c r="A64" t="s">
        <v>38</v>
      </c>
      <c r="B64" t="s">
        <v>151</v>
      </c>
      <c r="C64" s="120" t="s">
        <v>147</v>
      </c>
      <c r="D64" s="120"/>
      <c r="E64" s="117" t="s">
        <v>57</v>
      </c>
      <c r="F64" s="124" t="e">
        <f>VLOOKUP($E64,Sheet2!$A$6:$V$60,3,FALSE)</f>
        <v>#REF!</v>
      </c>
      <c r="G64" s="124" t="e">
        <f>VLOOKUP($E64,Sheet2!$A$6:$V$60,4,FALSE)</f>
        <v>#REF!</v>
      </c>
      <c r="H64" s="124" t="e">
        <f>VLOOKUP($E64,Sheet2!$A$6:$V$60,5,FALSE)</f>
        <v>#REF!</v>
      </c>
      <c r="I64" s="124" t="e">
        <f>VLOOKUP($E64,Sheet2!$A$6:$V$60,6,FALSE)</f>
        <v>#REF!</v>
      </c>
      <c r="J64" s="124" t="e">
        <f>VLOOKUP($E64,Sheet2!$A$6:$V$60,7,FALSE)</f>
        <v>#REF!</v>
      </c>
      <c r="K64" s="124" t="e">
        <f>VLOOKUP($E64,Sheet2!$A$6:$V$60,8,FALSE)</f>
        <v>#REF!</v>
      </c>
      <c r="L64" s="124" t="e">
        <f>VLOOKUP($E64,Sheet2!$A$6:$V$60,9,FALSE)</f>
        <v>#REF!</v>
      </c>
      <c r="M64" s="124" t="e">
        <f>VLOOKUP($E64,Sheet2!$A$6:$V$60,10,FALSE)</f>
        <v>#REF!</v>
      </c>
      <c r="N64" s="124" t="e">
        <f>VLOOKUP($E64,Sheet2!$A$6:$V$60,11,FALSE)</f>
        <v>#REF!</v>
      </c>
      <c r="O64" s="124" t="e">
        <f>VLOOKUP($E64,Sheet2!$A$6:$V$60,12,FALSE)</f>
        <v>#REF!</v>
      </c>
      <c r="P64" s="124" t="e">
        <f>VLOOKUP($E64,Sheet2!$A$6:$V$60,13,FALSE)</f>
        <v>#REF!</v>
      </c>
      <c r="Q64" s="124" t="e">
        <f>VLOOKUP($E64,Sheet2!$A$6:$V$60,14,FALSE)</f>
        <v>#REF!</v>
      </c>
      <c r="R64" s="124" t="e">
        <f>VLOOKUP($E64,Sheet2!$A$6:$V$60,15,FALSE)</f>
        <v>#REF!</v>
      </c>
      <c r="S64" s="124" t="e">
        <f>VLOOKUP($E64,Sheet2!$A$6:$V$60,16,FALSE)</f>
        <v>#REF!</v>
      </c>
      <c r="T64" s="124" t="e">
        <f>VLOOKUP($E64,Sheet2!$A$6:$V$60,17,FALSE)</f>
        <v>#REF!</v>
      </c>
      <c r="U64" s="124" t="e">
        <f>VLOOKUP($E64,Sheet2!$A$6:$V$60,18,FALSE)</f>
        <v>#REF!</v>
      </c>
      <c r="V64" s="124" t="e">
        <f>VLOOKUP($E64,Sheet2!$A$6:$V$60,19,FALSE)</f>
        <v>#REF!</v>
      </c>
      <c r="W64" s="124" t="e">
        <f>VLOOKUP($E64,Sheet2!$A$6:$V$60,20,FALSE)</f>
        <v>#REF!</v>
      </c>
      <c r="X64" s="124" t="e">
        <f>VLOOKUP($E64,Sheet2!$A$6:$V$60,21,FALSE)</f>
        <v>#REF!</v>
      </c>
      <c r="Y64" s="124"/>
      <c r="Z64" s="124"/>
      <c r="AA64" s="124"/>
      <c r="AB64" s="124"/>
      <c r="AC64" s="124"/>
      <c r="AD64" s="124"/>
      <c r="AE64" s="124"/>
      <c r="AF64" s="124"/>
      <c r="AG64" s="124"/>
      <c r="AH64" s="124"/>
      <c r="AI64" s="124"/>
      <c r="AJ64" s="124"/>
      <c r="AK64" s="124"/>
    </row>
    <row r="65" spans="1:37" ht="15" customHeight="1">
      <c r="D65" s="119">
        <v>340100200001000</v>
      </c>
      <c r="E65" s="120" t="s">
        <v>148</v>
      </c>
      <c r="G65" s="124"/>
      <c r="H65" s="124"/>
      <c r="I65" s="124"/>
      <c r="J65" s="124"/>
      <c r="K65" s="124"/>
      <c r="L65" s="124"/>
      <c r="M65" s="124"/>
      <c r="N65" s="124"/>
      <c r="O65" s="124"/>
      <c r="P65" s="124"/>
      <c r="Q65" s="124"/>
      <c r="R65" s="124"/>
      <c r="S65" s="124"/>
      <c r="T65" s="124"/>
      <c r="U65" s="124"/>
      <c r="V65" s="124"/>
      <c r="W65" s="124"/>
      <c r="X65" s="124"/>
      <c r="Y65" s="124">
        <f t="shared" ref="Y65:Y69" si="7">+W65+X65-I65</f>
        <v>0</v>
      </c>
      <c r="Z65" s="124"/>
      <c r="AA65" s="124"/>
      <c r="AB65" s="124"/>
      <c r="AC65" s="124"/>
      <c r="AD65" s="124"/>
      <c r="AE65" s="124"/>
      <c r="AF65" s="124"/>
      <c r="AG65" s="124"/>
      <c r="AH65" s="124"/>
      <c r="AI65" s="124"/>
      <c r="AJ65" s="124"/>
      <c r="AK65" s="124"/>
    </row>
    <row r="66" spans="1:37" ht="15" customHeight="1">
      <c r="A66" t="s">
        <v>38</v>
      </c>
      <c r="B66" t="s">
        <v>181</v>
      </c>
      <c r="C66" s="120" t="s">
        <v>148</v>
      </c>
      <c r="D66" s="120"/>
      <c r="E66" s="117" t="s">
        <v>80</v>
      </c>
      <c r="F66" s="124" t="e">
        <f>VLOOKUP($E66,Sheet2!$A$6:$V$60,3,FALSE)</f>
        <v>#REF!</v>
      </c>
      <c r="G66" s="124" t="e">
        <f>VLOOKUP($E66,Sheet2!$A$6:$V$60,4,FALSE)</f>
        <v>#REF!</v>
      </c>
      <c r="H66" s="124" t="e">
        <f>VLOOKUP($E66,Sheet2!$A$6:$V$60,5,FALSE)</f>
        <v>#REF!</v>
      </c>
      <c r="I66" s="124" t="e">
        <f>VLOOKUP($E66,Sheet2!$A$6:$V$60,6,FALSE)</f>
        <v>#REF!</v>
      </c>
      <c r="J66" s="124" t="e">
        <f>VLOOKUP($E66,Sheet2!$A$6:$V$60,7,FALSE)</f>
        <v>#REF!</v>
      </c>
      <c r="K66" s="124" t="e">
        <f>VLOOKUP($E66,Sheet2!$A$6:$V$60,8,FALSE)</f>
        <v>#REF!</v>
      </c>
      <c r="L66" s="124" t="e">
        <f>VLOOKUP($E66,Sheet2!$A$6:$V$60,9,FALSE)</f>
        <v>#REF!</v>
      </c>
      <c r="M66" s="124" t="e">
        <f>VLOOKUP($E66,Sheet2!$A$6:$V$60,10,FALSE)</f>
        <v>#REF!</v>
      </c>
      <c r="N66" s="124" t="e">
        <f>VLOOKUP($E66,Sheet2!$A$6:$V$60,11,FALSE)</f>
        <v>#REF!</v>
      </c>
      <c r="O66" s="124" t="e">
        <f>VLOOKUP($E66,Sheet2!$A$6:$V$60,12,FALSE)</f>
        <v>#REF!</v>
      </c>
      <c r="P66" s="124" t="e">
        <f>VLOOKUP($E66,Sheet2!$A$6:$V$60,13,FALSE)</f>
        <v>#REF!</v>
      </c>
      <c r="Q66" s="124" t="e">
        <f>VLOOKUP($E66,Sheet2!$A$6:$V$60,14,FALSE)</f>
        <v>#REF!</v>
      </c>
      <c r="R66" s="124" t="e">
        <f>VLOOKUP($E66,Sheet2!$A$6:$V$60,15,FALSE)</f>
        <v>#REF!</v>
      </c>
      <c r="S66" s="124" t="e">
        <f>VLOOKUP($E66,Sheet2!$A$6:$V$60,16,FALSE)</f>
        <v>#REF!</v>
      </c>
      <c r="T66" s="124" t="e">
        <f>VLOOKUP($E66,Sheet2!$A$6:$V$60,17,FALSE)</f>
        <v>#REF!</v>
      </c>
      <c r="U66" s="124" t="e">
        <f>VLOOKUP($E66,Sheet2!$A$6:$V$60,18,FALSE)</f>
        <v>#REF!</v>
      </c>
      <c r="V66" s="124" t="e">
        <f>VLOOKUP($E66,Sheet2!$A$6:$V$60,19,FALSE)</f>
        <v>#REF!</v>
      </c>
      <c r="W66" s="124" t="e">
        <f>VLOOKUP($E66,Sheet2!$A$6:$V$60,20,FALSE)</f>
        <v>#REF!</v>
      </c>
      <c r="X66" s="124" t="e">
        <f>VLOOKUP($E66,Sheet2!$A$6:$V$60,21,FALSE)</f>
        <v>#REF!</v>
      </c>
      <c r="Y66" s="124" t="e">
        <f t="shared" si="7"/>
        <v>#REF!</v>
      </c>
      <c r="Z66" s="124"/>
      <c r="AA66" s="124"/>
      <c r="AB66" s="124"/>
      <c r="AC66" s="124"/>
      <c r="AD66" s="124"/>
      <c r="AE66" s="124"/>
      <c r="AF66" s="124"/>
      <c r="AG66" s="124"/>
      <c r="AH66" s="124"/>
      <c r="AI66" s="124"/>
      <c r="AJ66" s="124"/>
      <c r="AK66" s="124"/>
    </row>
    <row r="67" spans="1:37" ht="15" customHeight="1">
      <c r="A67" t="s">
        <v>38</v>
      </c>
      <c r="B67" t="s">
        <v>181</v>
      </c>
      <c r="C67" s="120" t="s">
        <v>148</v>
      </c>
      <c r="D67" s="120"/>
      <c r="E67" s="117" t="s">
        <v>154</v>
      </c>
      <c r="F67" s="124" t="e">
        <f>VLOOKUP($E67,Sheet2!$A$6:$V$60,3,FALSE)</f>
        <v>#REF!</v>
      </c>
      <c r="G67" s="124" t="e">
        <f>VLOOKUP($E67,Sheet2!$A$6:$V$60,4,FALSE)</f>
        <v>#REF!</v>
      </c>
      <c r="H67" s="124" t="e">
        <f>VLOOKUP($E67,Sheet2!$A$6:$V$60,5,FALSE)</f>
        <v>#REF!</v>
      </c>
      <c r="I67" s="124" t="e">
        <f>VLOOKUP($E67,Sheet2!$A$6:$V$60,6,FALSE)</f>
        <v>#REF!</v>
      </c>
      <c r="J67" s="124" t="e">
        <f>VLOOKUP($E67,Sheet2!$A$6:$V$60,7,FALSE)</f>
        <v>#REF!</v>
      </c>
      <c r="K67" s="124" t="e">
        <f>VLOOKUP($E67,Sheet2!$A$6:$V$60,8,FALSE)</f>
        <v>#REF!</v>
      </c>
      <c r="L67" s="124" t="e">
        <f>VLOOKUP($E67,Sheet2!$A$6:$V$60,9,FALSE)</f>
        <v>#REF!</v>
      </c>
      <c r="M67" s="124" t="e">
        <f>VLOOKUP($E67,Sheet2!$A$6:$V$60,10,FALSE)</f>
        <v>#REF!</v>
      </c>
      <c r="N67" s="124" t="e">
        <f>VLOOKUP($E67,Sheet2!$A$6:$V$60,11,FALSE)</f>
        <v>#REF!</v>
      </c>
      <c r="O67" s="124" t="e">
        <f>VLOOKUP($E67,Sheet2!$A$6:$V$60,12,FALSE)</f>
        <v>#REF!</v>
      </c>
      <c r="P67" s="124" t="e">
        <f>VLOOKUP($E67,Sheet2!$A$6:$V$60,13,FALSE)</f>
        <v>#REF!</v>
      </c>
      <c r="Q67" s="124" t="e">
        <f>VLOOKUP($E67,Sheet2!$A$6:$V$60,14,FALSE)</f>
        <v>#REF!</v>
      </c>
      <c r="R67" s="124" t="e">
        <f>VLOOKUP($E67,Sheet2!$A$6:$V$60,15,FALSE)</f>
        <v>#REF!</v>
      </c>
      <c r="S67" s="124" t="e">
        <f>VLOOKUP($E67,Sheet2!$A$6:$V$60,16,FALSE)</f>
        <v>#REF!</v>
      </c>
      <c r="T67" s="124" t="e">
        <f>VLOOKUP($E67,Sheet2!$A$6:$V$60,17,FALSE)</f>
        <v>#REF!</v>
      </c>
      <c r="U67" s="124" t="e">
        <f>VLOOKUP($E67,Sheet2!$A$6:$V$60,18,FALSE)</f>
        <v>#REF!</v>
      </c>
      <c r="V67" s="124" t="e">
        <f>VLOOKUP($E67,Sheet2!$A$6:$V$60,19,FALSE)</f>
        <v>#REF!</v>
      </c>
      <c r="W67" s="124" t="e">
        <f>VLOOKUP($E67,Sheet2!$A$6:$V$60,20,FALSE)</f>
        <v>#REF!</v>
      </c>
      <c r="X67" s="124" t="e">
        <f>VLOOKUP($E67,Sheet2!$A$6:$V$60,21,FALSE)</f>
        <v>#REF!</v>
      </c>
      <c r="Y67" s="124" t="e">
        <f t="shared" si="7"/>
        <v>#REF!</v>
      </c>
      <c r="Z67" s="124"/>
      <c r="AA67" s="124"/>
      <c r="AB67" s="124"/>
      <c r="AC67" s="124"/>
      <c r="AD67" s="124"/>
      <c r="AE67" s="124"/>
      <c r="AF67" s="124"/>
      <c r="AG67" s="124"/>
      <c r="AH67" s="124"/>
      <c r="AI67" s="124"/>
      <c r="AJ67" s="124"/>
      <c r="AK67" s="124"/>
    </row>
    <row r="68" spans="1:37" ht="15" customHeight="1">
      <c r="A68" t="s">
        <v>38</v>
      </c>
      <c r="B68" t="s">
        <v>181</v>
      </c>
      <c r="C68" s="120" t="s">
        <v>148</v>
      </c>
      <c r="D68" s="120"/>
      <c r="E68" s="117" t="s">
        <v>176</v>
      </c>
      <c r="F68" s="124" t="e">
        <f>VLOOKUP($E68,Sheet2!$A$6:$V$60,3,FALSE)</f>
        <v>#REF!</v>
      </c>
      <c r="G68" s="124" t="e">
        <f>VLOOKUP($E68,Sheet2!$A$6:$V$60,4,FALSE)</f>
        <v>#REF!</v>
      </c>
      <c r="H68" s="124" t="e">
        <f>VLOOKUP($E68,Sheet2!$A$6:$V$60,5,FALSE)</f>
        <v>#REF!</v>
      </c>
      <c r="I68" s="124" t="e">
        <f>VLOOKUP($E68,Sheet2!$A$6:$V$60,6,FALSE)</f>
        <v>#REF!</v>
      </c>
      <c r="J68" s="124" t="e">
        <f>VLOOKUP($E68,Sheet2!$A$6:$V$60,7,FALSE)</f>
        <v>#REF!</v>
      </c>
      <c r="K68" s="124" t="e">
        <f>VLOOKUP($E68,Sheet2!$A$6:$V$60,8,FALSE)</f>
        <v>#REF!</v>
      </c>
      <c r="L68" s="124" t="e">
        <f>VLOOKUP($E68,Sheet2!$A$6:$V$60,9,FALSE)</f>
        <v>#REF!</v>
      </c>
      <c r="M68" s="124" t="e">
        <f>VLOOKUP($E68,Sheet2!$A$6:$V$60,10,FALSE)</f>
        <v>#REF!</v>
      </c>
      <c r="N68" s="124" t="e">
        <f>VLOOKUP($E68,Sheet2!$A$6:$V$60,11,FALSE)</f>
        <v>#REF!</v>
      </c>
      <c r="O68" s="124" t="e">
        <f>VLOOKUP($E68,Sheet2!$A$6:$V$60,12,FALSE)</f>
        <v>#REF!</v>
      </c>
      <c r="P68" s="124" t="e">
        <f>VLOOKUP($E68,Sheet2!$A$6:$V$60,13,FALSE)</f>
        <v>#REF!</v>
      </c>
      <c r="Q68" s="124" t="e">
        <f>VLOOKUP($E68,Sheet2!$A$6:$V$60,14,FALSE)</f>
        <v>#REF!</v>
      </c>
      <c r="R68" s="124" t="e">
        <f>VLOOKUP($E68,Sheet2!$A$6:$V$60,15,FALSE)</f>
        <v>#REF!</v>
      </c>
      <c r="S68" s="124" t="e">
        <f>VLOOKUP($E68,Sheet2!$A$6:$V$60,16,FALSE)</f>
        <v>#REF!</v>
      </c>
      <c r="T68" s="124" t="e">
        <f>VLOOKUP($E68,Sheet2!$A$6:$V$60,17,FALSE)</f>
        <v>#REF!</v>
      </c>
      <c r="U68" s="124" t="e">
        <f>VLOOKUP($E68,Sheet2!$A$6:$V$60,18,FALSE)</f>
        <v>#REF!</v>
      </c>
      <c r="V68" s="124" t="e">
        <f>VLOOKUP($E68,Sheet2!$A$6:$V$60,19,FALSE)</f>
        <v>#REF!</v>
      </c>
      <c r="W68" s="124" t="e">
        <f>VLOOKUP($E68,Sheet2!$A$6:$V$60,20,FALSE)</f>
        <v>#REF!</v>
      </c>
      <c r="X68" s="124" t="e">
        <f>VLOOKUP($E68,Sheet2!$A$6:$V$60,21,FALSE)</f>
        <v>#REF!</v>
      </c>
      <c r="Y68" s="124" t="e">
        <f t="shared" si="7"/>
        <v>#REF!</v>
      </c>
      <c r="Z68" s="124"/>
      <c r="AA68" s="124"/>
      <c r="AB68" s="124"/>
      <c r="AC68" s="124"/>
      <c r="AD68" s="124"/>
      <c r="AE68" s="124"/>
      <c r="AF68" s="124"/>
      <c r="AG68" s="124"/>
      <c r="AH68" s="124"/>
      <c r="AI68" s="124"/>
      <c r="AJ68" s="124"/>
      <c r="AK68" s="124"/>
    </row>
    <row r="69" spans="1:37" ht="15" customHeight="1">
      <c r="E69" s="120" t="s">
        <v>25</v>
      </c>
      <c r="G69" s="124"/>
      <c r="H69" s="124"/>
      <c r="I69" s="124"/>
      <c r="J69" s="124"/>
      <c r="K69" s="124"/>
      <c r="L69" s="124"/>
      <c r="M69" s="124"/>
      <c r="N69" s="124"/>
      <c r="O69" s="124"/>
      <c r="P69" s="124"/>
      <c r="Q69" s="124"/>
      <c r="R69" s="124"/>
      <c r="S69" s="124"/>
      <c r="T69" s="124"/>
      <c r="U69" s="124"/>
      <c r="V69" s="124"/>
      <c r="W69" s="124"/>
      <c r="X69" s="124"/>
      <c r="Y69" s="124">
        <f t="shared" si="7"/>
        <v>0</v>
      </c>
      <c r="Z69" s="124"/>
      <c r="AA69" s="124"/>
      <c r="AB69" s="124"/>
      <c r="AC69" s="124"/>
      <c r="AD69" s="124"/>
      <c r="AE69" s="124"/>
      <c r="AF69" s="124"/>
      <c r="AG69" s="124"/>
      <c r="AH69" s="124"/>
      <c r="AI69" s="124"/>
      <c r="AJ69" s="124"/>
      <c r="AK69" s="124"/>
    </row>
    <row r="70" spans="1:37" ht="15" customHeight="1">
      <c r="A70" t="s">
        <v>39</v>
      </c>
      <c r="B70" t="s">
        <v>180</v>
      </c>
      <c r="C70" s="120" t="s">
        <v>25</v>
      </c>
      <c r="D70" s="120"/>
      <c r="E70" s="117" t="s">
        <v>55</v>
      </c>
      <c r="F70" s="124" t="e">
        <f>VLOOKUP($E70,Sheet2!$A$6:$V$60,3,FALSE)</f>
        <v>#REF!</v>
      </c>
      <c r="G70" s="124" t="e">
        <f>VLOOKUP($E70,Sheet2!$A$6:$V$60,4,FALSE)</f>
        <v>#REF!</v>
      </c>
      <c r="H70" s="124" t="e">
        <f>VLOOKUP($E70,Sheet2!$A$6:$V$60,5,FALSE)</f>
        <v>#REF!</v>
      </c>
      <c r="I70" s="124" t="e">
        <f>VLOOKUP($E70,Sheet2!$A$6:$V$60,6,FALSE)</f>
        <v>#REF!</v>
      </c>
      <c r="J70" s="124" t="e">
        <f>VLOOKUP($E70,Sheet2!$A$6:$V$60,7,FALSE)</f>
        <v>#REF!</v>
      </c>
      <c r="K70" s="124" t="e">
        <f>VLOOKUP($E70,Sheet2!$A$6:$V$60,8,FALSE)</f>
        <v>#REF!</v>
      </c>
      <c r="L70" s="124" t="e">
        <f>VLOOKUP($E70,Sheet2!$A$6:$V$60,9,FALSE)</f>
        <v>#REF!</v>
      </c>
      <c r="M70" s="124" t="e">
        <f>VLOOKUP($E70,Sheet2!$A$6:$V$60,10,FALSE)</f>
        <v>#REF!</v>
      </c>
      <c r="N70" s="124" t="e">
        <f>VLOOKUP($E70,Sheet2!$A$6:$V$60,11,FALSE)</f>
        <v>#REF!</v>
      </c>
      <c r="O70" s="124" t="e">
        <f>VLOOKUP($E70,Sheet2!$A$6:$V$60,12,FALSE)</f>
        <v>#REF!</v>
      </c>
      <c r="P70" s="124" t="e">
        <f>VLOOKUP($E70,Sheet2!$A$6:$V$60,13,FALSE)</f>
        <v>#REF!</v>
      </c>
      <c r="Q70" s="124" t="e">
        <f>VLOOKUP($E70,Sheet2!$A$6:$V$60,14,FALSE)</f>
        <v>#REF!</v>
      </c>
      <c r="R70" s="124" t="e">
        <f>VLOOKUP($E70,Sheet2!$A$6:$V$60,15,FALSE)</f>
        <v>#REF!</v>
      </c>
      <c r="S70" s="124" t="e">
        <f>VLOOKUP($E70,Sheet2!$A$6:$V$60,16,FALSE)</f>
        <v>#REF!</v>
      </c>
      <c r="T70" s="124" t="e">
        <f>VLOOKUP($E70,Sheet2!$A$6:$V$60,17,FALSE)</f>
        <v>#REF!</v>
      </c>
      <c r="U70" s="124" t="e">
        <f>VLOOKUP($E70,Sheet2!$A$6:$V$60,18,FALSE)</f>
        <v>#REF!</v>
      </c>
      <c r="V70" s="124" t="e">
        <f>VLOOKUP($E70,Sheet2!$A$6:$V$60,19,FALSE)</f>
        <v>#REF!</v>
      </c>
      <c r="W70" s="124" t="e">
        <f>VLOOKUP($E70,Sheet2!$A$6:$V$60,20,FALSE)</f>
        <v>#REF!</v>
      </c>
      <c r="X70" s="124" t="e">
        <f>VLOOKUP($E70,Sheet2!$A$6:$V$60,21,FALSE)</f>
        <v>#REF!</v>
      </c>
      <c r="Y70" s="124"/>
      <c r="Z70" s="124"/>
      <c r="AA70" s="124"/>
      <c r="AB70" s="124"/>
      <c r="AC70" s="124"/>
      <c r="AD70" s="124"/>
      <c r="AE70" s="124"/>
      <c r="AF70" s="124"/>
      <c r="AG70" s="124"/>
      <c r="AH70" s="124"/>
      <c r="AI70" s="124"/>
      <c r="AJ70" s="124"/>
      <c r="AK70" s="124"/>
    </row>
    <row r="71" spans="1:37" ht="15" customHeight="1">
      <c r="A71" t="s">
        <v>39</v>
      </c>
      <c r="B71" t="s">
        <v>180</v>
      </c>
      <c r="C71" s="120" t="s">
        <v>25</v>
      </c>
      <c r="D71" s="120"/>
      <c r="E71" s="117" t="s">
        <v>86</v>
      </c>
      <c r="F71" s="124" t="e">
        <f>VLOOKUP($E71,Sheet2!$A$6:$V$60,3,FALSE)</f>
        <v>#REF!</v>
      </c>
      <c r="G71" s="124" t="e">
        <f>VLOOKUP($E71,Sheet2!$A$6:$V$60,4,FALSE)</f>
        <v>#REF!</v>
      </c>
      <c r="H71" s="124" t="e">
        <f>VLOOKUP($E71,Sheet2!$A$6:$V$60,5,FALSE)</f>
        <v>#REF!</v>
      </c>
      <c r="I71" s="124" t="e">
        <f>VLOOKUP($E71,Sheet2!$A$6:$V$60,6,FALSE)</f>
        <v>#REF!</v>
      </c>
      <c r="J71" s="124" t="e">
        <f>VLOOKUP($E71,Sheet2!$A$6:$V$60,7,FALSE)</f>
        <v>#REF!</v>
      </c>
      <c r="K71" s="124" t="e">
        <f>VLOOKUP($E71,Sheet2!$A$6:$V$60,8,FALSE)</f>
        <v>#REF!</v>
      </c>
      <c r="L71" s="124" t="e">
        <f>VLOOKUP($E71,Sheet2!$A$6:$V$60,9,FALSE)</f>
        <v>#REF!</v>
      </c>
      <c r="M71" s="124" t="e">
        <f>VLOOKUP($E71,Sheet2!$A$6:$V$60,10,FALSE)</f>
        <v>#REF!</v>
      </c>
      <c r="N71" s="124" t="e">
        <f>VLOOKUP($E71,Sheet2!$A$6:$V$60,11,FALSE)</f>
        <v>#REF!</v>
      </c>
      <c r="O71" s="124" t="e">
        <f>VLOOKUP($E71,Sheet2!$A$6:$V$60,12,FALSE)</f>
        <v>#REF!</v>
      </c>
      <c r="P71" s="124" t="e">
        <f>VLOOKUP($E71,Sheet2!$A$6:$V$60,13,FALSE)</f>
        <v>#REF!</v>
      </c>
      <c r="Q71" s="124" t="e">
        <f>VLOOKUP($E71,Sheet2!$A$6:$V$60,14,FALSE)</f>
        <v>#REF!</v>
      </c>
      <c r="R71" s="124" t="e">
        <f>VLOOKUP($E71,Sheet2!$A$6:$V$60,15,FALSE)</f>
        <v>#REF!</v>
      </c>
      <c r="S71" s="124" t="e">
        <f>VLOOKUP($E71,Sheet2!$A$6:$V$60,16,FALSE)</f>
        <v>#REF!</v>
      </c>
      <c r="T71" s="124" t="e">
        <f>VLOOKUP($E71,Sheet2!$A$6:$V$60,17,FALSE)</f>
        <v>#REF!</v>
      </c>
      <c r="U71" s="124" t="e">
        <f>VLOOKUP($E71,Sheet2!$A$6:$V$60,18,FALSE)</f>
        <v>#REF!</v>
      </c>
      <c r="V71" s="124" t="e">
        <f>VLOOKUP($E71,Sheet2!$A$6:$V$60,19,FALSE)</f>
        <v>#REF!</v>
      </c>
      <c r="W71" s="124" t="e">
        <f>VLOOKUP($E71,Sheet2!$A$6:$V$60,20,FALSE)</f>
        <v>#REF!</v>
      </c>
      <c r="X71" s="124" t="e">
        <f>VLOOKUP($E71,Sheet2!$A$6:$V$60,21,FALSE)</f>
        <v>#REF!</v>
      </c>
      <c r="Y71" s="124"/>
      <c r="Z71" s="124"/>
      <c r="AA71" s="124"/>
      <c r="AB71" s="124"/>
      <c r="AC71" s="124"/>
      <c r="AD71" s="124"/>
      <c r="AE71" s="124"/>
      <c r="AF71" s="124"/>
      <c r="AG71" s="124"/>
      <c r="AH71" s="124"/>
      <c r="AI71" s="124"/>
      <c r="AJ71" s="124"/>
      <c r="AK71" s="124"/>
    </row>
    <row r="72" spans="1:37" ht="15" customHeight="1">
      <c r="A72" t="s">
        <v>39</v>
      </c>
      <c r="B72" t="s">
        <v>180</v>
      </c>
      <c r="C72" s="120" t="s">
        <v>25</v>
      </c>
      <c r="D72" s="120"/>
      <c r="E72" s="117" t="s">
        <v>56</v>
      </c>
      <c r="F72" s="124" t="e">
        <f>VLOOKUP($E72,Sheet2!$A$6:$V$60,3,FALSE)</f>
        <v>#REF!</v>
      </c>
      <c r="G72" s="124" t="e">
        <f>VLOOKUP($E72,Sheet2!$A$6:$V$60,4,FALSE)</f>
        <v>#REF!</v>
      </c>
      <c r="H72" s="124" t="e">
        <f>VLOOKUP($E72,Sheet2!$A$6:$V$60,5,FALSE)</f>
        <v>#REF!</v>
      </c>
      <c r="I72" s="124" t="e">
        <f>VLOOKUP($E72,Sheet2!$A$6:$V$60,6,FALSE)</f>
        <v>#REF!</v>
      </c>
      <c r="J72" s="124" t="e">
        <f>VLOOKUP($E72,Sheet2!$A$6:$V$60,7,FALSE)</f>
        <v>#REF!</v>
      </c>
      <c r="K72" s="124" t="e">
        <f>VLOOKUP($E72,Sheet2!$A$6:$V$60,8,FALSE)</f>
        <v>#REF!</v>
      </c>
      <c r="L72" s="124" t="e">
        <f>VLOOKUP($E72,Sheet2!$A$6:$V$60,9,FALSE)</f>
        <v>#REF!</v>
      </c>
      <c r="M72" s="124" t="e">
        <f>VLOOKUP($E72,Sheet2!$A$6:$V$60,10,FALSE)</f>
        <v>#REF!</v>
      </c>
      <c r="N72" s="124" t="e">
        <f>VLOOKUP($E72,Sheet2!$A$6:$V$60,11,FALSE)</f>
        <v>#REF!</v>
      </c>
      <c r="O72" s="124" t="e">
        <f>VLOOKUP($E72,Sheet2!$A$6:$V$60,12,FALSE)</f>
        <v>#REF!</v>
      </c>
      <c r="P72" s="124" t="e">
        <f>VLOOKUP($E72,Sheet2!$A$6:$V$60,13,FALSE)</f>
        <v>#REF!</v>
      </c>
      <c r="Q72" s="124" t="e">
        <f>VLOOKUP($E72,Sheet2!$A$6:$V$60,14,FALSE)</f>
        <v>#REF!</v>
      </c>
      <c r="R72" s="124" t="e">
        <f>VLOOKUP($E72,Sheet2!$A$6:$V$60,15,FALSE)</f>
        <v>#REF!</v>
      </c>
      <c r="S72" s="124" t="e">
        <f>VLOOKUP($E72,Sheet2!$A$6:$V$60,16,FALSE)</f>
        <v>#REF!</v>
      </c>
      <c r="T72" s="124" t="e">
        <f>VLOOKUP($E72,Sheet2!$A$6:$V$60,17,FALSE)</f>
        <v>#REF!</v>
      </c>
      <c r="U72" s="124" t="e">
        <f>VLOOKUP($E72,Sheet2!$A$6:$V$60,18,FALSE)</f>
        <v>#REF!</v>
      </c>
      <c r="V72" s="124" t="e">
        <f>VLOOKUP($E72,Sheet2!$A$6:$V$60,19,FALSE)</f>
        <v>#REF!</v>
      </c>
      <c r="W72" s="124" t="e">
        <f>VLOOKUP($E72,Sheet2!$A$6:$V$60,20,FALSE)</f>
        <v>#REF!</v>
      </c>
      <c r="X72" s="124" t="e">
        <f>VLOOKUP($E72,Sheet2!$A$6:$V$60,21,FALSE)</f>
        <v>#REF!</v>
      </c>
      <c r="Y72" s="124"/>
      <c r="Z72" s="124"/>
      <c r="AA72" s="124"/>
      <c r="AB72" s="124"/>
      <c r="AC72" s="124"/>
      <c r="AD72" s="124"/>
      <c r="AE72" s="124"/>
      <c r="AF72" s="124"/>
      <c r="AG72" s="124"/>
      <c r="AH72" s="124"/>
      <c r="AI72" s="124"/>
      <c r="AJ72" s="124"/>
      <c r="AK72" s="124"/>
    </row>
    <row r="73" spans="1:37">
      <c r="Y73" s="124">
        <f t="shared" ref="Y73:Y74" si="8">+W73+X73-I73</f>
        <v>0</v>
      </c>
    </row>
    <row r="74" spans="1:37">
      <c r="F74" s="124" t="e">
        <f t="shared" ref="F74:X74" si="9">SUBTOTAL(109,F2:F73)</f>
        <v>#REF!</v>
      </c>
      <c r="G74" s="124" t="e">
        <f t="shared" si="9"/>
        <v>#REF!</v>
      </c>
      <c r="H74" s="124" t="e">
        <f t="shared" si="9"/>
        <v>#REF!</v>
      </c>
      <c r="I74" s="124" t="e">
        <f t="shared" si="9"/>
        <v>#REF!</v>
      </c>
      <c r="J74" s="124" t="e">
        <f t="shared" si="9"/>
        <v>#REF!</v>
      </c>
      <c r="K74" s="124" t="e">
        <f t="shared" si="9"/>
        <v>#REF!</v>
      </c>
      <c r="L74" s="124" t="e">
        <f t="shared" si="9"/>
        <v>#REF!</v>
      </c>
      <c r="M74" s="124" t="e">
        <f t="shared" si="9"/>
        <v>#REF!</v>
      </c>
      <c r="N74" s="124" t="e">
        <f t="shared" si="9"/>
        <v>#REF!</v>
      </c>
      <c r="O74" s="124" t="e">
        <f t="shared" si="9"/>
        <v>#REF!</v>
      </c>
      <c r="P74" s="124" t="e">
        <f t="shared" si="9"/>
        <v>#REF!</v>
      </c>
      <c r="Q74" s="124" t="e">
        <f t="shared" si="9"/>
        <v>#REF!</v>
      </c>
      <c r="R74" s="124" t="e">
        <f t="shared" si="9"/>
        <v>#REF!</v>
      </c>
      <c r="S74" s="124" t="e">
        <f t="shared" si="9"/>
        <v>#REF!</v>
      </c>
      <c r="T74" s="124" t="e">
        <f t="shared" si="9"/>
        <v>#REF!</v>
      </c>
      <c r="U74" s="124" t="e">
        <f t="shared" si="9"/>
        <v>#REF!</v>
      </c>
      <c r="V74" s="124" t="e">
        <f t="shared" si="9"/>
        <v>#REF!</v>
      </c>
      <c r="W74" s="124" t="e">
        <f t="shared" si="9"/>
        <v>#REF!</v>
      </c>
      <c r="X74" s="124" t="e">
        <f t="shared" si="9"/>
        <v>#REF!</v>
      </c>
      <c r="Y74" s="124" t="e">
        <f t="shared" si="8"/>
        <v>#REF!</v>
      </c>
    </row>
    <row r="76" spans="1:37">
      <c r="W76" s="62">
        <v>252474611</v>
      </c>
    </row>
    <row r="77" spans="1:37">
      <c r="W77" s="62"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45</v>
      </c>
      <c r="C12" t="s">
        <v>49</v>
      </c>
    </row>
    <row r="13" spans="2:3">
      <c r="B13" t="s">
        <v>46</v>
      </c>
    </row>
    <row r="14" spans="2:3">
      <c r="B14" t="s">
        <v>28</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20</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20</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62"/>
    </row>
    <row r="1193" spans="2:7">
      <c r="B1193">
        <v>0</v>
      </c>
      <c r="C1193">
        <v>0</v>
      </c>
      <c r="D1193">
        <f t="shared" si="18"/>
        <v>0</v>
      </c>
      <c r="G1193" s="62">
        <v>10680</v>
      </c>
    </row>
    <row r="1194" spans="2:7">
      <c r="B1194">
        <v>0</v>
      </c>
      <c r="C1194">
        <v>0</v>
      </c>
      <c r="D1194">
        <f t="shared" si="18"/>
        <v>0</v>
      </c>
      <c r="G1194" s="62">
        <v>18546</v>
      </c>
    </row>
    <row r="1195" spans="2:7">
      <c r="B1195">
        <v>2856810</v>
      </c>
      <c r="C1195">
        <v>2856810</v>
      </c>
      <c r="D1195">
        <f t="shared" si="18"/>
        <v>0</v>
      </c>
      <c r="G1195" s="62">
        <v>26437</v>
      </c>
    </row>
    <row r="1196" spans="2:7">
      <c r="D1196">
        <f t="shared" si="18"/>
        <v>0</v>
      </c>
      <c r="G1196" s="62">
        <v>17748</v>
      </c>
    </row>
    <row r="1197" spans="2:7">
      <c r="D1197">
        <f t="shared" si="18"/>
        <v>0</v>
      </c>
      <c r="G1197" s="62">
        <v>10005</v>
      </c>
    </row>
    <row r="1198" spans="2:7">
      <c r="D1198">
        <f t="shared" si="18"/>
        <v>0</v>
      </c>
      <c r="G1198" s="62">
        <v>9467</v>
      </c>
    </row>
    <row r="1199" spans="2:7">
      <c r="B1199">
        <v>0</v>
      </c>
      <c r="C1199">
        <v>0</v>
      </c>
      <c r="D1199">
        <f t="shared" si="18"/>
        <v>0</v>
      </c>
      <c r="G1199" s="62">
        <v>25932</v>
      </c>
    </row>
    <row r="1200" spans="2:7">
      <c r="D1200">
        <f t="shared" si="18"/>
        <v>0</v>
      </c>
      <c r="G1200" s="62"/>
    </row>
    <row r="1201" spans="2:7">
      <c r="D1201">
        <f t="shared" si="18"/>
        <v>0</v>
      </c>
      <c r="G1201" s="62"/>
    </row>
    <row r="1202" spans="2:7">
      <c r="B1202">
        <v>3438919.38</v>
      </c>
      <c r="C1202">
        <v>3438919.38</v>
      </c>
      <c r="D1202">
        <f t="shared" si="18"/>
        <v>0</v>
      </c>
      <c r="G1202" s="62"/>
    </row>
    <row r="1203" spans="2:7">
      <c r="D1203">
        <f t="shared" si="18"/>
        <v>0</v>
      </c>
      <c r="G1203" s="62"/>
    </row>
    <row r="1204" spans="2:7">
      <c r="D1204">
        <f t="shared" si="18"/>
        <v>0</v>
      </c>
    </row>
    <row r="1205" spans="2:7">
      <c r="B1205">
        <v>0</v>
      </c>
      <c r="C1205">
        <v>0</v>
      </c>
      <c r="D1205">
        <f t="shared" si="18"/>
        <v>0</v>
      </c>
    </row>
    <row r="1206" spans="2:7">
      <c r="D1206">
        <f t="shared" si="18"/>
        <v>0</v>
      </c>
      <c r="G1206" s="62"/>
    </row>
    <row r="1207" spans="2:7">
      <c r="D1207">
        <f t="shared" si="18"/>
        <v>0</v>
      </c>
      <c r="G1207" s="62"/>
    </row>
    <row r="1208" spans="2:7">
      <c r="B1208">
        <v>1451268.8</v>
      </c>
      <c r="C1208">
        <v>1451268.8</v>
      </c>
      <c r="D1208">
        <f t="shared" si="18"/>
        <v>0</v>
      </c>
      <c r="G1208" s="62"/>
    </row>
    <row r="1209" spans="2:7">
      <c r="D1209">
        <f t="shared" si="18"/>
        <v>0</v>
      </c>
      <c r="G1209" s="62">
        <f>26437+25932</f>
        <v>52369</v>
      </c>
    </row>
    <row r="1210" spans="2:7">
      <c r="D1210">
        <f t="shared" si="18"/>
        <v>0</v>
      </c>
      <c r="G1210" s="62">
        <f>17748+9467</f>
        <v>27215</v>
      </c>
    </row>
    <row r="1211" spans="2:7">
      <c r="B1211">
        <v>0</v>
      </c>
      <c r="C1211">
        <v>0</v>
      </c>
      <c r="D1211">
        <f t="shared" si="18"/>
        <v>0</v>
      </c>
      <c r="G1211" s="62">
        <f>18546+10005</f>
        <v>28551</v>
      </c>
    </row>
    <row r="1212" spans="2:7">
      <c r="D1212">
        <f t="shared" si="18"/>
        <v>0</v>
      </c>
      <c r="G1212" s="62">
        <v>10680</v>
      </c>
    </row>
    <row r="1213" spans="2:7">
      <c r="D1213">
        <f t="shared" si="18"/>
        <v>0</v>
      </c>
      <c r="G1213" s="62"/>
    </row>
    <row r="1214" spans="2:7">
      <c r="B1214">
        <v>123155436.93000001</v>
      </c>
      <c r="C1214">
        <v>123155436.93000001</v>
      </c>
      <c r="D1214">
        <f t="shared" si="18"/>
        <v>0</v>
      </c>
      <c r="G1214" s="62">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2018-10-16T00:31:00Z</cp:lastPrinted>
  <dcterms:created xsi:type="dcterms:W3CDTF">2016-01-30T10:31:30Z</dcterms:created>
  <dcterms:modified xsi:type="dcterms:W3CDTF">2018-10-19T08:58:09Z</dcterms:modified>
</cp:coreProperties>
</file>