
<file path=[Content_Types].xml><?xml version="1.0" encoding="utf-8"?>
<Types xmlns="http://schemas.openxmlformats.org/package/2006/content-types">
  <Default ContentType="application/vnd.openxmlformats-officedocument.spreadsheetml.printerSettings" Extension="bin"/>
  <Override ContentType="application/vnd.openxmlformats-officedocument.theme+xml" PartName="/xl/theme/theme1.xml"/>
  <Override ContentType="application/vnd.openxmlformats-officedocument.spreadsheetml.styles+xml" PartName="/xl/styles.xml"/>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4.xml"/>
  <Override ContentType="application/vnd.openxmlformats-officedocument.extended-properties+xml" PartName="/docProps/app.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1.xml"/>
  <Override ContentType="application/vnd.openxmlformats-officedocument.spreadsheetml.externalLink+xml" PartName="/xl/externalLinks/externalLink1.xml"/>
  <Override ContentType="application/vnd.openxmlformats-officedocument.spreadsheetml.sharedStrings+xml" PartName="/xl/sharedStrings.xml"/>
  <Override ContentType="application/vnd.openxmlformats-package.core-properties+xml" PartName="/docProps/core.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5"/>
  <workbookPr codeName="ThisWorkbook" defaultThemeVersion="124226"/>
  <bookViews>
    <workbookView xWindow="0" yWindow="0" windowWidth="24240" windowHeight="12330"/>
  </bookViews>
  <sheets>
    <sheet name="JAN-DEC" sheetId="1" r:id="rId1"/>
    <sheet name="Sheet2" sheetId="5" r:id="rId2"/>
    <sheet name="Sheet3" sheetId="6" r:id="rId3"/>
    <sheet name="Sheet1" sheetId="4" state="hidden" r:id="rId4"/>
  </sheets>
  <externalReferences>
    <externalReference r:id="rId5"/>
  </externalReferences>
  <definedNames>
    <definedName name="_xlnm.Print_Area" localSheetId="0">'JAN-DEC'!$A$1:$AF$14</definedName>
    <definedName name="_xlnm.Print_Titles" localSheetId="0">'JAN-DEC'!$10:$14</definedName>
    <definedName name="Z_24A30693_6617_4D04_BF43_4D36BFF721D2_.wvu.Cols" localSheetId="0" hidden="1">'JAN-DEC'!$T:$AB</definedName>
    <definedName name="Z_24A30693_6617_4D04_BF43_4D36BFF721D2_.wvu.FilterData" localSheetId="0" hidden="1">'JAN-DEC'!#REF!</definedName>
    <definedName name="Z_24A30693_6617_4D04_BF43_4D36BFF721D2_.wvu.PrintArea" localSheetId="0" hidden="1">'JAN-DEC'!#REF!</definedName>
    <definedName name="Z_24A30693_6617_4D04_BF43_4D36BFF721D2_.wvu.PrintTitles" localSheetId="0" hidden="1">'JAN-DEC'!$11:$14</definedName>
    <definedName name="Z_24A30693_6617_4D04_BF43_4D36BFF721D2_.wvu.Rows" localSheetId="0" hidden="1">'JAN-DEC'!$1:$10</definedName>
    <definedName name="Z_9BEE38D6_6653_4D30_B7FE_4B53FEFD21A5_.wvu.Cols" localSheetId="0" hidden="1">'JAN-DEC'!$Q:$Z,'JAN-DEC'!$AB:$AC,'JAN-DEC'!$AH:$SI</definedName>
    <definedName name="Z_9BEE38D6_6653_4D30_B7FE_4B53FEFD21A5_.wvu.FilterData" localSheetId="0" hidden="1">'JAN-DEC'!#REF!</definedName>
    <definedName name="Z_9BEE38D6_6653_4D30_B7FE_4B53FEFD21A5_.wvu.PrintArea" localSheetId="0" hidden="1">'JAN-DEC'!$A$1:$AH$14</definedName>
    <definedName name="Z_9BEE38D6_6653_4D30_B7FE_4B53FEFD21A5_.wvu.PrintTitles" localSheetId="0" hidden="1">'JAN-DEC'!$11:$14</definedName>
    <definedName name="Z_F30315C3_06C8_48C1_9206_E997EE99CBC2_.wvu.Cols" localSheetId="0" hidden="1">'JAN-DEC'!$T:$AB</definedName>
    <definedName name="Z_F30315C3_06C8_48C1_9206_E997EE99CBC2_.wvu.FilterData" localSheetId="0" hidden="1">'JAN-DEC'!#REF!</definedName>
    <definedName name="Z_F30315C3_06C8_48C1_9206_E997EE99CBC2_.wvu.PrintTitles" localSheetId="0" hidden="1">'JAN-DEC'!$11:$14</definedName>
    <definedName name="Z_F30315C3_06C8_48C1_9206_E997EE99CBC2_.wvu.Rows" localSheetId="0" hidden="1">'JAN-DEC'!$1:$10</definedName>
    <definedName name="_xlnm.Print_Area" localSheetId="1">'Sheet2'!$A$1:$U$69</definedName>
    <definedName name="_xlnm._FilterDatabase" localSheetId="2" hidden="1">'Sheet3'!$A$2:$AK$72</definedName>
  </definedNames>
  <calcPr calcId="124519" fullCalcOnLoad="1"/>
  <customWorkbookViews>
    <customWorkbookView name="MGaviola - Personal View" guid="{F30315C3-06C8-48C1-9206-E997EE99CBC2}" mergeInterval="0" personalView="1" xWindow="15" yWindow="37" windowWidth="1343" windowHeight="301" activeSheetId="1"/>
    <customWorkbookView name="JMendez-pc - Personal View" guid="{24A30693-6617-4D04-BF43-4D36BFF721D2}" mergeInterval="0" personalView="1" maximized="1" xWindow="1" yWindow="1" windowWidth="1600" windowHeight="628" activeSheetId="1"/>
    <customWorkbookView name="CENSORED - Personal View" guid="{9BEE38D6-6653-4D30-B7FE-4B53FEFD21A5}" mergeInterval="0" personalView="1" maximized="1" xWindow="1" yWindow="1" windowWidth="1407" windowHeight="878" activeSheetId="6"/>
  </customWorkbookViews>
</workbook>
</file>

<file path=xl/sharedStrings.xml><?xml version="1.0" encoding="utf-8"?>
<sst xmlns="http://schemas.openxmlformats.org/spreadsheetml/2006/main" count="185" uniqueCount="185">
  <si>
    <t>JAN-DEC</t>
  </si>
  <si>
    <t>As of July</t>
  </si>
  <si>
    <t xml:space="preserve">TOTAL </t>
  </si>
  <si>
    <t>OBLIGATION</t>
  </si>
  <si>
    <t>(6)</t>
  </si>
  <si>
    <t xml:space="preserve"> </t>
  </si>
  <si>
    <t>DEPARTMENT OF HEALTH - REGIONAL OFFICE VII</t>
  </si>
  <si>
    <t xml:space="preserve">STATEMENT OF ALLOTMENT, OBLIGATIONS AND BALANCES </t>
  </si>
  <si>
    <t>As of March 31, 2018</t>
  </si>
  <si>
    <t>P/P/A</t>
  </si>
  <si>
    <t>PARTICULARS</t>
  </si>
  <si>
    <t xml:space="preserve">ALLOTMENT </t>
  </si>
  <si>
    <t>REALIGNMENT</t>
  </si>
  <si>
    <t>TRANSFER TO</t>
  </si>
  <si>
    <t>TOTAL AFTER REALIGNMENT</t>
  </si>
  <si>
    <t>JAN</t>
  </si>
  <si>
    <t>FEB</t>
  </si>
  <si>
    <t>MAR</t>
  </si>
  <si>
    <t>APR</t>
  </si>
  <si>
    <t>MAY</t>
  </si>
  <si>
    <t>JUN</t>
  </si>
  <si>
    <t>JUL</t>
  </si>
  <si>
    <t>AUG</t>
  </si>
  <si>
    <t>SEP</t>
  </si>
  <si>
    <t>OCT</t>
  </si>
  <si>
    <t>NOV</t>
  </si>
  <si>
    <t>DEC</t>
  </si>
  <si>
    <t>OBLIGATION AS OF THIS MONTH</t>
  </si>
  <si>
    <t xml:space="preserve">OBLIGATION
TO DATE</t>
  </si>
  <si>
    <t>BALANCE</t>
  </si>
  <si>
    <t>PERSONNEL SERVICES</t>
  </si>
  <si>
    <t>STO-OPERATIONS OF REGIONAL OFFICES-PS</t>
  </si>
  <si>
    <t>REGULATION OF REGIONAL HEALTH FACILITIES AND SERVICES-PS</t>
  </si>
  <si>
    <t>PUBLIC HEALTH MANAGEMENT-PS</t>
  </si>
  <si>
    <t>SUB-TOTAL</t>
  </si>
  <si>
    <t>AUTOMATIC APPORPRIATION</t>
  </si>
  <si>
    <t>RLIP-STO</t>
  </si>
  <si>
    <t>RLIP-RRHFS</t>
  </si>
  <si>
    <t>RLIP-PHM</t>
  </si>
  <si>
    <t>PS SUB-ALLOTMENTS</t>
  </si>
  <si>
    <t>2018-01-0031</t>
  </si>
  <si>
    <t>Hiring of JO Personnel Disease Surveillance Officer for Monitoring (Dengvaxia Vaccination Cases)</t>
  </si>
  <si>
    <t>2018-02-0134</t>
  </si>
  <si>
    <t>CY 2016 Performance Based Bonus</t>
  </si>
  <si>
    <t>TOTAL PS</t>
  </si>
  <si>
    <t>MAINTENANCE AND OTHER OPERATING SERVICES</t>
  </si>
  <si>
    <t>STO-OPERATIONS OF REGIONAL OFFICES</t>
  </si>
  <si>
    <t>REGULATION OF REGIONAL HEALTH FACILITIES AND SERVICES</t>
  </si>
  <si>
    <t>PUBLIC HEALTH MANAGEMENT</t>
  </si>
  <si>
    <t xml:space="preserve">HEALTH SECTOR RESEARCH DEVELOPMENT </t>
  </si>
  <si>
    <t>LOCAL HEALTH SYSTEM DEVELOPMENT AND ASSISTANCE</t>
  </si>
  <si>
    <t>HUMAN RESOURCE FOR HEALTH AND INSTITUTIONAL CAPACITY MANAGEMENT</t>
  </si>
  <si>
    <t>HUMAN RESOURCE FOR HEALTH DEPLOYMENT</t>
  </si>
  <si>
    <t>HEALTH PROMOTION</t>
  </si>
  <si>
    <t>EPIDEMIOLOGY AND SURVEILLANCE</t>
  </si>
  <si>
    <t>HEALTH EMERGENCY PREPAREDNESS AND RESPONSE</t>
  </si>
  <si>
    <t>MOOE SUB-ALLOTMENT</t>
  </si>
  <si>
    <t>2018-01-0014</t>
  </si>
  <si>
    <t>PHM - Hiring of JO Personnel Disease Surveillance Officer for Monitoring (Dengvaxia Vaccination Cases)</t>
  </si>
  <si>
    <t>2018-01-0044</t>
  </si>
  <si>
    <t>HRHDep - Pre-Service Scholarship Program for Medical Midwifery and other Priority Health Allied Courses</t>
  </si>
  <si>
    <t>2018-02-0059</t>
  </si>
  <si>
    <t>HISDev - Pre-Service Scholarship Program for Medical Midwifery and other Priority Health Allied Courses</t>
  </si>
  <si>
    <t>2018-02-0081</t>
  </si>
  <si>
    <t>HFPPDev - Hiring of JO for HFEP - Equipment projects of DOH</t>
  </si>
  <si>
    <t>2018-02-0203</t>
  </si>
  <si>
    <t>HFPPDev - Hiring of JO for HFEP projects of DOH</t>
  </si>
  <si>
    <t>2018-02-0090</t>
  </si>
  <si>
    <t>Assistance to Indigent - Medical Assitance to the patients recipient of Dengvaxa Vaccine</t>
  </si>
  <si>
    <t>2018-03-0327</t>
  </si>
  <si>
    <t xml:space="preserve">HFPPDev - Hiring of JO for monitoring and evaluation of the construction BHS </t>
  </si>
  <si>
    <t>2018-03-0503</t>
  </si>
  <si>
    <t>HFPPDev - Hiring of JO for HFDU</t>
  </si>
  <si>
    <t>2018-03-0519</t>
  </si>
  <si>
    <t>HFPPDev - Conduct of National Laboratory Network Activities</t>
  </si>
  <si>
    <t>2018-03-0455</t>
  </si>
  <si>
    <t>Assistance to Indigent - Medical Assitance to indigent patients</t>
  </si>
  <si>
    <t>2018-03-0648</t>
  </si>
  <si>
    <t>2018-03-0277</t>
  </si>
  <si>
    <t>LHSDA-2017 LGU Scorecard Performance Results</t>
  </si>
  <si>
    <t>2018-03-0469</t>
  </si>
  <si>
    <t>LHSDA-Facilitating GIDA and IP Health Projects</t>
  </si>
  <si>
    <t>2018-03-0483</t>
  </si>
  <si>
    <t>LHSDA-2018 Local Health Systems Awards</t>
  </si>
  <si>
    <t>2018-03-0309</t>
  </si>
  <si>
    <t>LHSDA-Development, Monitoring and Evaluation of LGU AOP</t>
  </si>
  <si>
    <t>2018-03-0293</t>
  </si>
  <si>
    <t>LHSDA-Facilitating the establishment and operation of SDN</t>
  </si>
  <si>
    <t>2018-03-0537</t>
  </si>
  <si>
    <t>NVBP - MOOE augmentation of ROVII blood service program</t>
  </si>
  <si>
    <t>2018-03-0599</t>
  </si>
  <si>
    <t>ODDAT - Operations of the Pilot Community-Based Recovery Clinics</t>
  </si>
  <si>
    <t>2018-03-0528</t>
  </si>
  <si>
    <t>HISDev - Conduct training on mobile application of Health Facility Profile and National Health Facility Registry</t>
  </si>
  <si>
    <t>CAPITAL OUTLAY</t>
  </si>
  <si>
    <t>INFRASTRUCTURE</t>
  </si>
  <si>
    <t>MEDICAL EQUIPMENT</t>
  </si>
  <si>
    <t>NEGROS ORIENTAL PROVINCIAL HOSPITAL</t>
  </si>
  <si>
    <t>GRAND TOTAL</t>
  </si>
  <si>
    <t>(SAOB)</t>
  </si>
  <si>
    <t>DIFFERENCE</t>
  </si>
  <si>
    <t>FAR 1</t>
  </si>
  <si>
    <t>PS/ MOOE/ CO</t>
  </si>
  <si>
    <t>SAA/SARO/ REGULAR/ TRANSFER</t>
  </si>
  <si>
    <t>General Management and Supervision</t>
  </si>
  <si>
    <t>PS</t>
  </si>
  <si>
    <t>SAA</t>
  </si>
  <si>
    <t>Administration of Personnel Benefits</t>
  </si>
  <si>
    <t>Health Information System Development</t>
  </si>
  <si>
    <t>MOOE</t>
  </si>
  <si>
    <t>Operations of Regional Offices</t>
  </si>
  <si>
    <t>REGULAR</t>
  </si>
  <si>
    <t>International Health Policy Development and Cooperation</t>
  </si>
  <si>
    <t>Health Sector Policy and Plan Development</t>
  </si>
  <si>
    <t>Health Sector Research Development</t>
  </si>
  <si>
    <t>Health Facility Policy and Plan Development</t>
  </si>
  <si>
    <t>Health Facilities Enhancement Program</t>
  </si>
  <si>
    <t>Local Health Systems Development and Assistance</t>
  </si>
  <si>
    <t xml:space="preserve">Pharmaceutical Management </t>
  </si>
  <si>
    <t>Human Resources for Health (HRH) Deployment</t>
  </si>
  <si>
    <t>Human Resources for Health (HRH) and Institutional Capacity Management</t>
  </si>
  <si>
    <t>Health Promotion</t>
  </si>
  <si>
    <t>Public Health Management</t>
  </si>
  <si>
    <t>Environmental and Occupational Health</t>
  </si>
  <si>
    <t>National Immunization</t>
  </si>
  <si>
    <t>Family Health, Nutrition and Responsible Parenting</t>
  </si>
  <si>
    <t>Elimination of Disease such as Malaria, Schistosomiasis, Leprosy and Filariasis</t>
  </si>
  <si>
    <t>Rabies Control</t>
  </si>
  <si>
    <t>Prevention and Control of Other Infectious Disease</t>
  </si>
  <si>
    <t>TB Control</t>
  </si>
  <si>
    <t>Prevention and Control of Non-Communicable Diseases</t>
  </si>
  <si>
    <t>Epidemiology and Surveillance</t>
  </si>
  <si>
    <t>Health Emergency Preparedness and Response</t>
  </si>
  <si>
    <t>Operations of Blood Centers and National Voluntary Blood Services Program</t>
  </si>
  <si>
    <t>Operation of Dangerous Drug Abuse Treatment and Rehabilitation Centers</t>
  </si>
  <si>
    <t>Regulation of Regional Health Facilities and Services</t>
  </si>
  <si>
    <t>Assistance to Indigent Patients either Confined or Out-Patient in Government Hospitals/Specialty Hospitals/LGU Hospitals/Philippine General Hospital/West Visayas State University Hospital</t>
  </si>
  <si>
    <t>AUTOMATIC APPROPRIATION</t>
  </si>
  <si>
    <t>AUTOMATIC</t>
  </si>
  <si>
    <t>Bar 4</t>
  </si>
  <si>
    <t>STATEMENT OF ALLOTMENTS, OBLIGATIONS AND BALANCES</t>
  </si>
  <si>
    <t>(In Pesos)</t>
  </si>
  <si>
    <t>Department:</t>
  </si>
  <si>
    <t>HEALTH</t>
  </si>
  <si>
    <t>Agency /OU:</t>
  </si>
  <si>
    <t>REGIONAL OFFICE VII</t>
  </si>
  <si>
    <t xml:space="preserve">Fund              </t>
  </si>
  <si>
    <t xml:space="preserve">P/A/P/ ALLOTMENT CLASS/ </t>
  </si>
  <si>
    <t>EXPENSES</t>
  </si>
  <si>
    <t>ALLOTMENT</t>
  </si>
  <si>
    <t>OBLIGATIONS INCURRED</t>
  </si>
  <si>
    <t>UNOBLIGATEG</t>
  </si>
  <si>
    <t>DISBURSEMENTS</t>
  </si>
  <si>
    <t xml:space="preserve">SAOB-OBLIGATION
GRANDTOTAL</t>
  </si>
  <si>
    <t xml:space="preserve">OBLIGATION
GRANDTOTAL</t>
  </si>
  <si>
    <t>CO</t>
  </si>
  <si>
    <t xml:space="preserve">SAOB-ALLOTMENT
GRANDTOTAL</t>
  </si>
  <si>
    <t xml:space="preserve">ALLOTMENT
GRANDTOTAL</t>
  </si>
  <si>
    <t>OBJECT OF EXPENDITURE</t>
  </si>
  <si>
    <t>CODE</t>
  </si>
  <si>
    <t>REQUESTED</t>
  </si>
  <si>
    <t>RECEIVED</t>
  </si>
  <si>
    <t>TOTAL AFTER</t>
  </si>
  <si>
    <t>January</t>
  </si>
  <si>
    <t>February</t>
  </si>
  <si>
    <t>March</t>
  </si>
  <si>
    <t>April</t>
  </si>
  <si>
    <t>May</t>
  </si>
  <si>
    <t>June</t>
  </si>
  <si>
    <t>July</t>
  </si>
  <si>
    <t>August</t>
  </si>
  <si>
    <t>September</t>
  </si>
  <si>
    <t>October</t>
  </si>
  <si>
    <t>November</t>
  </si>
  <si>
    <t>December</t>
  </si>
  <si>
    <t>As of March</t>
  </si>
  <si>
    <t xml:space="preserve">BALANCE OF </t>
  </si>
  <si>
    <t>(1)</t>
  </si>
  <si>
    <t>(2)</t>
  </si>
  <si>
    <t>(3)</t>
  </si>
  <si>
    <t>(4)</t>
  </si>
  <si>
    <t>(5)</t>
  </si>
  <si>
    <t>(7)</t>
  </si>
  <si>
    <t>(8) = (5) - (7)</t>
  </si>
  <si>
    <t>(9) = (7) / (5)</t>
  </si>
</sst>
</file>

<file path=xl/styles.xml><?xml version="1.0" encoding="utf-8"?>
<styleSheet xmlns="http://schemas.openxmlformats.org/spreadsheetml/2006/main">
  <numFmts count="3">
    <numFmt numFmtId="43" formatCode="_(* #,##0.00_);_(* \(#,##0.00\);_(* &quot;-&quot;??_);_(@_)"/>
    <numFmt numFmtId="164" formatCode="_-* #,##0.00_-;\-* #,##0.00_-;_-* &quot;-&quot;??_-;_-@_-"/>
    <numFmt numFmtId="165" formatCode="[$-409]mmmm\ d\,\ yyyy;@"/>
  </numFmts>
  <fonts count="14">
    <font>
      <sz val="11"/>
      <color theme="1"/>
      <name val="Calibri"/>
      <family val="2"/>
      <scheme val="minor"/>
    </font>
    <font>
      <sz val="11"/>
      <color theme="1"/>
      <name val="Calibri"/>
      <family val="2"/>
      <scheme val="minor"/>
    </font>
    <font>
      <sz val="10"/>
      <name val="Tahoma"/>
      <family val="2"/>
    </font>
    <font>
      <sz val="11"/>
      <color indexed="8"/>
      <name val="Calibri"/>
      <family val="2"/>
    </font>
    <font>
      <b/>
      <sz val="10"/>
      <name val="Tahoma"/>
      <family val="2"/>
    </font>
    <font>
      <sz val="9"/>
      <name val="Tahoma"/>
      <family val="2"/>
    </font>
    <font>
      <b/>
      <sz val="9"/>
      <name val="Tahoma"/>
      <family val="2"/>
    </font>
    <font>
      <sz val="10"/>
      <name val="Arial"/>
      <family val="2"/>
    </font>
    <font>
      <sz val="9"/>
      <name val="Calibri"/>
      <family val="2"/>
      <scheme val="minor"/>
    </font>
    <font>
      <b/>
      <sz val="11"/>
      <color theme="1"/>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10"/>
      <color theme="0"/>
      <name val="Calibri"/>
      <family val="2"/>
      <scheme val="minor"/>
    </font>
  </fonts>
  <fills count="4">
    <fill>
      <patternFill patternType="none"/>
    </fill>
    <fill>
      <patternFill patternType="gray125"/>
    </fill>
    <fill>
      <patternFill patternType="solid">
        <fgColor theme="9" tint="0.79998168889431442"/>
        <bgColor indexed="64"/>
      </patternFill>
    </fill>
    <fill>
      <patternFill patternType="solid">
        <fgColor theme="8" tint="0.79998168889431442"/>
        <bgColor indexed="64"/>
      </patternFill>
    </fill>
  </fills>
  <borders count="18">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rgb="FF000000"/>
      </left>
      <right style="medium">
        <color rgb="FF000000"/>
      </right>
      <top style="medium">
        <color rgb="FF000000"/>
      </top>
      <bottom style="medium">
        <color rgb="FF000000"/>
      </bottom>
      <diagonal/>
    </border>
    <border>
      <left/>
      <right/>
      <top style="thin">
        <color indexed="64"/>
      </top>
      <bottom/>
      <diagonal/>
    </border>
    <border>
      <left/>
      <right/>
      <top/>
      <bottom style="thin">
        <color indexed="64"/>
      </bottom>
      <diagonal/>
    </border>
    <border>
      <left style="medium">
        <color indexed="64"/>
      </left>
      <right style="medium">
        <color indexed="64"/>
      </right>
      <top style="medium">
        <color indexed="64"/>
      </top>
      <bottom style="medium">
        <color indexed="64"/>
      </bottom>
      <diagonal/>
    </border>
    <border>
      <left/>
      <right/>
      <top style="thin">
        <color auto="1"/>
      </top>
      <bottom style="double">
        <color auto="1"/>
      </bottom>
      <diagonal/>
    </border>
  </borders>
  <cellStyleXfs count="9">
    <xf numFmtId="0" fontId="0" fillId="0" borderId="0"/>
    <xf numFmtId="43" fontId="1" fillId="0" borderId="0"/>
    <xf numFmtId="43" fontId="7" fillId="0" borderId="0"/>
    <xf numFmtId="43" fontId="1" fillId="0" borderId="0"/>
    <xf numFmtId="43" fontId="7" fillId="0" borderId="0"/>
    <xf numFmtId="0" fontId="7" fillId="0" borderId="0"/>
    <xf numFmtId="0" fontId="1" fillId="0" borderId="0"/>
    <xf numFmtId="0" fontId="3" fillId="0" borderId="0"/>
    <xf numFmtId="9" fontId="1" fillId="0" borderId="0"/>
  </cellStyleXfs>
  <cellXfs count="136">
    <xf numFmtId="0" applyNumberFormat="1" fontId="0" applyFont="1" fillId="0" applyFill="1" borderId="0" applyBorder="1" xfId="0"/>
    <xf numFmtId="43" applyNumberFormat="1" fontId="1" applyFont="1" fillId="0" applyFill="1" borderId="0" applyBorder="1" xfId="1"/>
    <xf numFmtId="43" applyNumberFormat="1" fontId="7" applyFont="1" fillId="0" applyFill="1" borderId="0" applyBorder="1" xfId="2"/>
    <xf numFmtId="43" applyNumberFormat="1" fontId="1" applyFont="1" fillId="0" applyFill="1" borderId="0" applyBorder="1" xfId="3"/>
    <xf numFmtId="43" applyNumberFormat="1" fontId="7" applyFont="1" fillId="0" applyFill="1" borderId="0" applyBorder="1" xfId="4"/>
    <xf numFmtId="0" applyNumberFormat="1" fontId="7" applyFont="1" fillId="0" applyFill="1" borderId="0" applyBorder="1" xfId="5"/>
    <xf numFmtId="0" applyNumberFormat="1" fontId="1" applyFont="1" fillId="0" applyFill="1" borderId="0" applyBorder="1" xfId="6"/>
    <xf numFmtId="0" applyNumberFormat="1" fontId="3" applyFont="1" fillId="0" applyFill="1" borderId="0" applyBorder="1" xfId="7"/>
    <xf numFmtId="9" applyNumberFormat="1" fontId="1" applyFont="1" fillId="0" applyFill="1" borderId="0" applyBorder="1" xfId="8"/>
    <xf numFmtId="43" applyNumberFormat="1" fontId="4" applyFont="1" fillId="0" applyFill="1" borderId="0" applyBorder="1" xfId="1">
      <alignment horizontal="left" vertical="center"/>
    </xf>
    <xf numFmtId="43" applyNumberFormat="1" fontId="2" applyFont="1" fillId="0" applyFill="1" borderId="0" applyBorder="1" xfId="1">
      <alignment vertical="center"/>
    </xf>
    <xf numFmtId="43" applyNumberFormat="1" fontId="2" applyFont="1" fillId="0" applyFill="1" borderId="0" applyBorder="1" xfId="1">
      <alignment horizontal="left" vertical="center"/>
    </xf>
    <xf numFmtId="0" applyNumberFormat="1" fontId="2" applyFont="1" fillId="0" applyFill="1" borderId="0" applyBorder="1" xfId="0"/>
    <xf numFmtId="0" applyNumberFormat="1" fontId="2" applyFont="1" fillId="0" applyFill="1" borderId="0" applyBorder="1" xfId="0">
      <alignment vertical="center"/>
    </xf>
    <xf numFmtId="43" applyNumberFormat="1" fontId="2" applyFont="1" fillId="0" applyFill="1" borderId="0" applyBorder="1" xfId="1">
      <alignment vertical="center"/>
    </xf>
    <xf numFmtId="10" applyNumberFormat="1" fontId="2" applyFont="1" fillId="0" applyFill="1" borderId="0" applyBorder="1" xfId="1">
      <alignment vertical="center"/>
    </xf>
    <xf numFmtId="9" applyNumberFormat="1" fontId="2" applyFont="1" fillId="0" applyFill="1" borderId="0" applyBorder="1" xfId="0">
      <alignment horizontal="right"/>
    </xf>
    <xf numFmtId="43" applyNumberFormat="1" fontId="2" applyFont="1" fillId="0" applyFill="1" borderId="0" applyBorder="1" xfId="1"/>
    <xf numFmtId="0" applyNumberFormat="1" fontId="2" applyFont="1" fillId="0" applyFill="1" borderId="0" applyBorder="1" xfId="7">
      <alignment vertical="center"/>
    </xf>
    <xf numFmtId="10" applyNumberFormat="1" fontId="2" applyFont="1" fillId="0" applyFill="1" borderId="0" applyBorder="1" xfId="7">
      <alignment horizontal="right" vertical="center"/>
    </xf>
    <xf numFmtId="0" applyNumberFormat="1" fontId="2" applyFont="1" fillId="0" applyFill="1" borderId="0" applyBorder="1" xfId="7"/>
    <xf numFmtId="0" applyNumberFormat="1" fontId="2" applyFont="1" fillId="0" applyFill="1" borderId="0" applyBorder="1" xfId="7">
      <alignment horizontal="right"/>
    </xf>
    <xf numFmtId="0" applyNumberFormat="1" fontId="4" applyFont="1" fillId="0" applyFill="1" borderId="0" applyBorder="1" xfId="7"/>
    <xf numFmtId="15" applyNumberFormat="1" fontId="4" applyFont="1" fillId="0" applyFill="1" borderId="0" applyBorder="1" xfId="7">
      <alignment horizontal="center"/>
    </xf>
    <xf numFmtId="0" applyNumberFormat="1" fontId="2" applyFont="1" fillId="0" applyFill="1" borderId="0" applyBorder="1" xfId="7"/>
    <xf numFmtId="43" applyNumberFormat="1" fontId="4" applyFont="1" fillId="0" applyFill="1" borderId="0" applyBorder="1" xfId="1">
      <alignment vertical="center"/>
    </xf>
    <xf numFmtId="43" applyNumberFormat="1" fontId="4" applyFont="1" fillId="0" applyFill="1" borderId="0" applyBorder="1" xfId="1">
      <alignment vertical="center"/>
    </xf>
    <xf numFmtId="9" applyNumberFormat="1" fontId="2" applyFont="1" fillId="0" applyFill="1" borderId="0" applyBorder="1" xfId="7">
      <alignment horizontal="right"/>
    </xf>
    <xf numFmtId="49" applyNumberFormat="1" fontId="4" applyFont="1" fillId="0" applyFill="1" borderId="0" applyBorder="1" xfId="1">
      <alignment horizontal="left" vertical="center"/>
    </xf>
    <xf numFmtId="43" applyNumberFormat="1" fontId="4" applyFont="1" fillId="0" applyFill="1" borderId="0" applyBorder="1" xfId="1">
      <alignment horizontal="left" vertical="center"/>
    </xf>
    <xf numFmtId="10" applyNumberFormat="1" fontId="2" applyFont="1" fillId="0" applyFill="1" borderId="0" applyBorder="1" xfId="1">
      <alignment horizontal="center" vertical="center"/>
    </xf>
    <xf numFmtId="0" applyNumberFormat="1" fontId="2" applyFont="1" fillId="0" applyFill="1" borderId="0" applyBorder="1" xfId="7">
      <alignment horizontal="center"/>
    </xf>
    <xf numFmtId="43" applyNumberFormat="1" fontId="4" applyFont="1" fillId="0" applyFill="1" borderId="1" applyBorder="1" xfId="1">
      <alignment horizontal="center" vertical="center"/>
    </xf>
    <xf numFmtId="43" applyNumberFormat="1" fontId="4" applyFont="1" fillId="0" applyFill="1" borderId="8" applyBorder="1" xfId="1">
      <alignment horizontal="center" vertical="center"/>
    </xf>
    <xf numFmtId="0" applyNumberFormat="1" fontId="4" applyFont="1" fillId="0" applyFill="1" borderId="0" applyBorder="1" xfId="7">
      <alignment horizontal="center"/>
    </xf>
    <xf numFmtId="0" applyNumberFormat="1" fontId="4" applyFont="1" fillId="0" applyFill="1" borderId="0" applyBorder="1" xfId="0"/>
    <xf numFmtId="43" applyNumberFormat="1" fontId="4" applyFont="1" fillId="0" applyFill="1" borderId="3" applyBorder="1" xfId="1">
      <alignment horizontal="center" vertical="center"/>
    </xf>
    <xf numFmtId="43" applyNumberFormat="1" fontId="4" applyFont="1" fillId="0" applyFill="1" borderId="9" applyBorder="1" xfId="1">
      <alignment horizontal="center" vertical="center"/>
    </xf>
    <xf numFmtId="43" applyNumberFormat="1" fontId="4" applyFont="1" fillId="0" applyFill="1" borderId="2" applyBorder="1" xfId="1">
      <alignment horizontal="center" vertical="center"/>
    </xf>
    <xf numFmtId="43" applyNumberFormat="1" fontId="4" applyFont="1" fillId="0" applyFill="1" borderId="2" applyBorder="1" xfId="1">
      <alignment horizontal="center" vertical="center"/>
    </xf>
    <xf numFmtId="0" applyNumberFormat="1" fontId="8" applyFont="1" fillId="0" applyFill="1" borderId="13" applyBorder="1" xfId="7">
      <alignment horizontal="center" vertical="center"/>
    </xf>
    <xf numFmtId="43" applyNumberFormat="1" fontId="4" applyFont="1" fillId="0" applyFill="1" borderId="3" applyBorder="1" xfId="1">
      <alignment horizontal="left" vertical="center"/>
    </xf>
    <xf numFmtId="43" applyNumberFormat="1" fontId="4" applyFont="1" fillId="0" applyFill="1" borderId="9" applyBorder="1" xfId="1">
      <alignment horizontal="left" vertical="center"/>
    </xf>
    <xf numFmtId="43" applyNumberFormat="1" fontId="4" applyFont="1" fillId="0" applyFill="1" borderId="4" applyBorder="1" xfId="1">
      <alignment horizontal="center" vertical="center"/>
    </xf>
    <xf numFmtId="43" applyNumberFormat="1" fontId="4" applyFont="1" fillId="0" applyFill="1" borderId="4" applyBorder="1" xfId="1">
      <alignment horizontal="center" vertical="center"/>
    </xf>
    <xf numFmtId="43" applyNumberFormat="1" fontId="4" applyFont="1" fillId="0" applyFill="1" borderId="0" applyBorder="1" xfId="7"/>
    <xf numFmtId="43" applyNumberFormat="1" fontId="4" applyFont="1" fillId="0" applyFill="1" borderId="0" applyBorder="1" xfId="1"/>
    <xf numFmtId="43" applyNumberFormat="1" fontId="4" applyFont="1" fillId="0" applyFill="1" borderId="0" applyBorder="1" xfId="0"/>
    <xf numFmtId="43" applyNumberFormat="1" fontId="2" applyFont="1" fillId="0" applyFill="1" borderId="5" applyBorder="1" xfId="1">
      <alignment horizontal="center" vertical="center"/>
    </xf>
    <xf numFmtId="43" applyNumberFormat="1" fontId="2" applyFont="1" fillId="0" applyFill="1" borderId="7" applyBorder="1" xfId="1">
      <alignment horizontal="center" vertical="center"/>
    </xf>
    <xf numFmtId="37" applyNumberFormat="1" fontId="2" applyFont="1" fillId="0" applyFill="1" borderId="6" applyBorder="1" xfId="1">
      <alignment horizontal="center" vertical="center"/>
    </xf>
    <xf numFmtId="37" applyNumberFormat="1" fontId="5" applyFont="1" fillId="0" applyFill="1" borderId="6" applyBorder="1" xfId="1">
      <alignment horizontal="center" vertical="center"/>
    </xf>
    <xf numFmtId="49" applyNumberFormat="1" fontId="2" applyFont="1" fillId="0" applyFill="1" borderId="0" applyBorder="1" xfId="7">
      <alignment horizontal="center" vertical="center"/>
    </xf>
    <xf numFmtId="43" applyNumberFormat="1" fontId="2" applyFont="1" fillId="0" applyFill="1" borderId="0" applyBorder="1" xfId="7"/>
    <xf numFmtId="43" applyNumberFormat="1" fontId="5" applyFont="1" fillId="0" applyFill="1" borderId="0" applyBorder="1" xfId="1">
      <alignment horizontal="center" vertical="center"/>
    </xf>
    <xf numFmtId="49" applyNumberFormat="1" fontId="2" applyFont="1" fillId="0" applyFill="1" borderId="0" applyBorder="1" xfId="0">
      <alignment horizontal="center" vertical="center"/>
    </xf>
    <xf numFmtId="43" applyNumberFormat="1" fontId="4" applyFont="1" fillId="0" applyFill="1" borderId="0" applyBorder="1" xfId="1">
      <alignment horizontal="center" vertical="center"/>
    </xf>
    <xf numFmtId="10" applyNumberFormat="1" fontId="4" applyFont="1" fillId="0" applyFill="1" borderId="0" applyBorder="1" xfId="1">
      <alignment vertical="center"/>
    </xf>
    <xf numFmtId="43" applyNumberFormat="1" fontId="2" applyFont="1" fillId="0" applyFill="1" borderId="0" applyBorder="1" xfId="1">
      <alignment horizontal="center" vertical="center"/>
    </xf>
    <xf numFmtId="0" applyNumberFormat="1" fontId="4" applyFont="1" fillId="0" applyFill="1" borderId="0" applyBorder="1" xfId="0">
      <alignment horizontal="center"/>
    </xf>
    <xf numFmtId="43" applyNumberFormat="1" fontId="2" applyFont="1" fillId="2" applyFill="1" borderId="0" applyBorder="1" xfId="1">
      <alignment vertical="center"/>
    </xf>
    <xf numFmtId="43" applyNumberFormat="1" fontId="4" applyFont="1" fillId="2" applyFill="1" borderId="0" applyBorder="1" xfId="1">
      <alignment vertical="center"/>
    </xf>
    <xf numFmtId="43" applyNumberFormat="1" fontId="4" applyFont="1" fillId="2" applyFill="1" borderId="0" applyBorder="1" xfId="1">
      <alignment horizontal="left" vertical="center"/>
    </xf>
    <xf numFmtId="43" applyNumberFormat="1" fontId="4" applyFont="1" fillId="2" applyFill="1" borderId="2" applyBorder="1" xfId="1">
      <alignment horizontal="center" vertical="center"/>
    </xf>
    <xf numFmtId="43" applyNumberFormat="1" fontId="0" applyFont="1" fillId="0" applyFill="1" borderId="0" applyBorder="1" xfId="1"/>
    <xf numFmtId="43" applyNumberFormat="1" fontId="2" applyFont="1" fillId="0" applyFill="1" borderId="7" applyBorder="1" xfId="1" quotePrefix="1">
      <alignment horizontal="center" vertical="center"/>
    </xf>
    <xf numFmtId="0" applyNumberFormat="1" fontId="4" applyFont="1" fillId="0" applyFill="1" borderId="0" applyBorder="1" xfId="7">
      <alignment horizontal="center" vertical="center"/>
    </xf>
    <xf numFmtId="49" applyNumberFormat="1" fontId="4" applyFont="1" fillId="0" applyFill="1" borderId="0" applyBorder="1" xfId="7">
      <alignment horizontal="center" vertical="center"/>
    </xf>
    <xf numFmtId="0" applyNumberFormat="1" fontId="2" applyFont="1" fillId="0" applyFill="1" borderId="0" applyBorder="1" xfId="7">
      <alignment horizontal="center" vertical="center"/>
    </xf>
    <xf numFmtId="10" applyNumberFormat="1" fontId="4" applyFont="1" fillId="0" applyFill="1" borderId="0" applyBorder="1" xfId="1">
      <alignment horizontal="center" vertical="center"/>
    </xf>
    <xf numFmtId="37" applyNumberFormat="1" fontId="5" applyFont="1" fillId="0" applyFill="1" borderId="0" applyBorder="1" xfId="1">
      <alignment horizontal="center" vertical="center"/>
    </xf>
    <xf numFmtId="10" applyNumberFormat="1" fontId="2" applyFont="1" fillId="0" applyFill="1" borderId="4" applyBorder="1" xfId="1">
      <alignment horizontal="center" vertical="center"/>
    </xf>
    <xf numFmtId="10" applyNumberFormat="1" fontId="2" applyFont="1" fillId="0" applyFill="1" borderId="4" applyBorder="1" xfId="1">
      <alignment vertical="center"/>
    </xf>
    <xf numFmtId="43" applyNumberFormat="1" fontId="6" applyFont="1" fillId="2" applyFill="1" borderId="4" applyBorder="1" xfId="1">
      <alignment horizontal="center" vertical="center"/>
    </xf>
    <xf numFmtId="43" applyNumberFormat="1" fontId="4" applyFont="1" fillId="2" applyFill="1" borderId="6" applyBorder="1" xfId="1">
      <alignment horizontal="center" vertical="center"/>
    </xf>
    <xf numFmtId="10" applyNumberFormat="1" fontId="4" applyFont="1" fillId="0" applyFill="1" borderId="2" applyBorder="1" xfId="1">
      <alignment horizontal="center" vertical="center"/>
    </xf>
    <xf numFmtId="1" applyNumberFormat="1" fontId="2" applyFont="1" fillId="0" applyFill="1" borderId="0" applyBorder="1" xfId="0">
      <alignment horizontal="center" vertical="center"/>
    </xf>
    <xf numFmtId="1" applyNumberFormat="1" fontId="2" applyFont="1" fillId="0" applyFill="1" borderId="0" applyBorder="1" xfId="7">
      <alignment horizontal="center" vertical="center"/>
    </xf>
    <xf numFmtId="1" applyNumberFormat="1" fontId="2" applyFont="1" fillId="0" applyFill="1" borderId="0" applyBorder="1" xfId="1">
      <alignment horizontal="left" vertical="center"/>
    </xf>
    <xf numFmtId="1" applyNumberFormat="1" fontId="4" applyFont="1" fillId="0" applyFill="1" borderId="8" applyBorder="1" xfId="7">
      <alignment horizontal="center" vertical="center"/>
    </xf>
    <xf numFmtId="1" applyNumberFormat="1" fontId="4" applyFont="1" fillId="0" applyFill="1" borderId="9" applyBorder="1" xfId="7">
      <alignment horizontal="center" vertical="center"/>
    </xf>
    <xf numFmtId="1" applyNumberFormat="1" fontId="2" applyFont="1" fillId="0" applyFill="1" borderId="7" applyBorder="1" xfId="7">
      <alignment horizontal="center" vertical="center"/>
    </xf>
    <xf numFmtId="43" applyNumberFormat="1" fontId="4" applyFont="1" fillId="3" applyFill="1" borderId="1" applyBorder="1" xfId="1">
      <alignment horizontal="center" vertical="center"/>
    </xf>
    <xf numFmtId="43" applyNumberFormat="1" fontId="4" applyFont="1" fillId="3" applyFill="1" borderId="3" applyBorder="1" xfId="1">
      <alignment horizontal="center" vertical="center"/>
    </xf>
    <xf numFmtId="10" applyNumberFormat="1" fontId="2" applyFont="1" fillId="3" applyFill="1" borderId="6" applyBorder="1" xfId="1" quotePrefix="1">
      <alignment horizontal="center" vertical="center"/>
    </xf>
    <xf numFmtId="0" applyNumberFormat="1" fontId="2" applyFont="1" fillId="0" applyFill="1" borderId="0" applyBorder="1" xfId="7">
      <alignment horizontal="center" vertical="center"/>
    </xf>
    <xf numFmtId="165" applyNumberFormat="1" fontId="2" applyFont="1" fillId="0" applyFill="1" borderId="0" applyBorder="1" xfId="0">
      <alignment vertical="center"/>
    </xf>
    <xf numFmtId="0" applyNumberFormat="1" fontId="10" applyFont="1" fillId="0" applyFill="1" borderId="0" applyBorder="1" xfId="6">
      <alignment horizontal="left"/>
    </xf>
    <xf numFmtId="15" applyNumberFormat="1" fontId="10" applyFont="1" fillId="0" applyFill="1" borderId="0" applyBorder="1" xfId="6" quotePrefix="1">
      <alignment horizontal="left"/>
    </xf>
    <xf numFmtId="0" applyNumberFormat="1" fontId="10" applyFont="1" fillId="0" applyFill="1" borderId="16" applyBorder="1" xfId="6">
      <alignment horizontal="center" vertical="center"/>
    </xf>
    <xf numFmtId="0" applyNumberFormat="1" fontId="10" applyFont="1" fillId="0" applyFill="1" borderId="0" applyBorder="1" xfId="6">
      <alignment horizontal="center" vertical="center"/>
    </xf>
    <xf numFmtId="0" applyNumberFormat="1" fontId="10" applyFont="1" fillId="0" applyFill="1" borderId="0" applyBorder="1" xfId="6">
      <alignment horizontal="left" vertical="center"/>
    </xf>
    <xf numFmtId="43" applyNumberFormat="1" fontId="10" applyFont="1" fillId="0" applyFill="1" borderId="16" applyBorder="1" xfId="1">
      <alignment horizontal="center" vertical="center"/>
    </xf>
    <xf numFmtId="43" applyNumberFormat="1" fontId="10" applyFont="1" fillId="0" applyFill="1" borderId="0" applyBorder="1" xfId="1">
      <alignment horizontal="center" vertical="center"/>
    </xf>
    <xf numFmtId="43" applyNumberFormat="1" fontId="9" applyFont="1" fillId="0" applyFill="1" borderId="0" applyBorder="1" xfId="1"/>
    <xf numFmtId="0" applyNumberFormat="1" fontId="11" applyFont="1" fillId="0" applyFill="1" borderId="0" applyBorder="1" xfId="0"/>
    <xf numFmtId="43" applyNumberFormat="1" fontId="11" applyFont="1" fillId="0" applyFill="1" borderId="0" applyBorder="1" xfId="1"/>
    <xf numFmtId="0" applyNumberFormat="1" fontId="12" applyFont="1" fillId="0" applyFill="1" borderId="0" applyBorder="1" xfId="0"/>
    <xf numFmtId="0" applyNumberFormat="1" fontId="2" applyFont="1" fillId="0" applyFill="1" borderId="0" applyBorder="1" xfId="7">
      <alignment horizontal="left" vertical="center"/>
    </xf>
    <xf numFmtId="43" applyNumberFormat="1" fontId="10" applyFont="1" fillId="0" applyFill="1" borderId="16" applyBorder="1" xfId="1">
      <alignment horizontal="center" vertical="center" wrapText="1"/>
    </xf>
    <xf numFmtId="0" applyNumberFormat="1" fontId="12" applyFont="1" fillId="0" applyFill="1" borderId="17" applyBorder="1" xfId="0">
      <alignment horizontal="right"/>
    </xf>
    <xf numFmtId="43" applyNumberFormat="1" fontId="12" applyFont="1" fillId="0" applyFill="1" borderId="17" applyBorder="1" xfId="1"/>
    <xf numFmtId="43" applyNumberFormat="1" fontId="9" applyFont="1" fillId="0" applyFill="1" borderId="17" applyBorder="1" xfId="1"/>
    <xf numFmtId="0" applyNumberFormat="1" fontId="9" applyFont="1" fillId="0" applyFill="1" borderId="0" applyBorder="1" xfId="0">
      <alignment horizontal="right"/>
    </xf>
    <xf numFmtId="0" applyNumberFormat="1" fontId="12" applyFont="1" fillId="0" applyFill="1" borderId="14" applyBorder="1" xfId="0">
      <alignment horizontal="right"/>
    </xf>
    <xf numFmtId="43" applyNumberFormat="1" fontId="12" applyFont="1" fillId="0" applyFill="1" borderId="14" applyBorder="1" xfId="1"/>
    <xf numFmtId="0" applyNumberFormat="1" fontId="12" applyFont="1" fillId="0" applyFill="1" borderId="11" applyBorder="1" xfId="0">
      <alignment horizontal="right"/>
    </xf>
    <xf numFmtId="43" applyNumberFormat="1" fontId="12" applyFont="1" fillId="0" applyFill="1" borderId="11" applyBorder="1" xfId="1"/>
    <xf numFmtId="0" applyNumberFormat="1" fontId="0" applyFont="1" fillId="0" applyFill="1" borderId="0" applyBorder="1" xfId="0">
      <alignment horizontal="center" vertical="center" wrapText="1"/>
    </xf>
    <xf numFmtId="0" applyNumberFormat="1" fontId="0" applyFont="1" fillId="0" applyFill="1" borderId="0" applyBorder="1" xfId="0">
      <alignment vertical="center"/>
    </xf>
    <xf numFmtId="0" applyNumberFormat="1" fontId="0" applyFont="1" fillId="0" applyFill="1" borderId="0" applyBorder="1" xfId="0">
      <alignment horizontal="left" vertical="center"/>
    </xf>
    <xf numFmtId="0" applyNumberFormat="1" fontId="0" applyFont="1" fillId="0" applyFill="1" borderId="0" applyBorder="1" xfId="0">
      <alignment horizontal="left"/>
    </xf>
    <xf numFmtId="1" applyNumberFormat="1" fontId="0" applyFont="1" fillId="0" applyFill="1" borderId="0" applyBorder="1" xfId="0">
      <alignment vertical="center"/>
    </xf>
    <xf numFmtId="1" applyNumberFormat="1" fontId="0" applyFont="1" fillId="0" applyFill="1" borderId="0" applyBorder="1" xfId="0"/>
    <xf numFmtId="0" applyNumberFormat="1" fontId="0" applyFont="1" fillId="2" applyFill="1" borderId="0" applyBorder="1" xfId="0">
      <alignment horizontal="left"/>
    </xf>
    <xf numFmtId="0" applyNumberFormat="1" fontId="13" applyFont="1" fillId="0" applyFill="1" borderId="0" applyBorder="1" xfId="0"/>
    <xf numFmtId="164" applyNumberFormat="1" fontId="0" applyFont="1" fillId="0" applyFill="1" borderId="0" applyBorder="1" xfId="0"/>
    <xf numFmtId="43" applyNumberFormat="1" fontId="0" applyFont="1" fillId="0" applyFill="1" borderId="0" applyBorder="1" xfId="1"/>
    <xf numFmtId="43" applyNumberFormat="1" fontId="0" applyFont="1" fillId="0" applyFill="1" borderId="0" applyBorder="1" xfId="1">
      <alignment vertical="center"/>
    </xf>
    <xf numFmtId="0" applyNumberFormat="1" fontId="4" applyFont="1" fillId="0" applyFill="1" borderId="0" applyBorder="1" xfId="0">
      <alignment horizontal="center" vertical="center" wrapText="1"/>
    </xf>
    <xf numFmtId="0" applyNumberFormat="1" fontId="6" applyFont="1" fillId="0" applyFill="1" borderId="3" applyBorder="1" xfId="0">
      <alignment horizontal="center" vertical="center" wrapText="1"/>
    </xf>
    <xf numFmtId="43" applyNumberFormat="1" fontId="4" applyFont="1" fillId="0" applyFill="1" borderId="10" applyBorder="1" xfId="1">
      <alignment horizontal="center" vertical="center"/>
    </xf>
    <xf numFmtId="43" applyNumberFormat="1" fontId="4" applyFont="1" fillId="0" applyFill="1" borderId="11" applyBorder="1" xfId="1">
      <alignment horizontal="center" vertical="center"/>
    </xf>
    <xf numFmtId="43" applyNumberFormat="1" fontId="4" applyFont="1" fillId="0" applyFill="1" borderId="12" applyBorder="1" xfId="1">
      <alignment horizontal="center" vertical="center"/>
    </xf>
    <xf numFmtId="0" applyNumberFormat="1" fontId="4" applyFont="1" fillId="0" applyFill="1" borderId="3" applyBorder="1" xfId="7">
      <alignment horizontal="center" vertical="center"/>
    </xf>
    <xf numFmtId="0" applyNumberFormat="1" fontId="4" applyFont="1" fillId="0" applyFill="1" borderId="0" applyBorder="1" xfId="7">
      <alignment horizontal="center" vertical="center"/>
    </xf>
    <xf numFmtId="0" applyNumberFormat="1" fontId="4" applyFont="1" fillId="0" applyFill="1" borderId="4" applyBorder="1" xfId="7">
      <alignment horizontal="center" vertical="center"/>
    </xf>
    <xf numFmtId="0" applyNumberFormat="1" fontId="4" applyFont="1" fillId="0" applyFill="1" borderId="0" applyBorder="1" xfId="7">
      <alignment horizontal="center" vertical="center"/>
    </xf>
    <xf numFmtId="49" applyNumberFormat="1" fontId="4" applyFont="1" fillId="0" applyFill="1" borderId="0" applyBorder="1" xfId="7">
      <alignment horizontal="center" vertical="center"/>
    </xf>
    <xf numFmtId="0" applyNumberFormat="1" fontId="2" applyFont="1" fillId="0" applyFill="1" borderId="0" applyBorder="1" xfId="7">
      <alignment horizontal="center" vertical="center"/>
    </xf>
    <xf numFmtId="0" applyNumberFormat="1" fontId="4" applyFont="1" fillId="0" applyFill="1" borderId="1" applyBorder="1" xfId="7">
      <alignment horizontal="center" vertical="center"/>
    </xf>
    <xf numFmtId="0" applyNumberFormat="1" fontId="4" applyFont="1" fillId="0" applyFill="1" borderId="14" applyBorder="1" xfId="7">
      <alignment horizontal="center" vertical="center"/>
    </xf>
    <xf numFmtId="0" applyNumberFormat="1" fontId="4" applyFont="1" fillId="0" applyFill="1" borderId="2" applyBorder="1" xfId="7">
      <alignment horizontal="center" vertical="center"/>
    </xf>
    <xf numFmtId="49" applyNumberFormat="1" fontId="2" applyFont="1" fillId="0" applyFill="1" borderId="5" applyBorder="1" xfId="7">
      <alignment horizontal="center" vertical="center"/>
    </xf>
    <xf numFmtId="49" applyNumberFormat="1" fontId="2" applyFont="1" fillId="0" applyFill="1" borderId="15" applyBorder="1" xfId="7">
      <alignment horizontal="center" vertical="center"/>
    </xf>
    <xf numFmtId="49" applyNumberFormat="1" fontId="2" applyFont="1" fillId="0" applyFill="1" borderId="6" applyBorder="1" xfId="7">
      <alignment horizontal="center" vertical="center"/>
    </xf>
  </cellXfs>
  <cellStyles count="9">
    <cellStyle name="Comma" xfId="1" builtinId="3"/>
    <cellStyle name="Comma 2" xfId="2"/>
    <cellStyle name="Comma 2 2" xfId="3"/>
    <cellStyle name="Comma 2 2 2" xfId="4"/>
    <cellStyle name="Normal" xfId="0" builtinId="0"/>
    <cellStyle name="Normal 2" xfId="5"/>
    <cellStyle name="Normal 2 2" xfId="6"/>
    <cellStyle name="Normal_SAOB-DBM-SEPTEMBER-11" xfId="7"/>
    <cellStyle name="Percent 2" xfId="8"/>
  </cellStyles>
  <dxfs count="4">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s>
  <tableStyles count="0" defaultTableStyle="TableStyleMedium9" defaultPivotStyle="PivotStyleLight16"/>
  <colors>
    <mruColors>
      <color rgb="FFFF0066"/>
      <color rgb="FFFF33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Relationships xmlns="http://schemas.openxmlformats.org/package/2006/relationships"><Relationship Id="rId1" Type="http://schemas.openxmlformats.org/officeDocument/2006/relationships/externalLinkPath" Target="/Users/DOH/Desktop/BUDGET%20FILES/BFARs/BFARS%202018/CY%202018%20Q1%20FAR%201%20.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FAR1 "/>
    </sheetNames>
    <sheetDataSet>
      <sheetData sheetId="0">
        <row r="325">
          <cell r="J325">
            <v>-720500</v>
          </cell>
          <cell r="L325">
            <v>2557126577.3600001</v>
          </cell>
          <cell r="BK325">
            <v>252474611.34999999</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4"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sheetPr codeName="Sheet3"/>
  <dimension ref="A1:TO17"/>
  <sheetViews>
    <sheetView tabSelected="1" view="pageBreakPreview" zoomScaleSheetLayoutView="100" workbookViewId="0">
      <pane ySplit="14" topLeftCell="A15" activePane="bottomLeft" state="frozen"/>
      <selection pane="bottomLeft" activeCell="N15" sqref="N15"/>
    </sheetView>
  </sheetViews>
  <sheetFormatPr defaultColWidth="9.140625" defaultRowHeight="12.75"/>
  <cols>
    <col min="1" max="1" width="6" customWidth="1" style="13"/>
    <col min="2" max="2" width="2.5703125" customWidth="1" style="13"/>
    <col min="3" max="9" width="2.42578125" customWidth="1" style="13"/>
    <col min="10" max="10" width="26.42578125" customWidth="1" style="13"/>
    <col min="11" max="11" width="11.42578125" customWidth="1" style="76"/>
    <col min="12" max="12" hidden="1" width="15.28515625" customWidth="1" style="58"/>
    <col min="13" max="13" width="23.85546875" customWidth="1" style="10"/>
    <col min="14" max="14" width="13.7109375" customWidth="1" style="10"/>
    <col min="15" max="15" width="14.42578125" customWidth="1" style="10"/>
    <col min="16" max="16" width="18.42578125" customWidth="1" style="10"/>
    <col min="17" max="18" hidden="1" width="16" customWidth="1" style="10"/>
    <col min="19" max="19" width="17.140625" customWidth="1" style="10"/>
    <col min="20" max="21" hidden="1" width="15.42578125" customWidth="1" style="10"/>
    <col min="22" max="22" hidden="1" width="15.42578125" customWidth="1" style="14"/>
    <col min="23" max="27" hidden="1" width="15.42578125" customWidth="1" style="10"/>
    <col min="28" max="28" hidden="1" width="12" customWidth="1" style="10"/>
    <col min="29" max="29" bestFit="1" width="17.28515625" customWidth="1" style="60"/>
    <col min="30" max="30" width="18.7109375" customWidth="1" style="10"/>
    <col min="31" max="31" width="18.85546875" customWidth="1" style="10"/>
    <col min="32" max="32" width="16.85546875" customWidth="1" style="15"/>
    <col min="33" max="33" width="13.85546875" customWidth="1" style="15"/>
    <col min="34" max="35" hidden="1" width="21.7109375" customWidth="1" style="12"/>
    <col min="36" max="284" hidden="1" width="18.7109375" customWidth="1" style="12"/>
    <col min="285" max="286" width="20.5703125" customWidth="1" style="12"/>
    <col min="287" max="287" width="20.7109375" customWidth="1" style="12"/>
    <col min="288" max="288" width="10.28515625" customWidth="1" style="12"/>
    <col min="289" max="289" width="15.28515625" customWidth="1" style="17"/>
    <col min="290" max="290" width="9.28515625" customWidth="1" style="12"/>
    <col min="291" max="291" width="14" customWidth="1" style="12"/>
    <col min="292" max="292" width="12.85546875" customWidth="1" style="12"/>
    <col min="293" max="293" width="9.140625" customWidth="1" style="12"/>
    <col min="294" max="294" width="13.42578125" customWidth="1" style="12"/>
    <col min="295" max="296" width="9.140625" customWidth="1" style="12"/>
    <col min="297" max="297" width="11" customWidth="1" style="12"/>
    <col min="298" max="431" width="9.140625" customWidth="1" style="12"/>
    <col min="432" max="432" width="16.85546875" customWidth="1" style="12"/>
    <col min="433" max="446" width="9.140625" customWidth="1" style="12"/>
    <col min="447" max="448" bestFit="1" width="9.5703125" customWidth="1" style="12"/>
    <col min="449" max="449" width="9.140625" customWidth="1" style="12"/>
    <col min="450" max="451" bestFit="1" width="11.5703125" customWidth="1" style="12"/>
    <col min="452" max="473" width="9.140625" customWidth="1" style="12"/>
    <col min="474" max="474" width="18.7109375" customWidth="1" style="12"/>
    <col min="475" max="483" width="9.140625" customWidth="1" style="12"/>
    <col min="484" max="489" width="9.5703125" customWidth="1" style="12"/>
    <col min="490" max="490" width="12.28515625" customWidth="1" style="12"/>
    <col min="491" max="503" width="9.140625" customWidth="1" style="12"/>
    <col min="504" max="504" bestFit="1" width="12.28515625" customWidth="1" style="12"/>
    <col min="505" max="505" width="16.140625" customWidth="1" style="17"/>
    <col min="506" max="508" width="9.140625" customWidth="1" style="12"/>
    <col min="509" max="509" bestFit="1" width="14" customWidth="1" style="12"/>
    <col min="510" max="16384" width="9.140625" customWidth="1" style="12"/>
  </cols>
  <sheetData>
    <row r="1">
      <c r="AJ1" s="16">
        <v>0</v>
      </c>
      <c r="AK1" s="16"/>
      <c r="AL1" s="16"/>
      <c r="AM1" s="16"/>
      <c r="AN1" s="16"/>
      <c r="AO1" s="16"/>
      <c r="AP1" s="16"/>
      <c r="AQ1" s="16"/>
      <c r="AR1" s="16"/>
      <c r="AS1" s="16"/>
      <c r="AT1" s="16"/>
      <c r="AU1" s="16"/>
      <c r="AV1" s="16"/>
      <c r="AW1" s="16"/>
      <c r="AX1" s="16"/>
      <c r="AY1" s="16"/>
      <c r="AZ1" s="16"/>
      <c r="BA1" s="16"/>
      <c r="BB1" s="16"/>
      <c r="BC1" s="16"/>
      <c r="BD1" s="16"/>
      <c r="BE1" s="16"/>
      <c r="BF1" s="16"/>
      <c r="BG1" s="16"/>
      <c r="BH1" s="16"/>
      <c r="BI1" s="16"/>
      <c r="BJ1" s="16"/>
      <c r="BK1" s="16"/>
      <c r="BL1" s="16"/>
      <c r="BM1" s="16"/>
      <c r="BN1" s="16"/>
      <c r="BO1" s="16"/>
      <c r="BP1" s="16"/>
      <c r="BQ1" s="16"/>
      <c r="BR1" s="16"/>
      <c r="BS1" s="16"/>
      <c r="BT1" s="16"/>
      <c r="BU1" s="16"/>
      <c r="BV1" s="16"/>
      <c r="BW1" s="16"/>
      <c r="BX1" s="16"/>
      <c r="BY1" s="16"/>
      <c r="BZ1" s="16"/>
      <c r="CA1" s="16"/>
      <c r="CB1" s="16"/>
      <c r="CC1" s="16"/>
      <c r="CD1" s="16"/>
      <c r="CE1" s="16"/>
      <c r="CF1" s="16"/>
      <c r="CG1" s="16"/>
      <c r="CH1" s="16"/>
      <c r="CI1" s="16"/>
      <c r="CJ1" s="16"/>
      <c r="CK1" s="16"/>
      <c r="CL1" s="16"/>
      <c r="CM1" s="16"/>
      <c r="CN1" s="16"/>
      <c r="CO1" s="16"/>
      <c r="CP1" s="16"/>
      <c r="CQ1" s="16"/>
      <c r="CR1" s="16"/>
      <c r="CS1" s="16"/>
      <c r="CT1" s="16"/>
      <c r="CU1" s="16"/>
      <c r="CV1" s="16"/>
      <c r="CW1" s="16"/>
      <c r="CX1" s="16"/>
      <c r="CY1" s="16"/>
      <c r="CZ1" s="16"/>
      <c r="DA1" s="16"/>
      <c r="DB1" s="16"/>
      <c r="DC1" s="16"/>
      <c r="DD1" s="16"/>
      <c r="DE1" s="16"/>
      <c r="DF1" s="16"/>
      <c r="DG1" s="16"/>
      <c r="DH1" s="16"/>
      <c r="DI1" s="16"/>
      <c r="DJ1" s="16"/>
      <c r="DK1" s="16"/>
      <c r="DL1" s="16"/>
      <c r="DM1" s="16"/>
      <c r="DN1" s="16"/>
      <c r="DO1" s="16"/>
      <c r="DP1" s="16"/>
      <c r="DQ1" s="16"/>
      <c r="DR1" s="16"/>
      <c r="DS1" s="16"/>
      <c r="DT1" s="16"/>
      <c r="DU1" s="16"/>
      <c r="DV1" s="16"/>
      <c r="DW1" s="16"/>
      <c r="DX1" s="16"/>
      <c r="DY1" s="16"/>
      <c r="DZ1" s="16"/>
      <c r="EA1" s="16"/>
      <c r="EB1" s="16"/>
      <c r="EC1" s="16"/>
      <c r="ED1" s="16"/>
      <c r="EE1" s="16"/>
      <c r="EF1" s="16"/>
      <c r="EG1" s="16"/>
      <c r="EH1" s="16"/>
      <c r="EI1" s="16"/>
      <c r="EJ1" s="16"/>
      <c r="EK1" s="16"/>
      <c r="EL1" s="16"/>
      <c r="EM1" s="16"/>
      <c r="EN1" s="16"/>
      <c r="EO1" s="16"/>
      <c r="EP1" s="16"/>
      <c r="EQ1" s="16"/>
      <c r="ER1" s="16"/>
      <c r="ES1" s="16"/>
      <c r="ET1" s="16"/>
      <c r="EU1" s="16"/>
      <c r="EV1" s="16"/>
      <c r="EW1" s="16"/>
      <c r="EX1" s="16"/>
      <c r="EY1" s="16"/>
      <c r="EZ1" s="16"/>
      <c r="FA1" s="16"/>
      <c r="FB1" s="16"/>
      <c r="FC1" s="16"/>
      <c r="FD1" s="16"/>
      <c r="FE1" s="16"/>
      <c r="FF1" s="16"/>
      <c r="FG1" s="16"/>
      <c r="FH1" s="16"/>
      <c r="FI1" s="16"/>
      <c r="FJ1" s="16"/>
      <c r="FK1" s="16"/>
      <c r="FL1" s="16"/>
      <c r="FM1" s="16"/>
      <c r="FN1" s="16"/>
      <c r="FO1" s="16"/>
      <c r="FP1" s="16"/>
      <c r="FQ1" s="16"/>
      <c r="FR1" s="16"/>
      <c r="FS1" s="16"/>
      <c r="FT1" s="16"/>
      <c r="FU1" s="16"/>
      <c r="FV1" s="16"/>
      <c r="FW1" s="16"/>
      <c r="FX1" s="16"/>
      <c r="FY1" s="16"/>
      <c r="FZ1" s="16"/>
      <c r="GA1" s="16"/>
      <c r="GB1" s="16"/>
      <c r="GC1" s="16"/>
      <c r="GD1" s="16"/>
      <c r="GE1" s="16"/>
      <c r="GF1" s="16"/>
      <c r="GG1" s="16"/>
      <c r="GH1" s="16"/>
      <c r="GI1" s="16"/>
      <c r="GJ1" s="16"/>
      <c r="GK1" s="16"/>
      <c r="GL1" s="16"/>
      <c r="GM1" s="16"/>
      <c r="GN1" s="16"/>
      <c r="GO1" s="16"/>
      <c r="GP1" s="16"/>
      <c r="GQ1" s="16"/>
      <c r="GR1" s="16"/>
      <c r="GS1" s="16"/>
      <c r="GT1" s="16"/>
      <c r="GU1" s="16"/>
      <c r="GV1" s="16"/>
      <c r="GW1" s="16"/>
      <c r="GX1" s="16"/>
      <c r="GY1" s="16"/>
      <c r="GZ1" s="16"/>
      <c r="HA1" s="16"/>
      <c r="HB1" s="16"/>
      <c r="HC1" s="16"/>
      <c r="HD1" s="16"/>
      <c r="HE1" s="16"/>
      <c r="HF1" s="16"/>
      <c r="HG1" s="16"/>
      <c r="HH1" s="16"/>
      <c r="HI1" s="16"/>
      <c r="HJ1" s="16"/>
      <c r="HK1" s="16"/>
      <c r="HL1" s="16"/>
      <c r="HM1" s="16"/>
      <c r="HN1" s="16"/>
      <c r="HO1" s="16"/>
      <c r="HP1" s="16"/>
      <c r="HQ1" s="16"/>
      <c r="HR1" s="16"/>
      <c r="HS1" s="16"/>
      <c r="HT1" s="16"/>
      <c r="HU1" s="16"/>
      <c r="HV1" s="16"/>
      <c r="HW1" s="16"/>
      <c r="HX1" s="16"/>
      <c r="HY1" s="16"/>
      <c r="HZ1" s="16"/>
      <c r="IA1" s="16"/>
      <c r="IB1" s="16"/>
      <c r="IC1" s="16"/>
      <c r="ID1" s="16"/>
      <c r="IE1" s="16"/>
      <c r="IF1" s="16"/>
      <c r="IG1" s="16"/>
      <c r="IH1" s="16"/>
      <c r="II1" s="16"/>
      <c r="IJ1" s="16"/>
      <c r="IK1" s="16"/>
      <c r="IL1" s="16"/>
      <c r="IM1" s="16"/>
      <c r="IN1" s="16"/>
      <c r="IO1" s="16"/>
      <c r="IP1" s="16"/>
      <c r="IQ1" s="16"/>
      <c r="IR1" s="16"/>
      <c r="IS1" s="16"/>
      <c r="IT1" s="16"/>
      <c r="IU1" s="16"/>
      <c r="IV1" s="16"/>
      <c r="IW1" s="16"/>
      <c r="IX1" s="16"/>
      <c r="IY1" s="16"/>
      <c r="IZ1" s="16"/>
      <c r="JA1" s="16"/>
      <c r="JB1" s="16"/>
      <c r="JC1" s="16"/>
      <c r="JD1" s="16"/>
      <c r="JE1" s="16"/>
      <c r="JF1" s="16"/>
      <c r="JG1" s="16"/>
      <c r="JH1" s="16"/>
      <c r="JI1" s="16"/>
      <c r="JJ1" s="16"/>
      <c r="JK1" s="16"/>
      <c r="JL1" s="16"/>
      <c r="JM1" s="16"/>
      <c r="JN1" s="16"/>
      <c r="JO1" s="16"/>
      <c r="JP1" s="16"/>
      <c r="JQ1" s="16"/>
      <c r="JR1" s="16"/>
      <c r="JS1" s="16"/>
      <c r="JT1" s="16"/>
      <c r="JU1" s="16"/>
      <c r="JV1" s="16"/>
      <c r="JW1" s="16"/>
      <c r="JX1" s="16">
        <v>0</v>
      </c>
      <c r="KA1" s="16">
        <v>0</v>
      </c>
      <c r="KB1" s="16"/>
      <c r="KC1" s="16"/>
      <c r="KD1" s="16"/>
      <c r="KE1" s="16"/>
      <c r="KF1" s="16"/>
      <c r="KG1" s="16"/>
      <c r="KH1" s="16"/>
      <c r="KI1" s="16"/>
      <c r="KJ1" s="16"/>
      <c r="KK1" s="16"/>
      <c r="KL1" s="16"/>
      <c r="KM1" s="16"/>
      <c r="KN1" s="16"/>
      <c r="KO1" s="16"/>
      <c r="KP1" s="16"/>
      <c r="KQ1" s="16"/>
      <c r="KR1" s="16"/>
      <c r="KS1" s="16"/>
      <c r="KT1" s="16"/>
      <c r="KU1" s="16"/>
      <c r="KV1" s="16"/>
      <c r="KW1" s="16"/>
      <c r="KX1" s="16"/>
      <c r="KY1" s="16"/>
      <c r="KZ1" s="16"/>
      <c r="LA1" s="16"/>
      <c r="LB1" s="16"/>
      <c r="LC1" s="16"/>
      <c r="LD1" s="16"/>
      <c r="LE1" s="16"/>
      <c r="LF1" s="16"/>
      <c r="LG1" s="16"/>
      <c r="LH1" s="16"/>
      <c r="LI1" s="16"/>
      <c r="LJ1" s="16"/>
      <c r="LK1" s="16"/>
      <c r="LL1" s="16"/>
      <c r="LM1" s="16"/>
      <c r="LN1" s="16"/>
      <c r="LO1" s="16"/>
      <c r="LP1" s="16"/>
      <c r="LQ1" s="16"/>
      <c r="LR1" s="16"/>
      <c r="LS1" s="16"/>
      <c r="LT1" s="16"/>
      <c r="LU1" s="16"/>
      <c r="LV1" s="16"/>
      <c r="LW1" s="16"/>
      <c r="LX1" s="16"/>
      <c r="LY1" s="16"/>
      <c r="LZ1" s="16"/>
      <c r="MA1" s="16"/>
      <c r="MB1" s="16"/>
      <c r="MC1" s="16"/>
      <c r="MD1" s="16"/>
      <c r="ME1" s="16"/>
      <c r="MF1" s="16"/>
      <c r="MG1" s="16"/>
      <c r="MH1" s="16"/>
      <c r="MI1" s="16"/>
      <c r="MJ1" s="16"/>
      <c r="MK1" s="16"/>
      <c r="ML1" s="16"/>
      <c r="MM1" s="16"/>
      <c r="MN1" s="16"/>
      <c r="MO1" s="16"/>
      <c r="MP1" s="16"/>
      <c r="MQ1" s="16"/>
      <c r="MR1" s="16"/>
      <c r="MS1" s="16"/>
      <c r="MT1" s="16"/>
      <c r="MU1" s="16"/>
      <c r="MV1" s="16"/>
      <c r="MW1" s="16"/>
      <c r="MX1" s="16"/>
      <c r="MY1" s="16"/>
      <c r="MZ1" s="16"/>
      <c r="NA1" s="16"/>
      <c r="NB1" s="16"/>
      <c r="NC1" s="16"/>
      <c r="ND1" s="16"/>
      <c r="NE1" s="16"/>
      <c r="NF1" s="16"/>
      <c r="NG1" s="16"/>
      <c r="NH1" s="16"/>
      <c r="NI1" s="16"/>
      <c r="NJ1" s="16"/>
      <c r="NK1" s="16"/>
      <c r="NL1" s="16"/>
      <c r="NM1" s="16"/>
      <c r="NN1" s="16"/>
      <c r="NO1" s="16"/>
      <c r="NP1" s="16"/>
      <c r="NQ1" s="16"/>
      <c r="NR1" s="16"/>
      <c r="NS1" s="16"/>
      <c r="NT1" s="16"/>
      <c r="NU1" s="16"/>
      <c r="NV1" s="16"/>
      <c r="NW1" s="16"/>
      <c r="NX1" s="16"/>
      <c r="NY1" s="16"/>
      <c r="NZ1" s="16"/>
      <c r="OA1" s="16"/>
      <c r="OB1" s="16"/>
      <c r="OC1" s="16"/>
      <c r="OD1" s="16"/>
      <c r="OE1" s="16"/>
      <c r="OF1" s="16"/>
      <c r="OG1" s="16"/>
      <c r="OH1" s="16"/>
      <c r="OI1" s="16"/>
      <c r="OJ1" s="16"/>
      <c r="OK1" s="16"/>
      <c r="OL1" s="16"/>
      <c r="OM1" s="16"/>
      <c r="ON1" s="16"/>
      <c r="OO1" s="16"/>
      <c r="OP1" s="16"/>
      <c r="OQ1" s="16"/>
      <c r="OR1" s="16"/>
      <c r="OS1" s="16"/>
      <c r="OT1" s="16"/>
      <c r="OU1" s="16"/>
      <c r="OV1" s="16"/>
      <c r="OW1" s="16"/>
      <c r="OX1" s="16"/>
      <c r="OY1" s="16"/>
      <c r="OZ1" s="16"/>
      <c r="PA1" s="16"/>
      <c r="PB1" s="16"/>
      <c r="PC1" s="16"/>
      <c r="PD1" s="16"/>
      <c r="PE1" s="16"/>
      <c r="PF1" s="16"/>
      <c r="PG1" s="16"/>
      <c r="PH1" s="16"/>
      <c r="PI1" s="16"/>
      <c r="PJ1" s="16"/>
      <c r="PK1" s="16"/>
      <c r="PL1" s="16"/>
      <c r="PM1" s="16"/>
      <c r="PN1" s="16"/>
      <c r="PO1" s="16"/>
      <c r="PP1" s="16"/>
      <c r="PQ1" s="16"/>
      <c r="PR1" s="16"/>
      <c r="PS1" s="16"/>
      <c r="PT1" s="16"/>
      <c r="PU1" s="16"/>
      <c r="PV1" s="16"/>
      <c r="PW1" s="16"/>
      <c r="PX1" s="16"/>
      <c r="PY1" s="16"/>
      <c r="PZ1" s="16"/>
      <c r="QA1" s="16"/>
      <c r="QB1" s="16"/>
      <c r="QC1" s="16"/>
      <c r="QD1" s="16"/>
      <c r="QE1" s="16"/>
      <c r="QF1" s="16"/>
      <c r="QG1" s="16"/>
      <c r="QH1" s="16"/>
      <c r="QI1" s="16"/>
      <c r="QJ1" s="16"/>
      <c r="QK1" s="16"/>
      <c r="QL1" s="16"/>
      <c r="QM1" s="16"/>
      <c r="QN1" s="16"/>
      <c r="QO1" s="16"/>
      <c r="QP1" s="16"/>
      <c r="QQ1" s="16"/>
      <c r="QR1" s="16"/>
      <c r="QS1" s="16"/>
      <c r="QT1" s="16"/>
      <c r="QU1" s="16"/>
      <c r="QV1" s="16"/>
      <c r="QW1" s="16"/>
      <c r="QX1" s="16"/>
      <c r="QY1" s="16"/>
      <c r="QZ1" s="16"/>
      <c r="RA1" s="16"/>
      <c r="RB1" s="16"/>
      <c r="RC1" s="16"/>
      <c r="RD1" s="16"/>
      <c r="RE1" s="16"/>
      <c r="RF1" s="16"/>
      <c r="RG1" s="16"/>
      <c r="RH1" s="16"/>
      <c r="RI1" s="16"/>
      <c r="RJ1" s="16"/>
      <c r="RK1" s="16"/>
      <c r="RL1" s="16"/>
      <c r="RM1" s="16"/>
      <c r="RN1" s="16"/>
      <c r="RO1" s="16"/>
      <c r="RP1" s="16"/>
      <c r="RQ1" s="16"/>
      <c r="RR1" s="16"/>
      <c r="RS1" s="16"/>
      <c r="RT1" s="16"/>
      <c r="RU1" s="16"/>
      <c r="RV1" s="16"/>
      <c r="RW1" s="16"/>
      <c r="RX1" s="16"/>
      <c r="RY1" s="16"/>
      <c r="RZ1" s="16"/>
      <c r="SA1" s="16"/>
      <c r="SB1" s="16"/>
      <c r="SC1" s="16"/>
      <c r="SD1" s="16"/>
      <c r="SE1" s="16"/>
      <c r="SF1" s="16"/>
      <c r="SG1" s="16"/>
      <c r="SH1" s="16"/>
      <c r="SI1" s="16"/>
      <c r="SJ1" s="16"/>
      <c r="SK1" s="16"/>
      <c r="SL1" s="16"/>
      <c r="SM1" s="16"/>
      <c r="SN1" s="16"/>
      <c r="SO1" s="16"/>
      <c r="SP1" s="16"/>
      <c r="SQ1" s="16"/>
      <c r="SR1" s="16"/>
      <c r="SS1" s="16"/>
      <c r="ST1" s="16"/>
      <c r="SU1" s="16"/>
      <c r="SV1" s="16"/>
      <c r="SW1" s="16"/>
      <c r="SX1" s="16"/>
      <c r="SY1" s="16"/>
      <c r="SZ1" s="16"/>
      <c r="TA1" s="16"/>
      <c r="TB1" s="16"/>
      <c r="TC1" s="16"/>
      <c r="TD1" s="16"/>
      <c r="TE1" s="16"/>
      <c r="TF1" s="16"/>
      <c r="TG1" s="16"/>
      <c r="TH1" s="16"/>
      <c r="TI1" s="16"/>
      <c r="TJ1" s="16"/>
      <c r="TK1" s="16"/>
      <c r="TL1" s="16"/>
      <c r="TM1" s="16"/>
      <c r="TN1" s="16"/>
      <c r="TO1" s="16">
        <v>0</v>
      </c>
    </row>
    <row r="2" hidden="1">
      <c r="A2" s="86"/>
      <c r="B2" s="86"/>
      <c r="AJ2" s="16"/>
      <c r="AK2" s="16"/>
      <c r="AL2" s="16"/>
      <c r="AM2" s="16"/>
      <c r="AN2" s="16"/>
      <c r="AO2" s="16"/>
      <c r="AP2" s="16"/>
      <c r="AQ2" s="16"/>
      <c r="AR2" s="16"/>
      <c r="AS2" s="16"/>
      <c r="AT2" s="16"/>
      <c r="AU2" s="16"/>
      <c r="AV2" s="16"/>
      <c r="AW2" s="16"/>
      <c r="AX2" s="16"/>
      <c r="AY2" s="16"/>
      <c r="AZ2" s="16"/>
      <c r="BA2" s="16"/>
      <c r="BB2" s="16"/>
      <c r="BC2" s="16"/>
      <c r="BD2" s="16"/>
      <c r="BE2" s="16"/>
      <c r="BF2" s="16"/>
      <c r="BG2" s="16"/>
      <c r="BH2" s="16"/>
      <c r="BI2" s="16"/>
      <c r="BJ2" s="16"/>
      <c r="BK2" s="16"/>
      <c r="BL2" s="16"/>
      <c r="BM2" s="16"/>
      <c r="BN2" s="16"/>
      <c r="BO2" s="16"/>
      <c r="BP2" s="16"/>
      <c r="BQ2" s="16"/>
      <c r="BR2" s="16"/>
      <c r="BS2" s="16"/>
      <c r="BT2" s="16"/>
      <c r="BU2" s="16"/>
      <c r="BV2" s="16"/>
      <c r="BW2" s="16"/>
      <c r="BX2" s="16"/>
      <c r="BY2" s="16"/>
      <c r="BZ2" s="16"/>
      <c r="CA2" s="16"/>
      <c r="CB2" s="16"/>
      <c r="CC2" s="16"/>
      <c r="CD2" s="16"/>
      <c r="CE2" s="16"/>
      <c r="CF2" s="16"/>
      <c r="CG2" s="16"/>
      <c r="CH2" s="16"/>
      <c r="CI2" s="16"/>
      <c r="CJ2" s="16"/>
      <c r="CK2" s="16"/>
      <c r="CL2" s="16"/>
      <c r="CM2" s="16"/>
      <c r="CN2" s="16"/>
      <c r="CO2" s="16"/>
      <c r="CP2" s="16"/>
      <c r="CQ2" s="16"/>
      <c r="CR2" s="16"/>
      <c r="CS2" s="16"/>
      <c r="CT2" s="16"/>
      <c r="CU2" s="16"/>
      <c r="CV2" s="16"/>
      <c r="CW2" s="16"/>
      <c r="CX2" s="16"/>
      <c r="CY2" s="16"/>
      <c r="CZ2" s="16"/>
      <c r="DA2" s="16"/>
      <c r="DB2" s="16"/>
      <c r="DC2" s="16"/>
      <c r="DD2" s="16"/>
      <c r="DE2" s="16"/>
      <c r="DF2" s="16"/>
      <c r="DG2" s="16"/>
      <c r="DH2" s="16"/>
      <c r="DI2" s="16"/>
      <c r="DJ2" s="16"/>
      <c r="DK2" s="16"/>
      <c r="DL2" s="16"/>
      <c r="DM2" s="16"/>
      <c r="DN2" s="16"/>
      <c r="DO2" s="16"/>
      <c r="DP2" s="16"/>
      <c r="DQ2" s="16"/>
      <c r="DR2" s="16"/>
      <c r="DS2" s="16"/>
      <c r="DT2" s="16"/>
      <c r="DU2" s="16"/>
      <c r="DV2" s="16"/>
      <c r="DW2" s="16"/>
      <c r="DX2" s="16"/>
      <c r="DY2" s="16"/>
      <c r="DZ2" s="16"/>
      <c r="EA2" s="16"/>
      <c r="EB2" s="16"/>
      <c r="EC2" s="16"/>
      <c r="ED2" s="16"/>
      <c r="EE2" s="16"/>
      <c r="EF2" s="16"/>
      <c r="EG2" s="16"/>
      <c r="EH2" s="16"/>
      <c r="EI2" s="16"/>
      <c r="EJ2" s="16"/>
      <c r="EK2" s="16"/>
      <c r="EL2" s="16"/>
      <c r="EM2" s="16"/>
      <c r="EN2" s="16"/>
      <c r="EO2" s="16"/>
      <c r="EP2" s="16"/>
      <c r="EQ2" s="16"/>
      <c r="ER2" s="16"/>
      <c r="ES2" s="16"/>
      <c r="ET2" s="16"/>
      <c r="EU2" s="16"/>
      <c r="EV2" s="16"/>
      <c r="EW2" s="16"/>
      <c r="EX2" s="16"/>
      <c r="EY2" s="16"/>
      <c r="EZ2" s="16"/>
      <c r="FA2" s="16"/>
      <c r="FB2" s="16"/>
      <c r="FC2" s="16"/>
      <c r="FD2" s="16"/>
      <c r="FE2" s="16"/>
      <c r="FF2" s="16"/>
      <c r="FG2" s="16"/>
      <c r="FH2" s="16"/>
      <c r="FI2" s="16"/>
      <c r="FJ2" s="16"/>
      <c r="FK2" s="16"/>
      <c r="FL2" s="16"/>
      <c r="FM2" s="16"/>
      <c r="FN2" s="16"/>
      <c r="FO2" s="16"/>
      <c r="FP2" s="16"/>
      <c r="FQ2" s="16"/>
      <c r="FR2" s="16"/>
      <c r="FS2" s="16"/>
      <c r="FT2" s="16"/>
      <c r="FU2" s="16"/>
      <c r="FV2" s="16"/>
      <c r="FW2" s="16"/>
      <c r="FX2" s="16"/>
      <c r="FY2" s="16"/>
      <c r="FZ2" s="16"/>
      <c r="GA2" s="16"/>
      <c r="GB2" s="16"/>
      <c r="GC2" s="16"/>
      <c r="GD2" s="16"/>
      <c r="GE2" s="16"/>
      <c r="GF2" s="16"/>
      <c r="GG2" s="16"/>
      <c r="GH2" s="16"/>
      <c r="GI2" s="16"/>
      <c r="GJ2" s="16"/>
      <c r="GK2" s="16"/>
      <c r="GL2" s="16"/>
      <c r="GM2" s="16"/>
      <c r="GN2" s="16"/>
      <c r="GO2" s="16"/>
      <c r="GP2" s="16"/>
      <c r="GQ2" s="16"/>
      <c r="GR2" s="16"/>
      <c r="GS2" s="16"/>
      <c r="GT2" s="16"/>
      <c r="GU2" s="16"/>
      <c r="GV2" s="16"/>
      <c r="GW2" s="16"/>
      <c r="GX2" s="16"/>
      <c r="GY2" s="16"/>
      <c r="GZ2" s="16"/>
      <c r="HA2" s="16"/>
      <c r="HB2" s="16"/>
      <c r="HC2" s="16"/>
      <c r="HD2" s="16"/>
      <c r="HE2" s="16"/>
      <c r="HF2" s="16"/>
      <c r="HG2" s="16"/>
      <c r="HH2" s="16"/>
      <c r="HI2" s="16"/>
      <c r="HJ2" s="16"/>
      <c r="HK2" s="16"/>
      <c r="HL2" s="16"/>
      <c r="HM2" s="16"/>
      <c r="HN2" s="16"/>
      <c r="HO2" s="16"/>
      <c r="HP2" s="16"/>
      <c r="HQ2" s="16"/>
      <c r="HR2" s="16"/>
      <c r="HS2" s="16"/>
      <c r="HT2" s="16"/>
      <c r="HU2" s="16"/>
      <c r="HV2" s="16"/>
      <c r="HW2" s="16"/>
      <c r="HX2" s="16"/>
      <c r="HY2" s="16"/>
      <c r="HZ2" s="16"/>
      <c r="IA2" s="16"/>
      <c r="IB2" s="16"/>
      <c r="IC2" s="16"/>
      <c r="ID2" s="16"/>
      <c r="IE2" s="16"/>
      <c r="IF2" s="16"/>
      <c r="IG2" s="16"/>
      <c r="IH2" s="16"/>
      <c r="II2" s="16"/>
      <c r="IJ2" s="16"/>
      <c r="IK2" s="16"/>
      <c r="IL2" s="16"/>
      <c r="IM2" s="16"/>
      <c r="IN2" s="16"/>
      <c r="IO2" s="16"/>
      <c r="IP2" s="16"/>
      <c r="IQ2" s="16"/>
      <c r="IR2" s="16"/>
      <c r="IS2" s="16"/>
      <c r="IT2" s="16"/>
      <c r="IU2" s="16"/>
      <c r="IV2" s="16"/>
      <c r="IW2" s="16"/>
      <c r="IX2" s="16"/>
      <c r="IY2" s="16"/>
      <c r="IZ2" s="16"/>
      <c r="JA2" s="16"/>
      <c r="JB2" s="16"/>
      <c r="JC2" s="16"/>
      <c r="JD2" s="16"/>
      <c r="JE2" s="16"/>
      <c r="JF2" s="16"/>
      <c r="JG2" s="16"/>
      <c r="JH2" s="16"/>
      <c r="JI2" s="16"/>
      <c r="JJ2" s="16"/>
      <c r="JK2" s="16"/>
      <c r="JL2" s="16"/>
      <c r="JM2" s="16"/>
      <c r="JN2" s="16"/>
      <c r="JO2" s="16"/>
      <c r="JP2" s="16"/>
      <c r="JQ2" s="16"/>
      <c r="JR2" s="16"/>
      <c r="JS2" s="16"/>
      <c r="JT2" s="16"/>
      <c r="JU2" s="16"/>
      <c r="JV2" s="16"/>
      <c r="JW2" s="16"/>
      <c r="JX2" s="16"/>
      <c r="KA2" s="16"/>
      <c r="KB2" s="16"/>
      <c r="KC2" s="16"/>
      <c r="KD2" s="16"/>
      <c r="KE2" s="16"/>
      <c r="KF2" s="16"/>
      <c r="KG2" s="16"/>
      <c r="KH2" s="16"/>
      <c r="KI2" s="16"/>
      <c r="KJ2" s="16"/>
      <c r="KK2" s="16"/>
      <c r="KL2" s="16"/>
      <c r="KM2" s="16"/>
      <c r="KN2" s="16"/>
      <c r="KO2" s="16"/>
      <c r="KP2" s="16"/>
      <c r="KQ2" s="16"/>
      <c r="KR2" s="16"/>
      <c r="KS2" s="16"/>
      <c r="KT2" s="16"/>
      <c r="KU2" s="16"/>
      <c r="KV2" s="16"/>
      <c r="KW2" s="16"/>
      <c r="KX2" s="16"/>
      <c r="KY2" s="16"/>
      <c r="KZ2" s="16"/>
      <c r="LA2" s="16"/>
      <c r="LB2" s="16"/>
      <c r="LC2" s="16"/>
      <c r="LD2" s="16"/>
      <c r="LE2" s="16"/>
      <c r="LF2" s="16"/>
      <c r="LG2" s="16"/>
      <c r="LH2" s="16"/>
      <c r="LI2" s="16"/>
      <c r="LJ2" s="16"/>
      <c r="LK2" s="16"/>
      <c r="LL2" s="16"/>
      <c r="LM2" s="16"/>
      <c r="LN2" s="16"/>
      <c r="LO2" s="16"/>
      <c r="LP2" s="16"/>
      <c r="LQ2" s="16"/>
      <c r="LR2" s="16"/>
      <c r="LS2" s="16"/>
      <c r="LT2" s="16"/>
      <c r="LU2" s="16"/>
      <c r="LV2" s="16"/>
      <c r="LW2" s="16"/>
      <c r="LX2" s="16"/>
      <c r="LY2" s="16"/>
      <c r="LZ2" s="16"/>
      <c r="MA2" s="16"/>
      <c r="MB2" s="16"/>
      <c r="MC2" s="16"/>
      <c r="MD2" s="16"/>
      <c r="ME2" s="16"/>
      <c r="MF2" s="16"/>
      <c r="MG2" s="16"/>
      <c r="MH2" s="16"/>
      <c r="MI2" s="16"/>
      <c r="MJ2" s="16"/>
      <c r="MK2" s="16"/>
      <c r="ML2" s="16"/>
      <c r="MM2" s="16"/>
      <c r="MN2" s="16"/>
      <c r="MO2" s="16"/>
      <c r="MP2" s="16"/>
      <c r="MQ2" s="16"/>
      <c r="MR2" s="16"/>
      <c r="MS2" s="16"/>
      <c r="MT2" s="16"/>
      <c r="MU2" s="16"/>
      <c r="MV2" s="16"/>
      <c r="MW2" s="16"/>
      <c r="MX2" s="16"/>
      <c r="MY2" s="16"/>
      <c r="MZ2" s="16"/>
      <c r="NA2" s="16"/>
      <c r="NB2" s="16"/>
      <c r="NC2" s="16"/>
      <c r="ND2" s="16"/>
      <c r="NE2" s="16"/>
      <c r="NF2" s="16"/>
      <c r="NG2" s="16"/>
      <c r="NH2" s="16"/>
      <c r="NI2" s="16"/>
      <c r="NJ2" s="16"/>
      <c r="NK2" s="16"/>
      <c r="NL2" s="16"/>
      <c r="NM2" s="16"/>
      <c r="NN2" s="16"/>
      <c r="NO2" s="16"/>
      <c r="NP2" s="16"/>
      <c r="NQ2" s="16"/>
      <c r="NR2" s="16"/>
      <c r="NS2" s="16"/>
      <c r="NT2" s="16"/>
      <c r="NU2" s="16"/>
      <c r="NV2" s="16"/>
      <c r="NW2" s="16"/>
      <c r="NX2" s="16"/>
      <c r="NY2" s="16"/>
      <c r="NZ2" s="16"/>
      <c r="OA2" s="16"/>
      <c r="OB2" s="16"/>
      <c r="OC2" s="16"/>
      <c r="OD2" s="16"/>
      <c r="OE2" s="16"/>
      <c r="OF2" s="16"/>
      <c r="OG2" s="16"/>
      <c r="OH2" s="16"/>
      <c r="OI2" s="16"/>
      <c r="OJ2" s="16"/>
      <c r="OK2" s="16"/>
      <c r="OL2" s="16"/>
      <c r="OM2" s="16"/>
      <c r="ON2" s="16"/>
      <c r="OO2" s="16"/>
      <c r="OP2" s="16"/>
      <c r="OQ2" s="16"/>
      <c r="OR2" s="16"/>
      <c r="OS2" s="16"/>
      <c r="OT2" s="16"/>
      <c r="OU2" s="16"/>
      <c r="OV2" s="16"/>
      <c r="OW2" s="16"/>
      <c r="OX2" s="16"/>
      <c r="OY2" s="16"/>
      <c r="OZ2" s="16"/>
      <c r="PA2" s="16"/>
      <c r="PB2" s="16"/>
      <c r="PC2" s="16"/>
      <c r="PD2" s="16"/>
      <c r="PE2" s="16"/>
      <c r="PF2" s="16"/>
      <c r="PG2" s="16"/>
      <c r="PH2" s="16"/>
      <c r="PI2" s="16"/>
      <c r="PJ2" s="16"/>
      <c r="PK2" s="16"/>
      <c r="PL2" s="16"/>
      <c r="PM2" s="16"/>
      <c r="PN2" s="16"/>
      <c r="PO2" s="16"/>
      <c r="PP2" s="16"/>
      <c r="PQ2" s="16"/>
      <c r="PR2" s="16"/>
      <c r="PS2" s="16"/>
      <c r="PT2" s="16"/>
      <c r="PU2" s="16"/>
      <c r="PV2" s="16"/>
      <c r="PW2" s="16"/>
      <c r="PX2" s="16"/>
      <c r="PY2" s="16"/>
      <c r="PZ2" s="16"/>
      <c r="QA2" s="16"/>
      <c r="QB2" s="16"/>
      <c r="QC2" s="16"/>
      <c r="QD2" s="16"/>
      <c r="QE2" s="16"/>
      <c r="QF2" s="16"/>
      <c r="QG2" s="16"/>
      <c r="QH2" s="16"/>
      <c r="QI2" s="16"/>
      <c r="QJ2" s="16"/>
      <c r="QK2" s="16"/>
      <c r="QL2" s="16"/>
      <c r="QM2" s="16"/>
      <c r="QN2" s="16"/>
      <c r="QO2" s="16"/>
      <c r="QP2" s="16"/>
      <c r="QQ2" s="16"/>
      <c r="QR2" s="16"/>
      <c r="QS2" s="16"/>
      <c r="QT2" s="16"/>
      <c r="QU2" s="16"/>
      <c r="QV2" s="16"/>
      <c r="QW2" s="16"/>
      <c r="QX2" s="16"/>
      <c r="QY2" s="16"/>
      <c r="QZ2" s="16"/>
      <c r="RA2" s="16"/>
      <c r="RB2" s="16"/>
      <c r="RC2" s="16"/>
      <c r="RD2" s="16"/>
      <c r="RE2" s="16"/>
      <c r="RF2" s="16"/>
      <c r="RG2" s="16"/>
      <c r="RH2" s="16"/>
      <c r="RI2" s="16"/>
      <c r="RJ2" s="16"/>
      <c r="RK2" s="16"/>
      <c r="RL2" s="16"/>
      <c r="RM2" s="16"/>
      <c r="RN2" s="16"/>
      <c r="RO2" s="16"/>
      <c r="RP2" s="16"/>
      <c r="RQ2" s="16"/>
      <c r="RR2" s="16"/>
      <c r="RS2" s="16"/>
      <c r="RT2" s="16"/>
      <c r="RU2" s="16"/>
      <c r="RV2" s="16"/>
      <c r="RW2" s="16"/>
      <c r="RX2" s="16"/>
      <c r="RY2" s="16"/>
      <c r="RZ2" s="16"/>
      <c r="SA2" s="16"/>
      <c r="SB2" s="16"/>
      <c r="SC2" s="16"/>
      <c r="SD2" s="16"/>
      <c r="SE2" s="16"/>
      <c r="SF2" s="16"/>
      <c r="SG2" s="16"/>
      <c r="SH2" s="16"/>
      <c r="SI2" s="16"/>
      <c r="SJ2" s="16"/>
      <c r="SK2" s="16"/>
      <c r="SL2" s="16"/>
      <c r="SM2" s="16"/>
      <c r="SN2" s="16"/>
      <c r="SO2" s="16"/>
      <c r="SP2" s="16"/>
      <c r="SQ2" s="16"/>
      <c r="SR2" s="16"/>
      <c r="SS2" s="16"/>
      <c r="ST2" s="16"/>
      <c r="SU2" s="16"/>
      <c r="SV2" s="16"/>
      <c r="SW2" s="16"/>
      <c r="SX2" s="16"/>
      <c r="SY2" s="16"/>
      <c r="SZ2" s="16"/>
      <c r="TA2" s="16"/>
      <c r="TB2" s="16"/>
      <c r="TC2" s="16"/>
      <c r="TD2" s="16"/>
      <c r="TE2" s="16"/>
      <c r="TF2" s="16"/>
      <c r="TG2" s="16"/>
      <c r="TH2" s="16"/>
      <c r="TI2" s="16"/>
      <c r="TJ2" s="16"/>
      <c r="TK2" s="16"/>
      <c r="TL2" s="16"/>
      <c r="TM2" s="16"/>
      <c r="TN2" s="16"/>
      <c r="TO2" s="16"/>
    </row>
    <row r="3" hidden="1">
      <c r="C3" s="18"/>
      <c r="D3" s="18"/>
      <c r="E3" s="18"/>
      <c r="F3" s="18"/>
      <c r="G3" s="18"/>
      <c r="H3" s="18"/>
      <c r="I3" s="18"/>
      <c r="J3" s="18"/>
      <c r="K3" s="77"/>
      <c r="AF3" s="19" t="s">
        <v>139</v>
      </c>
      <c r="AG3" s="19"/>
      <c r="AH3" s="20"/>
      <c r="AI3" s="21"/>
      <c r="KC3" s="12"/>
      <c r="SK3" s="12"/>
    </row>
    <row r="4" hidden="1">
      <c r="J4" s="127" t="s">
        <v>140</v>
      </c>
      <c r="K4" s="127"/>
      <c r="L4" s="127"/>
      <c r="M4" s="127"/>
      <c r="N4" s="127"/>
      <c r="O4" s="127"/>
      <c r="P4" s="127"/>
      <c r="Q4" s="127"/>
      <c r="R4" s="127"/>
      <c r="S4" s="127"/>
      <c r="T4" s="127"/>
      <c r="U4" s="127"/>
      <c r="V4" s="127"/>
      <c r="W4" s="127"/>
      <c r="X4" s="127"/>
      <c r="Y4" s="127"/>
      <c r="Z4" s="127"/>
      <c r="AA4" s="127"/>
      <c r="AB4" s="127"/>
      <c r="AC4" s="127"/>
      <c r="AD4" s="127"/>
      <c r="AE4" s="127"/>
      <c r="AF4" s="127"/>
      <c r="AG4" s="66"/>
      <c r="AH4" s="22"/>
      <c r="AI4" s="22"/>
      <c r="AJ4" s="22"/>
      <c r="AK4" s="22"/>
      <c r="AL4" s="22"/>
      <c r="AM4" s="22"/>
      <c r="AN4" s="22"/>
      <c r="AO4" s="22"/>
      <c r="AP4" s="22"/>
      <c r="AQ4" s="22"/>
      <c r="AR4" s="22"/>
      <c r="AS4" s="22"/>
      <c r="AT4" s="22"/>
      <c r="AU4" s="22"/>
      <c r="AV4" s="22"/>
      <c r="AW4" s="22"/>
      <c r="AX4" s="22"/>
      <c r="AY4" s="22"/>
      <c r="AZ4" s="22"/>
      <c r="BA4" s="22"/>
      <c r="BB4" s="22"/>
      <c r="BC4" s="22"/>
      <c r="BD4" s="22"/>
      <c r="BE4" s="22"/>
      <c r="BF4" s="22"/>
      <c r="BG4" s="22"/>
      <c r="BH4" s="22"/>
      <c r="BI4" s="22"/>
      <c r="BJ4" s="22"/>
      <c r="BK4" s="22"/>
      <c r="BL4" s="22"/>
      <c r="BM4" s="22"/>
      <c r="BN4" s="22"/>
      <c r="BO4" s="22"/>
      <c r="BP4" s="22"/>
      <c r="BQ4" s="22"/>
      <c r="BR4" s="22"/>
      <c r="BS4" s="22"/>
      <c r="BT4" s="22"/>
      <c r="BU4" s="22"/>
      <c r="BV4" s="22"/>
      <c r="BW4" s="22"/>
      <c r="BX4" s="22"/>
      <c r="BY4" s="22"/>
      <c r="BZ4" s="22"/>
      <c r="CA4" s="22"/>
      <c r="CB4" s="22"/>
      <c r="CC4" s="22"/>
      <c r="CD4" s="22"/>
      <c r="CE4" s="22"/>
      <c r="CF4" s="22"/>
      <c r="CG4" s="22"/>
      <c r="CH4" s="22"/>
      <c r="CI4" s="22"/>
      <c r="CJ4" s="22"/>
      <c r="CK4" s="22"/>
      <c r="CL4" s="22"/>
      <c r="CM4" s="22"/>
      <c r="CN4" s="22"/>
      <c r="CO4" s="22"/>
      <c r="CP4" s="22"/>
      <c r="CQ4" s="22"/>
      <c r="CR4" s="22"/>
      <c r="CS4" s="22"/>
      <c r="CT4" s="22"/>
      <c r="CU4" s="22"/>
      <c r="CV4" s="22"/>
      <c r="CW4" s="22"/>
      <c r="CX4" s="22"/>
      <c r="CY4" s="22"/>
      <c r="CZ4" s="22"/>
      <c r="DA4" s="22"/>
      <c r="DB4" s="22"/>
      <c r="DC4" s="22"/>
      <c r="DD4" s="22"/>
      <c r="DE4" s="22"/>
      <c r="DF4" s="22"/>
      <c r="DG4" s="22"/>
      <c r="DH4" s="22"/>
      <c r="DI4" s="22"/>
      <c r="DJ4" s="22"/>
      <c r="DK4" s="22"/>
      <c r="DL4" s="22"/>
      <c r="DM4" s="22"/>
      <c r="DN4" s="22"/>
      <c r="DO4" s="22"/>
      <c r="DP4" s="22"/>
      <c r="DQ4" s="22"/>
      <c r="DR4" s="22"/>
      <c r="DS4" s="22"/>
      <c r="DT4" s="22"/>
      <c r="DU4" s="22"/>
      <c r="DV4" s="22"/>
      <c r="DW4" s="22"/>
      <c r="DX4" s="22"/>
      <c r="DY4" s="22"/>
      <c r="DZ4" s="22"/>
      <c r="EA4" s="22"/>
      <c r="EB4" s="22"/>
      <c r="EC4" s="22"/>
      <c r="ED4" s="22"/>
      <c r="EE4" s="22"/>
      <c r="EF4" s="22"/>
      <c r="EG4" s="22"/>
      <c r="EH4" s="22"/>
      <c r="EI4" s="22"/>
      <c r="EJ4" s="22"/>
      <c r="EK4" s="22"/>
      <c r="EL4" s="22"/>
      <c r="EM4" s="22"/>
      <c r="EN4" s="22"/>
      <c r="EO4" s="22"/>
      <c r="EP4" s="22"/>
      <c r="EQ4" s="22"/>
      <c r="ER4" s="22"/>
      <c r="ES4" s="22"/>
      <c r="ET4" s="22"/>
      <c r="EU4" s="22"/>
      <c r="EV4" s="22"/>
      <c r="EW4" s="22"/>
      <c r="EX4" s="22"/>
      <c r="EY4" s="22"/>
      <c r="EZ4" s="22"/>
      <c r="FA4" s="22"/>
      <c r="FB4" s="22"/>
      <c r="FC4" s="22"/>
      <c r="FD4" s="22"/>
      <c r="FE4" s="22"/>
      <c r="FF4" s="22"/>
      <c r="FG4" s="22"/>
      <c r="FH4" s="22"/>
      <c r="FI4" s="22"/>
      <c r="FJ4" s="22"/>
      <c r="FK4" s="22"/>
      <c r="FL4" s="22"/>
      <c r="FM4" s="22"/>
      <c r="FN4" s="22"/>
      <c r="FO4" s="22"/>
      <c r="FP4" s="22"/>
      <c r="FQ4" s="22"/>
      <c r="FR4" s="22"/>
      <c r="FS4" s="22"/>
      <c r="FT4" s="22"/>
      <c r="FU4" s="22"/>
      <c r="FV4" s="22"/>
      <c r="FW4" s="22"/>
      <c r="FX4" s="22"/>
      <c r="FY4" s="22"/>
      <c r="FZ4" s="22"/>
      <c r="GA4" s="22"/>
      <c r="GB4" s="22"/>
      <c r="GC4" s="22"/>
      <c r="GD4" s="22"/>
      <c r="GE4" s="22"/>
      <c r="GF4" s="22"/>
      <c r="GG4" s="22"/>
      <c r="GH4" s="22"/>
      <c r="GI4" s="22"/>
      <c r="GJ4" s="22"/>
      <c r="GK4" s="22"/>
      <c r="GL4" s="22"/>
      <c r="GM4" s="22"/>
      <c r="GN4" s="22"/>
      <c r="GO4" s="22"/>
      <c r="GP4" s="22"/>
      <c r="GQ4" s="22"/>
      <c r="GR4" s="22"/>
      <c r="GS4" s="22"/>
      <c r="GT4" s="22"/>
      <c r="GU4" s="22"/>
      <c r="GV4" s="22"/>
      <c r="GW4" s="22"/>
      <c r="GX4" s="22"/>
      <c r="GY4" s="22"/>
      <c r="GZ4" s="22"/>
      <c r="HA4" s="22"/>
      <c r="HB4" s="22"/>
      <c r="HC4" s="22"/>
      <c r="HD4" s="22"/>
      <c r="HE4" s="22"/>
      <c r="HF4" s="22"/>
      <c r="HG4" s="22"/>
      <c r="HH4" s="22"/>
      <c r="HI4" s="22"/>
      <c r="HJ4" s="22"/>
      <c r="HK4" s="22"/>
      <c r="HL4" s="22"/>
      <c r="HM4" s="22"/>
      <c r="HN4" s="22"/>
      <c r="HO4" s="22"/>
      <c r="HP4" s="22"/>
      <c r="HQ4" s="22"/>
      <c r="HR4" s="22"/>
      <c r="HS4" s="22"/>
      <c r="HT4" s="22"/>
      <c r="HU4" s="22"/>
      <c r="HV4" s="22"/>
      <c r="HW4" s="22"/>
      <c r="HX4" s="22"/>
      <c r="HY4" s="22"/>
      <c r="HZ4" s="22"/>
      <c r="IA4" s="22"/>
      <c r="IB4" s="22"/>
      <c r="IC4" s="22"/>
      <c r="ID4" s="22"/>
      <c r="IE4" s="22"/>
      <c r="IF4" s="22"/>
      <c r="IG4" s="22"/>
      <c r="IH4" s="22"/>
      <c r="II4" s="22"/>
      <c r="IJ4" s="22"/>
      <c r="IK4" s="22"/>
      <c r="IL4" s="22"/>
      <c r="IM4" s="22"/>
      <c r="IN4" s="22"/>
      <c r="IO4" s="22"/>
      <c r="IP4" s="22"/>
      <c r="IQ4" s="22"/>
      <c r="IR4" s="22"/>
      <c r="IS4" s="22"/>
      <c r="IT4" s="22"/>
      <c r="IU4" s="22"/>
      <c r="IV4" s="22"/>
      <c r="IW4" s="22"/>
      <c r="IX4" s="22"/>
      <c r="IY4" s="22"/>
      <c r="IZ4" s="22"/>
      <c r="JA4" s="22"/>
      <c r="JB4" s="22"/>
      <c r="JC4" s="22"/>
      <c r="JD4" s="22"/>
      <c r="JE4" s="22"/>
      <c r="JF4" s="22"/>
      <c r="JG4" s="22"/>
      <c r="JH4" s="22"/>
      <c r="JI4" s="22"/>
      <c r="JJ4" s="22"/>
      <c r="JK4" s="22"/>
      <c r="JL4" s="22"/>
      <c r="JM4" s="22"/>
      <c r="JN4" s="22"/>
      <c r="JO4" s="22"/>
      <c r="JP4" s="22"/>
      <c r="JQ4" s="22"/>
      <c r="JR4" s="22"/>
      <c r="JS4" s="22"/>
      <c r="JT4" s="22"/>
      <c r="JU4" s="22"/>
      <c r="JV4" s="22"/>
      <c r="JW4" s="22"/>
      <c r="JX4" s="22"/>
      <c r="KA4" s="22"/>
      <c r="KB4" s="22"/>
      <c r="KC4" s="22"/>
      <c r="KD4" s="22"/>
      <c r="KE4" s="22"/>
      <c r="KF4" s="22"/>
      <c r="KG4" s="22"/>
      <c r="KH4" s="22"/>
      <c r="KI4" s="22"/>
      <c r="KJ4" s="22"/>
      <c r="KK4" s="22"/>
      <c r="KL4" s="22"/>
      <c r="KM4" s="22"/>
      <c r="KN4" s="22"/>
      <c r="KO4" s="22"/>
      <c r="KP4" s="22"/>
      <c r="KQ4" s="22"/>
      <c r="KR4" s="22"/>
      <c r="KS4" s="22"/>
      <c r="KT4" s="22"/>
      <c r="KU4" s="22"/>
      <c r="KV4" s="22"/>
      <c r="KW4" s="22"/>
      <c r="KX4" s="22"/>
      <c r="KY4" s="22"/>
      <c r="KZ4" s="22"/>
      <c r="LA4" s="22"/>
      <c r="LB4" s="22"/>
      <c r="LC4" s="22"/>
      <c r="LD4" s="22"/>
      <c r="LE4" s="22"/>
      <c r="LF4" s="22"/>
      <c r="LG4" s="22"/>
      <c r="LH4" s="22"/>
      <c r="LI4" s="22"/>
      <c r="LJ4" s="22"/>
      <c r="LK4" s="22"/>
      <c r="LL4" s="22"/>
      <c r="LM4" s="22"/>
      <c r="LN4" s="22"/>
      <c r="LO4" s="22"/>
      <c r="LP4" s="22"/>
      <c r="LQ4" s="22"/>
      <c r="LR4" s="22"/>
      <c r="LS4" s="22"/>
      <c r="LT4" s="22"/>
      <c r="LU4" s="22"/>
      <c r="LV4" s="22"/>
      <c r="LW4" s="22"/>
      <c r="LX4" s="22"/>
      <c r="LY4" s="22"/>
      <c r="LZ4" s="22"/>
      <c r="MA4" s="22"/>
      <c r="MB4" s="22"/>
      <c r="MC4" s="22"/>
      <c r="MD4" s="22"/>
      <c r="ME4" s="22"/>
      <c r="MF4" s="22"/>
      <c r="MG4" s="22"/>
      <c r="MH4" s="22"/>
      <c r="MI4" s="22"/>
      <c r="MJ4" s="22"/>
      <c r="MK4" s="22"/>
      <c r="ML4" s="22"/>
      <c r="MM4" s="22"/>
      <c r="MN4" s="22"/>
      <c r="MO4" s="22"/>
      <c r="MP4" s="22"/>
      <c r="MQ4" s="22"/>
      <c r="MR4" s="22"/>
      <c r="MS4" s="22"/>
      <c r="MT4" s="22"/>
      <c r="MU4" s="22"/>
      <c r="MV4" s="22"/>
      <c r="MW4" s="22"/>
      <c r="MX4" s="22"/>
      <c r="MY4" s="22"/>
      <c r="MZ4" s="22"/>
      <c r="NA4" s="22"/>
      <c r="NB4" s="22"/>
      <c r="NC4" s="22"/>
      <c r="ND4" s="22"/>
      <c r="NE4" s="22"/>
      <c r="NF4" s="22"/>
      <c r="NG4" s="22"/>
      <c r="NH4" s="22"/>
      <c r="NI4" s="22"/>
      <c r="NJ4" s="22"/>
      <c r="NK4" s="22"/>
      <c r="NL4" s="22"/>
      <c r="NM4" s="22"/>
      <c r="NN4" s="22"/>
      <c r="NO4" s="22"/>
      <c r="NP4" s="22"/>
      <c r="NQ4" s="22"/>
      <c r="NR4" s="22"/>
      <c r="NS4" s="22"/>
      <c r="NT4" s="22"/>
      <c r="NU4" s="22"/>
      <c r="NV4" s="22"/>
      <c r="NW4" s="22"/>
      <c r="NX4" s="22"/>
      <c r="NY4" s="22"/>
      <c r="NZ4" s="22"/>
      <c r="OA4" s="22"/>
      <c r="OB4" s="22"/>
      <c r="OC4" s="22"/>
      <c r="OD4" s="22"/>
      <c r="OE4" s="22"/>
      <c r="OF4" s="22"/>
      <c r="OG4" s="22"/>
      <c r="OH4" s="22"/>
      <c r="OI4" s="22"/>
      <c r="OJ4" s="22"/>
      <c r="OK4" s="22"/>
      <c r="OL4" s="22"/>
      <c r="OM4" s="22"/>
      <c r="ON4" s="22"/>
      <c r="OO4" s="22"/>
      <c r="OP4" s="22"/>
      <c r="OQ4" s="22"/>
      <c r="OR4" s="22"/>
      <c r="OS4" s="22"/>
      <c r="OT4" s="22"/>
      <c r="OU4" s="22"/>
      <c r="OV4" s="22"/>
      <c r="OW4" s="22"/>
      <c r="OX4" s="22"/>
      <c r="OY4" s="22"/>
      <c r="OZ4" s="22"/>
      <c r="PA4" s="22"/>
      <c r="PB4" s="22"/>
      <c r="PC4" s="22"/>
      <c r="PD4" s="22"/>
      <c r="PE4" s="22"/>
      <c r="PF4" s="22"/>
      <c r="PG4" s="22"/>
      <c r="PH4" s="22"/>
      <c r="PI4" s="22"/>
      <c r="PJ4" s="22"/>
      <c r="PK4" s="22"/>
      <c r="PL4" s="22"/>
      <c r="PM4" s="22"/>
      <c r="PN4" s="22"/>
      <c r="PO4" s="22"/>
      <c r="PP4" s="22"/>
      <c r="PQ4" s="22"/>
      <c r="PR4" s="22"/>
      <c r="PS4" s="22"/>
      <c r="PT4" s="22"/>
      <c r="PU4" s="22"/>
      <c r="PV4" s="22"/>
      <c r="PW4" s="22"/>
      <c r="PX4" s="22"/>
      <c r="PY4" s="22"/>
      <c r="PZ4" s="22"/>
      <c r="QA4" s="22"/>
      <c r="QB4" s="22"/>
      <c r="QC4" s="22"/>
      <c r="QD4" s="22"/>
      <c r="QE4" s="22"/>
      <c r="QF4" s="22"/>
      <c r="QG4" s="22"/>
      <c r="QH4" s="22"/>
      <c r="QI4" s="22"/>
      <c r="QJ4" s="22"/>
      <c r="QK4" s="22"/>
      <c r="QL4" s="22"/>
      <c r="QM4" s="22"/>
      <c r="QN4" s="22"/>
      <c r="QO4" s="22"/>
      <c r="QP4" s="22"/>
      <c r="QQ4" s="22"/>
      <c r="QR4" s="22"/>
      <c r="QS4" s="22"/>
      <c r="QT4" s="22"/>
      <c r="QU4" s="22"/>
      <c r="QV4" s="22"/>
      <c r="QW4" s="22"/>
      <c r="QX4" s="22"/>
      <c r="QY4" s="22"/>
      <c r="QZ4" s="22"/>
      <c r="RA4" s="22"/>
      <c r="RB4" s="22"/>
      <c r="RC4" s="22"/>
      <c r="RD4" s="22"/>
      <c r="RE4" s="22"/>
      <c r="RF4" s="22"/>
      <c r="RG4" s="22"/>
      <c r="RH4" s="22"/>
      <c r="RI4" s="22"/>
      <c r="RJ4" s="22"/>
      <c r="RK4" s="22"/>
      <c r="RL4" s="22"/>
      <c r="RM4" s="22"/>
      <c r="RN4" s="22"/>
      <c r="RO4" s="22"/>
      <c r="RP4" s="22"/>
      <c r="RQ4" s="22"/>
      <c r="RR4" s="22"/>
      <c r="RS4" s="22"/>
      <c r="RT4" s="22"/>
      <c r="RU4" s="22"/>
      <c r="RV4" s="22"/>
      <c r="RW4" s="22"/>
      <c r="RX4" s="22"/>
      <c r="RY4" s="22"/>
      <c r="RZ4" s="22"/>
      <c r="SA4" s="22"/>
      <c r="SB4" s="22"/>
      <c r="SC4" s="22"/>
      <c r="SD4" s="22"/>
      <c r="SE4" s="22"/>
      <c r="SF4" s="22"/>
      <c r="SG4" s="22"/>
      <c r="SH4" s="22"/>
      <c r="SI4" s="22"/>
      <c r="SJ4" s="22"/>
      <c r="SK4" s="22"/>
      <c r="SL4" s="22"/>
      <c r="SM4" s="22"/>
      <c r="SN4" s="22"/>
      <c r="SO4" s="22"/>
      <c r="SP4" s="22"/>
      <c r="SQ4" s="22"/>
      <c r="SR4" s="22"/>
      <c r="SS4" s="22"/>
      <c r="ST4" s="22"/>
      <c r="SU4" s="22"/>
      <c r="SV4" s="22"/>
      <c r="SW4" s="22"/>
      <c r="SX4" s="22"/>
      <c r="SY4" s="22"/>
      <c r="SZ4" s="22"/>
      <c r="TA4" s="22"/>
      <c r="TB4" s="22"/>
      <c r="TC4" s="22"/>
      <c r="TD4" s="22"/>
      <c r="TE4" s="22"/>
      <c r="TF4" s="22"/>
      <c r="TG4" s="22"/>
      <c r="TH4" s="22"/>
      <c r="TI4" s="22"/>
      <c r="TJ4" s="22"/>
      <c r="TK4" s="22"/>
      <c r="TL4" s="22"/>
      <c r="TM4" s="22"/>
      <c r="TN4" s="22"/>
      <c r="TO4" s="22"/>
    </row>
    <row r="5" hidden="1">
      <c r="J5" s="128" t="s">
        <v>8</v>
      </c>
      <c r="K5" s="128"/>
      <c r="L5" s="128"/>
      <c r="M5" s="128"/>
      <c r="N5" s="128"/>
      <c r="O5" s="128"/>
      <c r="P5" s="128"/>
      <c r="Q5" s="128"/>
      <c r="R5" s="128"/>
      <c r="S5" s="128"/>
      <c r="T5" s="128"/>
      <c r="U5" s="128"/>
      <c r="V5" s="128"/>
      <c r="W5" s="128"/>
      <c r="X5" s="128"/>
      <c r="Y5" s="128"/>
      <c r="Z5" s="128"/>
      <c r="AA5" s="128"/>
      <c r="AB5" s="128"/>
      <c r="AC5" s="128"/>
      <c r="AD5" s="128"/>
      <c r="AE5" s="128"/>
      <c r="AF5" s="128"/>
      <c r="AG5" s="67"/>
      <c r="AH5" s="23"/>
      <c r="AI5" s="23"/>
      <c r="AJ5" s="23"/>
      <c r="AK5" s="23"/>
      <c r="AL5" s="23"/>
      <c r="AM5" s="23"/>
      <c r="AN5" s="23"/>
      <c r="AO5" s="23"/>
      <c r="AP5" s="23"/>
      <c r="AQ5" s="23"/>
      <c r="AR5" s="23"/>
      <c r="AS5" s="23"/>
      <c r="AT5" s="23"/>
      <c r="AU5" s="23"/>
      <c r="AV5" s="23"/>
      <c r="AW5" s="23"/>
      <c r="AX5" s="23"/>
      <c r="AY5" s="23"/>
      <c r="AZ5" s="23"/>
      <c r="BA5" s="23"/>
      <c r="BB5" s="23"/>
      <c r="BC5" s="23"/>
      <c r="BD5" s="23"/>
      <c r="BE5" s="23"/>
      <c r="BF5" s="23"/>
      <c r="BG5" s="23"/>
      <c r="BH5" s="23"/>
      <c r="BI5" s="23"/>
      <c r="BJ5" s="23"/>
      <c r="BK5" s="23"/>
      <c r="BL5" s="23"/>
      <c r="BM5" s="23"/>
      <c r="BN5" s="23"/>
      <c r="BO5" s="23"/>
      <c r="BP5" s="23"/>
      <c r="BQ5" s="23"/>
      <c r="BR5" s="23"/>
      <c r="BS5" s="23"/>
      <c r="BT5" s="23"/>
      <c r="BU5" s="23"/>
      <c r="BV5" s="23"/>
      <c r="BW5" s="23"/>
      <c r="BX5" s="23"/>
      <c r="BY5" s="23"/>
      <c r="BZ5" s="23"/>
      <c r="CA5" s="23"/>
      <c r="CB5" s="23"/>
      <c r="CC5" s="23"/>
      <c r="CD5" s="23"/>
      <c r="CE5" s="23"/>
      <c r="CF5" s="23"/>
      <c r="CG5" s="23"/>
      <c r="CH5" s="23"/>
      <c r="CI5" s="23"/>
      <c r="CJ5" s="23"/>
      <c r="CK5" s="23"/>
      <c r="CL5" s="23"/>
      <c r="CM5" s="23"/>
      <c r="CN5" s="23"/>
      <c r="CO5" s="23"/>
      <c r="CP5" s="23"/>
      <c r="CQ5" s="23"/>
      <c r="CR5" s="23"/>
      <c r="CS5" s="23"/>
      <c r="CT5" s="23"/>
      <c r="CU5" s="23"/>
      <c r="CV5" s="23"/>
      <c r="CW5" s="23"/>
      <c r="CX5" s="23"/>
      <c r="CY5" s="23"/>
      <c r="CZ5" s="23"/>
      <c r="DA5" s="23"/>
      <c r="DB5" s="23"/>
      <c r="DC5" s="23"/>
      <c r="DD5" s="23"/>
      <c r="DE5" s="23"/>
      <c r="DF5" s="23"/>
      <c r="DG5" s="23"/>
      <c r="DH5" s="23"/>
      <c r="DI5" s="23"/>
      <c r="DJ5" s="23"/>
      <c r="DK5" s="23"/>
      <c r="DL5" s="23"/>
      <c r="DM5" s="23"/>
      <c r="DN5" s="23"/>
      <c r="DO5" s="23"/>
      <c r="DP5" s="23"/>
      <c r="DQ5" s="23"/>
      <c r="DR5" s="23"/>
      <c r="DS5" s="23"/>
      <c r="DT5" s="23"/>
      <c r="DU5" s="23"/>
      <c r="DV5" s="23"/>
      <c r="DW5" s="23"/>
      <c r="DX5" s="23"/>
      <c r="DY5" s="23"/>
      <c r="DZ5" s="23"/>
      <c r="EA5" s="23"/>
      <c r="EB5" s="23"/>
      <c r="EC5" s="23"/>
      <c r="ED5" s="23"/>
      <c r="EE5" s="23"/>
      <c r="EF5" s="23"/>
      <c r="EG5" s="23"/>
      <c r="EH5" s="23"/>
      <c r="EI5" s="23"/>
      <c r="EJ5" s="23"/>
      <c r="EK5" s="23"/>
      <c r="EL5" s="23"/>
      <c r="EM5" s="23"/>
      <c r="EN5" s="23"/>
      <c r="EO5" s="23"/>
      <c r="EP5" s="23"/>
      <c r="EQ5" s="23"/>
      <c r="ER5" s="23"/>
      <c r="ES5" s="23"/>
      <c r="ET5" s="23"/>
      <c r="EU5" s="23"/>
      <c r="EV5" s="23"/>
      <c r="EW5" s="23"/>
      <c r="EX5" s="23"/>
      <c r="EY5" s="23"/>
      <c r="EZ5" s="23"/>
      <c r="FA5" s="23"/>
      <c r="FB5" s="23"/>
      <c r="FC5" s="23"/>
      <c r="FD5" s="23"/>
      <c r="FE5" s="23"/>
      <c r="FF5" s="23"/>
      <c r="FG5" s="23"/>
      <c r="FH5" s="23"/>
      <c r="FI5" s="23"/>
      <c r="FJ5" s="23"/>
      <c r="FK5" s="23"/>
      <c r="FL5" s="23"/>
      <c r="FM5" s="23"/>
      <c r="FN5" s="23"/>
      <c r="FO5" s="23"/>
      <c r="FP5" s="23"/>
      <c r="FQ5" s="23"/>
      <c r="FR5" s="23"/>
      <c r="FS5" s="23"/>
      <c r="FT5" s="23"/>
      <c r="FU5" s="23"/>
      <c r="FV5" s="23"/>
      <c r="FW5" s="23"/>
      <c r="FX5" s="23"/>
      <c r="FY5" s="23"/>
      <c r="FZ5" s="23"/>
      <c r="GA5" s="23"/>
      <c r="GB5" s="23"/>
      <c r="GC5" s="23"/>
      <c r="GD5" s="23"/>
      <c r="GE5" s="23"/>
      <c r="GF5" s="23"/>
      <c r="GG5" s="23"/>
      <c r="GH5" s="23"/>
      <c r="GI5" s="23"/>
      <c r="GJ5" s="23"/>
      <c r="GK5" s="23"/>
      <c r="GL5" s="23"/>
      <c r="GM5" s="23"/>
      <c r="GN5" s="23"/>
      <c r="GO5" s="23"/>
      <c r="GP5" s="23"/>
      <c r="GQ5" s="23"/>
      <c r="GR5" s="23"/>
      <c r="GS5" s="23"/>
      <c r="GT5" s="23"/>
      <c r="GU5" s="23"/>
      <c r="GV5" s="23"/>
      <c r="GW5" s="23"/>
      <c r="GX5" s="23"/>
      <c r="GY5" s="23"/>
      <c r="GZ5" s="23"/>
      <c r="HA5" s="23"/>
      <c r="HB5" s="23"/>
      <c r="HC5" s="23"/>
      <c r="HD5" s="23"/>
      <c r="HE5" s="23"/>
      <c r="HF5" s="23"/>
      <c r="HG5" s="23"/>
      <c r="HH5" s="23"/>
      <c r="HI5" s="23"/>
      <c r="HJ5" s="23"/>
      <c r="HK5" s="23"/>
      <c r="HL5" s="23"/>
      <c r="HM5" s="23"/>
      <c r="HN5" s="23"/>
      <c r="HO5" s="23"/>
      <c r="HP5" s="23"/>
      <c r="HQ5" s="23"/>
      <c r="HR5" s="23"/>
      <c r="HS5" s="23"/>
      <c r="HT5" s="23"/>
      <c r="HU5" s="23"/>
      <c r="HV5" s="23"/>
      <c r="HW5" s="23"/>
      <c r="HX5" s="23"/>
      <c r="HY5" s="23"/>
      <c r="HZ5" s="23"/>
      <c r="IA5" s="23"/>
      <c r="IB5" s="23"/>
      <c r="IC5" s="23"/>
      <c r="ID5" s="23"/>
      <c r="IE5" s="23"/>
      <c r="IF5" s="23"/>
      <c r="IG5" s="23"/>
      <c r="IH5" s="23"/>
      <c r="II5" s="23"/>
      <c r="IJ5" s="23"/>
      <c r="IK5" s="23"/>
      <c r="IL5" s="23"/>
      <c r="IM5" s="23"/>
      <c r="IN5" s="23"/>
      <c r="IO5" s="23"/>
      <c r="IP5" s="23"/>
      <c r="IQ5" s="23"/>
      <c r="IR5" s="23"/>
      <c r="IS5" s="23"/>
      <c r="IT5" s="23"/>
      <c r="IU5" s="23"/>
      <c r="IV5" s="23"/>
      <c r="IW5" s="23"/>
      <c r="IX5" s="23"/>
      <c r="IY5" s="23"/>
      <c r="IZ5" s="23"/>
      <c r="JA5" s="23"/>
      <c r="JB5" s="23"/>
      <c r="JC5" s="23"/>
      <c r="JD5" s="23"/>
      <c r="JE5" s="23"/>
      <c r="JF5" s="23"/>
      <c r="JG5" s="23"/>
      <c r="JH5" s="23"/>
      <c r="JI5" s="23"/>
      <c r="JJ5" s="23"/>
      <c r="JK5" s="23"/>
      <c r="JL5" s="23"/>
      <c r="JM5" s="23"/>
      <c r="JN5" s="23"/>
      <c r="JO5" s="23"/>
      <c r="JP5" s="23"/>
      <c r="JQ5" s="23"/>
      <c r="JR5" s="23"/>
      <c r="JS5" s="23"/>
      <c r="JT5" s="23"/>
      <c r="JU5" s="23"/>
      <c r="JV5" s="23"/>
      <c r="JW5" s="23"/>
      <c r="JX5" s="23"/>
      <c r="KA5" s="23"/>
      <c r="KB5" s="23"/>
      <c r="KC5" s="23"/>
      <c r="KD5" s="23"/>
      <c r="KE5" s="23"/>
      <c r="KF5" s="23"/>
      <c r="KG5" s="23"/>
      <c r="KH5" s="23"/>
      <c r="KI5" s="23"/>
      <c r="KJ5" s="23"/>
      <c r="KK5" s="23"/>
      <c r="KL5" s="23"/>
      <c r="KM5" s="23"/>
      <c r="KN5" s="23"/>
      <c r="KO5" s="23"/>
      <c r="KP5" s="23"/>
      <c r="KQ5" s="23"/>
      <c r="KR5" s="23"/>
      <c r="KS5" s="23"/>
      <c r="KT5" s="23"/>
      <c r="KU5" s="23"/>
      <c r="KV5" s="23"/>
      <c r="KW5" s="23"/>
      <c r="KX5" s="23"/>
      <c r="KY5" s="23"/>
      <c r="KZ5" s="23"/>
      <c r="LA5" s="23"/>
      <c r="LB5" s="23"/>
      <c r="LC5" s="23"/>
      <c r="LD5" s="23"/>
      <c r="LE5" s="23"/>
      <c r="LF5" s="23"/>
      <c r="LG5" s="23"/>
      <c r="LH5" s="23"/>
      <c r="LI5" s="23"/>
      <c r="LJ5" s="23"/>
      <c r="LK5" s="23"/>
      <c r="LL5" s="23"/>
      <c r="LM5" s="23"/>
      <c r="LN5" s="23"/>
      <c r="LO5" s="23"/>
      <c r="LP5" s="23"/>
      <c r="LQ5" s="23"/>
      <c r="LR5" s="23"/>
      <c r="LS5" s="23"/>
      <c r="LT5" s="23"/>
      <c r="LU5" s="23"/>
      <c r="LV5" s="23"/>
      <c r="LW5" s="23"/>
      <c r="LX5" s="23"/>
      <c r="LY5" s="23"/>
      <c r="LZ5" s="23"/>
      <c r="MA5" s="23"/>
      <c r="MB5" s="23"/>
      <c r="MC5" s="23"/>
      <c r="MD5" s="23"/>
      <c r="ME5" s="23"/>
      <c r="MF5" s="23"/>
      <c r="MG5" s="23"/>
      <c r="MH5" s="23"/>
      <c r="MI5" s="23"/>
      <c r="MJ5" s="23"/>
      <c r="MK5" s="23"/>
      <c r="ML5" s="23"/>
      <c r="MM5" s="23"/>
      <c r="MN5" s="23"/>
      <c r="MO5" s="23"/>
      <c r="MP5" s="23"/>
      <c r="MQ5" s="23"/>
      <c r="MR5" s="23"/>
      <c r="MS5" s="23"/>
      <c r="MT5" s="23"/>
      <c r="MU5" s="23"/>
      <c r="MV5" s="23"/>
      <c r="MW5" s="23"/>
      <c r="MX5" s="23"/>
      <c r="MY5" s="23"/>
      <c r="MZ5" s="23"/>
      <c r="NA5" s="23"/>
      <c r="NB5" s="23"/>
      <c r="NC5" s="23"/>
      <c r="ND5" s="23"/>
      <c r="NE5" s="23"/>
      <c r="NF5" s="23"/>
      <c r="NG5" s="23"/>
      <c r="NH5" s="23"/>
      <c r="NI5" s="23"/>
      <c r="NJ5" s="23"/>
      <c r="NK5" s="23"/>
      <c r="NL5" s="23"/>
      <c r="NM5" s="23"/>
      <c r="NN5" s="23"/>
      <c r="NO5" s="23"/>
      <c r="NP5" s="23"/>
      <c r="NQ5" s="23"/>
      <c r="NR5" s="23"/>
      <c r="NS5" s="23"/>
      <c r="NT5" s="23"/>
      <c r="NU5" s="23"/>
      <c r="NV5" s="23"/>
      <c r="NW5" s="23"/>
      <c r="NX5" s="23"/>
      <c r="NY5" s="23"/>
      <c r="NZ5" s="23"/>
      <c r="OA5" s="23"/>
      <c r="OB5" s="23"/>
      <c r="OC5" s="23"/>
      <c r="OD5" s="23"/>
      <c r="OE5" s="23"/>
      <c r="OF5" s="23"/>
      <c r="OG5" s="23"/>
      <c r="OH5" s="23"/>
      <c r="OI5" s="23"/>
      <c r="OJ5" s="23"/>
      <c r="OK5" s="23"/>
      <c r="OL5" s="23"/>
      <c r="OM5" s="23"/>
      <c r="ON5" s="23"/>
      <c r="OO5" s="23"/>
      <c r="OP5" s="23"/>
      <c r="OQ5" s="23"/>
      <c r="OR5" s="23"/>
      <c r="OS5" s="23"/>
      <c r="OT5" s="23"/>
      <c r="OU5" s="23"/>
      <c r="OV5" s="23"/>
      <c r="OW5" s="23"/>
      <c r="OX5" s="23"/>
      <c r="OY5" s="23"/>
      <c r="OZ5" s="23"/>
      <c r="PA5" s="23"/>
      <c r="PB5" s="23"/>
      <c r="PC5" s="23"/>
      <c r="PD5" s="23"/>
      <c r="PE5" s="23"/>
      <c r="PF5" s="23"/>
      <c r="PG5" s="23"/>
      <c r="PH5" s="23"/>
      <c r="PI5" s="23"/>
      <c r="PJ5" s="23"/>
      <c r="PK5" s="23"/>
      <c r="PL5" s="23"/>
      <c r="PM5" s="23"/>
      <c r="PN5" s="23"/>
      <c r="PO5" s="23"/>
      <c r="PP5" s="23"/>
      <c r="PQ5" s="23"/>
      <c r="PR5" s="23"/>
      <c r="PS5" s="23"/>
      <c r="PT5" s="23"/>
      <c r="PU5" s="23"/>
      <c r="PV5" s="23"/>
      <c r="PW5" s="23"/>
      <c r="PX5" s="23"/>
      <c r="PY5" s="23"/>
      <c r="PZ5" s="23"/>
      <c r="QA5" s="23"/>
      <c r="QB5" s="23"/>
      <c r="QC5" s="23"/>
      <c r="QD5" s="23"/>
      <c r="QE5" s="23"/>
      <c r="QF5" s="23"/>
      <c r="QG5" s="23"/>
      <c r="QH5" s="23"/>
      <c r="QI5" s="23"/>
      <c r="QJ5" s="23"/>
      <c r="QK5" s="23"/>
      <c r="QL5" s="23"/>
      <c r="QM5" s="23"/>
      <c r="QN5" s="23"/>
      <c r="QO5" s="23"/>
      <c r="QP5" s="23"/>
      <c r="QQ5" s="23"/>
      <c r="QR5" s="23"/>
      <c r="QS5" s="23"/>
      <c r="QT5" s="23"/>
      <c r="QU5" s="23"/>
      <c r="QV5" s="23"/>
      <c r="QW5" s="23"/>
      <c r="QX5" s="23"/>
      <c r="QY5" s="23"/>
      <c r="QZ5" s="23"/>
      <c r="RA5" s="23"/>
      <c r="RB5" s="23"/>
      <c r="RC5" s="23"/>
      <c r="RD5" s="23"/>
      <c r="RE5" s="23"/>
      <c r="RF5" s="23"/>
      <c r="RG5" s="23"/>
      <c r="RH5" s="23"/>
      <c r="RI5" s="23"/>
      <c r="RJ5" s="23"/>
      <c r="RK5" s="23"/>
      <c r="RL5" s="23"/>
      <c r="RM5" s="23"/>
      <c r="RN5" s="23"/>
      <c r="RO5" s="23"/>
      <c r="RP5" s="23"/>
      <c r="RQ5" s="23"/>
      <c r="RR5" s="23"/>
      <c r="RS5" s="23"/>
      <c r="RT5" s="23"/>
      <c r="RU5" s="23"/>
      <c r="RV5" s="23"/>
      <c r="RW5" s="23"/>
      <c r="RX5" s="23"/>
      <c r="RY5" s="23"/>
      <c r="RZ5" s="23"/>
      <c r="SA5" s="23"/>
      <c r="SB5" s="23"/>
      <c r="SC5" s="23"/>
      <c r="SD5" s="23"/>
      <c r="SE5" s="23"/>
      <c r="SF5" s="23"/>
      <c r="SG5" s="23"/>
      <c r="SH5" s="23"/>
      <c r="SI5" s="23"/>
      <c r="SJ5" s="23"/>
      <c r="SK5" s="23"/>
      <c r="SL5" s="23"/>
      <c r="SM5" s="23"/>
      <c r="SN5" s="23"/>
      <c r="SO5" s="23"/>
      <c r="SP5" s="23"/>
      <c r="SQ5" s="23"/>
      <c r="SR5" s="23"/>
      <c r="SS5" s="23"/>
      <c r="ST5" s="23"/>
      <c r="SU5" s="23"/>
      <c r="SV5" s="23"/>
      <c r="SW5" s="23"/>
      <c r="SX5" s="23"/>
      <c r="SY5" s="23"/>
      <c r="SZ5" s="23"/>
      <c r="TA5" s="23"/>
      <c r="TB5" s="23"/>
      <c r="TC5" s="23"/>
      <c r="TD5" s="23"/>
      <c r="TE5" s="23"/>
      <c r="TF5" s="23"/>
      <c r="TG5" s="23"/>
      <c r="TH5" s="23"/>
      <c r="TI5" s="23"/>
      <c r="TJ5" s="23"/>
      <c r="TK5" s="23"/>
      <c r="TL5" s="23"/>
      <c r="TM5" s="23"/>
      <c r="TN5" s="23"/>
      <c r="TO5" s="23"/>
    </row>
    <row r="6" hidden="1">
      <c r="J6" s="129" t="s">
        <v>141</v>
      </c>
      <c r="K6" s="129"/>
      <c r="L6" s="129"/>
      <c r="M6" s="129"/>
      <c r="N6" s="129"/>
      <c r="O6" s="129"/>
      <c r="P6" s="129"/>
      <c r="Q6" s="129"/>
      <c r="R6" s="129"/>
      <c r="S6" s="129"/>
      <c r="T6" s="129"/>
      <c r="U6" s="129"/>
      <c r="V6" s="129"/>
      <c r="W6" s="129"/>
      <c r="X6" s="129"/>
      <c r="Y6" s="129"/>
      <c r="Z6" s="129"/>
      <c r="AA6" s="129"/>
      <c r="AB6" s="129"/>
      <c r="AC6" s="129"/>
      <c r="AD6" s="129"/>
      <c r="AE6" s="129"/>
      <c r="AF6" s="129"/>
      <c r="AG6" s="68"/>
      <c r="AH6" s="24"/>
      <c r="AI6" s="24"/>
      <c r="AJ6" s="24"/>
      <c r="AK6" s="24"/>
      <c r="AL6" s="24"/>
      <c r="AM6" s="24"/>
      <c r="AN6" s="24"/>
      <c r="AO6" s="24"/>
      <c r="AP6" s="24"/>
      <c r="AQ6" s="24"/>
      <c r="AR6" s="24"/>
      <c r="AS6" s="24"/>
      <c r="AT6" s="24"/>
      <c r="AU6" s="24"/>
      <c r="AV6" s="24"/>
      <c r="AW6" s="24"/>
      <c r="AX6" s="24"/>
      <c r="AY6" s="24"/>
      <c r="AZ6" s="24"/>
      <c r="BA6" s="24"/>
      <c r="BB6" s="24"/>
      <c r="BC6" s="24"/>
      <c r="BD6" s="24"/>
      <c r="BE6" s="24"/>
      <c r="BF6" s="24"/>
      <c r="BG6" s="24"/>
      <c r="BH6" s="24"/>
      <c r="BI6" s="24"/>
      <c r="BJ6" s="24"/>
      <c r="BK6" s="24"/>
      <c r="BL6" s="24"/>
      <c r="BM6" s="24"/>
      <c r="BN6" s="24"/>
      <c r="BO6" s="24"/>
      <c r="BP6" s="24"/>
      <c r="BQ6" s="24"/>
      <c r="BR6" s="24"/>
      <c r="BS6" s="24"/>
      <c r="BT6" s="24"/>
      <c r="BU6" s="24"/>
      <c r="BV6" s="24"/>
      <c r="BW6" s="24"/>
      <c r="BX6" s="24"/>
      <c r="BY6" s="24"/>
      <c r="BZ6" s="24"/>
      <c r="CA6" s="24"/>
      <c r="CB6" s="24"/>
      <c r="CC6" s="24"/>
      <c r="CD6" s="24"/>
      <c r="CE6" s="24"/>
      <c r="CF6" s="24"/>
      <c r="CG6" s="24"/>
      <c r="CH6" s="24"/>
      <c r="CI6" s="24"/>
      <c r="CJ6" s="24"/>
      <c r="CK6" s="24"/>
      <c r="CL6" s="24"/>
      <c r="CM6" s="24"/>
      <c r="CN6" s="24"/>
      <c r="CO6" s="24"/>
      <c r="CP6" s="24"/>
      <c r="CQ6" s="24"/>
      <c r="CR6" s="24"/>
      <c r="CS6" s="24"/>
      <c r="CT6" s="24"/>
      <c r="CU6" s="24"/>
      <c r="CV6" s="24"/>
      <c r="CW6" s="24"/>
      <c r="CX6" s="24"/>
      <c r="CY6" s="24"/>
      <c r="CZ6" s="24"/>
      <c r="DA6" s="24"/>
      <c r="DB6" s="24"/>
      <c r="DC6" s="24"/>
      <c r="DD6" s="24"/>
      <c r="DE6" s="24"/>
      <c r="DF6" s="24"/>
      <c r="DG6" s="24"/>
      <c r="DH6" s="24"/>
      <c r="DI6" s="24"/>
      <c r="DJ6" s="24"/>
      <c r="DK6" s="24"/>
      <c r="DL6" s="24"/>
      <c r="DM6" s="24"/>
      <c r="DN6" s="24"/>
      <c r="DO6" s="24"/>
      <c r="DP6" s="24"/>
      <c r="DQ6" s="24"/>
      <c r="DR6" s="24"/>
      <c r="DS6" s="24"/>
      <c r="DT6" s="24"/>
      <c r="DU6" s="24"/>
      <c r="DV6" s="24"/>
      <c r="DW6" s="24"/>
      <c r="DX6" s="24"/>
      <c r="DY6" s="24"/>
      <c r="DZ6" s="24"/>
      <c r="EA6" s="24"/>
      <c r="EB6" s="24"/>
      <c r="EC6" s="24"/>
      <c r="ED6" s="24"/>
      <c r="EE6" s="24"/>
      <c r="EF6" s="24"/>
      <c r="EG6" s="24"/>
      <c r="EH6" s="24"/>
      <c r="EI6" s="24"/>
      <c r="EJ6" s="24"/>
      <c r="EK6" s="24"/>
      <c r="EL6" s="24"/>
      <c r="EM6" s="24"/>
      <c r="EN6" s="24"/>
      <c r="EO6" s="24"/>
      <c r="EP6" s="24"/>
      <c r="EQ6" s="24"/>
      <c r="ER6" s="24"/>
      <c r="ES6" s="24"/>
      <c r="ET6" s="24"/>
      <c r="EU6" s="24"/>
      <c r="EV6" s="24"/>
      <c r="EW6" s="24"/>
      <c r="EX6" s="24"/>
      <c r="EY6" s="24"/>
      <c r="EZ6" s="24"/>
      <c r="FA6" s="24"/>
      <c r="FB6" s="24"/>
      <c r="FC6" s="24"/>
      <c r="FD6" s="24"/>
      <c r="FE6" s="24"/>
      <c r="FF6" s="24"/>
      <c r="FG6" s="24"/>
      <c r="FH6" s="24"/>
      <c r="FI6" s="24"/>
      <c r="FJ6" s="24"/>
      <c r="FK6" s="24"/>
      <c r="FL6" s="24"/>
      <c r="FM6" s="24"/>
      <c r="FN6" s="24"/>
      <c r="FO6" s="24"/>
      <c r="FP6" s="24"/>
      <c r="FQ6" s="24"/>
      <c r="FR6" s="24"/>
      <c r="FS6" s="24"/>
      <c r="FT6" s="24"/>
      <c r="FU6" s="24"/>
      <c r="FV6" s="24"/>
      <c r="FW6" s="24"/>
      <c r="FX6" s="24"/>
      <c r="FY6" s="24"/>
      <c r="FZ6" s="24"/>
      <c r="GA6" s="24"/>
      <c r="GB6" s="24"/>
      <c r="GC6" s="24"/>
      <c r="GD6" s="24"/>
      <c r="GE6" s="24"/>
      <c r="GF6" s="24"/>
      <c r="GG6" s="24"/>
      <c r="GH6" s="24"/>
      <c r="GI6" s="24"/>
      <c r="GJ6" s="24"/>
      <c r="GK6" s="24"/>
      <c r="GL6" s="24"/>
      <c r="GM6" s="24"/>
      <c r="GN6" s="24"/>
      <c r="GO6" s="24"/>
      <c r="GP6" s="24"/>
      <c r="GQ6" s="24"/>
      <c r="GR6" s="24"/>
      <c r="GS6" s="24"/>
      <c r="GT6" s="24"/>
      <c r="GU6" s="24"/>
      <c r="GV6" s="24"/>
      <c r="GW6" s="24"/>
      <c r="GX6" s="24"/>
      <c r="GY6" s="24"/>
      <c r="GZ6" s="24"/>
      <c r="HA6" s="24"/>
      <c r="HB6" s="24"/>
      <c r="HC6" s="24"/>
      <c r="HD6" s="24"/>
      <c r="HE6" s="24"/>
      <c r="HF6" s="24"/>
      <c r="HG6" s="24"/>
      <c r="HH6" s="24"/>
      <c r="HI6" s="24"/>
      <c r="HJ6" s="24"/>
      <c r="HK6" s="24"/>
      <c r="HL6" s="24"/>
      <c r="HM6" s="24"/>
      <c r="HN6" s="24"/>
      <c r="HO6" s="24"/>
      <c r="HP6" s="24"/>
      <c r="HQ6" s="24"/>
      <c r="HR6" s="24"/>
      <c r="HS6" s="24"/>
      <c r="HT6" s="24"/>
      <c r="HU6" s="24"/>
      <c r="HV6" s="24"/>
      <c r="HW6" s="24"/>
      <c r="HX6" s="24"/>
      <c r="HY6" s="24"/>
      <c r="HZ6" s="24"/>
      <c r="IA6" s="24"/>
      <c r="IB6" s="24"/>
      <c r="IC6" s="24"/>
      <c r="ID6" s="24"/>
      <c r="IE6" s="24"/>
      <c r="IF6" s="24"/>
      <c r="IG6" s="24"/>
      <c r="IH6" s="24"/>
      <c r="II6" s="24"/>
      <c r="IJ6" s="24"/>
      <c r="IK6" s="24"/>
      <c r="IL6" s="24"/>
      <c r="IM6" s="24"/>
      <c r="IN6" s="24"/>
      <c r="IO6" s="24"/>
      <c r="IP6" s="24"/>
      <c r="IQ6" s="24"/>
      <c r="IR6" s="24"/>
      <c r="IS6" s="24"/>
      <c r="IT6" s="24"/>
      <c r="IU6" s="24"/>
      <c r="IV6" s="24"/>
      <c r="IW6" s="24"/>
      <c r="IX6" s="24"/>
      <c r="IY6" s="24"/>
      <c r="IZ6" s="24"/>
      <c r="JA6" s="24"/>
      <c r="JB6" s="24"/>
      <c r="JC6" s="24"/>
      <c r="JD6" s="24"/>
      <c r="JE6" s="24"/>
      <c r="JF6" s="24"/>
      <c r="JG6" s="24"/>
      <c r="JH6" s="24"/>
      <c r="JI6" s="24"/>
      <c r="JJ6" s="24"/>
      <c r="JK6" s="24"/>
      <c r="JL6" s="24"/>
      <c r="JM6" s="24"/>
      <c r="JN6" s="24"/>
      <c r="JO6" s="24"/>
      <c r="JP6" s="24"/>
      <c r="JQ6" s="24"/>
      <c r="JR6" s="24"/>
      <c r="JS6" s="24"/>
      <c r="JT6" s="24"/>
      <c r="JU6" s="24"/>
      <c r="JV6" s="24"/>
      <c r="JW6" s="24"/>
      <c r="JX6" s="24"/>
      <c r="KA6" s="24"/>
      <c r="KB6" s="24"/>
      <c r="KC6" s="24"/>
      <c r="KD6" s="24"/>
      <c r="KE6" s="24"/>
      <c r="KF6" s="24"/>
      <c r="KG6" s="24"/>
      <c r="KH6" s="24"/>
      <c r="KI6" s="24"/>
      <c r="KJ6" s="24"/>
      <c r="KK6" s="24"/>
      <c r="KL6" s="24"/>
      <c r="KM6" s="24"/>
      <c r="KN6" s="24"/>
      <c r="KO6" s="24"/>
      <c r="KP6" s="24"/>
      <c r="KQ6" s="24"/>
      <c r="KR6" s="24"/>
      <c r="KS6" s="24"/>
      <c r="KT6" s="24"/>
      <c r="KU6" s="24"/>
      <c r="KV6" s="24"/>
      <c r="KW6" s="24"/>
      <c r="KX6" s="24"/>
      <c r="KY6" s="24"/>
      <c r="KZ6" s="24"/>
      <c r="LA6" s="24"/>
      <c r="LB6" s="24"/>
      <c r="LC6" s="24"/>
      <c r="LD6" s="24"/>
      <c r="LE6" s="24"/>
      <c r="LF6" s="24"/>
      <c r="LG6" s="24"/>
      <c r="LH6" s="24"/>
      <c r="LI6" s="24"/>
      <c r="LJ6" s="24"/>
      <c r="LK6" s="24"/>
      <c r="LL6" s="24"/>
      <c r="LM6" s="24"/>
      <c r="LN6" s="24"/>
      <c r="LO6" s="24"/>
      <c r="LP6" s="24"/>
      <c r="LQ6" s="24"/>
      <c r="LR6" s="24"/>
      <c r="LS6" s="24"/>
      <c r="LT6" s="24"/>
      <c r="LU6" s="24"/>
      <c r="LV6" s="24"/>
      <c r="LW6" s="24"/>
      <c r="LX6" s="24"/>
      <c r="LY6" s="24"/>
      <c r="LZ6" s="24"/>
      <c r="MA6" s="24"/>
      <c r="MB6" s="24"/>
      <c r="MC6" s="24"/>
      <c r="MD6" s="24"/>
      <c r="ME6" s="24"/>
      <c r="MF6" s="24"/>
      <c r="MG6" s="24"/>
      <c r="MH6" s="24"/>
      <c r="MI6" s="24"/>
      <c r="MJ6" s="24"/>
      <c r="MK6" s="24"/>
      <c r="ML6" s="24"/>
      <c r="MM6" s="24"/>
      <c r="MN6" s="24"/>
      <c r="MO6" s="24"/>
      <c r="MP6" s="24"/>
      <c r="MQ6" s="24"/>
      <c r="MR6" s="24"/>
      <c r="MS6" s="24"/>
      <c r="MT6" s="24"/>
      <c r="MU6" s="24"/>
      <c r="MV6" s="24"/>
      <c r="MW6" s="24"/>
      <c r="MX6" s="24"/>
      <c r="MY6" s="24"/>
      <c r="MZ6" s="24"/>
      <c r="NA6" s="24"/>
      <c r="NB6" s="24"/>
      <c r="NC6" s="24"/>
      <c r="ND6" s="24"/>
      <c r="NE6" s="24"/>
      <c r="NF6" s="24"/>
      <c r="NG6" s="24"/>
      <c r="NH6" s="24"/>
      <c r="NI6" s="24"/>
      <c r="NJ6" s="24"/>
      <c r="NK6" s="24"/>
      <c r="NL6" s="24"/>
      <c r="NM6" s="24"/>
      <c r="NN6" s="24"/>
      <c r="NO6" s="24"/>
      <c r="NP6" s="24"/>
      <c r="NQ6" s="24"/>
      <c r="NR6" s="24"/>
      <c r="NS6" s="24"/>
      <c r="NT6" s="24"/>
      <c r="NU6" s="24"/>
      <c r="NV6" s="24"/>
      <c r="NW6" s="24"/>
      <c r="NX6" s="24"/>
      <c r="NY6" s="24"/>
      <c r="NZ6" s="24"/>
      <c r="OA6" s="24"/>
      <c r="OB6" s="24"/>
      <c r="OC6" s="24"/>
      <c r="OD6" s="24"/>
      <c r="OE6" s="24"/>
      <c r="OF6" s="24"/>
      <c r="OG6" s="24"/>
      <c r="OH6" s="24"/>
      <c r="OI6" s="24"/>
      <c r="OJ6" s="24"/>
      <c r="OK6" s="24"/>
      <c r="OL6" s="24"/>
      <c r="OM6" s="24"/>
      <c r="ON6" s="24"/>
      <c r="OO6" s="24"/>
      <c r="OP6" s="24"/>
      <c r="OQ6" s="24"/>
      <c r="OR6" s="24"/>
      <c r="OS6" s="24"/>
      <c r="OT6" s="24"/>
      <c r="OU6" s="24"/>
      <c r="OV6" s="24"/>
      <c r="OW6" s="24"/>
      <c r="OX6" s="24"/>
      <c r="OY6" s="24"/>
      <c r="OZ6" s="24"/>
      <c r="PA6" s="24"/>
      <c r="PB6" s="24"/>
      <c r="PC6" s="24"/>
      <c r="PD6" s="24"/>
      <c r="PE6" s="24"/>
      <c r="PF6" s="24"/>
      <c r="PG6" s="24"/>
      <c r="PH6" s="24"/>
      <c r="PI6" s="24"/>
      <c r="PJ6" s="24"/>
      <c r="PK6" s="24"/>
      <c r="PL6" s="24"/>
      <c r="PM6" s="24"/>
      <c r="PN6" s="24"/>
      <c r="PO6" s="24"/>
      <c r="PP6" s="24"/>
      <c r="PQ6" s="24"/>
      <c r="PR6" s="24"/>
      <c r="PS6" s="24"/>
      <c r="PT6" s="24"/>
      <c r="PU6" s="24"/>
      <c r="PV6" s="24"/>
      <c r="PW6" s="24"/>
      <c r="PX6" s="24"/>
      <c r="PY6" s="24"/>
      <c r="PZ6" s="24"/>
      <c r="QA6" s="24"/>
      <c r="QB6" s="24"/>
      <c r="QC6" s="24"/>
      <c r="QD6" s="24"/>
      <c r="QE6" s="24"/>
      <c r="QF6" s="24"/>
      <c r="QG6" s="24"/>
      <c r="QH6" s="24"/>
      <c r="QI6" s="24"/>
      <c r="QJ6" s="24"/>
      <c r="QK6" s="24"/>
      <c r="QL6" s="24"/>
      <c r="QM6" s="24"/>
      <c r="QN6" s="24"/>
      <c r="QO6" s="24"/>
      <c r="QP6" s="24"/>
      <c r="QQ6" s="24"/>
      <c r="QR6" s="24"/>
      <c r="QS6" s="24"/>
      <c r="QT6" s="24"/>
      <c r="QU6" s="24"/>
      <c r="QV6" s="24"/>
      <c r="QW6" s="24"/>
      <c r="QX6" s="24"/>
      <c r="QY6" s="24"/>
      <c r="QZ6" s="24"/>
      <c r="RA6" s="24"/>
      <c r="RB6" s="24"/>
      <c r="RC6" s="24"/>
      <c r="RD6" s="24"/>
      <c r="RE6" s="24"/>
      <c r="RF6" s="24"/>
      <c r="RG6" s="24"/>
      <c r="RH6" s="24"/>
      <c r="RI6" s="24"/>
      <c r="RJ6" s="24"/>
      <c r="RK6" s="24"/>
      <c r="RL6" s="24"/>
      <c r="RM6" s="24"/>
      <c r="RN6" s="24"/>
      <c r="RO6" s="24"/>
      <c r="RP6" s="24"/>
      <c r="RQ6" s="24"/>
      <c r="RR6" s="24"/>
      <c r="RS6" s="24"/>
      <c r="RT6" s="24"/>
      <c r="RU6" s="24"/>
      <c r="RV6" s="24"/>
      <c r="RW6" s="24"/>
      <c r="RX6" s="24"/>
      <c r="RY6" s="24"/>
      <c r="RZ6" s="24"/>
      <c r="SA6" s="24"/>
      <c r="SB6" s="24"/>
      <c r="SC6" s="24"/>
      <c r="SD6" s="24"/>
      <c r="SE6" s="24"/>
      <c r="SF6" s="24"/>
      <c r="SG6" s="24"/>
      <c r="SH6" s="24"/>
      <c r="SI6" s="24"/>
      <c r="SJ6" s="24"/>
      <c r="SK6" s="24"/>
      <c r="SL6" s="24"/>
      <c r="SM6" s="24"/>
      <c r="SN6" s="24"/>
      <c r="SO6" s="24"/>
      <c r="SP6" s="24"/>
      <c r="SQ6" s="24"/>
      <c r="SR6" s="24"/>
      <c r="SS6" s="24"/>
      <c r="ST6" s="24"/>
      <c r="SU6" s="24"/>
      <c r="SV6" s="24"/>
      <c r="SW6" s="24"/>
      <c r="SX6" s="24"/>
      <c r="SY6" s="24"/>
      <c r="SZ6" s="24"/>
      <c r="TA6" s="24"/>
      <c r="TB6" s="24"/>
      <c r="TC6" s="24"/>
      <c r="TD6" s="24"/>
      <c r="TE6" s="24"/>
      <c r="TF6" s="24"/>
      <c r="TG6" s="24"/>
      <c r="TH6" s="24"/>
      <c r="TI6" s="24"/>
      <c r="TJ6" s="24"/>
      <c r="TK6" s="24"/>
      <c r="TL6" s="24"/>
      <c r="TM6" s="24"/>
      <c r="TN6" s="24"/>
      <c r="TO6" s="24"/>
    </row>
    <row r="7" hidden="1">
      <c r="A7" s="18" t="s">
        <v>142</v>
      </c>
      <c r="B7" s="18"/>
      <c r="C7" s="11"/>
      <c r="D7" s="11"/>
      <c r="E7" s="11"/>
      <c r="F7" s="11"/>
      <c r="G7" s="11"/>
      <c r="H7" s="11"/>
      <c r="I7" s="11"/>
      <c r="J7" s="11" t="s">
        <v>143</v>
      </c>
      <c r="K7" s="78"/>
      <c r="L7" s="11"/>
      <c r="N7" s="9"/>
      <c r="O7" s="9"/>
      <c r="P7" s="9"/>
      <c r="Q7" s="25"/>
      <c r="R7" s="25"/>
      <c r="S7" s="25"/>
      <c r="T7" s="25"/>
      <c r="U7" s="25"/>
      <c r="V7" s="26"/>
      <c r="W7" s="25"/>
      <c r="X7" s="25"/>
      <c r="Y7" s="25"/>
      <c r="Z7" s="25"/>
      <c r="AA7" s="25"/>
      <c r="AB7" s="25"/>
      <c r="AC7" s="61"/>
      <c r="AD7" s="25"/>
      <c r="AE7" s="25"/>
      <c r="AH7" s="20"/>
      <c r="AI7" s="20"/>
      <c r="AJ7" s="27"/>
      <c r="AK7" s="27"/>
      <c r="AL7" s="27"/>
      <c r="AM7" s="27"/>
      <c r="AN7" s="27"/>
      <c r="AO7" s="27"/>
      <c r="AP7" s="27"/>
      <c r="AQ7" s="27"/>
      <c r="AR7" s="27"/>
      <c r="AS7" s="27"/>
      <c r="AT7" s="27"/>
      <c r="AU7" s="27"/>
      <c r="AV7" s="27"/>
      <c r="AW7" s="27"/>
      <c r="AX7" s="27"/>
      <c r="AY7" s="27"/>
      <c r="AZ7" s="27"/>
      <c r="BA7" s="27"/>
      <c r="BB7" s="27"/>
      <c r="BC7" s="27"/>
      <c r="BD7" s="27"/>
      <c r="BE7" s="27"/>
      <c r="BF7" s="27"/>
      <c r="BG7" s="27"/>
      <c r="BH7" s="27"/>
      <c r="BI7" s="27"/>
      <c r="BJ7" s="27"/>
      <c r="BK7" s="27"/>
      <c r="BL7" s="27"/>
      <c r="BM7" s="27"/>
      <c r="BN7" s="27"/>
      <c r="BO7" s="27"/>
      <c r="BP7" s="27"/>
      <c r="BQ7" s="27"/>
      <c r="BR7" s="27"/>
      <c r="BS7" s="27"/>
      <c r="BT7" s="27"/>
      <c r="BU7" s="27"/>
      <c r="BV7" s="27"/>
      <c r="BW7" s="27"/>
      <c r="BX7" s="27"/>
      <c r="BY7" s="27"/>
      <c r="BZ7" s="27"/>
      <c r="CA7" s="27"/>
      <c r="CB7" s="27"/>
      <c r="CC7" s="27"/>
      <c r="CD7" s="27"/>
      <c r="CE7" s="27"/>
      <c r="CF7" s="27"/>
      <c r="CG7" s="27"/>
      <c r="CH7" s="27"/>
      <c r="CI7" s="27"/>
      <c r="CJ7" s="27"/>
      <c r="CK7" s="27"/>
      <c r="CL7" s="27"/>
      <c r="CM7" s="27"/>
      <c r="CN7" s="27"/>
      <c r="CO7" s="27"/>
      <c r="CP7" s="27"/>
      <c r="CQ7" s="27"/>
      <c r="CR7" s="27"/>
      <c r="CS7" s="27"/>
      <c r="CT7" s="27"/>
      <c r="CU7" s="27"/>
      <c r="CV7" s="27"/>
      <c r="CW7" s="27"/>
      <c r="CX7" s="27"/>
      <c r="CY7" s="27"/>
      <c r="CZ7" s="27"/>
      <c r="DA7" s="27"/>
      <c r="DB7" s="27"/>
      <c r="DC7" s="27"/>
      <c r="DD7" s="27"/>
      <c r="DE7" s="27"/>
      <c r="DF7" s="27"/>
      <c r="DG7" s="27"/>
      <c r="DH7" s="27"/>
      <c r="DI7" s="27"/>
      <c r="DJ7" s="27"/>
      <c r="DK7" s="27"/>
      <c r="DL7" s="27"/>
      <c r="DM7" s="27"/>
      <c r="DN7" s="27"/>
      <c r="DO7" s="27"/>
      <c r="DP7" s="27"/>
      <c r="DQ7" s="27"/>
      <c r="DR7" s="27"/>
      <c r="DS7" s="27"/>
      <c r="DT7" s="27"/>
      <c r="DU7" s="27"/>
      <c r="DV7" s="27"/>
      <c r="DW7" s="27"/>
      <c r="DX7" s="27"/>
      <c r="DY7" s="27"/>
      <c r="DZ7" s="27"/>
      <c r="EA7" s="27"/>
      <c r="EB7" s="27"/>
      <c r="EC7" s="27"/>
      <c r="ED7" s="27"/>
      <c r="EE7" s="27"/>
      <c r="EF7" s="27"/>
      <c r="EG7" s="27"/>
      <c r="EH7" s="27"/>
      <c r="EI7" s="27"/>
      <c r="EJ7" s="27"/>
      <c r="EK7" s="27"/>
      <c r="EL7" s="27"/>
      <c r="EM7" s="27"/>
      <c r="EN7" s="27"/>
      <c r="EO7" s="27"/>
      <c r="EP7" s="27"/>
      <c r="EQ7" s="27"/>
      <c r="ER7" s="27"/>
      <c r="ES7" s="27"/>
      <c r="ET7" s="27"/>
      <c r="EU7" s="27"/>
      <c r="EV7" s="27"/>
      <c r="EW7" s="27"/>
      <c r="EX7" s="27"/>
      <c r="EY7" s="27"/>
      <c r="EZ7" s="27"/>
      <c r="FA7" s="27"/>
      <c r="FB7" s="27"/>
      <c r="FC7" s="27"/>
      <c r="FD7" s="27"/>
      <c r="FE7" s="27"/>
      <c r="FF7" s="27"/>
      <c r="FG7" s="27"/>
      <c r="FH7" s="27"/>
      <c r="FI7" s="27"/>
      <c r="FJ7" s="27"/>
      <c r="FK7" s="27"/>
      <c r="FL7" s="27"/>
      <c r="FM7" s="27"/>
      <c r="FN7" s="27"/>
      <c r="FO7" s="27"/>
      <c r="FP7" s="27"/>
      <c r="FQ7" s="27"/>
      <c r="FR7" s="27"/>
      <c r="FS7" s="27"/>
      <c r="FT7" s="27"/>
      <c r="FU7" s="27"/>
      <c r="FV7" s="27"/>
      <c r="FW7" s="27"/>
      <c r="FX7" s="27"/>
      <c r="FY7" s="27"/>
      <c r="FZ7" s="27"/>
      <c r="GA7" s="27"/>
      <c r="GB7" s="27"/>
      <c r="GC7" s="27"/>
      <c r="GD7" s="27"/>
      <c r="GE7" s="27"/>
      <c r="GF7" s="27"/>
      <c r="GG7" s="27"/>
      <c r="GH7" s="27"/>
      <c r="GI7" s="27"/>
      <c r="GJ7" s="27"/>
      <c r="GK7" s="27"/>
      <c r="GL7" s="27"/>
      <c r="GM7" s="27"/>
      <c r="GN7" s="27"/>
      <c r="GO7" s="27"/>
      <c r="GP7" s="27"/>
      <c r="GQ7" s="27"/>
      <c r="GR7" s="27"/>
      <c r="GS7" s="27"/>
      <c r="GT7" s="27"/>
      <c r="GU7" s="27"/>
      <c r="GV7" s="27"/>
      <c r="GW7" s="27"/>
      <c r="GX7" s="27"/>
      <c r="GY7" s="27"/>
      <c r="GZ7" s="27"/>
      <c r="HA7" s="27"/>
      <c r="HB7" s="27"/>
      <c r="HC7" s="27"/>
      <c r="HD7" s="27"/>
      <c r="HE7" s="27"/>
      <c r="HF7" s="27"/>
      <c r="HG7" s="27"/>
      <c r="HH7" s="27"/>
      <c r="HI7" s="27"/>
      <c r="HJ7" s="27"/>
      <c r="HK7" s="27"/>
      <c r="HL7" s="27"/>
      <c r="HM7" s="27"/>
      <c r="HN7" s="27"/>
      <c r="HO7" s="27"/>
      <c r="HP7" s="27"/>
      <c r="HQ7" s="27"/>
      <c r="HR7" s="27"/>
      <c r="HS7" s="27"/>
      <c r="HT7" s="27"/>
      <c r="HU7" s="27"/>
      <c r="HV7" s="27"/>
      <c r="HW7" s="27"/>
      <c r="HX7" s="27"/>
      <c r="HY7" s="27"/>
      <c r="HZ7" s="27"/>
      <c r="IA7" s="27"/>
      <c r="IB7" s="27"/>
      <c r="IC7" s="27"/>
      <c r="ID7" s="27"/>
      <c r="IE7" s="27"/>
      <c r="IF7" s="27"/>
      <c r="IG7" s="27"/>
      <c r="IH7" s="27"/>
      <c r="II7" s="27"/>
      <c r="IJ7" s="27"/>
      <c r="IK7" s="27"/>
      <c r="IL7" s="27"/>
      <c r="IM7" s="27"/>
      <c r="IN7" s="27"/>
      <c r="IO7" s="27"/>
      <c r="IP7" s="27"/>
      <c r="IQ7" s="27"/>
      <c r="IR7" s="27"/>
      <c r="IS7" s="27"/>
      <c r="IT7" s="27"/>
      <c r="IU7" s="27"/>
      <c r="IV7" s="27"/>
      <c r="IW7" s="27"/>
      <c r="IX7" s="27"/>
      <c r="IY7" s="27"/>
      <c r="IZ7" s="27"/>
      <c r="JA7" s="27"/>
      <c r="JB7" s="27"/>
      <c r="JC7" s="27"/>
      <c r="JD7" s="27"/>
      <c r="JE7" s="27"/>
      <c r="JF7" s="27"/>
      <c r="JG7" s="27"/>
      <c r="JH7" s="27"/>
      <c r="JI7" s="27"/>
      <c r="JJ7" s="27"/>
      <c r="JK7" s="27"/>
      <c r="JL7" s="27"/>
      <c r="JM7" s="27"/>
      <c r="JN7" s="27"/>
      <c r="JO7" s="27"/>
      <c r="JP7" s="27"/>
      <c r="JQ7" s="27"/>
      <c r="JR7" s="27"/>
      <c r="JS7" s="27"/>
      <c r="JT7" s="27"/>
      <c r="JU7" s="27"/>
      <c r="JV7" s="27"/>
      <c r="JW7" s="27"/>
      <c r="JX7" s="27"/>
      <c r="KA7" s="27"/>
      <c r="KB7" s="27"/>
      <c r="KC7" s="27"/>
      <c r="KD7" s="27"/>
      <c r="KE7" s="27"/>
      <c r="KF7" s="27"/>
      <c r="KG7" s="27"/>
      <c r="KH7" s="27"/>
      <c r="KI7" s="27"/>
      <c r="KJ7" s="27"/>
      <c r="KK7" s="27"/>
      <c r="KL7" s="27"/>
      <c r="KM7" s="27"/>
      <c r="KN7" s="27"/>
      <c r="KO7" s="27"/>
      <c r="KP7" s="27"/>
      <c r="KQ7" s="27"/>
      <c r="KR7" s="27"/>
      <c r="KS7" s="27"/>
      <c r="KT7" s="27"/>
      <c r="KU7" s="27"/>
      <c r="KV7" s="27"/>
      <c r="KW7" s="27"/>
      <c r="KX7" s="27"/>
      <c r="KY7" s="27"/>
      <c r="KZ7" s="27"/>
      <c r="LA7" s="27"/>
      <c r="LB7" s="27"/>
      <c r="LC7" s="27"/>
      <c r="LD7" s="27"/>
      <c r="LE7" s="27"/>
      <c r="LF7" s="27"/>
      <c r="LG7" s="27"/>
      <c r="LH7" s="27"/>
      <c r="LI7" s="27"/>
      <c r="LJ7" s="27"/>
      <c r="LK7" s="27"/>
      <c r="LL7" s="27"/>
      <c r="LM7" s="27"/>
      <c r="LN7" s="27"/>
      <c r="LO7" s="27"/>
      <c r="LP7" s="27"/>
      <c r="LQ7" s="27"/>
      <c r="LR7" s="27"/>
      <c r="LS7" s="27"/>
      <c r="LT7" s="27"/>
      <c r="LU7" s="27"/>
      <c r="LV7" s="27"/>
      <c r="LW7" s="27"/>
      <c r="LX7" s="27"/>
      <c r="LY7" s="27"/>
      <c r="LZ7" s="27"/>
      <c r="MA7" s="27"/>
      <c r="MB7" s="27"/>
      <c r="MC7" s="27"/>
      <c r="MD7" s="27"/>
      <c r="ME7" s="27"/>
      <c r="MF7" s="27"/>
      <c r="MG7" s="27"/>
      <c r="MH7" s="27"/>
      <c r="MI7" s="27"/>
      <c r="MJ7" s="27"/>
      <c r="MK7" s="27"/>
      <c r="ML7" s="27"/>
      <c r="MM7" s="27"/>
      <c r="MN7" s="27"/>
      <c r="MO7" s="27"/>
      <c r="MP7" s="27"/>
      <c r="MQ7" s="27"/>
      <c r="MR7" s="27"/>
      <c r="MS7" s="27"/>
      <c r="MT7" s="27"/>
      <c r="MU7" s="27"/>
      <c r="MV7" s="27"/>
      <c r="MW7" s="27"/>
      <c r="MX7" s="27"/>
      <c r="MY7" s="27"/>
      <c r="MZ7" s="27"/>
      <c r="NA7" s="27"/>
      <c r="NB7" s="27"/>
      <c r="NC7" s="27"/>
      <c r="ND7" s="27"/>
      <c r="NE7" s="27"/>
      <c r="NF7" s="27"/>
      <c r="NG7" s="27"/>
      <c r="NH7" s="27"/>
      <c r="NI7" s="27"/>
      <c r="NJ7" s="27"/>
      <c r="NK7" s="27"/>
      <c r="NL7" s="27"/>
      <c r="NM7" s="27"/>
      <c r="NN7" s="27"/>
      <c r="NO7" s="27"/>
      <c r="NP7" s="27"/>
      <c r="NQ7" s="27"/>
      <c r="NR7" s="27"/>
      <c r="NS7" s="27"/>
      <c r="NT7" s="27"/>
      <c r="NU7" s="27"/>
      <c r="NV7" s="27"/>
      <c r="NW7" s="27"/>
      <c r="NX7" s="27"/>
      <c r="NY7" s="27"/>
      <c r="NZ7" s="27"/>
      <c r="OA7" s="27"/>
      <c r="OB7" s="27"/>
      <c r="OC7" s="27"/>
      <c r="OD7" s="27"/>
      <c r="OE7" s="27"/>
      <c r="OF7" s="27"/>
      <c r="OG7" s="27"/>
      <c r="OH7" s="27"/>
      <c r="OI7" s="27"/>
      <c r="OJ7" s="27"/>
      <c r="OK7" s="27"/>
      <c r="OL7" s="27"/>
      <c r="OM7" s="27"/>
      <c r="ON7" s="27"/>
      <c r="OO7" s="27"/>
      <c r="OP7" s="27"/>
      <c r="OQ7" s="27"/>
      <c r="OR7" s="27"/>
      <c r="OS7" s="27"/>
      <c r="OT7" s="27"/>
      <c r="OU7" s="27"/>
      <c r="OV7" s="27"/>
      <c r="OW7" s="27"/>
      <c r="OX7" s="27"/>
      <c r="OY7" s="27"/>
      <c r="OZ7" s="27"/>
      <c r="PA7" s="27"/>
      <c r="PB7" s="27"/>
      <c r="PC7" s="27"/>
      <c r="PD7" s="27"/>
      <c r="PE7" s="27"/>
      <c r="PF7" s="27"/>
      <c r="PG7" s="27"/>
      <c r="PH7" s="27"/>
      <c r="PI7" s="27"/>
      <c r="PJ7" s="27"/>
      <c r="PK7" s="27"/>
      <c r="PL7" s="27"/>
      <c r="PM7" s="27"/>
      <c r="PN7" s="27"/>
      <c r="PO7" s="27"/>
      <c r="PP7" s="27"/>
      <c r="PQ7" s="27"/>
      <c r="PR7" s="27"/>
      <c r="PS7" s="27"/>
      <c r="PT7" s="27"/>
      <c r="PU7" s="27"/>
      <c r="PV7" s="27"/>
      <c r="PW7" s="27"/>
      <c r="PX7" s="27"/>
      <c r="PY7" s="27"/>
      <c r="PZ7" s="27"/>
      <c r="QA7" s="27"/>
      <c r="QB7" s="27"/>
      <c r="QC7" s="27"/>
      <c r="QD7" s="27"/>
      <c r="QE7" s="27"/>
      <c r="QF7" s="27"/>
      <c r="QG7" s="27"/>
      <c r="QH7" s="27"/>
      <c r="QI7" s="27"/>
      <c r="QJ7" s="27"/>
      <c r="QK7" s="27"/>
      <c r="QL7" s="27"/>
      <c r="QM7" s="27"/>
      <c r="QN7" s="27"/>
      <c r="QO7" s="27"/>
      <c r="QP7" s="27"/>
      <c r="QQ7" s="27"/>
      <c r="QR7" s="27"/>
      <c r="QS7" s="27"/>
      <c r="QT7" s="27"/>
      <c r="QU7" s="27"/>
      <c r="QV7" s="27"/>
      <c r="QW7" s="27"/>
      <c r="QX7" s="27"/>
      <c r="QY7" s="27"/>
      <c r="QZ7" s="27"/>
      <c r="RA7" s="27"/>
      <c r="RB7" s="27"/>
      <c r="RC7" s="27"/>
      <c r="RD7" s="27"/>
      <c r="RE7" s="27"/>
      <c r="RF7" s="27"/>
      <c r="RG7" s="27"/>
      <c r="RH7" s="27"/>
      <c r="RI7" s="27"/>
      <c r="RJ7" s="27"/>
      <c r="RK7" s="27"/>
      <c r="RL7" s="27"/>
      <c r="RM7" s="27"/>
      <c r="RN7" s="27"/>
      <c r="RO7" s="27"/>
      <c r="RP7" s="27"/>
      <c r="RQ7" s="27"/>
      <c r="RR7" s="27"/>
      <c r="RS7" s="27"/>
      <c r="RT7" s="27"/>
      <c r="RU7" s="27"/>
      <c r="RV7" s="27"/>
      <c r="RW7" s="27"/>
      <c r="RX7" s="27"/>
      <c r="RY7" s="27"/>
      <c r="RZ7" s="27"/>
      <c r="SA7" s="27"/>
      <c r="SB7" s="27"/>
      <c r="SC7" s="27"/>
      <c r="SD7" s="27"/>
      <c r="SE7" s="27"/>
      <c r="SF7" s="27"/>
      <c r="SG7" s="27"/>
      <c r="SH7" s="27"/>
      <c r="SI7" s="27"/>
      <c r="SJ7" s="27"/>
      <c r="SK7" s="27"/>
      <c r="SL7" s="27"/>
      <c r="SM7" s="27"/>
      <c r="SN7" s="27"/>
      <c r="SO7" s="27"/>
      <c r="SP7" s="27"/>
      <c r="SQ7" s="27"/>
      <c r="SR7" s="27"/>
      <c r="SS7" s="27"/>
      <c r="ST7" s="27"/>
      <c r="SU7" s="27"/>
      <c r="SV7" s="27"/>
      <c r="SW7" s="27"/>
      <c r="SX7" s="27"/>
      <c r="SY7" s="27"/>
      <c r="SZ7" s="27"/>
      <c r="TA7" s="27"/>
      <c r="TB7" s="27"/>
      <c r="TC7" s="27"/>
      <c r="TD7" s="27"/>
      <c r="TE7" s="27"/>
      <c r="TF7" s="27"/>
      <c r="TG7" s="27"/>
      <c r="TH7" s="27"/>
      <c r="TI7" s="27"/>
      <c r="TJ7" s="27"/>
      <c r="TK7" s="27"/>
      <c r="TL7" s="27"/>
      <c r="TM7" s="27"/>
      <c r="TN7" s="27"/>
      <c r="TO7" s="27"/>
    </row>
    <row r="8" hidden="1">
      <c r="A8" s="18" t="s">
        <v>144</v>
      </c>
      <c r="B8" s="18"/>
      <c r="C8" s="11"/>
      <c r="D8" s="11"/>
      <c r="E8" s="11"/>
      <c r="F8" s="11"/>
      <c r="G8" s="11"/>
      <c r="H8" s="11"/>
      <c r="I8" s="11"/>
      <c r="J8" s="11" t="s">
        <v>145</v>
      </c>
      <c r="K8" s="78"/>
      <c r="L8" s="11"/>
      <c r="N8" s="9"/>
      <c r="O8" s="9"/>
      <c r="P8" s="9"/>
      <c r="Q8" s="25"/>
      <c r="R8" s="25"/>
      <c r="S8" s="25"/>
      <c r="T8" s="25"/>
      <c r="U8" s="25"/>
      <c r="V8" s="26"/>
      <c r="W8" s="25"/>
      <c r="X8" s="25"/>
      <c r="Y8" s="25"/>
      <c r="Z8" s="25"/>
      <c r="AA8" s="25"/>
      <c r="AB8" s="25"/>
      <c r="AC8" s="61"/>
      <c r="AD8" s="25"/>
      <c r="AE8" s="25"/>
      <c r="AH8" s="20"/>
      <c r="AI8" s="20"/>
      <c r="AJ8" s="27"/>
      <c r="AK8" s="27"/>
      <c r="AL8" s="27"/>
      <c r="AM8" s="27"/>
      <c r="AN8" s="27"/>
      <c r="AO8" s="27"/>
      <c r="AP8" s="27"/>
      <c r="AQ8" s="27"/>
      <c r="AR8" s="27"/>
      <c r="AS8" s="27"/>
      <c r="AT8" s="27"/>
      <c r="AU8" s="27"/>
      <c r="AV8" s="27"/>
      <c r="AW8" s="27"/>
      <c r="AX8" s="27"/>
      <c r="AY8" s="27"/>
      <c r="AZ8" s="27"/>
      <c r="BA8" s="27"/>
      <c r="BB8" s="27"/>
      <c r="BC8" s="27"/>
      <c r="BD8" s="27"/>
      <c r="BE8" s="27"/>
      <c r="BF8" s="27"/>
      <c r="BG8" s="27"/>
      <c r="BH8" s="27"/>
      <c r="BI8" s="27"/>
      <c r="BJ8" s="27"/>
      <c r="BK8" s="27"/>
      <c r="BL8" s="27"/>
      <c r="BM8" s="27"/>
      <c r="BN8" s="27"/>
      <c r="BO8" s="27"/>
      <c r="BP8" s="27"/>
      <c r="BQ8" s="27"/>
      <c r="BR8" s="27"/>
      <c r="BS8" s="27"/>
      <c r="BT8" s="27"/>
      <c r="BU8" s="27"/>
      <c r="BV8" s="27"/>
      <c r="BW8" s="27"/>
      <c r="BX8" s="27"/>
      <c r="BY8" s="27"/>
      <c r="BZ8" s="27"/>
      <c r="CA8" s="27"/>
      <c r="CB8" s="27"/>
      <c r="CC8" s="27"/>
      <c r="CD8" s="27"/>
      <c r="CE8" s="27"/>
      <c r="CF8" s="27"/>
      <c r="CG8" s="27"/>
      <c r="CH8" s="27"/>
      <c r="CI8" s="27"/>
      <c r="CJ8" s="27"/>
      <c r="CK8" s="27"/>
      <c r="CL8" s="27"/>
      <c r="CM8" s="27"/>
      <c r="CN8" s="27"/>
      <c r="CO8" s="27"/>
      <c r="CP8" s="27"/>
      <c r="CQ8" s="27"/>
      <c r="CR8" s="27"/>
      <c r="CS8" s="27"/>
      <c r="CT8" s="27"/>
      <c r="CU8" s="27"/>
      <c r="CV8" s="27"/>
      <c r="CW8" s="27"/>
      <c r="CX8" s="27"/>
      <c r="CY8" s="27"/>
      <c r="CZ8" s="27"/>
      <c r="DA8" s="27"/>
      <c r="DB8" s="27"/>
      <c r="DC8" s="27"/>
      <c r="DD8" s="27"/>
      <c r="DE8" s="27"/>
      <c r="DF8" s="27"/>
      <c r="DG8" s="27"/>
      <c r="DH8" s="27"/>
      <c r="DI8" s="27"/>
      <c r="DJ8" s="27"/>
      <c r="DK8" s="27"/>
      <c r="DL8" s="27"/>
      <c r="DM8" s="27"/>
      <c r="DN8" s="27"/>
      <c r="DO8" s="27"/>
      <c r="DP8" s="27"/>
      <c r="DQ8" s="27"/>
      <c r="DR8" s="27"/>
      <c r="DS8" s="27"/>
      <c r="DT8" s="27"/>
      <c r="DU8" s="27"/>
      <c r="DV8" s="27"/>
      <c r="DW8" s="27"/>
      <c r="DX8" s="27"/>
      <c r="DY8" s="27"/>
      <c r="DZ8" s="27"/>
      <c r="EA8" s="27"/>
      <c r="EB8" s="27"/>
      <c r="EC8" s="27"/>
      <c r="ED8" s="27"/>
      <c r="EE8" s="27"/>
      <c r="EF8" s="27"/>
      <c r="EG8" s="27"/>
      <c r="EH8" s="27"/>
      <c r="EI8" s="27"/>
      <c r="EJ8" s="27"/>
      <c r="EK8" s="27"/>
      <c r="EL8" s="27"/>
      <c r="EM8" s="27"/>
      <c r="EN8" s="27"/>
      <c r="EO8" s="27"/>
      <c r="EP8" s="27"/>
      <c r="EQ8" s="27"/>
      <c r="ER8" s="27"/>
      <c r="ES8" s="27"/>
      <c r="ET8" s="27"/>
      <c r="EU8" s="27"/>
      <c r="EV8" s="27"/>
      <c r="EW8" s="27"/>
      <c r="EX8" s="27"/>
      <c r="EY8" s="27"/>
      <c r="EZ8" s="27"/>
      <c r="FA8" s="27"/>
      <c r="FB8" s="27"/>
      <c r="FC8" s="27"/>
      <c r="FD8" s="27"/>
      <c r="FE8" s="27"/>
      <c r="FF8" s="27"/>
      <c r="FG8" s="27"/>
      <c r="FH8" s="27"/>
      <c r="FI8" s="27"/>
      <c r="FJ8" s="27"/>
      <c r="FK8" s="27"/>
      <c r="FL8" s="27"/>
      <c r="FM8" s="27"/>
      <c r="FN8" s="27"/>
      <c r="FO8" s="27"/>
      <c r="FP8" s="27"/>
      <c r="FQ8" s="27"/>
      <c r="FR8" s="27"/>
      <c r="FS8" s="27"/>
      <c r="FT8" s="27"/>
      <c r="FU8" s="27"/>
      <c r="FV8" s="27"/>
      <c r="FW8" s="27"/>
      <c r="FX8" s="27"/>
      <c r="FY8" s="27"/>
      <c r="FZ8" s="27"/>
      <c r="GA8" s="27"/>
      <c r="GB8" s="27"/>
      <c r="GC8" s="27"/>
      <c r="GD8" s="27"/>
      <c r="GE8" s="27"/>
      <c r="GF8" s="27"/>
      <c r="GG8" s="27"/>
      <c r="GH8" s="27"/>
      <c r="GI8" s="27"/>
      <c r="GJ8" s="27"/>
      <c r="GK8" s="27"/>
      <c r="GL8" s="27"/>
      <c r="GM8" s="27"/>
      <c r="GN8" s="27"/>
      <c r="GO8" s="27"/>
      <c r="GP8" s="27"/>
      <c r="GQ8" s="27"/>
      <c r="GR8" s="27"/>
      <c r="GS8" s="27"/>
      <c r="GT8" s="27"/>
      <c r="GU8" s="27"/>
      <c r="GV8" s="27"/>
      <c r="GW8" s="27"/>
      <c r="GX8" s="27"/>
      <c r="GY8" s="27"/>
      <c r="GZ8" s="27"/>
      <c r="HA8" s="27"/>
      <c r="HB8" s="27"/>
      <c r="HC8" s="27"/>
      <c r="HD8" s="27"/>
      <c r="HE8" s="27"/>
      <c r="HF8" s="27"/>
      <c r="HG8" s="27"/>
      <c r="HH8" s="27"/>
      <c r="HI8" s="27"/>
      <c r="HJ8" s="27"/>
      <c r="HK8" s="27"/>
      <c r="HL8" s="27"/>
      <c r="HM8" s="27"/>
      <c r="HN8" s="27"/>
      <c r="HO8" s="27"/>
      <c r="HP8" s="27"/>
      <c r="HQ8" s="27"/>
      <c r="HR8" s="27"/>
      <c r="HS8" s="27"/>
      <c r="HT8" s="27"/>
      <c r="HU8" s="27"/>
      <c r="HV8" s="27"/>
      <c r="HW8" s="27"/>
      <c r="HX8" s="27"/>
      <c r="HY8" s="27"/>
      <c r="HZ8" s="27"/>
      <c r="IA8" s="27"/>
      <c r="IB8" s="27"/>
      <c r="IC8" s="27"/>
      <c r="ID8" s="27"/>
      <c r="IE8" s="27"/>
      <c r="IF8" s="27"/>
      <c r="IG8" s="27"/>
      <c r="IH8" s="27"/>
      <c r="II8" s="27"/>
      <c r="IJ8" s="27"/>
      <c r="IK8" s="27"/>
      <c r="IL8" s="27"/>
      <c r="IM8" s="27"/>
      <c r="IN8" s="27"/>
      <c r="IO8" s="27"/>
      <c r="IP8" s="27"/>
      <c r="IQ8" s="27"/>
      <c r="IR8" s="27"/>
      <c r="IS8" s="27"/>
      <c r="IT8" s="27"/>
      <c r="IU8" s="27"/>
      <c r="IV8" s="27"/>
      <c r="IW8" s="27"/>
      <c r="IX8" s="27"/>
      <c r="IY8" s="27"/>
      <c r="IZ8" s="27"/>
      <c r="JA8" s="27"/>
      <c r="JB8" s="27"/>
      <c r="JC8" s="27"/>
      <c r="JD8" s="27"/>
      <c r="JE8" s="27"/>
      <c r="JF8" s="27"/>
      <c r="JG8" s="27"/>
      <c r="JH8" s="27"/>
      <c r="JI8" s="27"/>
      <c r="JJ8" s="27"/>
      <c r="JK8" s="27"/>
      <c r="JL8" s="27"/>
      <c r="JM8" s="27"/>
      <c r="JN8" s="27"/>
      <c r="JO8" s="27"/>
      <c r="JP8" s="27"/>
      <c r="JQ8" s="27"/>
      <c r="JR8" s="27"/>
      <c r="JS8" s="27"/>
      <c r="JT8" s="27"/>
      <c r="JU8" s="27"/>
      <c r="JV8" s="27"/>
      <c r="JW8" s="27"/>
      <c r="JX8" s="27"/>
      <c r="KA8" s="27"/>
      <c r="KB8" s="27"/>
      <c r="KC8" s="27"/>
      <c r="KD8" s="27"/>
      <c r="KE8" s="27"/>
      <c r="KF8" s="27"/>
      <c r="KG8" s="27"/>
      <c r="KH8" s="27"/>
      <c r="KI8" s="27"/>
      <c r="KJ8" s="27"/>
      <c r="KK8" s="27"/>
      <c r="KL8" s="27"/>
      <c r="KM8" s="27"/>
      <c r="KN8" s="27"/>
      <c r="KO8" s="27"/>
      <c r="KP8" s="27"/>
      <c r="KQ8" s="27"/>
      <c r="KR8" s="27"/>
      <c r="KS8" s="27"/>
      <c r="KT8" s="27"/>
      <c r="KU8" s="27"/>
      <c r="KV8" s="27"/>
      <c r="KW8" s="27"/>
      <c r="KX8" s="27"/>
      <c r="KY8" s="27"/>
      <c r="KZ8" s="27"/>
      <c r="LA8" s="27"/>
      <c r="LB8" s="27"/>
      <c r="LC8" s="27"/>
      <c r="LD8" s="27"/>
      <c r="LE8" s="27"/>
      <c r="LF8" s="27"/>
      <c r="LG8" s="27"/>
      <c r="LH8" s="27"/>
      <c r="LI8" s="27"/>
      <c r="LJ8" s="27"/>
      <c r="LK8" s="27"/>
      <c r="LL8" s="27"/>
      <c r="LM8" s="27"/>
      <c r="LN8" s="27"/>
      <c r="LO8" s="27"/>
      <c r="LP8" s="27"/>
      <c r="LQ8" s="27"/>
      <c r="LR8" s="27"/>
      <c r="LS8" s="27"/>
      <c r="LT8" s="27"/>
      <c r="LU8" s="27"/>
      <c r="LV8" s="27"/>
      <c r="LW8" s="27"/>
      <c r="LX8" s="27"/>
      <c r="LY8" s="27"/>
      <c r="LZ8" s="27"/>
      <c r="MA8" s="27"/>
      <c r="MB8" s="27"/>
      <c r="MC8" s="27"/>
      <c r="MD8" s="27"/>
      <c r="ME8" s="27"/>
      <c r="MF8" s="27"/>
      <c r="MG8" s="27"/>
      <c r="MH8" s="27"/>
      <c r="MI8" s="27"/>
      <c r="MJ8" s="27"/>
      <c r="MK8" s="27"/>
      <c r="ML8" s="27"/>
      <c r="MM8" s="27"/>
      <c r="MN8" s="27"/>
      <c r="MO8" s="27"/>
      <c r="MP8" s="27"/>
      <c r="MQ8" s="27"/>
      <c r="MR8" s="27"/>
      <c r="MS8" s="27"/>
      <c r="MT8" s="27"/>
      <c r="MU8" s="27"/>
      <c r="MV8" s="27"/>
      <c r="MW8" s="27"/>
      <c r="MX8" s="27"/>
      <c r="MY8" s="27"/>
      <c r="MZ8" s="27"/>
      <c r="NA8" s="27"/>
      <c r="NB8" s="27"/>
      <c r="NC8" s="27"/>
      <c r="ND8" s="27"/>
      <c r="NE8" s="27"/>
      <c r="NF8" s="27"/>
      <c r="NG8" s="27"/>
      <c r="NH8" s="27"/>
      <c r="NI8" s="27"/>
      <c r="NJ8" s="27"/>
      <c r="NK8" s="27"/>
      <c r="NL8" s="27"/>
      <c r="NM8" s="27"/>
      <c r="NN8" s="27"/>
      <c r="NO8" s="27"/>
      <c r="NP8" s="27"/>
      <c r="NQ8" s="27"/>
      <c r="NR8" s="27"/>
      <c r="NS8" s="27"/>
      <c r="NT8" s="27"/>
      <c r="NU8" s="27"/>
      <c r="NV8" s="27"/>
      <c r="NW8" s="27"/>
      <c r="NX8" s="27"/>
      <c r="NY8" s="27"/>
      <c r="NZ8" s="27"/>
      <c r="OA8" s="27"/>
      <c r="OB8" s="27"/>
      <c r="OC8" s="27"/>
      <c r="OD8" s="27"/>
      <c r="OE8" s="27"/>
      <c r="OF8" s="27"/>
      <c r="OG8" s="27"/>
      <c r="OH8" s="27"/>
      <c r="OI8" s="27"/>
      <c r="OJ8" s="27"/>
      <c r="OK8" s="27"/>
      <c r="OL8" s="27"/>
      <c r="OM8" s="27"/>
      <c r="ON8" s="27"/>
      <c r="OO8" s="27"/>
      <c r="OP8" s="27"/>
      <c r="OQ8" s="27"/>
      <c r="OR8" s="27"/>
      <c r="OS8" s="27"/>
      <c r="OT8" s="27"/>
      <c r="OU8" s="27"/>
      <c r="OV8" s="27"/>
      <c r="OW8" s="27"/>
      <c r="OX8" s="27"/>
      <c r="OY8" s="27"/>
      <c r="OZ8" s="27"/>
      <c r="PA8" s="27"/>
      <c r="PB8" s="27"/>
      <c r="PC8" s="27"/>
      <c r="PD8" s="27"/>
      <c r="PE8" s="27"/>
      <c r="PF8" s="27"/>
      <c r="PG8" s="27"/>
      <c r="PH8" s="27"/>
      <c r="PI8" s="27"/>
      <c r="PJ8" s="27"/>
      <c r="PK8" s="27"/>
      <c r="PL8" s="27"/>
      <c r="PM8" s="27"/>
      <c r="PN8" s="27"/>
      <c r="PO8" s="27"/>
      <c r="PP8" s="27"/>
      <c r="PQ8" s="27"/>
      <c r="PR8" s="27"/>
      <c r="PS8" s="27"/>
      <c r="PT8" s="27"/>
      <c r="PU8" s="27"/>
      <c r="PV8" s="27"/>
      <c r="PW8" s="27"/>
      <c r="PX8" s="27"/>
      <c r="PY8" s="27"/>
      <c r="PZ8" s="27"/>
      <c r="QA8" s="27"/>
      <c r="QB8" s="27"/>
      <c r="QC8" s="27"/>
      <c r="QD8" s="27"/>
      <c r="QE8" s="27"/>
      <c r="QF8" s="27"/>
      <c r="QG8" s="27"/>
      <c r="QH8" s="27"/>
      <c r="QI8" s="27"/>
      <c r="QJ8" s="27"/>
      <c r="QK8" s="27"/>
      <c r="QL8" s="27"/>
      <c r="QM8" s="27"/>
      <c r="QN8" s="27"/>
      <c r="QO8" s="27"/>
      <c r="QP8" s="27"/>
      <c r="QQ8" s="27"/>
      <c r="QR8" s="27"/>
      <c r="QS8" s="27"/>
      <c r="QT8" s="27"/>
      <c r="QU8" s="27"/>
      <c r="QV8" s="27"/>
      <c r="QW8" s="27"/>
      <c r="QX8" s="27"/>
      <c r="QY8" s="27"/>
      <c r="QZ8" s="27"/>
      <c r="RA8" s="27"/>
      <c r="RB8" s="27"/>
      <c r="RC8" s="27"/>
      <c r="RD8" s="27"/>
      <c r="RE8" s="27"/>
      <c r="RF8" s="27"/>
      <c r="RG8" s="27"/>
      <c r="RH8" s="27"/>
      <c r="RI8" s="27"/>
      <c r="RJ8" s="27"/>
      <c r="RK8" s="27"/>
      <c r="RL8" s="27"/>
      <c r="RM8" s="27"/>
      <c r="RN8" s="27"/>
      <c r="RO8" s="27"/>
      <c r="RP8" s="27"/>
      <c r="RQ8" s="27"/>
      <c r="RR8" s="27"/>
      <c r="RS8" s="27"/>
      <c r="RT8" s="27"/>
      <c r="RU8" s="27"/>
      <c r="RV8" s="27"/>
      <c r="RW8" s="27"/>
      <c r="RX8" s="27"/>
      <c r="RY8" s="27"/>
      <c r="RZ8" s="27"/>
      <c r="SA8" s="27"/>
      <c r="SB8" s="27"/>
      <c r="SC8" s="27"/>
      <c r="SD8" s="27"/>
      <c r="SE8" s="27"/>
      <c r="SF8" s="27"/>
      <c r="SG8" s="27"/>
      <c r="SH8" s="27"/>
      <c r="SI8" s="27"/>
      <c r="SJ8" s="27"/>
      <c r="SK8" s="27"/>
      <c r="SL8" s="27"/>
      <c r="SM8" s="27"/>
      <c r="SN8" s="27"/>
      <c r="SO8" s="27"/>
      <c r="SP8" s="27"/>
      <c r="SQ8" s="27"/>
      <c r="SR8" s="27"/>
      <c r="SS8" s="27"/>
      <c r="ST8" s="27"/>
      <c r="SU8" s="27"/>
      <c r="SV8" s="27"/>
      <c r="SW8" s="27"/>
      <c r="SX8" s="27"/>
      <c r="SY8" s="27"/>
      <c r="SZ8" s="27"/>
      <c r="TA8" s="27"/>
      <c r="TB8" s="27"/>
      <c r="TC8" s="27"/>
      <c r="TD8" s="27"/>
      <c r="TE8" s="27"/>
      <c r="TF8" s="27"/>
      <c r="TG8" s="27"/>
      <c r="TH8" s="27"/>
      <c r="TI8" s="27"/>
      <c r="TJ8" s="27"/>
      <c r="TK8" s="27"/>
      <c r="TL8" s="27"/>
      <c r="TM8" s="27"/>
      <c r="TN8" s="27"/>
      <c r="TO8" s="27"/>
    </row>
    <row r="9" hidden="1">
      <c r="A9" s="18" t="s">
        <v>146</v>
      </c>
      <c r="B9" s="18"/>
      <c r="C9" s="85"/>
      <c r="D9" s="85"/>
      <c r="E9" s="85"/>
      <c r="F9" s="85"/>
      <c r="G9" s="85"/>
      <c r="H9" s="85"/>
      <c r="I9" s="85"/>
      <c r="J9" s="85"/>
      <c r="K9" s="78"/>
      <c r="L9" s="11"/>
      <c r="N9" s="28"/>
      <c r="O9" s="28"/>
      <c r="P9" s="28"/>
      <c r="Q9" s="9"/>
      <c r="R9" s="9"/>
      <c r="S9" s="9"/>
      <c r="T9" s="9"/>
      <c r="U9" s="9"/>
      <c r="V9" s="29"/>
      <c r="W9" s="9"/>
      <c r="X9" s="9"/>
      <c r="Y9" s="9"/>
      <c r="Z9" s="9"/>
      <c r="AA9" s="9"/>
      <c r="AB9" s="9"/>
      <c r="AC9" s="62"/>
      <c r="AD9" s="9"/>
      <c r="AE9" s="9"/>
      <c r="AF9" s="30"/>
      <c r="AG9" s="30"/>
      <c r="AH9" s="20"/>
      <c r="AJ9" s="27"/>
      <c r="AK9" s="27"/>
      <c r="AL9" s="27"/>
      <c r="AM9" s="27"/>
      <c r="AN9" s="27"/>
      <c r="AO9" s="27"/>
      <c r="AP9" s="27"/>
      <c r="AQ9" s="27"/>
      <c r="AR9" s="27"/>
      <c r="AS9" s="27"/>
      <c r="AT9" s="27"/>
      <c r="AU9" s="27"/>
      <c r="AV9" s="27"/>
      <c r="AW9" s="27"/>
      <c r="AX9" s="27"/>
      <c r="AY9" s="27"/>
      <c r="AZ9" s="27"/>
      <c r="BA9" s="27"/>
      <c r="BB9" s="27"/>
      <c r="BC9" s="27"/>
      <c r="BD9" s="27"/>
      <c r="BE9" s="27"/>
      <c r="BF9" s="27"/>
      <c r="BG9" s="27"/>
      <c r="BH9" s="27"/>
      <c r="BI9" s="27"/>
      <c r="BJ9" s="27"/>
      <c r="BK9" s="27"/>
      <c r="BL9" s="27"/>
      <c r="BM9" s="27"/>
      <c r="BN9" s="27"/>
      <c r="BO9" s="27"/>
      <c r="BP9" s="27"/>
      <c r="BQ9" s="27"/>
      <c r="BR9" s="27"/>
      <c r="BS9" s="27"/>
      <c r="BT9" s="27"/>
      <c r="BU9" s="27"/>
      <c r="BV9" s="27"/>
      <c r="BW9" s="27"/>
      <c r="BX9" s="27"/>
      <c r="BY9" s="27"/>
      <c r="BZ9" s="27"/>
      <c r="CA9" s="27"/>
      <c r="CB9" s="27"/>
      <c r="CC9" s="27"/>
      <c r="CD9" s="27"/>
      <c r="CE9" s="27"/>
      <c r="CF9" s="27"/>
      <c r="CG9" s="27"/>
      <c r="CH9" s="27"/>
      <c r="CI9" s="27"/>
      <c r="CJ9" s="27"/>
      <c r="CK9" s="27"/>
      <c r="CL9" s="27"/>
      <c r="CM9" s="27"/>
      <c r="CN9" s="27"/>
      <c r="CO9" s="27"/>
      <c r="CP9" s="27"/>
      <c r="CQ9" s="27"/>
      <c r="CR9" s="27"/>
      <c r="CS9" s="27"/>
      <c r="CT9" s="27"/>
      <c r="CU9" s="27"/>
      <c r="CV9" s="27"/>
      <c r="CW9" s="27"/>
      <c r="CX9" s="27"/>
      <c r="CY9" s="27"/>
      <c r="CZ9" s="27"/>
      <c r="DA9" s="27"/>
      <c r="DB9" s="27"/>
      <c r="DC9" s="27"/>
      <c r="DD9" s="27"/>
      <c r="DE9" s="27"/>
      <c r="DF9" s="27"/>
      <c r="DG9" s="27"/>
      <c r="DH9" s="27"/>
      <c r="DI9" s="27"/>
      <c r="DJ9" s="27"/>
      <c r="DK9" s="27"/>
      <c r="DL9" s="27"/>
      <c r="DM9" s="27"/>
      <c r="DN9" s="27"/>
      <c r="DO9" s="27"/>
      <c r="DP9" s="27"/>
      <c r="DQ9" s="27"/>
      <c r="DR9" s="27"/>
      <c r="DS9" s="27"/>
      <c r="DT9" s="27"/>
      <c r="DU9" s="27"/>
      <c r="DV9" s="27"/>
      <c r="DW9" s="27"/>
      <c r="DX9" s="27"/>
      <c r="DY9" s="27"/>
      <c r="DZ9" s="27"/>
      <c r="EA9" s="27"/>
      <c r="EB9" s="27"/>
      <c r="EC9" s="27"/>
      <c r="ED9" s="27"/>
      <c r="EE9" s="27"/>
      <c r="EF9" s="27"/>
      <c r="EG9" s="27"/>
      <c r="EH9" s="27"/>
      <c r="EI9" s="27"/>
      <c r="EJ9" s="27"/>
      <c r="EK9" s="27"/>
      <c r="EL9" s="27"/>
      <c r="EM9" s="27"/>
      <c r="EN9" s="27"/>
      <c r="EO9" s="27"/>
      <c r="EP9" s="27"/>
      <c r="EQ9" s="27"/>
      <c r="ER9" s="27"/>
      <c r="ES9" s="27"/>
      <c r="ET9" s="27"/>
      <c r="EU9" s="27"/>
      <c r="EV9" s="27"/>
      <c r="EW9" s="27"/>
      <c r="EX9" s="27"/>
      <c r="EY9" s="27"/>
      <c r="EZ9" s="27"/>
      <c r="FA9" s="27"/>
      <c r="FB9" s="27"/>
      <c r="FC9" s="27"/>
      <c r="FD9" s="27"/>
      <c r="FE9" s="27"/>
      <c r="FF9" s="27"/>
      <c r="FG9" s="27"/>
      <c r="FH9" s="27"/>
      <c r="FI9" s="27"/>
      <c r="FJ9" s="27"/>
      <c r="FK9" s="27"/>
      <c r="FL9" s="27"/>
      <c r="FM9" s="27"/>
      <c r="FN9" s="27"/>
      <c r="FO9" s="27"/>
      <c r="FP9" s="27"/>
      <c r="FQ9" s="27"/>
      <c r="FR9" s="27"/>
      <c r="FS9" s="27"/>
      <c r="FT9" s="27"/>
      <c r="FU9" s="27"/>
      <c r="FV9" s="27"/>
      <c r="FW9" s="27"/>
      <c r="FX9" s="27"/>
      <c r="FY9" s="27"/>
      <c r="FZ9" s="27"/>
      <c r="GA9" s="27"/>
      <c r="GB9" s="27"/>
      <c r="GC9" s="27"/>
      <c r="GD9" s="27"/>
      <c r="GE9" s="27"/>
      <c r="GF9" s="27"/>
      <c r="GG9" s="27"/>
      <c r="GH9" s="27"/>
      <c r="GI9" s="27"/>
      <c r="GJ9" s="27"/>
      <c r="GK9" s="27"/>
      <c r="GL9" s="27"/>
      <c r="GM9" s="27"/>
      <c r="GN9" s="27"/>
      <c r="GO9" s="27"/>
      <c r="GP9" s="27"/>
      <c r="GQ9" s="27"/>
      <c r="GR9" s="27"/>
      <c r="GS9" s="27"/>
      <c r="GT9" s="27"/>
      <c r="GU9" s="27"/>
      <c r="GV9" s="27"/>
      <c r="GW9" s="27"/>
      <c r="GX9" s="27"/>
      <c r="GY9" s="27"/>
      <c r="GZ9" s="27"/>
      <c r="HA9" s="27"/>
      <c r="HB9" s="27"/>
      <c r="HC9" s="27"/>
      <c r="HD9" s="27"/>
      <c r="HE9" s="27"/>
      <c r="HF9" s="27"/>
      <c r="HG9" s="27"/>
      <c r="HH9" s="27"/>
      <c r="HI9" s="27"/>
      <c r="HJ9" s="27"/>
      <c r="HK9" s="27"/>
      <c r="HL9" s="27"/>
      <c r="HM9" s="27"/>
      <c r="HN9" s="27"/>
      <c r="HO9" s="27"/>
      <c r="HP9" s="27"/>
      <c r="HQ9" s="27"/>
      <c r="HR9" s="27"/>
      <c r="HS9" s="27"/>
      <c r="HT9" s="27"/>
      <c r="HU9" s="27"/>
      <c r="HV9" s="27"/>
      <c r="HW9" s="27"/>
      <c r="HX9" s="27"/>
      <c r="HY9" s="27"/>
      <c r="HZ9" s="27"/>
      <c r="IA9" s="27"/>
      <c r="IB9" s="27"/>
      <c r="IC9" s="27"/>
      <c r="ID9" s="27"/>
      <c r="IE9" s="27"/>
      <c r="IF9" s="27"/>
      <c r="IG9" s="27"/>
      <c r="IH9" s="27"/>
      <c r="II9" s="27"/>
      <c r="IJ9" s="27"/>
      <c r="IK9" s="27"/>
      <c r="IL9" s="27"/>
      <c r="IM9" s="27"/>
      <c r="IN9" s="27"/>
      <c r="IO9" s="27"/>
      <c r="IP9" s="27"/>
      <c r="IQ9" s="27"/>
      <c r="IR9" s="27"/>
      <c r="IS9" s="27"/>
      <c r="IT9" s="27"/>
      <c r="IU9" s="27"/>
      <c r="IV9" s="27"/>
      <c r="IW9" s="27"/>
      <c r="IX9" s="27"/>
      <c r="IY9" s="27"/>
      <c r="IZ9" s="27"/>
      <c r="JA9" s="27"/>
      <c r="JB9" s="27"/>
      <c r="JC9" s="27"/>
      <c r="JD9" s="27"/>
      <c r="JE9" s="27"/>
      <c r="JF9" s="27"/>
      <c r="JG9" s="27"/>
      <c r="JH9" s="27"/>
      <c r="JI9" s="27"/>
      <c r="JJ9" s="27"/>
      <c r="JK9" s="27"/>
      <c r="JL9" s="27"/>
      <c r="JM9" s="27"/>
      <c r="JN9" s="27"/>
      <c r="JO9" s="27"/>
      <c r="JP9" s="27"/>
      <c r="JQ9" s="27"/>
      <c r="JR9" s="27"/>
      <c r="JS9" s="27"/>
      <c r="JT9" s="27"/>
      <c r="JU9" s="27"/>
      <c r="JV9" s="27"/>
      <c r="JW9" s="27"/>
      <c r="JX9" s="27"/>
      <c r="KA9" s="27"/>
      <c r="KB9" s="27"/>
      <c r="KC9" s="27"/>
      <c r="KD9" s="27"/>
      <c r="KE9" s="27"/>
      <c r="KF9" s="27"/>
      <c r="KG9" s="27"/>
      <c r="KH9" s="27"/>
      <c r="KI9" s="27"/>
      <c r="KJ9" s="27"/>
      <c r="KK9" s="27"/>
      <c r="KL9" s="27"/>
      <c r="KM9" s="27"/>
      <c r="KN9" s="27"/>
      <c r="KO9" s="27"/>
      <c r="KP9" s="27"/>
      <c r="KQ9" s="27"/>
      <c r="KR9" s="27"/>
      <c r="KS9" s="27"/>
      <c r="KT9" s="27"/>
      <c r="KU9" s="27"/>
      <c r="KV9" s="27"/>
      <c r="KW9" s="27"/>
      <c r="KX9" s="27"/>
      <c r="KY9" s="27"/>
      <c r="KZ9" s="27"/>
      <c r="LA9" s="27"/>
      <c r="LB9" s="27"/>
      <c r="LC9" s="27"/>
      <c r="LD9" s="27"/>
      <c r="LE9" s="27"/>
      <c r="LF9" s="27"/>
      <c r="LG9" s="27"/>
      <c r="LH9" s="27"/>
      <c r="LI9" s="27"/>
      <c r="LJ9" s="27"/>
      <c r="LK9" s="27"/>
      <c r="LL9" s="27"/>
      <c r="LM9" s="27"/>
      <c r="LN9" s="27"/>
      <c r="LO9" s="27"/>
      <c r="LP9" s="27"/>
      <c r="LQ9" s="27"/>
      <c r="LR9" s="27"/>
      <c r="LS9" s="27"/>
      <c r="LT9" s="27"/>
      <c r="LU9" s="27"/>
      <c r="LV9" s="27"/>
      <c r="LW9" s="27"/>
      <c r="LX9" s="27"/>
      <c r="LY9" s="27"/>
      <c r="LZ9" s="27"/>
      <c r="MA9" s="27"/>
      <c r="MB9" s="27"/>
      <c r="MC9" s="27"/>
      <c r="MD9" s="27"/>
      <c r="ME9" s="27"/>
      <c r="MF9" s="27"/>
      <c r="MG9" s="27"/>
      <c r="MH9" s="27"/>
      <c r="MI9" s="27"/>
      <c r="MJ9" s="27"/>
      <c r="MK9" s="27"/>
      <c r="ML9" s="27"/>
      <c r="MM9" s="27"/>
      <c r="MN9" s="27"/>
      <c r="MO9" s="27"/>
      <c r="MP9" s="27"/>
      <c r="MQ9" s="27"/>
      <c r="MR9" s="27"/>
      <c r="MS9" s="27"/>
      <c r="MT9" s="27"/>
      <c r="MU9" s="27"/>
      <c r="MV9" s="27"/>
      <c r="MW9" s="27"/>
      <c r="MX9" s="27"/>
      <c r="MY9" s="27"/>
      <c r="MZ9" s="27"/>
      <c r="NA9" s="27"/>
      <c r="NB9" s="27"/>
      <c r="NC9" s="27"/>
      <c r="ND9" s="27"/>
      <c r="NE9" s="27"/>
      <c r="NF9" s="27"/>
      <c r="NG9" s="27"/>
      <c r="NH9" s="27"/>
      <c r="NI9" s="27"/>
      <c r="NJ9" s="27"/>
      <c r="NK9" s="27"/>
      <c r="NL9" s="27"/>
      <c r="NM9" s="27"/>
      <c r="NN9" s="27"/>
      <c r="NO9" s="27"/>
      <c r="NP9" s="27"/>
      <c r="NQ9" s="27"/>
      <c r="NR9" s="27"/>
      <c r="NS9" s="27"/>
      <c r="NT9" s="27"/>
      <c r="NU9" s="27"/>
      <c r="NV9" s="27"/>
      <c r="NW9" s="27"/>
      <c r="NX9" s="27"/>
      <c r="NY9" s="27"/>
      <c r="NZ9" s="27"/>
      <c r="OA9" s="27"/>
      <c r="OB9" s="27"/>
      <c r="OC9" s="27"/>
      <c r="OD9" s="27"/>
      <c r="OE9" s="27"/>
      <c r="OF9" s="27"/>
      <c r="OG9" s="27"/>
      <c r="OH9" s="27"/>
      <c r="OI9" s="27"/>
      <c r="OJ9" s="27"/>
      <c r="OK9" s="27"/>
      <c r="OL9" s="27"/>
      <c r="OM9" s="27"/>
      <c r="ON9" s="27"/>
      <c r="OO9" s="27"/>
      <c r="OP9" s="27"/>
      <c r="OQ9" s="27"/>
      <c r="OR9" s="27"/>
      <c r="OS9" s="27"/>
      <c r="OT9" s="27"/>
      <c r="OU9" s="27"/>
      <c r="OV9" s="27"/>
      <c r="OW9" s="27"/>
      <c r="OX9" s="27"/>
      <c r="OY9" s="27"/>
      <c r="OZ9" s="27"/>
      <c r="PA9" s="27"/>
      <c r="PB9" s="27"/>
      <c r="PC9" s="27"/>
      <c r="PD9" s="27"/>
      <c r="PE9" s="27"/>
      <c r="PF9" s="27"/>
      <c r="PG9" s="27"/>
      <c r="PH9" s="27"/>
      <c r="PI9" s="27"/>
      <c r="PJ9" s="27"/>
      <c r="PK9" s="27"/>
      <c r="PL9" s="27"/>
      <c r="PM9" s="27"/>
      <c r="PN9" s="27"/>
      <c r="PO9" s="27"/>
      <c r="PP9" s="27"/>
      <c r="PQ9" s="27"/>
      <c r="PR9" s="27"/>
      <c r="PS9" s="27"/>
      <c r="PT9" s="27"/>
      <c r="PU9" s="27"/>
      <c r="PV9" s="27"/>
      <c r="PW9" s="27"/>
      <c r="PX9" s="27"/>
      <c r="PY9" s="27"/>
      <c r="PZ9" s="27"/>
      <c r="QA9" s="27"/>
      <c r="QB9" s="27"/>
      <c r="QC9" s="27"/>
      <c r="QD9" s="27"/>
      <c r="QE9" s="27"/>
      <c r="QF9" s="27"/>
      <c r="QG9" s="27"/>
      <c r="QH9" s="27"/>
      <c r="QI9" s="27"/>
      <c r="QJ9" s="27"/>
      <c r="QK9" s="27"/>
      <c r="QL9" s="27"/>
      <c r="QM9" s="27"/>
      <c r="QN9" s="27"/>
      <c r="QO9" s="27"/>
      <c r="QP9" s="27"/>
      <c r="QQ9" s="27"/>
      <c r="QR9" s="27"/>
      <c r="QS9" s="27"/>
      <c r="QT9" s="27"/>
      <c r="QU9" s="27"/>
      <c r="QV9" s="27"/>
      <c r="QW9" s="27"/>
      <c r="QX9" s="27"/>
      <c r="QY9" s="27"/>
      <c r="QZ9" s="27"/>
      <c r="RA9" s="27"/>
      <c r="RB9" s="27"/>
      <c r="RC9" s="27"/>
      <c r="RD9" s="27"/>
      <c r="RE9" s="27"/>
      <c r="RF9" s="27"/>
      <c r="RG9" s="27"/>
      <c r="RH9" s="27"/>
      <c r="RI9" s="27"/>
      <c r="RJ9" s="27"/>
      <c r="RK9" s="27"/>
      <c r="RL9" s="27"/>
      <c r="RM9" s="27"/>
      <c r="RN9" s="27"/>
      <c r="RO9" s="27"/>
      <c r="RP9" s="27"/>
      <c r="RQ9" s="27"/>
      <c r="RR9" s="27"/>
      <c r="RS9" s="27"/>
      <c r="RT9" s="27"/>
      <c r="RU9" s="27"/>
      <c r="RV9" s="27"/>
      <c r="RW9" s="27"/>
      <c r="RX9" s="27"/>
      <c r="RY9" s="27"/>
      <c r="RZ9" s="27"/>
      <c r="SA9" s="27"/>
      <c r="SB9" s="27"/>
      <c r="SC9" s="27"/>
      <c r="SD9" s="27"/>
      <c r="SE9" s="27"/>
      <c r="SF9" s="27"/>
      <c r="SG9" s="27"/>
      <c r="SH9" s="27"/>
      <c r="SI9" s="27"/>
      <c r="SJ9" s="27"/>
      <c r="SK9" s="27"/>
      <c r="SL9" s="27"/>
      <c r="SM9" s="27"/>
      <c r="SN9" s="27"/>
      <c r="SO9" s="27"/>
      <c r="SP9" s="27"/>
      <c r="SQ9" s="27"/>
      <c r="SR9" s="27"/>
      <c r="SS9" s="27"/>
      <c r="ST9" s="27"/>
      <c r="SU9" s="27"/>
      <c r="SV9" s="27"/>
      <c r="SW9" s="27"/>
      <c r="SX9" s="27"/>
      <c r="SY9" s="27"/>
      <c r="SZ9" s="27"/>
      <c r="TA9" s="27"/>
      <c r="TB9" s="27"/>
      <c r="TC9" s="27"/>
      <c r="TD9" s="27"/>
      <c r="TE9" s="27"/>
      <c r="TF9" s="27"/>
      <c r="TG9" s="27"/>
      <c r="TH9" s="27"/>
      <c r="TI9" s="27"/>
      <c r="TJ9" s="27"/>
      <c r="TK9" s="27"/>
      <c r="TL9" s="27"/>
      <c r="TM9" s="27"/>
      <c r="TN9" s="27"/>
      <c r="TO9" s="27"/>
    </row>
    <row r="10" hidden="1">
      <c r="C10" s="18"/>
      <c r="D10" s="18"/>
      <c r="E10" s="18"/>
      <c r="F10" s="18"/>
      <c r="G10" s="18"/>
      <c r="H10" s="18"/>
      <c r="I10" s="18"/>
      <c r="J10" s="18"/>
      <c r="K10" s="77"/>
      <c r="M10" s="9"/>
      <c r="N10" s="9"/>
      <c r="O10" s="9"/>
      <c r="P10" s="9"/>
      <c r="Q10" s="9"/>
      <c r="R10" s="9"/>
      <c r="S10" s="9"/>
      <c r="T10" s="9"/>
      <c r="U10" s="9"/>
      <c r="V10" s="29"/>
      <c r="W10" s="9"/>
      <c r="X10" s="9"/>
      <c r="Y10" s="9"/>
      <c r="Z10" s="9"/>
      <c r="AA10" s="9"/>
      <c r="AB10" s="9"/>
      <c r="AC10" s="62"/>
      <c r="AD10" s="9"/>
      <c r="AE10" s="9"/>
      <c r="AH10" s="20"/>
      <c r="AI10" s="31"/>
      <c r="AJ10" s="27"/>
      <c r="AK10" s="27"/>
      <c r="AL10" s="27"/>
      <c r="AM10" s="27"/>
      <c r="AN10" s="27"/>
      <c r="AO10" s="27"/>
      <c r="AP10" s="27"/>
      <c r="AQ10" s="27"/>
      <c r="AR10" s="27"/>
      <c r="AS10" s="27"/>
      <c r="AT10" s="27"/>
      <c r="AU10" s="27"/>
      <c r="AV10" s="27"/>
      <c r="AW10" s="27"/>
      <c r="AX10" s="27"/>
      <c r="AY10" s="27"/>
      <c r="AZ10" s="27"/>
      <c r="BA10" s="27"/>
      <c r="BB10" s="27"/>
      <c r="BC10" s="27"/>
      <c r="BD10" s="27"/>
      <c r="BE10" s="27"/>
      <c r="BF10" s="27"/>
      <c r="BG10" s="27"/>
      <c r="BH10" s="27"/>
      <c r="BI10" s="27"/>
      <c r="BJ10" s="27"/>
      <c r="BK10" s="27"/>
      <c r="BL10" s="27"/>
      <c r="BM10" s="27"/>
      <c r="BN10" s="27"/>
      <c r="BO10" s="27"/>
      <c r="BP10" s="27"/>
      <c r="BQ10" s="27"/>
      <c r="BR10" s="27"/>
      <c r="BS10" s="27"/>
      <c r="BT10" s="27"/>
      <c r="BU10" s="27"/>
      <c r="BV10" s="27"/>
      <c r="BW10" s="27"/>
      <c r="BX10" s="27"/>
      <c r="BY10" s="27"/>
      <c r="BZ10" s="27"/>
      <c r="CA10" s="27"/>
      <c r="CB10" s="27"/>
      <c r="CC10" s="27"/>
      <c r="CD10" s="27"/>
      <c r="CE10" s="27"/>
      <c r="CF10" s="27"/>
      <c r="CG10" s="27"/>
      <c r="CH10" s="27"/>
      <c r="CI10" s="27"/>
      <c r="CJ10" s="27"/>
      <c r="CK10" s="27"/>
      <c r="CL10" s="27"/>
      <c r="CM10" s="27"/>
      <c r="CN10" s="27"/>
      <c r="CO10" s="27"/>
      <c r="CP10" s="27"/>
      <c r="CQ10" s="27"/>
      <c r="CR10" s="27"/>
      <c r="CS10" s="27"/>
      <c r="CT10" s="27"/>
      <c r="CU10" s="27"/>
      <c r="CV10" s="27"/>
      <c r="CW10" s="27"/>
      <c r="CX10" s="27"/>
      <c r="CY10" s="27"/>
      <c r="CZ10" s="27"/>
      <c r="DA10" s="27"/>
      <c r="DB10" s="27"/>
      <c r="DC10" s="27"/>
      <c r="DD10" s="27"/>
      <c r="DE10" s="27"/>
      <c r="DF10" s="27"/>
      <c r="DG10" s="27"/>
      <c r="DH10" s="27"/>
      <c r="DI10" s="27"/>
      <c r="DJ10" s="27"/>
      <c r="DK10" s="27"/>
      <c r="DL10" s="27"/>
      <c r="DM10" s="27"/>
      <c r="DN10" s="27"/>
      <c r="DO10" s="27"/>
      <c r="DP10" s="27"/>
      <c r="DQ10" s="27"/>
      <c r="DR10" s="27"/>
      <c r="DS10" s="27"/>
      <c r="DT10" s="27"/>
      <c r="DU10" s="27"/>
      <c r="DV10" s="27"/>
      <c r="DW10" s="27"/>
      <c r="DX10" s="27"/>
      <c r="DY10" s="27"/>
      <c r="DZ10" s="27"/>
      <c r="EA10" s="27"/>
      <c r="EB10" s="27"/>
      <c r="EC10" s="27"/>
      <c r="ED10" s="27"/>
      <c r="EE10" s="27"/>
      <c r="EF10" s="27"/>
      <c r="EG10" s="27"/>
      <c r="EH10" s="27"/>
      <c r="EI10" s="27"/>
      <c r="EJ10" s="27"/>
      <c r="EK10" s="27"/>
      <c r="EL10" s="27"/>
      <c r="EM10" s="27"/>
      <c r="EN10" s="27"/>
      <c r="EO10" s="27"/>
      <c r="EP10" s="27"/>
      <c r="EQ10" s="27"/>
      <c r="ER10" s="27"/>
      <c r="ES10" s="27"/>
      <c r="ET10" s="27"/>
      <c r="EU10" s="27"/>
      <c r="EV10" s="27"/>
      <c r="EW10" s="27"/>
      <c r="EX10" s="27"/>
      <c r="EY10" s="27"/>
      <c r="EZ10" s="27"/>
      <c r="FA10" s="27"/>
      <c r="FB10" s="27"/>
      <c r="FC10" s="27"/>
      <c r="FD10" s="27"/>
      <c r="FE10" s="27"/>
      <c r="FF10" s="27"/>
      <c r="FG10" s="27"/>
      <c r="FH10" s="27"/>
      <c r="FI10" s="27"/>
      <c r="FJ10" s="27"/>
      <c r="FK10" s="27"/>
      <c r="FL10" s="27"/>
      <c r="FM10" s="27"/>
      <c r="FN10" s="27"/>
      <c r="FO10" s="27"/>
      <c r="FP10" s="27"/>
      <c r="FQ10" s="27"/>
      <c r="FR10" s="27"/>
      <c r="FS10" s="27"/>
      <c r="FT10" s="27"/>
      <c r="FU10" s="27"/>
      <c r="FV10" s="27"/>
      <c r="FW10" s="27"/>
      <c r="FX10" s="27"/>
      <c r="FY10" s="27"/>
      <c r="FZ10" s="27"/>
      <c r="GA10" s="27"/>
      <c r="GB10" s="27"/>
      <c r="GC10" s="27"/>
      <c r="GD10" s="27"/>
      <c r="GE10" s="27"/>
      <c r="GF10" s="27"/>
      <c r="GG10" s="27"/>
      <c r="GH10" s="27"/>
      <c r="GI10" s="27"/>
      <c r="GJ10" s="27"/>
      <c r="GK10" s="27"/>
      <c r="GL10" s="27"/>
      <c r="GM10" s="27"/>
      <c r="GN10" s="27"/>
      <c r="GO10" s="27"/>
      <c r="GP10" s="27"/>
      <c r="GQ10" s="27"/>
      <c r="GR10" s="27"/>
      <c r="GS10" s="27"/>
      <c r="GT10" s="27"/>
      <c r="GU10" s="27"/>
      <c r="GV10" s="27"/>
      <c r="GW10" s="27"/>
      <c r="GX10" s="27"/>
      <c r="GY10" s="27"/>
      <c r="GZ10" s="27"/>
      <c r="HA10" s="27"/>
      <c r="HB10" s="27"/>
      <c r="HC10" s="27"/>
      <c r="HD10" s="27"/>
      <c r="HE10" s="27"/>
      <c r="HF10" s="27"/>
      <c r="HG10" s="27"/>
      <c r="HH10" s="27"/>
      <c r="HI10" s="27"/>
      <c r="HJ10" s="27"/>
      <c r="HK10" s="27"/>
      <c r="HL10" s="27"/>
      <c r="HM10" s="27"/>
      <c r="HN10" s="27"/>
      <c r="HO10" s="27"/>
      <c r="HP10" s="27"/>
      <c r="HQ10" s="27"/>
      <c r="HR10" s="27"/>
      <c r="HS10" s="27"/>
      <c r="HT10" s="27"/>
      <c r="HU10" s="27"/>
      <c r="HV10" s="27"/>
      <c r="HW10" s="27"/>
      <c r="HX10" s="27"/>
      <c r="HY10" s="27"/>
      <c r="HZ10" s="27"/>
      <c r="IA10" s="27"/>
      <c r="IB10" s="27"/>
      <c r="IC10" s="27"/>
      <c r="ID10" s="27"/>
      <c r="IE10" s="27"/>
      <c r="IF10" s="27"/>
      <c r="IG10" s="27"/>
      <c r="IH10" s="27"/>
      <c r="II10" s="27"/>
      <c r="IJ10" s="27"/>
      <c r="IK10" s="27"/>
      <c r="IL10" s="27"/>
      <c r="IM10" s="27"/>
      <c r="IN10" s="27"/>
      <c r="IO10" s="27"/>
      <c r="IP10" s="27"/>
      <c r="IQ10" s="27"/>
      <c r="IR10" s="27"/>
      <c r="IS10" s="27"/>
      <c r="IT10" s="27"/>
      <c r="IU10" s="27"/>
      <c r="IV10" s="27"/>
      <c r="IW10" s="27"/>
      <c r="IX10" s="27"/>
      <c r="IY10" s="27"/>
      <c r="IZ10" s="27"/>
      <c r="JA10" s="27"/>
      <c r="JB10" s="27"/>
      <c r="JC10" s="27"/>
      <c r="JD10" s="27"/>
      <c r="JE10" s="27"/>
      <c r="JF10" s="27"/>
      <c r="JG10" s="27"/>
      <c r="JH10" s="27"/>
      <c r="JI10" s="27"/>
      <c r="JJ10" s="27"/>
      <c r="JK10" s="27"/>
      <c r="JL10" s="27"/>
      <c r="JM10" s="27"/>
      <c r="JN10" s="27"/>
      <c r="JO10" s="27"/>
      <c r="JP10" s="27"/>
      <c r="JQ10" s="27"/>
      <c r="JR10" s="27"/>
      <c r="JS10" s="27"/>
      <c r="JT10" s="27"/>
      <c r="JU10" s="27"/>
      <c r="JV10" s="27"/>
      <c r="JW10" s="27"/>
      <c r="JX10" s="27"/>
      <c r="KA10" s="27"/>
      <c r="KB10" s="27"/>
      <c r="KC10" s="27"/>
      <c r="KD10" s="27"/>
      <c r="KE10" s="27"/>
      <c r="KF10" s="27"/>
      <c r="KG10" s="27"/>
      <c r="KH10" s="27"/>
      <c r="KI10" s="27"/>
      <c r="KJ10" s="27"/>
      <c r="KK10" s="27"/>
      <c r="KL10" s="27"/>
      <c r="KM10" s="27"/>
      <c r="KN10" s="27"/>
      <c r="KO10" s="27"/>
      <c r="KP10" s="27"/>
      <c r="KQ10" s="27"/>
      <c r="KR10" s="27"/>
      <c r="KS10" s="27"/>
      <c r="KT10" s="27"/>
      <c r="KU10" s="27"/>
      <c r="KV10" s="27"/>
      <c r="KW10" s="27"/>
      <c r="KX10" s="27"/>
      <c r="KY10" s="27"/>
      <c r="KZ10" s="27"/>
      <c r="LA10" s="27"/>
      <c r="LB10" s="27"/>
      <c r="LC10" s="27"/>
      <c r="LD10" s="27"/>
      <c r="LE10" s="27"/>
      <c r="LF10" s="27"/>
      <c r="LG10" s="27"/>
      <c r="LH10" s="27"/>
      <c r="LI10" s="27"/>
      <c r="LJ10" s="27"/>
      <c r="LK10" s="27"/>
      <c r="LL10" s="27"/>
      <c r="LM10" s="27"/>
      <c r="LN10" s="27"/>
      <c r="LO10" s="27"/>
      <c r="LP10" s="27"/>
      <c r="LQ10" s="27"/>
      <c r="LR10" s="27"/>
      <c r="LS10" s="27"/>
      <c r="LT10" s="27"/>
      <c r="LU10" s="27"/>
      <c r="LV10" s="27"/>
      <c r="LW10" s="27"/>
      <c r="LX10" s="27"/>
      <c r="LY10" s="27"/>
      <c r="LZ10" s="27"/>
      <c r="MA10" s="27"/>
      <c r="MB10" s="27"/>
      <c r="MC10" s="27"/>
      <c r="MD10" s="27"/>
      <c r="ME10" s="27"/>
      <c r="MF10" s="27"/>
      <c r="MG10" s="27"/>
      <c r="MH10" s="27"/>
      <c r="MI10" s="27"/>
      <c r="MJ10" s="27"/>
      <c r="MK10" s="27"/>
      <c r="ML10" s="27"/>
      <c r="MM10" s="27"/>
      <c r="MN10" s="27"/>
      <c r="MO10" s="27"/>
      <c r="MP10" s="27"/>
      <c r="MQ10" s="27"/>
      <c r="MR10" s="27"/>
      <c r="MS10" s="27"/>
      <c r="MT10" s="27"/>
      <c r="MU10" s="27"/>
      <c r="MV10" s="27"/>
      <c r="MW10" s="27"/>
      <c r="MX10" s="27"/>
      <c r="MY10" s="27"/>
      <c r="MZ10" s="27"/>
      <c r="NA10" s="27"/>
      <c r="NB10" s="27"/>
      <c r="NC10" s="27"/>
      <c r="ND10" s="27"/>
      <c r="NE10" s="27"/>
      <c r="NF10" s="27"/>
      <c r="NG10" s="27"/>
      <c r="NH10" s="27"/>
      <c r="NI10" s="27"/>
      <c r="NJ10" s="27"/>
      <c r="NK10" s="27"/>
      <c r="NL10" s="27"/>
      <c r="NM10" s="27"/>
      <c r="NN10" s="27"/>
      <c r="NO10" s="27"/>
      <c r="NP10" s="27"/>
      <c r="NQ10" s="27"/>
      <c r="NR10" s="27"/>
      <c r="NS10" s="27"/>
      <c r="NT10" s="27"/>
      <c r="NU10" s="27"/>
      <c r="NV10" s="27"/>
      <c r="NW10" s="27"/>
      <c r="NX10" s="27"/>
      <c r="NY10" s="27"/>
      <c r="NZ10" s="27"/>
      <c r="OA10" s="27"/>
      <c r="OB10" s="27"/>
      <c r="OC10" s="27"/>
      <c r="OD10" s="27"/>
      <c r="OE10" s="27"/>
      <c r="OF10" s="27"/>
      <c r="OG10" s="27"/>
      <c r="OH10" s="27"/>
      <c r="OI10" s="27"/>
      <c r="OJ10" s="27"/>
      <c r="OK10" s="27"/>
      <c r="OL10" s="27"/>
      <c r="OM10" s="27"/>
      <c r="ON10" s="27"/>
      <c r="OO10" s="27"/>
      <c r="OP10" s="27"/>
      <c r="OQ10" s="27"/>
      <c r="OR10" s="27"/>
      <c r="OS10" s="27"/>
      <c r="OT10" s="27"/>
      <c r="OU10" s="27"/>
      <c r="OV10" s="27"/>
      <c r="OW10" s="27"/>
      <c r="OX10" s="27"/>
      <c r="OY10" s="27"/>
      <c r="OZ10" s="27"/>
      <c r="PA10" s="27"/>
      <c r="PB10" s="27"/>
      <c r="PC10" s="27"/>
      <c r="PD10" s="27"/>
      <c r="PE10" s="27"/>
      <c r="PF10" s="27"/>
      <c r="PG10" s="27"/>
      <c r="PH10" s="27"/>
      <c r="PI10" s="27"/>
      <c r="PJ10" s="27"/>
      <c r="PK10" s="27"/>
      <c r="PL10" s="27"/>
      <c r="PM10" s="27"/>
      <c r="PN10" s="27"/>
      <c r="PO10" s="27"/>
      <c r="PP10" s="27"/>
      <c r="PQ10" s="27"/>
      <c r="PR10" s="27"/>
      <c r="PS10" s="27"/>
      <c r="PT10" s="27"/>
      <c r="PU10" s="27"/>
      <c r="PV10" s="27"/>
      <c r="PW10" s="27"/>
      <c r="PX10" s="27"/>
      <c r="PY10" s="27"/>
      <c r="PZ10" s="27"/>
      <c r="QA10" s="27"/>
      <c r="QB10" s="27"/>
      <c r="QC10" s="27"/>
      <c r="QD10" s="27"/>
      <c r="QE10" s="27"/>
      <c r="QF10" s="27"/>
      <c r="QG10" s="27"/>
      <c r="QH10" s="27"/>
      <c r="QI10" s="27"/>
      <c r="QJ10" s="27"/>
      <c r="QK10" s="27"/>
      <c r="QL10" s="27"/>
      <c r="QM10" s="27"/>
      <c r="QN10" s="27"/>
      <c r="QO10" s="27"/>
      <c r="QP10" s="27"/>
      <c r="QQ10" s="27"/>
      <c r="QR10" s="27"/>
      <c r="QS10" s="27"/>
      <c r="QT10" s="27"/>
      <c r="QU10" s="27"/>
      <c r="QV10" s="27"/>
      <c r="QW10" s="27"/>
      <c r="QX10" s="27"/>
      <c r="QY10" s="27"/>
      <c r="QZ10" s="27"/>
      <c r="RA10" s="27"/>
      <c r="RB10" s="27"/>
      <c r="RC10" s="27"/>
      <c r="RD10" s="27"/>
      <c r="RE10" s="27"/>
      <c r="RF10" s="27"/>
      <c r="RG10" s="27"/>
      <c r="RH10" s="27"/>
      <c r="RI10" s="27"/>
      <c r="RJ10" s="27"/>
      <c r="RK10" s="27"/>
      <c r="RL10" s="27"/>
      <c r="RM10" s="27"/>
      <c r="RN10" s="27"/>
      <c r="RO10" s="27"/>
      <c r="RP10" s="27"/>
      <c r="RQ10" s="27"/>
      <c r="RR10" s="27"/>
      <c r="RS10" s="27"/>
      <c r="RT10" s="27"/>
      <c r="RU10" s="27"/>
      <c r="RV10" s="27"/>
      <c r="RW10" s="27"/>
      <c r="RX10" s="27"/>
      <c r="RY10" s="27"/>
      <c r="RZ10" s="27"/>
      <c r="SA10" s="27"/>
      <c r="SB10" s="27"/>
      <c r="SC10" s="27"/>
      <c r="SD10" s="27"/>
      <c r="SE10" s="27"/>
      <c r="SF10" s="27"/>
      <c r="SG10" s="27"/>
      <c r="SH10" s="27"/>
      <c r="SI10" s="27"/>
      <c r="SJ10" s="27"/>
      <c r="SK10" s="27"/>
      <c r="SL10" s="27"/>
      <c r="SM10" s="27"/>
      <c r="SN10" s="27"/>
      <c r="SO10" s="27"/>
      <c r="SP10" s="27"/>
      <c r="SQ10" s="27"/>
      <c r="SR10" s="27"/>
      <c r="SS10" s="27"/>
      <c r="ST10" s="27"/>
      <c r="SU10" s="27"/>
      <c r="SV10" s="27"/>
      <c r="SW10" s="27"/>
      <c r="SX10" s="27"/>
      <c r="SY10" s="27"/>
      <c r="SZ10" s="27"/>
      <c r="TA10" s="27"/>
      <c r="TB10" s="27"/>
      <c r="TC10" s="27"/>
      <c r="TD10" s="27"/>
      <c r="TE10" s="27"/>
      <c r="TF10" s="27"/>
      <c r="TG10" s="27"/>
      <c r="TH10" s="27"/>
      <c r="TI10" s="27"/>
      <c r="TJ10" s="27"/>
      <c r="TK10" s="27"/>
      <c r="TL10" s="27"/>
      <c r="TM10" s="27"/>
      <c r="TN10" s="27"/>
      <c r="TO10" s="27"/>
    </row>
    <row r="11" ht="13.5" customHeight="1" s="35" customFormat="1">
      <c r="A11" s="130" t="s">
        <v>147</v>
      </c>
      <c r="B11" s="131"/>
      <c r="C11" s="131"/>
      <c r="D11" s="131"/>
      <c r="E11" s="131"/>
      <c r="F11" s="131"/>
      <c r="G11" s="131"/>
      <c r="H11" s="131"/>
      <c r="I11" s="131"/>
      <c r="J11" s="132"/>
      <c r="K11" s="79" t="s">
        <v>148</v>
      </c>
      <c r="L11" s="32"/>
      <c r="M11" s="32" t="s">
        <v>149</v>
      </c>
      <c r="N11" s="33"/>
      <c r="O11" s="33"/>
      <c r="P11" s="33"/>
      <c r="Q11" s="121" t="s">
        <v>150</v>
      </c>
      <c r="R11" s="122"/>
      <c r="S11" s="122"/>
      <c r="T11" s="122"/>
      <c r="U11" s="122"/>
      <c r="V11" s="122"/>
      <c r="W11" s="122"/>
      <c r="X11" s="122"/>
      <c r="Y11" s="122"/>
      <c r="Z11" s="122"/>
      <c r="AA11" s="122"/>
      <c r="AB11" s="122"/>
      <c r="AC11" s="122"/>
      <c r="AD11" s="123"/>
      <c r="AE11" s="33" t="s">
        <v>151</v>
      </c>
      <c r="AF11" s="75" t="s">
        <v>152</v>
      </c>
      <c r="AG11" s="69"/>
      <c r="AH11" s="120" t="s">
        <v>153</v>
      </c>
      <c r="AI11" s="119" t="s">
        <v>154</v>
      </c>
      <c r="AJ11" s="34" t="s">
        <v>105</v>
      </c>
      <c r="AK11" s="34"/>
      <c r="AL11" s="34"/>
      <c r="AM11" s="34"/>
      <c r="AN11" s="34"/>
      <c r="AO11" s="34"/>
      <c r="AP11" s="34"/>
      <c r="AQ11" s="34"/>
      <c r="AR11" s="34"/>
      <c r="AS11" s="34"/>
      <c r="AT11" s="34"/>
      <c r="AU11" s="34"/>
      <c r="AV11" s="34"/>
      <c r="AW11" s="34"/>
      <c r="AX11" s="34"/>
      <c r="AY11" s="34"/>
      <c r="AZ11" s="34"/>
      <c r="BA11" s="34"/>
      <c r="BB11" s="34"/>
      <c r="BC11" s="34"/>
      <c r="BD11" s="34"/>
      <c r="BE11" s="34"/>
      <c r="BF11" s="34"/>
      <c r="BG11" s="34"/>
      <c r="BH11" s="34"/>
      <c r="BI11" s="34"/>
      <c r="BJ11" s="34"/>
      <c r="BK11" s="34"/>
      <c r="BL11" s="34"/>
      <c r="BM11" s="34"/>
      <c r="BN11" s="34"/>
      <c r="BO11" s="34"/>
      <c r="BP11" s="34"/>
      <c r="BQ11" s="34"/>
      <c r="BR11" s="34"/>
      <c r="BS11" s="34"/>
      <c r="BT11" s="34"/>
      <c r="BU11" s="34"/>
      <c r="BV11" s="34"/>
      <c r="BW11" s="34"/>
      <c r="BX11" s="34"/>
      <c r="BY11" s="34"/>
      <c r="BZ11" s="34" t="s">
        <v>109</v>
      </c>
      <c r="CA11" s="34"/>
      <c r="CB11" s="34"/>
      <c r="CC11" s="34"/>
      <c r="CD11" s="34"/>
      <c r="CE11" s="34"/>
      <c r="CF11" s="34"/>
      <c r="CG11" s="34"/>
      <c r="CH11" s="34"/>
      <c r="CI11" s="34"/>
      <c r="CJ11" s="34"/>
      <c r="CK11" s="34"/>
      <c r="CL11" s="34"/>
      <c r="CM11" s="34"/>
      <c r="CN11" s="34"/>
      <c r="CO11" s="34"/>
      <c r="CP11" s="34"/>
      <c r="CQ11" s="34"/>
      <c r="CR11" s="34"/>
      <c r="CS11" s="34"/>
      <c r="CT11" s="34"/>
      <c r="CU11" s="34"/>
      <c r="CV11" s="34"/>
      <c r="CW11" s="34"/>
      <c r="CX11" s="34"/>
      <c r="CY11" s="34"/>
      <c r="CZ11" s="34"/>
      <c r="DA11" s="34"/>
      <c r="DB11" s="34"/>
      <c r="DC11" s="34"/>
      <c r="DD11" s="34"/>
      <c r="DE11" s="34"/>
      <c r="DF11" s="34"/>
      <c r="DG11" s="34"/>
      <c r="DH11" s="34"/>
      <c r="DI11" s="34"/>
      <c r="DJ11" s="34"/>
      <c r="DK11" s="34"/>
      <c r="DL11" s="34"/>
      <c r="DM11" s="34"/>
      <c r="DN11" s="34"/>
      <c r="DO11" s="34"/>
      <c r="DP11" s="34"/>
      <c r="DQ11" s="34"/>
      <c r="DR11" s="34"/>
      <c r="DS11" s="34"/>
      <c r="DT11" s="34"/>
      <c r="DU11" s="34"/>
      <c r="DV11" s="34"/>
      <c r="DW11" s="34"/>
      <c r="DX11" s="34"/>
      <c r="DY11" s="34"/>
      <c r="DZ11" s="34"/>
      <c r="EA11" s="34"/>
      <c r="EB11" s="34"/>
      <c r="EC11" s="34"/>
      <c r="ED11" s="34"/>
      <c r="EE11" s="34"/>
      <c r="EF11" s="34"/>
      <c r="EG11" s="34"/>
      <c r="EH11" s="34"/>
      <c r="EI11" s="34"/>
      <c r="EJ11" s="34"/>
      <c r="EK11" s="34"/>
      <c r="EL11" s="34"/>
      <c r="EM11" s="34"/>
      <c r="EN11" s="34"/>
      <c r="EO11" s="34"/>
      <c r="EP11" s="34"/>
      <c r="EQ11" s="34"/>
      <c r="ER11" s="34"/>
      <c r="ES11" s="34"/>
      <c r="ET11" s="34"/>
      <c r="EU11" s="34"/>
      <c r="EV11" s="34"/>
      <c r="EW11" s="34"/>
      <c r="EX11" s="34"/>
      <c r="EY11" s="34"/>
      <c r="EZ11" s="34"/>
      <c r="FA11" s="34"/>
      <c r="FB11" s="34"/>
      <c r="FC11" s="34"/>
      <c r="FD11" s="34"/>
      <c r="FE11" s="34"/>
      <c r="FF11" s="34"/>
      <c r="FG11" s="34"/>
      <c r="FH11" s="34"/>
      <c r="FI11" s="34"/>
      <c r="FJ11" s="34"/>
      <c r="FK11" s="34"/>
      <c r="FL11" s="34"/>
      <c r="FM11" s="34"/>
      <c r="FN11" s="34"/>
      <c r="FO11" s="34"/>
      <c r="FP11" s="34"/>
      <c r="FQ11" s="34"/>
      <c r="FR11" s="34"/>
      <c r="FS11" s="34"/>
      <c r="FT11" s="34"/>
      <c r="FU11" s="34"/>
      <c r="FV11" s="34"/>
      <c r="FW11" s="34"/>
      <c r="FX11" s="34"/>
      <c r="FY11" s="34"/>
      <c r="FZ11" s="34"/>
      <c r="GA11" s="34"/>
      <c r="GB11" s="34"/>
      <c r="GC11" s="34"/>
      <c r="GD11" s="34"/>
      <c r="GE11" s="34"/>
      <c r="GF11" s="34"/>
      <c r="GG11" s="34"/>
      <c r="GH11" s="34"/>
      <c r="GI11" s="34"/>
      <c r="GJ11" s="34"/>
      <c r="GK11" s="34"/>
      <c r="GL11" s="34"/>
      <c r="GM11" s="34"/>
      <c r="GN11" s="34"/>
      <c r="GO11" s="34"/>
      <c r="GP11" s="34"/>
      <c r="GQ11" s="34"/>
      <c r="GR11" s="34"/>
      <c r="GS11" s="34"/>
      <c r="GT11" s="34"/>
      <c r="GU11" s="34"/>
      <c r="GV11" s="34"/>
      <c r="GW11" s="34"/>
      <c r="GX11" s="34"/>
      <c r="GY11" s="34"/>
      <c r="GZ11" s="34"/>
      <c r="HA11" s="34"/>
      <c r="HB11" s="34"/>
      <c r="HC11" s="34"/>
      <c r="HD11" s="34"/>
      <c r="HE11" s="34"/>
      <c r="HF11" s="34"/>
      <c r="HG11" s="34"/>
      <c r="HH11" s="34"/>
      <c r="HI11" s="34"/>
      <c r="HJ11" s="34"/>
      <c r="HK11" s="34"/>
      <c r="HL11" s="34"/>
      <c r="HM11" s="34"/>
      <c r="HN11" s="34"/>
      <c r="HO11" s="34"/>
      <c r="HP11" s="34"/>
      <c r="HQ11" s="34"/>
      <c r="HR11" s="34"/>
      <c r="HS11" s="34"/>
      <c r="HT11" s="34"/>
      <c r="HU11" s="34"/>
      <c r="HV11" s="34"/>
      <c r="HW11" s="34"/>
      <c r="HX11" s="34"/>
      <c r="HY11" s="34"/>
      <c r="HZ11" s="34" t="s">
        <v>155</v>
      </c>
      <c r="IA11" s="34"/>
      <c r="IB11" s="34"/>
      <c r="IC11" s="34"/>
      <c r="ID11" s="34"/>
      <c r="IE11" s="34"/>
      <c r="IF11" s="34"/>
      <c r="IG11" s="34"/>
      <c r="IH11" s="34"/>
      <c r="II11" s="34"/>
      <c r="IJ11" s="34"/>
      <c r="IK11" s="34"/>
      <c r="IL11" s="34"/>
      <c r="IM11" s="34"/>
      <c r="IN11" s="34"/>
      <c r="IO11" s="34"/>
      <c r="IP11" s="34"/>
      <c r="IQ11" s="34"/>
      <c r="IR11" s="34"/>
      <c r="IS11" s="34"/>
      <c r="IT11" s="34"/>
      <c r="IU11" s="34"/>
      <c r="IV11" s="34"/>
      <c r="IW11" s="34"/>
      <c r="IX11" s="34"/>
      <c r="IY11" s="34"/>
      <c r="IZ11" s="34"/>
      <c r="JA11" s="34"/>
      <c r="JB11" s="34"/>
      <c r="JC11" s="34"/>
      <c r="JD11" s="34"/>
      <c r="JE11" s="34"/>
      <c r="JF11" s="34"/>
      <c r="JG11" s="34"/>
      <c r="JH11" s="34"/>
      <c r="JI11" s="34"/>
      <c r="JJ11" s="34"/>
      <c r="JK11" s="34"/>
      <c r="JL11" s="34"/>
      <c r="JM11" s="34"/>
      <c r="JN11" s="34"/>
      <c r="JO11" s="34"/>
      <c r="JP11" s="34"/>
      <c r="JQ11" s="34"/>
      <c r="JR11" s="34"/>
      <c r="JS11" s="34"/>
      <c r="JT11" s="34"/>
      <c r="JU11" s="34"/>
      <c r="JV11" s="34"/>
      <c r="JW11" s="34"/>
      <c r="JX11" s="34"/>
      <c r="JY11" s="120" t="s">
        <v>156</v>
      </c>
      <c r="JZ11" s="119" t="s">
        <v>157</v>
      </c>
      <c r="KA11" s="34" t="s">
        <v>105</v>
      </c>
      <c r="KB11" s="34"/>
      <c r="KC11" s="34"/>
      <c r="KD11" s="34"/>
      <c r="KE11" s="34"/>
      <c r="KF11" s="34"/>
      <c r="KG11" s="34"/>
      <c r="KH11" s="34"/>
      <c r="KI11" s="34"/>
      <c r="KJ11" s="34"/>
      <c r="KK11" s="34"/>
      <c r="KL11" s="34"/>
      <c r="KM11" s="34"/>
      <c r="KN11" s="34"/>
      <c r="KO11" s="34"/>
      <c r="KP11" s="34"/>
      <c r="KQ11" s="34"/>
      <c r="KR11" s="34"/>
      <c r="KS11" s="34"/>
      <c r="KT11" s="34"/>
      <c r="KU11" s="34"/>
      <c r="KV11" s="34"/>
      <c r="KW11" s="34"/>
      <c r="KX11" s="34"/>
      <c r="KY11" s="34"/>
      <c r="KZ11" s="34"/>
      <c r="LA11" s="34"/>
      <c r="LB11" s="34"/>
      <c r="LC11" s="34"/>
      <c r="LD11" s="34"/>
      <c r="LE11" s="34"/>
      <c r="LF11" s="34"/>
      <c r="LG11" s="34"/>
      <c r="LH11" s="34"/>
      <c r="LI11" s="34"/>
      <c r="LJ11" s="34"/>
      <c r="LK11" s="34"/>
      <c r="LL11" s="34"/>
      <c r="LM11" s="34"/>
      <c r="LN11" s="34"/>
      <c r="LO11" s="34"/>
      <c r="LP11" s="34"/>
      <c r="LQ11" s="34" t="s">
        <v>109</v>
      </c>
      <c r="LR11" s="34"/>
      <c r="LS11" s="34"/>
      <c r="LT11" s="34"/>
      <c r="LU11" s="34"/>
      <c r="LV11" s="34"/>
      <c r="LW11" s="34"/>
      <c r="LX11" s="34"/>
      <c r="LY11" s="34"/>
      <c r="LZ11" s="34"/>
      <c r="MA11" s="34"/>
      <c r="MB11" s="34"/>
      <c r="MC11" s="34"/>
      <c r="MD11" s="34"/>
      <c r="ME11" s="34"/>
      <c r="MF11" s="34"/>
      <c r="MG11" s="34"/>
      <c r="MH11" s="34"/>
      <c r="MI11" s="34"/>
      <c r="MJ11" s="34"/>
      <c r="MK11" s="34"/>
      <c r="ML11" s="34"/>
      <c r="MM11" s="34"/>
      <c r="MN11" s="34"/>
      <c r="MO11" s="34"/>
      <c r="MP11" s="34"/>
      <c r="MQ11" s="34"/>
      <c r="MR11" s="34"/>
      <c r="MS11" s="34"/>
      <c r="MT11" s="34"/>
      <c r="MU11" s="34"/>
      <c r="MV11" s="34"/>
      <c r="MW11" s="34"/>
      <c r="MX11" s="34"/>
      <c r="MY11" s="34"/>
      <c r="MZ11" s="34"/>
      <c r="NA11" s="34"/>
      <c r="NB11" s="34"/>
      <c r="NC11" s="34"/>
      <c r="ND11" s="34"/>
      <c r="NE11" s="34"/>
      <c r="NF11" s="34"/>
      <c r="NG11" s="34"/>
      <c r="NH11" s="34"/>
      <c r="NI11" s="34"/>
      <c r="NJ11" s="34"/>
      <c r="NK11" s="34"/>
      <c r="NL11" s="34"/>
      <c r="NM11" s="34"/>
      <c r="NN11" s="34"/>
      <c r="NO11" s="34"/>
      <c r="NP11" s="34"/>
      <c r="NQ11" s="34"/>
      <c r="NR11" s="34"/>
      <c r="NS11" s="34"/>
      <c r="NT11" s="34"/>
      <c r="NU11" s="34"/>
      <c r="NV11" s="34"/>
      <c r="NW11" s="34"/>
      <c r="NX11" s="34"/>
      <c r="NY11" s="34"/>
      <c r="NZ11" s="34"/>
      <c r="OA11" s="34"/>
      <c r="OB11" s="34"/>
      <c r="OC11" s="34"/>
      <c r="OD11" s="34"/>
      <c r="OE11" s="34"/>
      <c r="OF11" s="34"/>
      <c r="OG11" s="34"/>
      <c r="OH11" s="34"/>
      <c r="OI11" s="34"/>
      <c r="OJ11" s="34"/>
      <c r="OK11" s="34"/>
      <c r="OL11" s="34"/>
      <c r="OM11" s="34"/>
      <c r="ON11" s="34"/>
      <c r="OO11" s="34"/>
      <c r="OP11" s="34"/>
      <c r="OQ11" s="34"/>
      <c r="OR11" s="34"/>
      <c r="OS11" s="34"/>
      <c r="OT11" s="34"/>
      <c r="OU11" s="34"/>
      <c r="OV11" s="34"/>
      <c r="OW11" s="34"/>
      <c r="OX11" s="34"/>
      <c r="OY11" s="34"/>
      <c r="OZ11" s="34"/>
      <c r="PA11" s="34"/>
      <c r="PB11" s="34"/>
      <c r="PC11" s="34"/>
      <c r="PD11" s="34"/>
      <c r="PE11" s="34"/>
      <c r="PF11" s="34"/>
      <c r="PG11" s="34"/>
      <c r="PH11" s="34"/>
      <c r="PI11" s="34"/>
      <c r="PJ11" s="34"/>
      <c r="PK11" s="34"/>
      <c r="PL11" s="34"/>
      <c r="PM11" s="34"/>
      <c r="PN11" s="34"/>
      <c r="PO11" s="34"/>
      <c r="PP11" s="34"/>
      <c r="PQ11" s="34"/>
      <c r="PR11" s="34"/>
      <c r="PS11" s="34"/>
      <c r="PT11" s="34"/>
      <c r="PU11" s="34"/>
      <c r="PV11" s="34"/>
      <c r="PW11" s="34"/>
      <c r="PX11" s="34"/>
      <c r="PY11" s="34"/>
      <c r="PZ11" s="34"/>
      <c r="QA11" s="34"/>
      <c r="QB11" s="34"/>
      <c r="QC11" s="34"/>
      <c r="QD11" s="34"/>
      <c r="QE11" s="34"/>
      <c r="QF11" s="34"/>
      <c r="QG11" s="34"/>
      <c r="QH11" s="34"/>
      <c r="QI11" s="34"/>
      <c r="QJ11" s="34"/>
      <c r="QK11" s="34"/>
      <c r="QL11" s="34"/>
      <c r="QM11" s="34"/>
      <c r="QN11" s="34"/>
      <c r="QO11" s="34"/>
      <c r="QP11" s="34"/>
      <c r="QQ11" s="34"/>
      <c r="QR11" s="34"/>
      <c r="QS11" s="34"/>
      <c r="QT11" s="34"/>
      <c r="QU11" s="34"/>
      <c r="QV11" s="34"/>
      <c r="QW11" s="34"/>
      <c r="QX11" s="34"/>
      <c r="QY11" s="34"/>
      <c r="QZ11" s="34"/>
      <c r="RA11" s="34"/>
      <c r="RB11" s="34"/>
      <c r="RC11" s="34"/>
      <c r="RD11" s="34"/>
      <c r="RE11" s="34"/>
      <c r="RF11" s="34"/>
      <c r="RG11" s="34"/>
      <c r="RH11" s="34"/>
      <c r="RI11" s="34"/>
      <c r="RJ11" s="34"/>
      <c r="RK11" s="34"/>
      <c r="RL11" s="34"/>
      <c r="RM11" s="34"/>
      <c r="RN11" s="34"/>
      <c r="RO11" s="34"/>
      <c r="RP11" s="34"/>
      <c r="RQ11" s="34" t="s">
        <v>155</v>
      </c>
      <c r="RR11" s="34"/>
      <c r="RS11" s="34"/>
      <c r="RT11" s="34"/>
      <c r="RU11" s="34"/>
      <c r="RV11" s="34"/>
      <c r="RW11" s="34"/>
      <c r="RX11" s="34"/>
      <c r="RY11" s="34"/>
      <c r="RZ11" s="34"/>
      <c r="SA11" s="34"/>
      <c r="SB11" s="34"/>
      <c r="SC11" s="34"/>
      <c r="SD11" s="34"/>
      <c r="SE11" s="34"/>
      <c r="SF11" s="34"/>
      <c r="SG11" s="34"/>
      <c r="SH11" s="34"/>
      <c r="SI11" s="34"/>
      <c r="SJ11" s="34"/>
      <c r="SK11" s="34"/>
      <c r="SL11" s="34"/>
      <c r="SM11" s="34"/>
      <c r="SN11" s="34"/>
      <c r="SO11" s="34"/>
      <c r="SP11" s="34"/>
      <c r="SQ11" s="34"/>
      <c r="SR11" s="34"/>
      <c r="SS11" s="34"/>
      <c r="ST11" s="34"/>
      <c r="SU11" s="34"/>
      <c r="SV11" s="34"/>
      <c r="SW11" s="34"/>
      <c r="SX11" s="34"/>
      <c r="SY11" s="34"/>
      <c r="SZ11" s="34"/>
      <c r="TA11" s="34"/>
      <c r="TB11" s="34"/>
      <c r="TC11" s="34"/>
      <c r="TD11" s="34"/>
      <c r="TE11" s="34"/>
      <c r="TF11" s="34"/>
      <c r="TG11" s="34"/>
      <c r="TH11" s="34"/>
      <c r="TI11" s="34"/>
      <c r="TJ11" s="34"/>
      <c r="TK11" s="34"/>
      <c r="TL11" s="34"/>
      <c r="TM11" s="34"/>
      <c r="TN11" s="34"/>
      <c r="TO11" s="34"/>
    </row>
    <row r="12" ht="15.75" customHeight="1" s="59" customFormat="1">
      <c r="A12" s="124" t="s">
        <v>158</v>
      </c>
      <c r="B12" s="125"/>
      <c r="C12" s="125"/>
      <c r="D12" s="125"/>
      <c r="E12" s="125"/>
      <c r="F12" s="125"/>
      <c r="G12" s="125"/>
      <c r="H12" s="125"/>
      <c r="I12" s="125"/>
      <c r="J12" s="126"/>
      <c r="K12" s="80" t="s">
        <v>159</v>
      </c>
      <c r="L12" s="36" t="s">
        <v>160</v>
      </c>
      <c r="M12" s="36" t="s">
        <v>161</v>
      </c>
      <c r="N12" s="37" t="s">
        <v>12</v>
      </c>
      <c r="O12" s="37" t="s">
        <v>13</v>
      </c>
      <c r="P12" s="37" t="s">
        <v>162</v>
      </c>
      <c r="Q12" s="38" t="s">
        <v>163</v>
      </c>
      <c r="R12" s="38" t="s">
        <v>164</v>
      </c>
      <c r="S12" s="38" t="s">
        <v>165</v>
      </c>
      <c r="T12" s="38" t="s">
        <v>166</v>
      </c>
      <c r="U12" s="38" t="s">
        <v>167</v>
      </c>
      <c r="V12" s="39" t="s">
        <v>168</v>
      </c>
      <c r="W12" s="38" t="s">
        <v>169</v>
      </c>
      <c r="X12" s="38" t="s">
        <v>170</v>
      </c>
      <c r="Y12" s="38" t="s">
        <v>171</v>
      </c>
      <c r="Z12" s="38" t="s">
        <v>172</v>
      </c>
      <c r="AA12" s="38" t="s">
        <v>173</v>
      </c>
      <c r="AB12" s="38" t="s">
        <v>174</v>
      </c>
      <c r="AC12" s="63" t="s">
        <v>0</v>
      </c>
      <c r="AD12" s="82" t="s">
        <v>175</v>
      </c>
      <c r="AE12" s="37" t="s">
        <v>176</v>
      </c>
      <c r="AF12" s="71"/>
      <c r="AG12" s="69"/>
      <c r="AH12" s="120"/>
      <c r="AI12" s="119"/>
      <c r="AJ12" s="40">
        <v>5010101001</v>
      </c>
      <c r="AK12" s="40">
        <v>5010102000</v>
      </c>
      <c r="AL12" s="40">
        <v>5010201001</v>
      </c>
      <c r="AM12" s="40">
        <v>5010202000</v>
      </c>
      <c r="AN12" s="40">
        <v>5010203001</v>
      </c>
      <c r="AO12" s="40">
        <v>5010204001</v>
      </c>
      <c r="AP12" s="40">
        <v>5010205003</v>
      </c>
      <c r="AQ12" s="40">
        <v>5010206004</v>
      </c>
      <c r="AR12" s="40">
        <v>5010207004</v>
      </c>
      <c r="AS12" s="40">
        <v>5010208001</v>
      </c>
      <c r="AT12" s="40">
        <v>5010209001</v>
      </c>
      <c r="AU12" s="40">
        <v>5010210001</v>
      </c>
      <c r="AV12" s="40">
        <v>5010211005</v>
      </c>
      <c r="AW12" s="40">
        <v>5010212004</v>
      </c>
      <c r="AX12" s="40">
        <v>5010213001</v>
      </c>
      <c r="AY12" s="40">
        <v>5010213002</v>
      </c>
      <c r="AZ12" s="40">
        <v>5010214001</v>
      </c>
      <c r="BA12" s="40">
        <v>5010215001</v>
      </c>
      <c r="BB12" s="40">
        <v>5010299038</v>
      </c>
      <c r="BC12" s="40">
        <v>5010299011</v>
      </c>
      <c r="BD12" s="40">
        <v>5010299036</v>
      </c>
      <c r="BE12" s="40">
        <v>5010299012</v>
      </c>
      <c r="BF12" s="40">
        <v>5010299014</v>
      </c>
      <c r="BG12" s="40">
        <v>5010301000</v>
      </c>
      <c r="BH12" s="40">
        <v>5010302001</v>
      </c>
      <c r="BI12" s="40">
        <v>5010303001</v>
      </c>
      <c r="BJ12" s="40">
        <v>5010304001</v>
      </c>
      <c r="BK12" s="40">
        <v>5010401001</v>
      </c>
      <c r="BL12" s="40">
        <v>5010402001</v>
      </c>
      <c r="BM12" s="40">
        <v>5010403001</v>
      </c>
      <c r="BN12" s="40">
        <v>5010499015</v>
      </c>
      <c r="BO12" s="40">
        <v>5010499001</v>
      </c>
      <c r="BP12" s="40">
        <v>5010499003</v>
      </c>
      <c r="BQ12" s="40">
        <v>5010499004</v>
      </c>
      <c r="BR12" s="40">
        <v>5010499006</v>
      </c>
      <c r="BS12" s="40">
        <v>5010499007</v>
      </c>
      <c r="BT12" s="40">
        <v>5010499008</v>
      </c>
      <c r="BU12" s="40">
        <v>5010499009</v>
      </c>
      <c r="BV12" s="40">
        <v>5010499010</v>
      </c>
      <c r="BW12" s="40">
        <v>5010499011</v>
      </c>
      <c r="BX12" s="40">
        <v>5010499012</v>
      </c>
      <c r="BY12" s="40">
        <v>5010499099</v>
      </c>
      <c r="BZ12" s="40">
        <v>5020101000</v>
      </c>
      <c r="CA12" s="40">
        <v>5020102000</v>
      </c>
      <c r="CB12" s="40">
        <v>5020201002</v>
      </c>
      <c r="CC12" s="40">
        <v>5020202000</v>
      </c>
      <c r="CD12" s="40">
        <v>5020301002</v>
      </c>
      <c r="CE12" s="40">
        <v>5020302000</v>
      </c>
      <c r="CF12" s="40">
        <v>5020303000</v>
      </c>
      <c r="CG12" s="40">
        <v>5020304000</v>
      </c>
      <c r="CH12" s="40">
        <v>5020305000</v>
      </c>
      <c r="CI12" s="40">
        <v>5020306000</v>
      </c>
      <c r="CJ12" s="40">
        <v>5020307000</v>
      </c>
      <c r="CK12" s="40">
        <v>5020308000</v>
      </c>
      <c r="CL12" s="40">
        <v>5020309000</v>
      </c>
      <c r="CM12" s="40">
        <v>5020310000</v>
      </c>
      <c r="CN12" s="40">
        <v>5020311001</v>
      </c>
      <c r="CO12" s="40">
        <v>5020321001</v>
      </c>
      <c r="CP12" s="40">
        <v>5020321002</v>
      </c>
      <c r="CQ12" s="40">
        <v>5020321003</v>
      </c>
      <c r="CR12" s="40">
        <v>5020321004</v>
      </c>
      <c r="CS12" s="40">
        <v>5020321005</v>
      </c>
      <c r="CT12" s="40">
        <v>5020321006</v>
      </c>
      <c r="CU12" s="40">
        <v>5020321007</v>
      </c>
      <c r="CV12" s="40">
        <v>5020321008</v>
      </c>
      <c r="CW12" s="40">
        <v>5020321009</v>
      </c>
      <c r="CX12" s="40">
        <v>5020321010</v>
      </c>
      <c r="CY12" s="40">
        <v>5020321011</v>
      </c>
      <c r="CZ12" s="40">
        <v>5020321000</v>
      </c>
      <c r="DA12" s="40">
        <v>5020321012</v>
      </c>
      <c r="DB12" s="40">
        <v>5020321013</v>
      </c>
      <c r="DC12" s="40">
        <v>5020321099</v>
      </c>
      <c r="DD12" s="40">
        <v>5020322001</v>
      </c>
      <c r="DE12" s="40">
        <v>5020322002</v>
      </c>
      <c r="DF12" s="40">
        <v>5020322000</v>
      </c>
      <c r="DG12" s="40">
        <v>5020399000</v>
      </c>
      <c r="DH12" s="40">
        <v>5020401000</v>
      </c>
      <c r="DI12" s="40">
        <v>5020402000</v>
      </c>
      <c r="DJ12" s="40">
        <v>5020403000</v>
      </c>
      <c r="DK12" s="40">
        <v>5020501000</v>
      </c>
      <c r="DL12" s="40">
        <v>5020502001</v>
      </c>
      <c r="DM12" s="40">
        <v>5020502002</v>
      </c>
      <c r="DN12" s="40">
        <v>5020503000</v>
      </c>
      <c r="DO12" s="40">
        <v>5020504000</v>
      </c>
      <c r="DP12" s="40">
        <v>5020601001</v>
      </c>
      <c r="DQ12" s="40">
        <v>5020601002</v>
      </c>
      <c r="DR12" s="40">
        <v>5020602000</v>
      </c>
      <c r="DS12" s="40">
        <v>5020701000</v>
      </c>
      <c r="DT12" s="40">
        <v>5020702001</v>
      </c>
      <c r="DU12" s="40">
        <v>5020702002</v>
      </c>
      <c r="DV12" s="40">
        <v>5021001000</v>
      </c>
      <c r="DW12" s="40">
        <v>5021002000</v>
      </c>
      <c r="DX12" s="40">
        <v>5021003000</v>
      </c>
      <c r="DY12" s="40">
        <v>5021101000</v>
      </c>
      <c r="DZ12" s="40">
        <v>5021102000</v>
      </c>
      <c r="EA12" s="40">
        <v>5021103002</v>
      </c>
      <c r="EB12" s="40">
        <v>5021199000</v>
      </c>
      <c r="EC12" s="40">
        <v>5021201000</v>
      </c>
      <c r="ED12" s="40">
        <v>5021202000</v>
      </c>
      <c r="EE12" s="40">
        <v>5021203000</v>
      </c>
      <c r="EF12" s="40">
        <v>5021299099</v>
      </c>
      <c r="EG12" s="40">
        <v>5021301000</v>
      </c>
      <c r="EH12" s="40">
        <v>5021302099</v>
      </c>
      <c r="EI12" s="40">
        <v>5021303001</v>
      </c>
      <c r="EJ12" s="40">
        <v>5021303002</v>
      </c>
      <c r="EK12" s="40">
        <v>5021303003</v>
      </c>
      <c r="EL12" s="40">
        <v>5021303004</v>
      </c>
      <c r="EM12" s="40">
        <v>5021303005</v>
      </c>
      <c r="EN12" s="40">
        <v>5021303006</v>
      </c>
      <c r="EO12" s="40">
        <v>5021303008</v>
      </c>
      <c r="EP12" s="40">
        <v>5021303099</v>
      </c>
      <c r="EQ12" s="40">
        <v>5021304001</v>
      </c>
      <c r="ER12" s="40">
        <v>5021304003</v>
      </c>
      <c r="ES12" s="40">
        <v>5021304006</v>
      </c>
      <c r="ET12" s="40">
        <v>5021304099</v>
      </c>
      <c r="EU12" s="40">
        <v>5021305001</v>
      </c>
      <c r="EV12" s="40">
        <v>5021305002</v>
      </c>
      <c r="EW12" s="40">
        <v>5021305003</v>
      </c>
      <c r="EX12" s="40">
        <v>5021305004</v>
      </c>
      <c r="EY12" s="40">
        <v>5021305005</v>
      </c>
      <c r="EZ12" s="40">
        <v>5021305006</v>
      </c>
      <c r="FA12" s="40">
        <v>5021305007</v>
      </c>
      <c r="FB12" s="40">
        <v>5021305009</v>
      </c>
      <c r="FC12" s="40">
        <v>5021305010</v>
      </c>
      <c r="FD12" s="40">
        <v>5021305011</v>
      </c>
      <c r="FE12" s="40">
        <v>5021305012</v>
      </c>
      <c r="FF12" s="40">
        <v>5021305013</v>
      </c>
      <c r="FG12" s="40">
        <v>5021305014</v>
      </c>
      <c r="FH12" s="40">
        <v>5021305099</v>
      </c>
      <c r="FI12" s="40">
        <v>5021306001</v>
      </c>
      <c r="FJ12" s="40">
        <v>5021306002</v>
      </c>
      <c r="FK12" s="40">
        <v>5021306004</v>
      </c>
      <c r="FL12" s="40">
        <v>5021306099</v>
      </c>
      <c r="FM12" s="40">
        <v>5021307000</v>
      </c>
      <c r="FN12" s="40">
        <v>5021308001</v>
      </c>
      <c r="FO12" s="40">
        <v>5021308002</v>
      </c>
      <c r="FP12" s="40">
        <v>5021308004</v>
      </c>
      <c r="FQ12" s="40">
        <v>5021308003</v>
      </c>
      <c r="FR12" s="40">
        <v>5021308099</v>
      </c>
      <c r="FS12" s="40">
        <v>5021309001</v>
      </c>
      <c r="FT12" s="40">
        <v>5021309002</v>
      </c>
      <c r="FU12" s="40">
        <v>5021309099</v>
      </c>
      <c r="FV12" s="40">
        <v>5021310001</v>
      </c>
      <c r="FW12" s="40">
        <v>5021310002</v>
      </c>
      <c r="FX12" s="40">
        <v>5021310099</v>
      </c>
      <c r="FY12" s="40">
        <v>5021321001</v>
      </c>
      <c r="FZ12" s="40">
        <v>5021321002</v>
      </c>
      <c r="GA12" s="40">
        <v>5021321003</v>
      </c>
      <c r="GB12" s="40">
        <v>5021321004</v>
      </c>
      <c r="GC12" s="40">
        <v>5021321005</v>
      </c>
      <c r="GD12" s="40">
        <v>5021321007</v>
      </c>
      <c r="GE12" s="40">
        <v>5021321008</v>
      </c>
      <c r="GF12" s="40">
        <v>5021321009</v>
      </c>
      <c r="GG12" s="40">
        <v>5021321010</v>
      </c>
      <c r="GH12" s="40">
        <v>5021321011</v>
      </c>
      <c r="GI12" s="40">
        <v>5021321012</v>
      </c>
      <c r="GJ12" s="40">
        <v>5021321013</v>
      </c>
      <c r="GK12" s="40">
        <v>5021321099</v>
      </c>
      <c r="GL12" s="40">
        <v>5021322001</v>
      </c>
      <c r="GM12" s="40">
        <v>5021322002</v>
      </c>
      <c r="GN12" s="40">
        <v>5021399099</v>
      </c>
      <c r="GO12" s="40">
        <v>5021401000</v>
      </c>
      <c r="GP12" s="40">
        <v>5021402000</v>
      </c>
      <c r="GQ12" s="40">
        <v>5021403000</v>
      </c>
      <c r="GR12" s="40">
        <v>5021404001</v>
      </c>
      <c r="GS12" s="40">
        <v>5021405000</v>
      </c>
      <c r="GT12" s="40">
        <v>5021406000</v>
      </c>
      <c r="GU12" s="40">
        <v>5021407000</v>
      </c>
      <c r="GV12" s="40">
        <v>5021408000</v>
      </c>
      <c r="GW12" s="40">
        <v>5021409000</v>
      </c>
      <c r="GX12" s="40">
        <v>5021499000</v>
      </c>
      <c r="GY12" s="40">
        <v>5021501001</v>
      </c>
      <c r="GZ12" s="40">
        <v>5021501002</v>
      </c>
      <c r="HA12" s="40">
        <v>5021502000</v>
      </c>
      <c r="HB12" s="40">
        <v>5021503000</v>
      </c>
      <c r="HC12" s="40">
        <v>5021601000</v>
      </c>
      <c r="HD12" s="40">
        <v>5029901000</v>
      </c>
      <c r="HE12" s="40">
        <v>5029902000</v>
      </c>
      <c r="HF12" s="40">
        <v>5029903000</v>
      </c>
      <c r="HG12" s="40">
        <v>5029904000</v>
      </c>
      <c r="HH12" s="40">
        <v>5029905001</v>
      </c>
      <c r="HI12" s="40">
        <v>5029905002</v>
      </c>
      <c r="HJ12" s="40">
        <v>5029905003</v>
      </c>
      <c r="HK12" s="40">
        <v>5029905004</v>
      </c>
      <c r="HL12" s="40">
        <v>5029905005</v>
      </c>
      <c r="HM12" s="40">
        <v>5029905006</v>
      </c>
      <c r="HN12" s="40">
        <v>5029905007</v>
      </c>
      <c r="HO12" s="40">
        <v>5029905008</v>
      </c>
      <c r="HP12" s="40">
        <v>5029906000</v>
      </c>
      <c r="HQ12" s="40">
        <v>5029907003</v>
      </c>
      <c r="HR12" s="40">
        <v>5029907002</v>
      </c>
      <c r="HS12" s="40">
        <v>5029907001</v>
      </c>
      <c r="HT12" s="40">
        <v>5029907004</v>
      </c>
      <c r="HU12" s="40">
        <v>5029907099</v>
      </c>
      <c r="HV12" s="40">
        <v>5029908000</v>
      </c>
      <c r="HW12" s="40">
        <v>5029909000</v>
      </c>
      <c r="HX12" s="40">
        <v>5029999001</v>
      </c>
      <c r="HY12" s="40">
        <v>5029999099</v>
      </c>
      <c r="HZ12" s="40">
        <v>5060301002</v>
      </c>
      <c r="IA12" s="40">
        <v>5060301001</v>
      </c>
      <c r="IB12" s="40">
        <v>5060401001</v>
      </c>
      <c r="IC12" s="40">
        <v>5060402001</v>
      </c>
      <c r="ID12" s="40">
        <v>5060402099</v>
      </c>
      <c r="IE12" s="40">
        <v>5060402002</v>
      </c>
      <c r="IF12" s="40">
        <v>5060403008</v>
      </c>
      <c r="IG12" s="40">
        <v>5060403006</v>
      </c>
      <c r="IH12" s="40">
        <v>5060403002</v>
      </c>
      <c r="II12" s="40">
        <v>5060403099</v>
      </c>
      <c r="IJ12" s="40">
        <v>5060403009</v>
      </c>
      <c r="IK12" s="40">
        <v>5060403005</v>
      </c>
      <c r="IL12" s="40">
        <v>5060403001</v>
      </c>
      <c r="IM12" s="40">
        <v>5060403007</v>
      </c>
      <c r="IN12" s="40">
        <v>5060403003</v>
      </c>
      <c r="IO12" s="40">
        <v>5060403004</v>
      </c>
      <c r="IP12" s="40">
        <v>5060404001</v>
      </c>
      <c r="IQ12" s="40">
        <v>5060404007</v>
      </c>
      <c r="IR12" s="40">
        <v>5060404003</v>
      </c>
      <c r="IS12" s="40">
        <v>5060404006</v>
      </c>
      <c r="IT12" s="40">
        <v>5060404099</v>
      </c>
      <c r="IU12" s="40">
        <v>5060404002</v>
      </c>
      <c r="IV12" s="40">
        <v>5060405004</v>
      </c>
      <c r="IW12" s="40">
        <v>5060405006</v>
      </c>
      <c r="IX12" s="40">
        <v>5060405007</v>
      </c>
      <c r="IY12" s="40">
        <v>5060405009</v>
      </c>
      <c r="IZ12" s="40">
        <v>5060405015</v>
      </c>
      <c r="JA12" s="40">
        <v>5060405003</v>
      </c>
      <c r="JB12" s="40">
        <v>5060405001</v>
      </c>
      <c r="JC12" s="40">
        <v>5060405005</v>
      </c>
      <c r="JD12" s="40">
        <v>5060405011</v>
      </c>
      <c r="JE12" s="40">
        <v>5060405002</v>
      </c>
      <c r="JF12" s="40">
        <v>5060405099</v>
      </c>
      <c r="JG12" s="40">
        <v>5060405012</v>
      </c>
      <c r="JH12" s="40">
        <v>5060405013</v>
      </c>
      <c r="JI12" s="40">
        <v>5060405014</v>
      </c>
      <c r="JJ12" s="40">
        <v>5060406003</v>
      </c>
      <c r="JK12" s="40">
        <v>5060406001</v>
      </c>
      <c r="JL12" s="40">
        <v>5060406099</v>
      </c>
      <c r="JM12" s="40">
        <v>5060406002</v>
      </c>
      <c r="JN12" s="40">
        <v>5060406004</v>
      </c>
      <c r="JO12" s="40">
        <v>5060407002</v>
      </c>
      <c r="JP12" s="40">
        <v>5060407001</v>
      </c>
      <c r="JQ12" s="40">
        <v>5060408001</v>
      </c>
      <c r="JR12" s="40">
        <v>5060408099</v>
      </c>
      <c r="JS12" s="40">
        <v>5060408002</v>
      </c>
      <c r="JT12" s="40">
        <v>5060409099</v>
      </c>
      <c r="JU12" s="40">
        <v>5060409001</v>
      </c>
      <c r="JV12" s="40">
        <v>5060601000</v>
      </c>
      <c r="JW12" s="40">
        <v>5060602000</v>
      </c>
      <c r="JX12" s="40">
        <v>5060699000</v>
      </c>
      <c r="JY12" s="120"/>
      <c r="JZ12" s="119"/>
      <c r="KA12" s="40">
        <v>5010101001</v>
      </c>
      <c r="KB12" s="40">
        <v>5010102000</v>
      </c>
      <c r="KC12" s="40">
        <v>5010201001</v>
      </c>
      <c r="KD12" s="40">
        <v>5010202000</v>
      </c>
      <c r="KE12" s="40">
        <v>5010203001</v>
      </c>
      <c r="KF12" s="40">
        <v>5010204001</v>
      </c>
      <c r="KG12" s="40">
        <v>5010205003</v>
      </c>
      <c r="KH12" s="40">
        <v>5010206004</v>
      </c>
      <c r="KI12" s="40">
        <v>5010207004</v>
      </c>
      <c r="KJ12" s="40">
        <v>5010208001</v>
      </c>
      <c r="KK12" s="40">
        <v>5010209001</v>
      </c>
      <c r="KL12" s="40">
        <v>5010210001</v>
      </c>
      <c r="KM12" s="40">
        <v>5010211005</v>
      </c>
      <c r="KN12" s="40">
        <v>5010212004</v>
      </c>
      <c r="KO12" s="40">
        <v>5010213001</v>
      </c>
      <c r="KP12" s="40">
        <v>5010213002</v>
      </c>
      <c r="KQ12" s="40">
        <v>5010214001</v>
      </c>
      <c r="KR12" s="40">
        <v>5010215001</v>
      </c>
      <c r="KS12" s="40">
        <v>5010299038</v>
      </c>
      <c r="KT12" s="40">
        <v>5010299011</v>
      </c>
      <c r="KU12" s="40">
        <v>5010299036</v>
      </c>
      <c r="KV12" s="40">
        <v>5010299012</v>
      </c>
      <c r="KW12" s="40">
        <v>5010299014</v>
      </c>
      <c r="KX12" s="40">
        <v>5010301000</v>
      </c>
      <c r="KY12" s="40">
        <v>5010302001</v>
      </c>
      <c r="KZ12" s="40">
        <v>5010303001</v>
      </c>
      <c r="LA12" s="40">
        <v>5010304001</v>
      </c>
      <c r="LB12" s="40">
        <v>5010401001</v>
      </c>
      <c r="LC12" s="40">
        <v>5010402001</v>
      </c>
      <c r="LD12" s="40">
        <v>5010403001</v>
      </c>
      <c r="LE12" s="40">
        <v>5010499015</v>
      </c>
      <c r="LF12" s="40">
        <v>5010499001</v>
      </c>
      <c r="LG12" s="40">
        <v>5010499003</v>
      </c>
      <c r="LH12" s="40">
        <v>5010499004</v>
      </c>
      <c r="LI12" s="40">
        <v>5010499006</v>
      </c>
      <c r="LJ12" s="40">
        <v>5010499007</v>
      </c>
      <c r="LK12" s="40">
        <v>5010499008</v>
      </c>
      <c r="LL12" s="40">
        <v>5010499009</v>
      </c>
      <c r="LM12" s="40">
        <v>5010499010</v>
      </c>
      <c r="LN12" s="40">
        <v>5010499011</v>
      </c>
      <c r="LO12" s="40">
        <v>5010499012</v>
      </c>
      <c r="LP12" s="40">
        <v>5010499099</v>
      </c>
      <c r="LQ12" s="40">
        <v>5020101000</v>
      </c>
      <c r="LR12" s="40">
        <v>5020102000</v>
      </c>
      <c r="LS12" s="40">
        <v>5020201002</v>
      </c>
      <c r="LT12" s="40">
        <v>5020202000</v>
      </c>
      <c r="LU12" s="40">
        <v>5020301002</v>
      </c>
      <c r="LV12" s="40">
        <v>5020302000</v>
      </c>
      <c r="LW12" s="40">
        <v>5020303000</v>
      </c>
      <c r="LX12" s="40">
        <v>5020304000</v>
      </c>
      <c r="LY12" s="40">
        <v>5020305000</v>
      </c>
      <c r="LZ12" s="40">
        <v>5020306000</v>
      </c>
      <c r="MA12" s="40">
        <v>5020307000</v>
      </c>
      <c r="MB12" s="40">
        <v>5020308000</v>
      </c>
      <c r="MC12" s="40">
        <v>5020309000</v>
      </c>
      <c r="MD12" s="40">
        <v>5020310000</v>
      </c>
      <c r="ME12" s="40">
        <v>5020311001</v>
      </c>
      <c r="MF12" s="40">
        <v>5020321001</v>
      </c>
      <c r="MG12" s="40">
        <v>5020321002</v>
      </c>
      <c r="MH12" s="40">
        <v>5020321003</v>
      </c>
      <c r="MI12" s="40">
        <v>5020321004</v>
      </c>
      <c r="MJ12" s="40">
        <v>5020321005</v>
      </c>
      <c r="MK12" s="40">
        <v>5020321006</v>
      </c>
      <c r="ML12" s="40">
        <v>5020321007</v>
      </c>
      <c r="MM12" s="40">
        <v>5020321008</v>
      </c>
      <c r="MN12" s="40">
        <v>5020321009</v>
      </c>
      <c r="MO12" s="40">
        <v>5020321010</v>
      </c>
      <c r="MP12" s="40">
        <v>5020321011</v>
      </c>
      <c r="MQ12" s="40">
        <v>5020321000</v>
      </c>
      <c r="MR12" s="40">
        <v>5020321012</v>
      </c>
      <c r="MS12" s="40">
        <v>5020321013</v>
      </c>
      <c r="MT12" s="40">
        <v>5020321099</v>
      </c>
      <c r="MU12" s="40">
        <v>5020322001</v>
      </c>
      <c r="MV12" s="40">
        <v>5020322002</v>
      </c>
      <c r="MW12" s="40">
        <v>5020322000</v>
      </c>
      <c r="MX12" s="40">
        <v>5020399000</v>
      </c>
      <c r="MY12" s="40">
        <v>5020401000</v>
      </c>
      <c r="MZ12" s="40">
        <v>5020402000</v>
      </c>
      <c r="NA12" s="40">
        <v>5020403000</v>
      </c>
      <c r="NB12" s="40">
        <v>5020501000</v>
      </c>
      <c r="NC12" s="40">
        <v>5020502001</v>
      </c>
      <c r="ND12" s="40">
        <v>5020502002</v>
      </c>
      <c r="NE12" s="40">
        <v>5020503000</v>
      </c>
      <c r="NF12" s="40">
        <v>5020504000</v>
      </c>
      <c r="NG12" s="40">
        <v>5020601001</v>
      </c>
      <c r="NH12" s="40">
        <v>5020601002</v>
      </c>
      <c r="NI12" s="40">
        <v>5020602000</v>
      </c>
      <c r="NJ12" s="40">
        <v>5020701000</v>
      </c>
      <c r="NK12" s="40">
        <v>5020702001</v>
      </c>
      <c r="NL12" s="40">
        <v>5020702002</v>
      </c>
      <c r="NM12" s="40">
        <v>5021001000</v>
      </c>
      <c r="NN12" s="40">
        <v>5021002000</v>
      </c>
      <c r="NO12" s="40">
        <v>5021003000</v>
      </c>
      <c r="NP12" s="40">
        <v>5021101000</v>
      </c>
      <c r="NQ12" s="40">
        <v>5021102000</v>
      </c>
      <c r="NR12" s="40">
        <v>5021103002</v>
      </c>
      <c r="NS12" s="40">
        <v>5021199000</v>
      </c>
      <c r="NT12" s="40">
        <v>5021201000</v>
      </c>
      <c r="NU12" s="40">
        <v>5021202000</v>
      </c>
      <c r="NV12" s="40">
        <v>5021203000</v>
      </c>
      <c r="NW12" s="40">
        <v>5021299099</v>
      </c>
      <c r="NX12" s="40">
        <v>5021301000</v>
      </c>
      <c r="NY12" s="40">
        <v>5021302099</v>
      </c>
      <c r="NZ12" s="40">
        <v>5021303001</v>
      </c>
      <c r="OA12" s="40">
        <v>5021303002</v>
      </c>
      <c r="OB12" s="40">
        <v>5021303003</v>
      </c>
      <c r="OC12" s="40">
        <v>5021303004</v>
      </c>
      <c r="OD12" s="40">
        <v>5021303005</v>
      </c>
      <c r="OE12" s="40">
        <v>5021303006</v>
      </c>
      <c r="OF12" s="40">
        <v>5021303008</v>
      </c>
      <c r="OG12" s="40">
        <v>5021303099</v>
      </c>
      <c r="OH12" s="40">
        <v>5021304001</v>
      </c>
      <c r="OI12" s="40">
        <v>5021304003</v>
      </c>
      <c r="OJ12" s="40">
        <v>5021304006</v>
      </c>
      <c r="OK12" s="40">
        <v>5021304099</v>
      </c>
      <c r="OL12" s="40">
        <v>5021305001</v>
      </c>
      <c r="OM12" s="40">
        <v>5021305002</v>
      </c>
      <c r="ON12" s="40">
        <v>5021305003</v>
      </c>
      <c r="OO12" s="40">
        <v>5021305004</v>
      </c>
      <c r="OP12" s="40">
        <v>5021305005</v>
      </c>
      <c r="OQ12" s="40">
        <v>5021305006</v>
      </c>
      <c r="OR12" s="40">
        <v>5021305007</v>
      </c>
      <c r="OS12" s="40">
        <v>5021305009</v>
      </c>
      <c r="OT12" s="40">
        <v>5021305010</v>
      </c>
      <c r="OU12" s="40">
        <v>5021305011</v>
      </c>
      <c r="OV12" s="40">
        <v>5021305012</v>
      </c>
      <c r="OW12" s="40">
        <v>5021305013</v>
      </c>
      <c r="OX12" s="40">
        <v>5021305014</v>
      </c>
      <c r="OY12" s="40">
        <v>5021305099</v>
      </c>
      <c r="OZ12" s="40">
        <v>5021306001</v>
      </c>
      <c r="PA12" s="40">
        <v>5021306002</v>
      </c>
      <c r="PB12" s="40">
        <v>5021306004</v>
      </c>
      <c r="PC12" s="40">
        <v>5021306099</v>
      </c>
      <c r="PD12" s="40">
        <v>5021307000</v>
      </c>
      <c r="PE12" s="40">
        <v>5021308001</v>
      </c>
      <c r="PF12" s="40">
        <v>5021308002</v>
      </c>
      <c r="PG12" s="40">
        <v>5021308004</v>
      </c>
      <c r="PH12" s="40">
        <v>5021308003</v>
      </c>
      <c r="PI12" s="40">
        <v>5021308099</v>
      </c>
      <c r="PJ12" s="40">
        <v>5021309001</v>
      </c>
      <c r="PK12" s="40">
        <v>5021309002</v>
      </c>
      <c r="PL12" s="40">
        <v>5021309099</v>
      </c>
      <c r="PM12" s="40">
        <v>5021310001</v>
      </c>
      <c r="PN12" s="40">
        <v>5021310002</v>
      </c>
      <c r="PO12" s="40">
        <v>5021310099</v>
      </c>
      <c r="PP12" s="40">
        <v>5021321001</v>
      </c>
      <c r="PQ12" s="40">
        <v>5021321002</v>
      </c>
      <c r="PR12" s="40">
        <v>5021321003</v>
      </c>
      <c r="PS12" s="40">
        <v>5021321004</v>
      </c>
      <c r="PT12" s="40">
        <v>5021321005</v>
      </c>
      <c r="PU12" s="40">
        <v>5021321007</v>
      </c>
      <c r="PV12" s="40">
        <v>5021321008</v>
      </c>
      <c r="PW12" s="40">
        <v>5021321009</v>
      </c>
      <c r="PX12" s="40">
        <v>5021321010</v>
      </c>
      <c r="PY12" s="40">
        <v>5021321011</v>
      </c>
      <c r="PZ12" s="40">
        <v>5021321012</v>
      </c>
      <c r="QA12" s="40">
        <v>5021321013</v>
      </c>
      <c r="QB12" s="40">
        <v>5021321099</v>
      </c>
      <c r="QC12" s="40">
        <v>5021322001</v>
      </c>
      <c r="QD12" s="40">
        <v>5021322002</v>
      </c>
      <c r="QE12" s="40">
        <v>5021399099</v>
      </c>
      <c r="QF12" s="40">
        <v>5021401000</v>
      </c>
      <c r="QG12" s="40">
        <v>5021402000</v>
      </c>
      <c r="QH12" s="40">
        <v>5021403000</v>
      </c>
      <c r="QI12" s="40">
        <v>5021404001</v>
      </c>
      <c r="QJ12" s="40">
        <v>5021405000</v>
      </c>
      <c r="QK12" s="40">
        <v>5021406000</v>
      </c>
      <c r="QL12" s="40">
        <v>5021407000</v>
      </c>
      <c r="QM12" s="40">
        <v>5021408000</v>
      </c>
      <c r="QN12" s="40">
        <v>5021409000</v>
      </c>
      <c r="QO12" s="40">
        <v>5021499000</v>
      </c>
      <c r="QP12" s="40">
        <v>5021501001</v>
      </c>
      <c r="QQ12" s="40">
        <v>5021501002</v>
      </c>
      <c r="QR12" s="40">
        <v>5021502000</v>
      </c>
      <c r="QS12" s="40">
        <v>5021503000</v>
      </c>
      <c r="QT12" s="40">
        <v>5021601000</v>
      </c>
      <c r="QU12" s="40">
        <v>5029901000</v>
      </c>
      <c r="QV12" s="40">
        <v>5029902000</v>
      </c>
      <c r="QW12" s="40">
        <v>5029903000</v>
      </c>
      <c r="QX12" s="40">
        <v>5029904000</v>
      </c>
      <c r="QY12" s="40">
        <v>5029905001</v>
      </c>
      <c r="QZ12" s="40">
        <v>5029905002</v>
      </c>
      <c r="RA12" s="40">
        <v>5029905003</v>
      </c>
      <c r="RB12" s="40">
        <v>5029905004</v>
      </c>
      <c r="RC12" s="40">
        <v>5029905005</v>
      </c>
      <c r="RD12" s="40">
        <v>5029905006</v>
      </c>
      <c r="RE12" s="40">
        <v>5029905007</v>
      </c>
      <c r="RF12" s="40">
        <v>5029905008</v>
      </c>
      <c r="RG12" s="40">
        <v>5029906000</v>
      </c>
      <c r="RH12" s="40">
        <v>5029907003</v>
      </c>
      <c r="RI12" s="40">
        <v>5029907002</v>
      </c>
      <c r="RJ12" s="40">
        <v>5029907001</v>
      </c>
      <c r="RK12" s="40">
        <v>5029907004</v>
      </c>
      <c r="RL12" s="40">
        <v>5029907099</v>
      </c>
      <c r="RM12" s="40">
        <v>5029908000</v>
      </c>
      <c r="RN12" s="40">
        <v>5029909000</v>
      </c>
      <c r="RO12" s="40">
        <v>5029999001</v>
      </c>
      <c r="RP12" s="40">
        <v>5029999099</v>
      </c>
      <c r="RQ12" s="40">
        <v>5060301002</v>
      </c>
      <c r="RR12" s="40">
        <v>5060301001</v>
      </c>
      <c r="RS12" s="40">
        <v>5060401001</v>
      </c>
      <c r="RT12" s="40">
        <v>5060402001</v>
      </c>
      <c r="RU12" s="40">
        <v>5060402099</v>
      </c>
      <c r="RV12" s="40">
        <v>5060402002</v>
      </c>
      <c r="RW12" s="40">
        <v>5060403008</v>
      </c>
      <c r="RX12" s="40">
        <v>5060403006</v>
      </c>
      <c r="RY12" s="40">
        <v>5060403002</v>
      </c>
      <c r="RZ12" s="40">
        <v>5060403099</v>
      </c>
      <c r="SA12" s="40">
        <v>5060403009</v>
      </c>
      <c r="SB12" s="40">
        <v>5060403005</v>
      </c>
      <c r="SC12" s="40">
        <v>5060403001</v>
      </c>
      <c r="SD12" s="40">
        <v>5060403007</v>
      </c>
      <c r="SE12" s="40">
        <v>5060403003</v>
      </c>
      <c r="SF12" s="40">
        <v>5060403004</v>
      </c>
      <c r="SG12" s="40">
        <v>5060404001</v>
      </c>
      <c r="SH12" s="40">
        <v>5060404007</v>
      </c>
      <c r="SI12" s="40">
        <v>5060404003</v>
      </c>
      <c r="SJ12" s="40">
        <v>5060404006</v>
      </c>
      <c r="SK12" s="40">
        <v>5060404099</v>
      </c>
      <c r="SL12" s="40">
        <v>5060404002</v>
      </c>
      <c r="SM12" s="40">
        <v>5060405004</v>
      </c>
      <c r="SN12" s="40">
        <v>5060405006</v>
      </c>
      <c r="SO12" s="40">
        <v>5060405007</v>
      </c>
      <c r="SP12" s="40">
        <v>5060405009</v>
      </c>
      <c r="SQ12" s="40">
        <v>5060405015</v>
      </c>
      <c r="SR12" s="40">
        <v>5060405003</v>
      </c>
      <c r="SS12" s="40">
        <v>5060405001</v>
      </c>
      <c r="ST12" s="40">
        <v>5060405005</v>
      </c>
      <c r="SU12" s="40">
        <v>5060405011</v>
      </c>
      <c r="SV12" s="40">
        <v>5060405002</v>
      </c>
      <c r="SW12" s="40">
        <v>5060405099</v>
      </c>
      <c r="SX12" s="40">
        <v>5060405012</v>
      </c>
      <c r="SY12" s="40">
        <v>5060405013</v>
      </c>
      <c r="SZ12" s="40">
        <v>5060405014</v>
      </c>
      <c r="TA12" s="40">
        <v>5060406003</v>
      </c>
      <c r="TB12" s="40">
        <v>5060406001</v>
      </c>
      <c r="TC12" s="40">
        <v>5060406099</v>
      </c>
      <c r="TD12" s="40">
        <v>5060406002</v>
      </c>
      <c r="TE12" s="40">
        <v>5060406004</v>
      </c>
      <c r="TF12" s="40">
        <v>5060407002</v>
      </c>
      <c r="TG12" s="40">
        <v>5060407001</v>
      </c>
      <c r="TH12" s="40">
        <v>5060408001</v>
      </c>
      <c r="TI12" s="40">
        <v>5060408099</v>
      </c>
      <c r="TJ12" s="40">
        <v>5060408002</v>
      </c>
      <c r="TK12" s="40">
        <v>5060409099</v>
      </c>
      <c r="TL12" s="40">
        <v>5060409001</v>
      </c>
      <c r="TM12" s="40">
        <v>5060601000</v>
      </c>
      <c r="TN12" s="40">
        <v>5060602000</v>
      </c>
      <c r="TO12" s="40">
        <v>5060699000</v>
      </c>
    </row>
    <row r="13" s="35" customFormat="1">
      <c r="A13" s="124"/>
      <c r="B13" s="125"/>
      <c r="C13" s="125"/>
      <c r="D13" s="125"/>
      <c r="E13" s="125"/>
      <c r="F13" s="125"/>
      <c r="G13" s="125"/>
      <c r="H13" s="125"/>
      <c r="I13" s="125"/>
      <c r="J13" s="126"/>
      <c r="K13" s="80"/>
      <c r="L13" s="36" t="s">
        <v>12</v>
      </c>
      <c r="M13" s="41"/>
      <c r="N13" s="42"/>
      <c r="O13" s="42"/>
      <c r="P13" s="37" t="s">
        <v>12</v>
      </c>
      <c r="Q13" s="43"/>
      <c r="R13" s="43"/>
      <c r="S13" s="43"/>
      <c r="T13" s="43"/>
      <c r="U13" s="43"/>
      <c r="V13" s="44"/>
      <c r="W13" s="43"/>
      <c r="X13" s="43"/>
      <c r="Y13" s="43"/>
      <c r="Z13" s="43"/>
      <c r="AA13" s="43"/>
      <c r="AB13" s="43"/>
      <c r="AC13" s="73" t="s">
        <v>2</v>
      </c>
      <c r="AD13" s="83"/>
      <c r="AE13" s="37" t="s">
        <v>149</v>
      </c>
      <c r="AF13" s="72"/>
      <c r="AG13" s="57"/>
      <c r="AH13" s="45" t="e">
        <f>+#REF!</f>
        <v>#REF!</v>
      </c>
      <c r="AI13" s="46" t="e">
        <f>SUBTOTAL(109,AJ13:JX13)</f>
        <v>#REF!</v>
      </c>
      <c r="AJ13" s="46" t="e">
        <f>SUM(AJ14:BY14)</f>
        <v>#REF!</v>
      </c>
      <c r="AK13" s="46"/>
      <c r="AL13" s="46"/>
      <c r="AM13" s="46"/>
      <c r="AN13" s="46"/>
      <c r="AO13" s="46"/>
      <c r="AP13" s="46"/>
      <c r="AQ13" s="46"/>
      <c r="AR13" s="46"/>
      <c r="AS13" s="46"/>
      <c r="AT13" s="46"/>
      <c r="AU13" s="46"/>
      <c r="AV13" s="46"/>
      <c r="AW13" s="46"/>
      <c r="AX13" s="46"/>
      <c r="AY13" s="46"/>
      <c r="AZ13" s="46"/>
      <c r="BA13" s="46"/>
      <c r="BB13" s="46"/>
      <c r="BC13" s="46"/>
      <c r="BD13" s="46"/>
      <c r="BE13" s="46"/>
      <c r="BF13" s="46"/>
      <c r="BG13" s="46"/>
      <c r="BH13" s="46"/>
      <c r="BI13" s="46"/>
      <c r="BJ13" s="46"/>
      <c r="BK13" s="46"/>
      <c r="BL13" s="46"/>
      <c r="BM13" s="46"/>
      <c r="BN13" s="46"/>
      <c r="BO13" s="46"/>
      <c r="BP13" s="46"/>
      <c r="BQ13" s="46"/>
      <c r="BR13" s="46"/>
      <c r="BS13" s="46"/>
      <c r="BT13" s="46"/>
      <c r="BU13" s="46"/>
      <c r="BV13" s="46"/>
      <c r="BW13" s="46"/>
      <c r="BX13" s="46"/>
      <c r="BY13" s="46"/>
      <c r="BZ13" s="46" t="e">
        <f>SUM(BZ14:HY14)</f>
        <v>#REF!</v>
      </c>
      <c r="CA13" s="46"/>
      <c r="CB13" s="46"/>
      <c r="CC13" s="46"/>
      <c r="CD13" s="46"/>
      <c r="CE13" s="46"/>
      <c r="CF13" s="46"/>
      <c r="CG13" s="46"/>
      <c r="CH13" s="46"/>
      <c r="CI13" s="46"/>
      <c r="CJ13" s="46"/>
      <c r="CK13" s="46"/>
      <c r="CL13" s="46"/>
      <c r="CM13" s="46"/>
      <c r="CN13" s="46"/>
      <c r="CO13" s="46"/>
      <c r="CP13" s="46"/>
      <c r="CQ13" s="46"/>
      <c r="CR13" s="46"/>
      <c r="CS13" s="46"/>
      <c r="CT13" s="46"/>
      <c r="CU13" s="46"/>
      <c r="CV13" s="46"/>
      <c r="CW13" s="46"/>
      <c r="CX13" s="46"/>
      <c r="CY13" s="46"/>
      <c r="CZ13" s="46"/>
      <c r="DA13" s="46"/>
      <c r="DB13" s="46"/>
      <c r="DC13" s="46"/>
      <c r="DD13" s="46"/>
      <c r="DE13" s="46"/>
      <c r="DF13" s="46"/>
      <c r="DG13" s="46"/>
      <c r="DH13" s="46"/>
      <c r="DI13" s="46"/>
      <c r="DJ13" s="46"/>
      <c r="DK13" s="46"/>
      <c r="DL13" s="46"/>
      <c r="DM13" s="46"/>
      <c r="DN13" s="46"/>
      <c r="DO13" s="46"/>
      <c r="DP13" s="46"/>
      <c r="DQ13" s="46"/>
      <c r="DR13" s="46"/>
      <c r="DS13" s="46"/>
      <c r="DT13" s="46"/>
      <c r="DU13" s="46"/>
      <c r="DV13" s="46"/>
      <c r="DW13" s="46"/>
      <c r="DX13" s="46"/>
      <c r="DY13" s="46"/>
      <c r="DZ13" s="46"/>
      <c r="EA13" s="46"/>
      <c r="EB13" s="46"/>
      <c r="EC13" s="46"/>
      <c r="ED13" s="46"/>
      <c r="EE13" s="46"/>
      <c r="EF13" s="46"/>
      <c r="EG13" s="46"/>
      <c r="EH13" s="46"/>
      <c r="EI13" s="46"/>
      <c r="EJ13" s="46"/>
      <c r="EK13" s="46"/>
      <c r="EL13" s="46"/>
      <c r="EM13" s="46"/>
      <c r="EN13" s="46"/>
      <c r="EO13" s="46"/>
      <c r="EP13" s="46"/>
      <c r="EQ13" s="46"/>
      <c r="ER13" s="46"/>
      <c r="ES13" s="46"/>
      <c r="ET13" s="46"/>
      <c r="EU13" s="46"/>
      <c r="EV13" s="46"/>
      <c r="EW13" s="46"/>
      <c r="EX13" s="46"/>
      <c r="EY13" s="46"/>
      <c r="EZ13" s="46"/>
      <c r="FA13" s="46"/>
      <c r="FB13" s="46"/>
      <c r="FC13" s="46"/>
      <c r="FD13" s="46"/>
      <c r="FE13" s="46"/>
      <c r="FF13" s="46"/>
      <c r="FG13" s="46"/>
      <c r="FH13" s="46"/>
      <c r="FI13" s="46"/>
      <c r="FJ13" s="46"/>
      <c r="FK13" s="46"/>
      <c r="FL13" s="46"/>
      <c r="FM13" s="46"/>
      <c r="FN13" s="46"/>
      <c r="FO13" s="46"/>
      <c r="FP13" s="46"/>
      <c r="FQ13" s="46"/>
      <c r="FR13" s="46"/>
      <c r="FS13" s="46"/>
      <c r="FT13" s="46"/>
      <c r="FU13" s="46"/>
      <c r="FV13" s="46"/>
      <c r="FW13" s="46"/>
      <c r="FX13" s="46"/>
      <c r="FY13" s="46"/>
      <c r="FZ13" s="46"/>
      <c r="GA13" s="46"/>
      <c r="GB13" s="46"/>
      <c r="GC13" s="46"/>
      <c r="GD13" s="46"/>
      <c r="GE13" s="46"/>
      <c r="GF13" s="46"/>
      <c r="GG13" s="46"/>
      <c r="GH13" s="46"/>
      <c r="GI13" s="46"/>
      <c r="GJ13" s="46"/>
      <c r="GK13" s="46"/>
      <c r="GL13" s="46"/>
      <c r="GM13" s="46"/>
      <c r="GN13" s="46"/>
      <c r="GO13" s="46"/>
      <c r="GP13" s="46"/>
      <c r="GQ13" s="46"/>
      <c r="GR13" s="46"/>
      <c r="GS13" s="46"/>
      <c r="GT13" s="46"/>
      <c r="GU13" s="46"/>
      <c r="GV13" s="46"/>
      <c r="GW13" s="46"/>
      <c r="GX13" s="46"/>
      <c r="GY13" s="46"/>
      <c r="GZ13" s="46"/>
      <c r="HA13" s="46"/>
      <c r="HB13" s="46"/>
      <c r="HC13" s="46"/>
      <c r="HD13" s="46"/>
      <c r="HE13" s="46"/>
      <c r="HF13" s="46"/>
      <c r="HG13" s="46"/>
      <c r="HH13" s="46"/>
      <c r="HI13" s="46"/>
      <c r="HJ13" s="46"/>
      <c r="HK13" s="46"/>
      <c r="HL13" s="46"/>
      <c r="HM13" s="46"/>
      <c r="HN13" s="46"/>
      <c r="HO13" s="46"/>
      <c r="HP13" s="46"/>
      <c r="HQ13" s="46"/>
      <c r="HR13" s="46"/>
      <c r="HS13" s="46"/>
      <c r="HT13" s="46"/>
      <c r="HU13" s="46"/>
      <c r="HV13" s="46"/>
      <c r="HW13" s="46"/>
      <c r="HX13" s="46"/>
      <c r="HY13" s="46"/>
      <c r="HZ13" s="46" t="e">
        <f>SUM(HZ14:JX14)</f>
        <v>#REF!</v>
      </c>
      <c r="IA13" s="46"/>
      <c r="IB13" s="46"/>
      <c r="IC13" s="46"/>
      <c r="ID13" s="46"/>
      <c r="IE13" s="46"/>
      <c r="IF13" s="46"/>
      <c r="IG13" s="46"/>
      <c r="IH13" s="46"/>
      <c r="II13" s="46"/>
      <c r="IJ13" s="46"/>
      <c r="IK13" s="46"/>
      <c r="IL13" s="46"/>
      <c r="IM13" s="46"/>
      <c r="IN13" s="46"/>
      <c r="IO13" s="46"/>
      <c r="IP13" s="46"/>
      <c r="IQ13" s="46"/>
      <c r="IR13" s="46"/>
      <c r="IS13" s="46"/>
      <c r="IT13" s="46"/>
      <c r="IU13" s="46"/>
      <c r="IV13" s="46"/>
      <c r="IW13" s="46"/>
      <c r="IX13" s="46"/>
      <c r="IY13" s="46"/>
      <c r="IZ13" s="46"/>
      <c r="JA13" s="46"/>
      <c r="JB13" s="46"/>
      <c r="JC13" s="46"/>
      <c r="JD13" s="46"/>
      <c r="JE13" s="46"/>
      <c r="JF13" s="46"/>
      <c r="JG13" s="46"/>
      <c r="JH13" s="46"/>
      <c r="JI13" s="46"/>
      <c r="JJ13" s="46"/>
      <c r="JK13" s="46"/>
      <c r="JL13" s="46"/>
      <c r="JM13" s="46"/>
      <c r="JN13" s="46"/>
      <c r="JO13" s="46"/>
      <c r="JP13" s="46"/>
      <c r="JQ13" s="46"/>
      <c r="JR13" s="46"/>
      <c r="JS13" s="46"/>
      <c r="JT13" s="46"/>
      <c r="JU13" s="46"/>
      <c r="JV13" s="46"/>
      <c r="JW13" s="46"/>
      <c r="JX13" s="46"/>
      <c r="JY13" s="47" t="e">
        <f>+#REF!</f>
        <v>#REF!</v>
      </c>
      <c r="JZ13" s="47" t="e">
        <f>SUM(KA13:AAZ13)</f>
        <v>#REF!</v>
      </c>
      <c r="KA13" s="46" t="e">
        <f>SUM(KA14:LP14)</f>
        <v>#REF!</v>
      </c>
      <c r="KB13" s="46"/>
      <c r="KC13" s="46"/>
      <c r="KD13" s="46"/>
      <c r="KE13" s="46"/>
      <c r="KF13" s="46"/>
      <c r="KG13" s="46"/>
      <c r="KH13" s="46"/>
      <c r="KI13" s="46"/>
      <c r="KJ13" s="46"/>
      <c r="KK13" s="46"/>
      <c r="KL13" s="46"/>
      <c r="KM13" s="46"/>
      <c r="KN13" s="46"/>
      <c r="KO13" s="46"/>
      <c r="KP13" s="46"/>
      <c r="KQ13" s="46"/>
      <c r="KR13" s="46"/>
      <c r="KS13" s="46"/>
      <c r="KT13" s="46"/>
      <c r="KU13" s="46"/>
      <c r="KV13" s="46"/>
      <c r="KW13" s="46"/>
      <c r="KX13" s="46"/>
      <c r="KY13" s="46"/>
      <c r="KZ13" s="46"/>
      <c r="LA13" s="46"/>
      <c r="LB13" s="46"/>
      <c r="LC13" s="46"/>
      <c r="LD13" s="46"/>
      <c r="LE13" s="46"/>
      <c r="LF13" s="46"/>
      <c r="LG13" s="46"/>
      <c r="LH13" s="46"/>
      <c r="LI13" s="46"/>
      <c r="LJ13" s="46"/>
      <c r="LK13" s="46"/>
      <c r="LL13" s="46"/>
      <c r="LM13" s="46"/>
      <c r="LN13" s="46"/>
      <c r="LO13" s="46"/>
      <c r="LP13" s="46"/>
      <c r="LQ13" s="46" t="e">
        <f>SUM(LQ14:RP14)</f>
        <v>#REF!</v>
      </c>
      <c r="LR13" s="46"/>
      <c r="LS13" s="46"/>
      <c r="LT13" s="46"/>
      <c r="LU13" s="46"/>
      <c r="LV13" s="46"/>
      <c r="LW13" s="46"/>
      <c r="LX13" s="46"/>
      <c r="LY13" s="46"/>
      <c r="LZ13" s="46"/>
      <c r="MA13" s="46"/>
      <c r="MB13" s="46"/>
      <c r="MC13" s="46"/>
      <c r="MD13" s="46"/>
      <c r="ME13" s="46"/>
      <c r="MF13" s="46"/>
      <c r="MG13" s="46"/>
      <c r="MH13" s="46"/>
      <c r="MI13" s="46"/>
      <c r="MJ13" s="46"/>
      <c r="MK13" s="46"/>
      <c r="ML13" s="46"/>
      <c r="MM13" s="46"/>
      <c r="MN13" s="46"/>
      <c r="MO13" s="46"/>
      <c r="MP13" s="46"/>
      <c r="MQ13" s="46"/>
      <c r="MR13" s="46"/>
      <c r="MS13" s="46"/>
      <c r="MT13" s="46"/>
      <c r="MU13" s="46"/>
      <c r="MV13" s="46"/>
      <c r="MW13" s="46"/>
      <c r="MX13" s="46"/>
      <c r="MY13" s="46"/>
      <c r="MZ13" s="46"/>
      <c r="NA13" s="46"/>
      <c r="NB13" s="46"/>
      <c r="NC13" s="46"/>
      <c r="ND13" s="46"/>
      <c r="NE13" s="46"/>
      <c r="NF13" s="46"/>
      <c r="NG13" s="46"/>
      <c r="NH13" s="46"/>
      <c r="NI13" s="46"/>
      <c r="NJ13" s="46"/>
      <c r="NK13" s="46"/>
      <c r="NL13" s="46"/>
      <c r="NM13" s="46"/>
      <c r="NN13" s="46"/>
      <c r="NO13" s="46"/>
      <c r="NP13" s="46"/>
      <c r="NQ13" s="46"/>
      <c r="NR13" s="46"/>
      <c r="NS13" s="46"/>
      <c r="NT13" s="46"/>
      <c r="NU13" s="46"/>
      <c r="NV13" s="46"/>
      <c r="NW13" s="46"/>
      <c r="NX13" s="46"/>
      <c r="NY13" s="46"/>
      <c r="NZ13" s="46"/>
      <c r="OA13" s="46"/>
      <c r="OB13" s="46"/>
      <c r="OC13" s="46"/>
      <c r="OD13" s="46"/>
      <c r="OE13" s="46"/>
      <c r="OF13" s="46"/>
      <c r="OG13" s="46"/>
      <c r="OH13" s="46"/>
      <c r="OI13" s="46"/>
      <c r="OJ13" s="46"/>
      <c r="OK13" s="46"/>
      <c r="OL13" s="46"/>
      <c r="OM13" s="46"/>
      <c r="ON13" s="46"/>
      <c r="OO13" s="46"/>
      <c r="OP13" s="46"/>
      <c r="OQ13" s="46"/>
      <c r="OR13" s="46"/>
      <c r="OS13" s="46"/>
      <c r="OT13" s="46"/>
      <c r="OU13" s="46"/>
      <c r="OV13" s="46"/>
      <c r="OW13" s="46"/>
      <c r="OX13" s="46"/>
      <c r="OY13" s="46"/>
      <c r="OZ13" s="46"/>
      <c r="PA13" s="46"/>
      <c r="PB13" s="46"/>
      <c r="PC13" s="46"/>
      <c r="PD13" s="46"/>
      <c r="PE13" s="46"/>
      <c r="PF13" s="46"/>
      <c r="PG13" s="46"/>
      <c r="PH13" s="46"/>
      <c r="PI13" s="46"/>
      <c r="PJ13" s="46"/>
      <c r="PK13" s="46"/>
      <c r="PL13" s="46"/>
      <c r="PM13" s="46"/>
      <c r="PN13" s="46"/>
      <c r="PO13" s="46"/>
      <c r="PP13" s="46"/>
      <c r="PQ13" s="46"/>
      <c r="PR13" s="46"/>
      <c r="PS13" s="46"/>
      <c r="PT13" s="46"/>
      <c r="PU13" s="46"/>
      <c r="PV13" s="46"/>
      <c r="PW13" s="46"/>
      <c r="PX13" s="46"/>
      <c r="PY13" s="46"/>
      <c r="PZ13" s="46"/>
      <c r="QA13" s="46"/>
      <c r="QB13" s="46"/>
      <c r="QC13" s="46"/>
      <c r="QD13" s="46"/>
      <c r="QE13" s="46"/>
      <c r="QF13" s="46"/>
      <c r="QG13" s="46"/>
      <c r="QH13" s="46"/>
      <c r="QI13" s="46"/>
      <c r="QJ13" s="46"/>
      <c r="QK13" s="46"/>
      <c r="QL13" s="46"/>
      <c r="QM13" s="46"/>
      <c r="QN13" s="46"/>
      <c r="QO13" s="46"/>
      <c r="QP13" s="46"/>
      <c r="QQ13" s="46"/>
      <c r="QR13" s="46"/>
      <c r="QS13" s="46"/>
      <c r="QT13" s="46"/>
      <c r="QU13" s="46"/>
      <c r="QV13" s="46"/>
      <c r="QW13" s="46"/>
      <c r="QX13" s="46"/>
      <c r="QY13" s="46"/>
      <c r="QZ13" s="46"/>
      <c r="RA13" s="46"/>
      <c r="RB13" s="46"/>
      <c r="RC13" s="46"/>
      <c r="RD13" s="46"/>
      <c r="RE13" s="46"/>
      <c r="RF13" s="46"/>
      <c r="RG13" s="46"/>
      <c r="RH13" s="46"/>
      <c r="RI13" s="46"/>
      <c r="RJ13" s="46"/>
      <c r="RK13" s="46"/>
      <c r="RL13" s="46"/>
      <c r="RM13" s="46"/>
      <c r="RN13" s="46"/>
      <c r="RO13" s="46"/>
      <c r="RP13" s="46"/>
      <c r="RQ13" s="46" t="e">
        <f>SUM(RQ14:TO14)</f>
        <v>#REF!</v>
      </c>
      <c r="RR13" s="46"/>
      <c r="RS13" s="46"/>
      <c r="RT13" s="46"/>
      <c r="RU13" s="46"/>
      <c r="RV13" s="46"/>
      <c r="RW13" s="46"/>
      <c r="RX13" s="46"/>
      <c r="RY13" s="46"/>
      <c r="RZ13" s="46"/>
      <c r="SA13" s="46"/>
      <c r="SB13" s="46"/>
      <c r="SC13" s="46"/>
      <c r="SD13" s="46"/>
      <c r="SE13" s="46"/>
      <c r="SF13" s="46"/>
      <c r="SG13" s="46"/>
      <c r="SH13" s="46"/>
      <c r="SI13" s="46"/>
      <c r="SJ13" s="46"/>
      <c r="SK13" s="46"/>
      <c r="SL13" s="46"/>
      <c r="SM13" s="46"/>
      <c r="SN13" s="46"/>
      <c r="SO13" s="46"/>
      <c r="SP13" s="46"/>
      <c r="SQ13" s="46"/>
      <c r="SR13" s="46"/>
      <c r="SS13" s="46"/>
      <c r="ST13" s="46"/>
      <c r="SU13" s="46"/>
      <c r="SV13" s="46"/>
      <c r="SW13" s="46"/>
      <c r="SX13" s="46"/>
      <c r="SY13" s="46"/>
      <c r="SZ13" s="46"/>
      <c r="TA13" s="46"/>
      <c r="TB13" s="46"/>
      <c r="TC13" s="46"/>
      <c r="TD13" s="46"/>
      <c r="TE13" s="46"/>
      <c r="TF13" s="46"/>
      <c r="TG13" s="46"/>
      <c r="TH13" s="46"/>
      <c r="TI13" s="46"/>
      <c r="TJ13" s="46"/>
      <c r="TK13" s="46"/>
      <c r="TL13" s="46"/>
      <c r="TM13" s="46"/>
      <c r="TN13" s="46"/>
      <c r="TO13" s="46"/>
    </row>
    <row r="14" s="55" customFormat="1">
      <c r="A14" s="133" t="s">
        <v>177</v>
      </c>
      <c r="B14" s="134"/>
      <c r="C14" s="134"/>
      <c r="D14" s="134"/>
      <c r="E14" s="134"/>
      <c r="F14" s="134"/>
      <c r="G14" s="134"/>
      <c r="H14" s="134"/>
      <c r="I14" s="134"/>
      <c r="J14" s="135"/>
      <c r="K14" s="81"/>
      <c r="L14" s="48"/>
      <c r="M14" s="48" t="s">
        <v>178</v>
      </c>
      <c r="N14" s="65" t="s">
        <v>179</v>
      </c>
      <c r="O14" s="49" t="s">
        <v>180</v>
      </c>
      <c r="P14" s="65" t="s">
        <v>181</v>
      </c>
      <c r="Q14" s="65" t="s">
        <v>4</v>
      </c>
      <c r="R14" s="65" t="s">
        <v>4</v>
      </c>
      <c r="S14" s="65" t="s">
        <v>4</v>
      </c>
      <c r="T14" s="65" t="s">
        <v>4</v>
      </c>
      <c r="U14" s="65" t="s">
        <v>4</v>
      </c>
      <c r="V14" s="65" t="s">
        <v>4</v>
      </c>
      <c r="W14" s="65" t="s">
        <v>4</v>
      </c>
      <c r="X14" s="65" t="s">
        <v>4</v>
      </c>
      <c r="Y14" s="65" t="s">
        <v>4</v>
      </c>
      <c r="Z14" s="65" t="s">
        <v>4</v>
      </c>
      <c r="AA14" s="65" t="s">
        <v>4</v>
      </c>
      <c r="AB14" s="65" t="s">
        <v>4</v>
      </c>
      <c r="AC14" s="74" t="s">
        <v>3</v>
      </c>
      <c r="AD14" s="84" t="s">
        <v>182</v>
      </c>
      <c r="AE14" s="50" t="s">
        <v>183</v>
      </c>
      <c r="AF14" s="51" t="s">
        <v>184</v>
      </c>
      <c r="AG14" s="70"/>
      <c r="AH14" s="52"/>
      <c r="AI14" s="53" t="e">
        <f>+AH13-AI13</f>
        <v>#REF!</v>
      </c>
      <c r="AJ14" s="54" t="e">
        <f>SUBTOTAL(109,#REF!)</f>
        <v>#REF!</v>
      </c>
      <c r="AK14" s="54" t="e">
        <f>SUBTOTAL(109,#REF!)</f>
        <v>#REF!</v>
      </c>
      <c r="AL14" s="54" t="e">
        <f>SUBTOTAL(109,#REF!)</f>
        <v>#REF!</v>
      </c>
      <c r="AM14" s="54" t="e">
        <f>SUBTOTAL(109,#REF!)</f>
        <v>#REF!</v>
      </c>
      <c r="AN14" s="54" t="e">
        <f>SUBTOTAL(109,#REF!)</f>
        <v>#REF!</v>
      </c>
      <c r="AO14" s="54" t="e">
        <f>SUBTOTAL(109,#REF!)</f>
        <v>#REF!</v>
      </c>
      <c r="AP14" s="54" t="e">
        <f>SUBTOTAL(109,#REF!)</f>
        <v>#REF!</v>
      </c>
      <c r="AQ14" s="54" t="e">
        <f>SUBTOTAL(109,#REF!)</f>
        <v>#REF!</v>
      </c>
      <c r="AR14" s="54" t="e">
        <f>SUBTOTAL(109,#REF!)</f>
        <v>#REF!</v>
      </c>
      <c r="AS14" s="54" t="e">
        <f>SUBTOTAL(109,#REF!)</f>
        <v>#REF!</v>
      </c>
      <c r="AT14" s="54" t="e">
        <f>SUBTOTAL(109,#REF!)</f>
        <v>#REF!</v>
      </c>
      <c r="AU14" s="54" t="e">
        <f>SUBTOTAL(109,#REF!)</f>
        <v>#REF!</v>
      </c>
      <c r="AV14" s="54" t="e">
        <f>SUBTOTAL(109,#REF!)</f>
        <v>#REF!</v>
      </c>
      <c r="AW14" s="54" t="e">
        <f>SUBTOTAL(109,#REF!)</f>
        <v>#REF!</v>
      </c>
      <c r="AX14" s="54" t="e">
        <f>SUBTOTAL(109,#REF!)</f>
        <v>#REF!</v>
      </c>
      <c r="AY14" s="54" t="e">
        <f>SUBTOTAL(109,#REF!)</f>
        <v>#REF!</v>
      </c>
      <c r="AZ14" s="54" t="e">
        <f>SUBTOTAL(109,#REF!)</f>
        <v>#REF!</v>
      </c>
      <c r="BA14" s="54" t="e">
        <f>SUBTOTAL(109,#REF!)</f>
        <v>#REF!</v>
      </c>
      <c r="BB14" s="54" t="e">
        <f>SUBTOTAL(109,#REF!)</f>
        <v>#REF!</v>
      </c>
      <c r="BC14" s="54" t="e">
        <f>SUBTOTAL(109,#REF!)</f>
        <v>#REF!</v>
      </c>
      <c r="BD14" s="54" t="e">
        <f>SUBTOTAL(109,#REF!)</f>
        <v>#REF!</v>
      </c>
      <c r="BE14" s="54" t="e">
        <f>SUBTOTAL(109,#REF!)</f>
        <v>#REF!</v>
      </c>
      <c r="BF14" s="54" t="e">
        <f>SUBTOTAL(109,#REF!)</f>
        <v>#REF!</v>
      </c>
      <c r="BG14" s="54" t="e">
        <f>SUBTOTAL(109,#REF!)</f>
        <v>#REF!</v>
      </c>
      <c r="BH14" s="54" t="e">
        <f>SUBTOTAL(109,#REF!)</f>
        <v>#REF!</v>
      </c>
      <c r="BI14" s="54" t="e">
        <f>SUBTOTAL(109,#REF!)</f>
        <v>#REF!</v>
      </c>
      <c r="BJ14" s="54" t="e">
        <f>SUBTOTAL(109,#REF!)</f>
        <v>#REF!</v>
      </c>
      <c r="BK14" s="54" t="e">
        <f>SUBTOTAL(109,#REF!)</f>
        <v>#REF!</v>
      </c>
      <c r="BL14" s="54" t="e">
        <f>SUBTOTAL(109,#REF!)</f>
        <v>#REF!</v>
      </c>
      <c r="BM14" s="54" t="e">
        <f>SUBTOTAL(109,#REF!)</f>
        <v>#REF!</v>
      </c>
      <c r="BN14" s="54" t="e">
        <f>SUBTOTAL(109,#REF!)</f>
        <v>#REF!</v>
      </c>
      <c r="BO14" s="54" t="e">
        <f>SUBTOTAL(109,#REF!)</f>
        <v>#REF!</v>
      </c>
      <c r="BP14" s="54" t="e">
        <f>SUBTOTAL(109,#REF!)</f>
        <v>#REF!</v>
      </c>
      <c r="BQ14" s="54" t="e">
        <f>SUBTOTAL(109,#REF!)</f>
        <v>#REF!</v>
      </c>
      <c r="BR14" s="54" t="e">
        <f>SUBTOTAL(109,#REF!)</f>
        <v>#REF!</v>
      </c>
      <c r="BS14" s="54" t="e">
        <f>SUBTOTAL(109,#REF!)</f>
        <v>#REF!</v>
      </c>
      <c r="BT14" s="54" t="e">
        <f>SUBTOTAL(109,#REF!)</f>
        <v>#REF!</v>
      </c>
      <c r="BU14" s="54" t="e">
        <f>SUBTOTAL(109,#REF!)</f>
        <v>#REF!</v>
      </c>
      <c r="BV14" s="54" t="e">
        <f>SUBTOTAL(109,#REF!)</f>
        <v>#REF!</v>
      </c>
      <c r="BW14" s="54" t="e">
        <f>SUBTOTAL(109,#REF!)</f>
        <v>#REF!</v>
      </c>
      <c r="BX14" s="54" t="e">
        <f>SUBTOTAL(109,#REF!)</f>
        <v>#REF!</v>
      </c>
      <c r="BY14" s="54" t="e">
        <f>SUBTOTAL(109,#REF!)</f>
        <v>#REF!</v>
      </c>
      <c r="BZ14" s="54" t="e">
        <f>SUBTOTAL(109,#REF!)</f>
        <v>#REF!</v>
      </c>
      <c r="CA14" s="54" t="e">
        <f>SUBTOTAL(109,#REF!)</f>
        <v>#REF!</v>
      </c>
      <c r="CB14" s="54" t="e">
        <f>SUBTOTAL(109,#REF!)</f>
        <v>#REF!</v>
      </c>
      <c r="CC14" s="54" t="e">
        <f>SUBTOTAL(109,#REF!)</f>
        <v>#REF!</v>
      </c>
      <c r="CD14" s="54" t="e">
        <f>SUBTOTAL(109,#REF!)</f>
        <v>#REF!</v>
      </c>
      <c r="CE14" s="54" t="e">
        <f>SUBTOTAL(109,#REF!)</f>
        <v>#REF!</v>
      </c>
      <c r="CF14" s="54" t="e">
        <f>SUBTOTAL(109,#REF!)</f>
        <v>#REF!</v>
      </c>
      <c r="CG14" s="54" t="e">
        <f>SUBTOTAL(109,#REF!)</f>
        <v>#REF!</v>
      </c>
      <c r="CH14" s="54" t="e">
        <f>SUBTOTAL(109,#REF!)</f>
        <v>#REF!</v>
      </c>
      <c r="CI14" s="54" t="e">
        <f>SUBTOTAL(109,#REF!)</f>
        <v>#REF!</v>
      </c>
      <c r="CJ14" s="54" t="e">
        <f>SUBTOTAL(109,#REF!)</f>
        <v>#REF!</v>
      </c>
      <c r="CK14" s="54" t="e">
        <f>SUBTOTAL(109,#REF!)</f>
        <v>#REF!</v>
      </c>
      <c r="CL14" s="54" t="e">
        <f>SUBTOTAL(109,#REF!)</f>
        <v>#REF!</v>
      </c>
      <c r="CM14" s="54" t="e">
        <f>SUBTOTAL(109,#REF!)</f>
        <v>#REF!</v>
      </c>
      <c r="CN14" s="54" t="e">
        <f>SUBTOTAL(109,#REF!)</f>
        <v>#REF!</v>
      </c>
      <c r="CO14" s="54" t="e">
        <f>SUBTOTAL(109,#REF!)</f>
        <v>#REF!</v>
      </c>
      <c r="CP14" s="54" t="e">
        <f>SUBTOTAL(109,#REF!)</f>
        <v>#REF!</v>
      </c>
      <c r="CQ14" s="54" t="e">
        <f>SUBTOTAL(109,#REF!)</f>
        <v>#REF!</v>
      </c>
      <c r="CR14" s="54" t="e">
        <f>SUBTOTAL(109,#REF!)</f>
        <v>#REF!</v>
      </c>
      <c r="CS14" s="54" t="e">
        <f>SUBTOTAL(109,#REF!)</f>
        <v>#REF!</v>
      </c>
      <c r="CT14" s="54" t="e">
        <f>SUBTOTAL(109,#REF!)</f>
        <v>#REF!</v>
      </c>
      <c r="CU14" s="54" t="e">
        <f>SUBTOTAL(109,#REF!)</f>
        <v>#REF!</v>
      </c>
      <c r="CV14" s="54" t="e">
        <f>SUBTOTAL(109,#REF!)</f>
        <v>#REF!</v>
      </c>
      <c r="CW14" s="54" t="e">
        <f>SUBTOTAL(109,#REF!)</f>
        <v>#REF!</v>
      </c>
      <c r="CX14" s="54" t="e">
        <f>SUBTOTAL(109,#REF!)</f>
        <v>#REF!</v>
      </c>
      <c r="CY14" s="54" t="e">
        <f>SUBTOTAL(109,#REF!)</f>
        <v>#REF!</v>
      </c>
      <c r="CZ14" s="54" t="e">
        <f>SUBTOTAL(109,#REF!)</f>
        <v>#REF!</v>
      </c>
      <c r="DA14" s="54" t="e">
        <f>SUBTOTAL(109,#REF!)</f>
        <v>#REF!</v>
      </c>
      <c r="DB14" s="54" t="e">
        <f>SUBTOTAL(109,#REF!)</f>
        <v>#REF!</v>
      </c>
      <c r="DC14" s="54" t="e">
        <f>SUBTOTAL(109,#REF!)</f>
        <v>#REF!</v>
      </c>
      <c r="DD14" s="54" t="e">
        <f>SUBTOTAL(109,#REF!)</f>
        <v>#REF!</v>
      </c>
      <c r="DE14" s="54" t="e">
        <f>SUBTOTAL(109,#REF!)</f>
        <v>#REF!</v>
      </c>
      <c r="DF14" s="54" t="e">
        <f>SUBTOTAL(109,#REF!)</f>
        <v>#REF!</v>
      </c>
      <c r="DG14" s="54" t="e">
        <f>SUBTOTAL(109,#REF!)</f>
        <v>#REF!</v>
      </c>
      <c r="DH14" s="54" t="e">
        <f>SUBTOTAL(109,#REF!)</f>
        <v>#REF!</v>
      </c>
      <c r="DI14" s="54" t="e">
        <f>SUBTOTAL(109,#REF!)</f>
        <v>#REF!</v>
      </c>
      <c r="DJ14" s="54" t="e">
        <f>SUBTOTAL(109,#REF!)</f>
        <v>#REF!</v>
      </c>
      <c r="DK14" s="54" t="e">
        <f>SUBTOTAL(109,#REF!)</f>
        <v>#REF!</v>
      </c>
      <c r="DL14" s="54" t="e">
        <f>SUBTOTAL(109,#REF!)</f>
        <v>#REF!</v>
      </c>
      <c r="DM14" s="54" t="e">
        <f>SUBTOTAL(109,#REF!)</f>
        <v>#REF!</v>
      </c>
      <c r="DN14" s="54" t="e">
        <f>SUBTOTAL(109,#REF!)</f>
        <v>#REF!</v>
      </c>
      <c r="DO14" s="54" t="e">
        <f>SUBTOTAL(109,#REF!)</f>
        <v>#REF!</v>
      </c>
      <c r="DP14" s="54" t="e">
        <f>SUBTOTAL(109,#REF!)</f>
        <v>#REF!</v>
      </c>
      <c r="DQ14" s="54" t="e">
        <f>SUBTOTAL(109,#REF!)</f>
        <v>#REF!</v>
      </c>
      <c r="DR14" s="54" t="e">
        <f>SUBTOTAL(109,#REF!)</f>
        <v>#REF!</v>
      </c>
      <c r="DS14" s="54" t="e">
        <f>SUBTOTAL(109,#REF!)</f>
        <v>#REF!</v>
      </c>
      <c r="DT14" s="54" t="e">
        <f>SUBTOTAL(109,#REF!)</f>
        <v>#REF!</v>
      </c>
      <c r="DU14" s="54" t="e">
        <f>SUBTOTAL(109,#REF!)</f>
        <v>#REF!</v>
      </c>
      <c r="DV14" s="54" t="e">
        <f>SUBTOTAL(109,#REF!)</f>
        <v>#REF!</v>
      </c>
      <c r="DW14" s="54" t="e">
        <f>SUBTOTAL(109,#REF!)</f>
        <v>#REF!</v>
      </c>
      <c r="DX14" s="54" t="e">
        <f>SUBTOTAL(109,#REF!)</f>
        <v>#REF!</v>
      </c>
      <c r="DY14" s="54" t="e">
        <f>SUBTOTAL(109,#REF!)</f>
        <v>#REF!</v>
      </c>
      <c r="DZ14" s="54" t="e">
        <f>SUBTOTAL(109,#REF!)</f>
        <v>#REF!</v>
      </c>
      <c r="EA14" s="54" t="e">
        <f>SUBTOTAL(109,#REF!)</f>
        <v>#REF!</v>
      </c>
      <c r="EB14" s="54" t="e">
        <f>SUBTOTAL(109,#REF!)</f>
        <v>#REF!</v>
      </c>
      <c r="EC14" s="54" t="e">
        <f>SUBTOTAL(109,#REF!)</f>
        <v>#REF!</v>
      </c>
      <c r="ED14" s="54" t="e">
        <f>SUBTOTAL(109,#REF!)</f>
        <v>#REF!</v>
      </c>
      <c r="EE14" s="54" t="e">
        <f>SUBTOTAL(109,#REF!)</f>
        <v>#REF!</v>
      </c>
      <c r="EF14" s="54" t="e">
        <f>SUBTOTAL(109,#REF!)</f>
        <v>#REF!</v>
      </c>
      <c r="EG14" s="54" t="e">
        <f>SUBTOTAL(109,#REF!)</f>
        <v>#REF!</v>
      </c>
      <c r="EH14" s="54" t="e">
        <f>SUBTOTAL(109,#REF!)</f>
        <v>#REF!</v>
      </c>
      <c r="EI14" s="54" t="e">
        <f>SUBTOTAL(109,#REF!)</f>
        <v>#REF!</v>
      </c>
      <c r="EJ14" s="54" t="e">
        <f>SUBTOTAL(109,#REF!)</f>
        <v>#REF!</v>
      </c>
      <c r="EK14" s="54" t="e">
        <f>SUBTOTAL(109,#REF!)</f>
        <v>#REF!</v>
      </c>
      <c r="EL14" s="54" t="e">
        <f>SUBTOTAL(109,#REF!)</f>
        <v>#REF!</v>
      </c>
      <c r="EM14" s="54" t="e">
        <f>SUBTOTAL(109,#REF!)</f>
        <v>#REF!</v>
      </c>
      <c r="EN14" s="54" t="e">
        <f>SUBTOTAL(109,#REF!)</f>
        <v>#REF!</v>
      </c>
      <c r="EO14" s="54" t="e">
        <f>SUBTOTAL(109,#REF!)</f>
        <v>#REF!</v>
      </c>
      <c r="EP14" s="54" t="e">
        <f>SUBTOTAL(109,#REF!)</f>
        <v>#REF!</v>
      </c>
      <c r="EQ14" s="54" t="e">
        <f>SUBTOTAL(109,#REF!)</f>
        <v>#REF!</v>
      </c>
      <c r="ER14" s="54" t="e">
        <f>SUBTOTAL(109,#REF!)</f>
        <v>#REF!</v>
      </c>
      <c r="ES14" s="54" t="e">
        <f>SUBTOTAL(109,#REF!)</f>
        <v>#REF!</v>
      </c>
      <c r="ET14" s="54" t="e">
        <f>SUBTOTAL(109,#REF!)</f>
        <v>#REF!</v>
      </c>
      <c r="EU14" s="54" t="e">
        <f>SUBTOTAL(109,#REF!)</f>
        <v>#REF!</v>
      </c>
      <c r="EV14" s="54" t="e">
        <f>SUBTOTAL(109,#REF!)</f>
        <v>#REF!</v>
      </c>
      <c r="EW14" s="54" t="e">
        <f>SUBTOTAL(109,#REF!)</f>
        <v>#REF!</v>
      </c>
      <c r="EX14" s="54" t="e">
        <f>SUBTOTAL(109,#REF!)</f>
        <v>#REF!</v>
      </c>
      <c r="EY14" s="54" t="e">
        <f>SUBTOTAL(109,#REF!)</f>
        <v>#REF!</v>
      </c>
      <c r="EZ14" s="54" t="e">
        <f>SUBTOTAL(109,#REF!)</f>
        <v>#REF!</v>
      </c>
      <c r="FA14" s="54" t="e">
        <f>SUBTOTAL(109,#REF!)</f>
        <v>#REF!</v>
      </c>
      <c r="FB14" s="54" t="e">
        <f>SUBTOTAL(109,#REF!)</f>
        <v>#REF!</v>
      </c>
      <c r="FC14" s="54" t="e">
        <f>SUBTOTAL(109,#REF!)</f>
        <v>#REF!</v>
      </c>
      <c r="FD14" s="54" t="e">
        <f>SUBTOTAL(109,#REF!)</f>
        <v>#REF!</v>
      </c>
      <c r="FE14" s="54" t="e">
        <f>SUBTOTAL(109,#REF!)</f>
        <v>#REF!</v>
      </c>
      <c r="FF14" s="54" t="e">
        <f>SUBTOTAL(109,#REF!)</f>
        <v>#REF!</v>
      </c>
      <c r="FG14" s="54" t="e">
        <f>SUBTOTAL(109,#REF!)</f>
        <v>#REF!</v>
      </c>
      <c r="FH14" s="54" t="e">
        <f>SUBTOTAL(109,#REF!)</f>
        <v>#REF!</v>
      </c>
      <c r="FI14" s="54" t="e">
        <f>SUBTOTAL(109,#REF!)</f>
        <v>#REF!</v>
      </c>
      <c r="FJ14" s="54" t="e">
        <f>SUBTOTAL(109,#REF!)</f>
        <v>#REF!</v>
      </c>
      <c r="FK14" s="54" t="e">
        <f>SUBTOTAL(109,#REF!)</f>
        <v>#REF!</v>
      </c>
      <c r="FL14" s="54" t="e">
        <f>SUBTOTAL(109,#REF!)</f>
        <v>#REF!</v>
      </c>
      <c r="FM14" s="54" t="e">
        <f>SUBTOTAL(109,#REF!)</f>
        <v>#REF!</v>
      </c>
      <c r="FN14" s="54" t="e">
        <f>SUBTOTAL(109,#REF!)</f>
        <v>#REF!</v>
      </c>
      <c r="FO14" s="54" t="e">
        <f>SUBTOTAL(109,#REF!)</f>
        <v>#REF!</v>
      </c>
      <c r="FP14" s="54" t="e">
        <f>SUBTOTAL(109,#REF!)</f>
        <v>#REF!</v>
      </c>
      <c r="FQ14" s="54" t="e">
        <f>SUBTOTAL(109,#REF!)</f>
        <v>#REF!</v>
      </c>
      <c r="FR14" s="54" t="e">
        <f>SUBTOTAL(109,#REF!)</f>
        <v>#REF!</v>
      </c>
      <c r="FS14" s="54" t="e">
        <f>SUBTOTAL(109,#REF!)</f>
        <v>#REF!</v>
      </c>
      <c r="FT14" s="54" t="e">
        <f>SUBTOTAL(109,#REF!)</f>
        <v>#REF!</v>
      </c>
      <c r="FU14" s="54" t="e">
        <f>SUBTOTAL(109,#REF!)</f>
        <v>#REF!</v>
      </c>
      <c r="FV14" s="54" t="e">
        <f>SUBTOTAL(109,#REF!)</f>
        <v>#REF!</v>
      </c>
      <c r="FW14" s="54" t="e">
        <f>SUBTOTAL(109,#REF!)</f>
        <v>#REF!</v>
      </c>
      <c r="FX14" s="54" t="e">
        <f>SUBTOTAL(109,#REF!)</f>
        <v>#REF!</v>
      </c>
      <c r="FY14" s="54" t="e">
        <f>SUBTOTAL(109,#REF!)</f>
        <v>#REF!</v>
      </c>
      <c r="FZ14" s="54" t="e">
        <f>SUBTOTAL(109,#REF!)</f>
        <v>#REF!</v>
      </c>
      <c r="GA14" s="54" t="e">
        <f>SUBTOTAL(109,#REF!)</f>
        <v>#REF!</v>
      </c>
      <c r="GB14" s="54" t="e">
        <f>SUBTOTAL(109,#REF!)</f>
        <v>#REF!</v>
      </c>
      <c r="GC14" s="54" t="e">
        <f>SUBTOTAL(109,#REF!)</f>
        <v>#REF!</v>
      </c>
      <c r="GD14" s="54" t="e">
        <f>SUBTOTAL(109,#REF!)</f>
        <v>#REF!</v>
      </c>
      <c r="GE14" s="54" t="e">
        <f>SUBTOTAL(109,#REF!)</f>
        <v>#REF!</v>
      </c>
      <c r="GF14" s="54" t="e">
        <f>SUBTOTAL(109,#REF!)</f>
        <v>#REF!</v>
      </c>
      <c r="GG14" s="54" t="e">
        <f>SUBTOTAL(109,#REF!)</f>
        <v>#REF!</v>
      </c>
      <c r="GH14" s="54" t="e">
        <f>SUBTOTAL(109,#REF!)</f>
        <v>#REF!</v>
      </c>
      <c r="GI14" s="54" t="e">
        <f>SUBTOTAL(109,#REF!)</f>
        <v>#REF!</v>
      </c>
      <c r="GJ14" s="54" t="e">
        <f>SUBTOTAL(109,#REF!)</f>
        <v>#REF!</v>
      </c>
      <c r="GK14" s="54" t="e">
        <f>SUBTOTAL(109,#REF!)</f>
        <v>#REF!</v>
      </c>
      <c r="GL14" s="54" t="e">
        <f>SUBTOTAL(109,#REF!)</f>
        <v>#REF!</v>
      </c>
      <c r="GM14" s="54" t="e">
        <f>SUBTOTAL(109,#REF!)</f>
        <v>#REF!</v>
      </c>
      <c r="GN14" s="54" t="e">
        <f>SUBTOTAL(109,#REF!)</f>
        <v>#REF!</v>
      </c>
      <c r="GO14" s="54" t="e">
        <f>SUBTOTAL(109,#REF!)</f>
        <v>#REF!</v>
      </c>
      <c r="GP14" s="54" t="e">
        <f>SUBTOTAL(109,#REF!)</f>
        <v>#REF!</v>
      </c>
      <c r="GQ14" s="54" t="e">
        <f>SUBTOTAL(109,#REF!)</f>
        <v>#REF!</v>
      </c>
      <c r="GR14" s="54" t="e">
        <f>SUBTOTAL(109,#REF!)</f>
        <v>#REF!</v>
      </c>
      <c r="GS14" s="54" t="e">
        <f>SUBTOTAL(109,#REF!)</f>
        <v>#REF!</v>
      </c>
      <c r="GT14" s="54" t="e">
        <f>SUBTOTAL(109,#REF!)</f>
        <v>#REF!</v>
      </c>
      <c r="GU14" s="54" t="e">
        <f>SUBTOTAL(109,#REF!)</f>
        <v>#REF!</v>
      </c>
      <c r="GV14" s="54" t="e">
        <f>SUBTOTAL(109,#REF!)</f>
        <v>#REF!</v>
      </c>
      <c r="GW14" s="54" t="e">
        <f>SUBTOTAL(109,#REF!)</f>
        <v>#REF!</v>
      </c>
      <c r="GX14" s="54" t="e">
        <f>SUBTOTAL(109,#REF!)</f>
        <v>#REF!</v>
      </c>
      <c r="GY14" s="54" t="e">
        <f>SUBTOTAL(109,#REF!)</f>
        <v>#REF!</v>
      </c>
      <c r="GZ14" s="54" t="e">
        <f>SUBTOTAL(109,#REF!)</f>
        <v>#REF!</v>
      </c>
      <c r="HA14" s="54" t="e">
        <f>SUBTOTAL(109,#REF!)</f>
        <v>#REF!</v>
      </c>
      <c r="HB14" s="54" t="e">
        <f>SUBTOTAL(109,#REF!)</f>
        <v>#REF!</v>
      </c>
      <c r="HC14" s="54" t="e">
        <f>SUBTOTAL(109,#REF!)</f>
        <v>#REF!</v>
      </c>
      <c r="HD14" s="54" t="e">
        <f>SUBTOTAL(109,#REF!)</f>
        <v>#REF!</v>
      </c>
      <c r="HE14" s="54" t="e">
        <f>SUBTOTAL(109,#REF!)</f>
        <v>#REF!</v>
      </c>
      <c r="HF14" s="54" t="e">
        <f>SUBTOTAL(109,#REF!)</f>
        <v>#REF!</v>
      </c>
      <c r="HG14" s="54" t="e">
        <f>SUBTOTAL(109,#REF!)</f>
        <v>#REF!</v>
      </c>
      <c r="HH14" s="54" t="e">
        <f>SUBTOTAL(109,#REF!)</f>
        <v>#REF!</v>
      </c>
      <c r="HI14" s="54" t="e">
        <f>SUBTOTAL(109,#REF!)</f>
        <v>#REF!</v>
      </c>
      <c r="HJ14" s="54" t="e">
        <f>SUBTOTAL(109,#REF!)</f>
        <v>#REF!</v>
      </c>
      <c r="HK14" s="54" t="e">
        <f>SUBTOTAL(109,#REF!)</f>
        <v>#REF!</v>
      </c>
      <c r="HL14" s="54" t="e">
        <f>SUBTOTAL(109,#REF!)</f>
        <v>#REF!</v>
      </c>
      <c r="HM14" s="54" t="e">
        <f>SUBTOTAL(109,#REF!)</f>
        <v>#REF!</v>
      </c>
      <c r="HN14" s="54" t="e">
        <f>SUBTOTAL(109,#REF!)</f>
        <v>#REF!</v>
      </c>
      <c r="HO14" s="54" t="e">
        <f>SUBTOTAL(109,#REF!)</f>
        <v>#REF!</v>
      </c>
      <c r="HP14" s="54" t="e">
        <f>SUBTOTAL(109,#REF!)</f>
        <v>#REF!</v>
      </c>
      <c r="HQ14" s="54" t="e">
        <f>SUBTOTAL(109,#REF!)</f>
        <v>#REF!</v>
      </c>
      <c r="HR14" s="54" t="e">
        <f>SUBTOTAL(109,#REF!)</f>
        <v>#REF!</v>
      </c>
      <c r="HS14" s="54" t="e">
        <f>SUBTOTAL(109,#REF!)</f>
        <v>#REF!</v>
      </c>
      <c r="HT14" s="54" t="e">
        <f>SUBTOTAL(109,#REF!)</f>
        <v>#REF!</v>
      </c>
      <c r="HU14" s="54" t="e">
        <f>SUBTOTAL(109,#REF!)</f>
        <v>#REF!</v>
      </c>
      <c r="HV14" s="54" t="e">
        <f>SUBTOTAL(109,#REF!)</f>
        <v>#REF!</v>
      </c>
      <c r="HW14" s="54" t="e">
        <f>SUBTOTAL(109,#REF!)</f>
        <v>#REF!</v>
      </c>
      <c r="HX14" s="54" t="e">
        <f>SUBTOTAL(109,#REF!)</f>
        <v>#REF!</v>
      </c>
      <c r="HY14" s="54" t="e">
        <f>SUBTOTAL(109,#REF!)</f>
        <v>#REF!</v>
      </c>
      <c r="HZ14" s="54" t="e">
        <f>SUBTOTAL(109,#REF!)</f>
        <v>#REF!</v>
      </c>
      <c r="IA14" s="54" t="e">
        <f>SUBTOTAL(109,#REF!)</f>
        <v>#REF!</v>
      </c>
      <c r="IB14" s="54" t="e">
        <f>SUBTOTAL(109,#REF!)</f>
        <v>#REF!</v>
      </c>
      <c r="IC14" s="54" t="e">
        <f>SUBTOTAL(109,#REF!)</f>
        <v>#REF!</v>
      </c>
      <c r="ID14" s="54" t="e">
        <f>SUBTOTAL(109,#REF!)</f>
        <v>#REF!</v>
      </c>
      <c r="IE14" s="54" t="e">
        <f>SUBTOTAL(109,#REF!)</f>
        <v>#REF!</v>
      </c>
      <c r="IF14" s="54" t="e">
        <f>SUBTOTAL(109,#REF!)</f>
        <v>#REF!</v>
      </c>
      <c r="IG14" s="54" t="e">
        <f>SUBTOTAL(109,#REF!)</f>
        <v>#REF!</v>
      </c>
      <c r="IH14" s="54" t="e">
        <f>SUBTOTAL(109,#REF!)</f>
        <v>#REF!</v>
      </c>
      <c r="II14" s="54" t="e">
        <f>SUBTOTAL(109,#REF!)</f>
        <v>#REF!</v>
      </c>
      <c r="IJ14" s="54" t="e">
        <f>SUBTOTAL(109,#REF!)</f>
        <v>#REF!</v>
      </c>
      <c r="IK14" s="54" t="e">
        <f>SUBTOTAL(109,#REF!)</f>
        <v>#REF!</v>
      </c>
      <c r="IL14" s="54" t="e">
        <f>SUBTOTAL(109,#REF!)</f>
        <v>#REF!</v>
      </c>
      <c r="IM14" s="54" t="e">
        <f>SUBTOTAL(109,#REF!)</f>
        <v>#REF!</v>
      </c>
      <c r="IN14" s="54" t="e">
        <f>SUBTOTAL(109,#REF!)</f>
        <v>#REF!</v>
      </c>
      <c r="IO14" s="54" t="e">
        <f>SUBTOTAL(109,#REF!)</f>
        <v>#REF!</v>
      </c>
      <c r="IP14" s="54" t="e">
        <f>SUBTOTAL(109,#REF!)</f>
        <v>#REF!</v>
      </c>
      <c r="IQ14" s="54" t="e">
        <f>SUBTOTAL(109,#REF!)</f>
        <v>#REF!</v>
      </c>
      <c r="IR14" s="54" t="e">
        <f>SUBTOTAL(109,#REF!)</f>
        <v>#REF!</v>
      </c>
      <c r="IS14" s="54" t="e">
        <f>SUBTOTAL(109,#REF!)</f>
        <v>#REF!</v>
      </c>
      <c r="IT14" s="54" t="e">
        <f>SUBTOTAL(109,#REF!)</f>
        <v>#REF!</v>
      </c>
      <c r="IU14" s="54" t="e">
        <f>SUBTOTAL(109,#REF!)</f>
        <v>#REF!</v>
      </c>
      <c r="IV14" s="54" t="e">
        <f>SUBTOTAL(109,#REF!)</f>
        <v>#REF!</v>
      </c>
      <c r="IW14" s="54" t="e">
        <f>SUBTOTAL(109,#REF!)</f>
        <v>#REF!</v>
      </c>
      <c r="IX14" s="54" t="e">
        <f>SUBTOTAL(109,#REF!)</f>
        <v>#REF!</v>
      </c>
      <c r="IY14" s="54" t="e">
        <f>SUBTOTAL(109,#REF!)</f>
        <v>#REF!</v>
      </c>
      <c r="IZ14" s="54" t="e">
        <f>SUBTOTAL(109,#REF!)</f>
        <v>#REF!</v>
      </c>
      <c r="JA14" s="54" t="e">
        <f>SUBTOTAL(109,#REF!)</f>
        <v>#REF!</v>
      </c>
      <c r="JB14" s="54" t="e">
        <f>SUBTOTAL(109,#REF!)</f>
        <v>#REF!</v>
      </c>
      <c r="JC14" s="54" t="e">
        <f>SUBTOTAL(109,#REF!)</f>
        <v>#REF!</v>
      </c>
      <c r="JD14" s="54" t="e">
        <f>SUBTOTAL(109,#REF!)</f>
        <v>#REF!</v>
      </c>
      <c r="JE14" s="54" t="e">
        <f>SUBTOTAL(109,#REF!)</f>
        <v>#REF!</v>
      </c>
      <c r="JF14" s="54" t="e">
        <f>SUBTOTAL(109,#REF!)</f>
        <v>#REF!</v>
      </c>
      <c r="JG14" s="54" t="e">
        <f>SUBTOTAL(109,#REF!)</f>
        <v>#REF!</v>
      </c>
      <c r="JH14" s="54" t="e">
        <f>SUBTOTAL(109,#REF!)</f>
        <v>#REF!</v>
      </c>
      <c r="JI14" s="54" t="e">
        <f>SUBTOTAL(109,#REF!)</f>
        <v>#REF!</v>
      </c>
      <c r="JJ14" s="54" t="e">
        <f>SUBTOTAL(109,#REF!)</f>
        <v>#REF!</v>
      </c>
      <c r="JK14" s="54" t="e">
        <f>SUBTOTAL(109,#REF!)</f>
        <v>#REF!</v>
      </c>
      <c r="JL14" s="54" t="e">
        <f>SUBTOTAL(109,#REF!)</f>
        <v>#REF!</v>
      </c>
      <c r="JM14" s="54" t="e">
        <f>SUBTOTAL(109,#REF!)</f>
        <v>#REF!</v>
      </c>
      <c r="JN14" s="54" t="e">
        <f>SUBTOTAL(109,#REF!)</f>
        <v>#REF!</v>
      </c>
      <c r="JO14" s="54" t="e">
        <f>SUBTOTAL(109,#REF!)</f>
        <v>#REF!</v>
      </c>
      <c r="JP14" s="54" t="e">
        <f>SUBTOTAL(109,#REF!)</f>
        <v>#REF!</v>
      </c>
      <c r="JQ14" s="54" t="e">
        <f>SUBTOTAL(109,#REF!)</f>
        <v>#REF!</v>
      </c>
      <c r="JR14" s="54" t="e">
        <f>SUBTOTAL(109,#REF!)</f>
        <v>#REF!</v>
      </c>
      <c r="JS14" s="54" t="e">
        <f>SUBTOTAL(109,#REF!)</f>
        <v>#REF!</v>
      </c>
      <c r="JT14" s="54" t="e">
        <f>SUBTOTAL(109,#REF!)</f>
        <v>#REF!</v>
      </c>
      <c r="JU14" s="54" t="e">
        <f>SUBTOTAL(109,#REF!)</f>
        <v>#REF!</v>
      </c>
      <c r="JV14" s="54" t="e">
        <f>SUBTOTAL(109,#REF!)</f>
        <v>#REF!</v>
      </c>
      <c r="JW14" s="54" t="e">
        <f>SUBTOTAL(109,#REF!)</f>
        <v>#REF!</v>
      </c>
      <c r="JX14" s="54" t="e">
        <f>SUBTOTAL(109,#REF!)</f>
        <v>#REF!</v>
      </c>
      <c r="JZ14" s="56" t="e">
        <f>+JY13-JZ13</f>
        <v>#REF!</v>
      </c>
      <c r="KA14" s="54" t="e">
        <f>SUBTOTAL(109,#REF!)</f>
        <v>#REF!</v>
      </c>
      <c r="KB14" s="54" t="e">
        <f>SUBTOTAL(109,#REF!)</f>
        <v>#REF!</v>
      </c>
      <c r="KC14" s="54" t="e">
        <f>SUBTOTAL(109,#REF!)</f>
        <v>#REF!</v>
      </c>
      <c r="KD14" s="54" t="e">
        <f>SUBTOTAL(109,#REF!)</f>
        <v>#REF!</v>
      </c>
      <c r="KE14" s="54" t="e">
        <f>SUBTOTAL(109,#REF!)</f>
        <v>#REF!</v>
      </c>
      <c r="KF14" s="54" t="e">
        <f>SUBTOTAL(109,#REF!)</f>
        <v>#REF!</v>
      </c>
      <c r="KG14" s="54" t="e">
        <f>SUBTOTAL(109,#REF!)</f>
        <v>#REF!</v>
      </c>
      <c r="KH14" s="54" t="e">
        <f>SUBTOTAL(109,#REF!)</f>
        <v>#REF!</v>
      </c>
      <c r="KI14" s="54" t="e">
        <f>SUBTOTAL(109,#REF!)</f>
        <v>#REF!</v>
      </c>
      <c r="KJ14" s="54" t="e">
        <f>SUBTOTAL(109,#REF!)</f>
        <v>#REF!</v>
      </c>
      <c r="KK14" s="54" t="e">
        <f>SUBTOTAL(109,#REF!)</f>
        <v>#REF!</v>
      </c>
      <c r="KL14" s="54" t="e">
        <f>SUBTOTAL(109,#REF!)</f>
        <v>#REF!</v>
      </c>
      <c r="KM14" s="54" t="e">
        <f>SUBTOTAL(109,#REF!)</f>
        <v>#REF!</v>
      </c>
      <c r="KN14" s="54" t="e">
        <f>SUBTOTAL(109,#REF!)</f>
        <v>#REF!</v>
      </c>
      <c r="KO14" s="54" t="e">
        <f>SUBTOTAL(109,#REF!)</f>
        <v>#REF!</v>
      </c>
      <c r="KP14" s="54" t="e">
        <f>SUBTOTAL(109,#REF!)</f>
        <v>#REF!</v>
      </c>
      <c r="KQ14" s="54" t="e">
        <f>SUBTOTAL(109,#REF!)</f>
        <v>#REF!</v>
      </c>
      <c r="KR14" s="54" t="e">
        <f>SUBTOTAL(109,#REF!)</f>
        <v>#REF!</v>
      </c>
      <c r="KS14" s="54" t="e">
        <f>SUBTOTAL(109,#REF!)</f>
        <v>#REF!</v>
      </c>
      <c r="KT14" s="54" t="e">
        <f>SUBTOTAL(109,#REF!)</f>
        <v>#REF!</v>
      </c>
      <c r="KU14" s="54" t="e">
        <f>SUBTOTAL(109,#REF!)</f>
        <v>#REF!</v>
      </c>
      <c r="KV14" s="54" t="e">
        <f>SUBTOTAL(109,#REF!)</f>
        <v>#REF!</v>
      </c>
      <c r="KW14" s="54" t="e">
        <f>SUBTOTAL(109,#REF!)</f>
        <v>#REF!</v>
      </c>
      <c r="KX14" s="54" t="e">
        <f>SUBTOTAL(109,#REF!)</f>
        <v>#REF!</v>
      </c>
      <c r="KY14" s="54" t="e">
        <f>SUBTOTAL(109,#REF!)</f>
        <v>#REF!</v>
      </c>
      <c r="KZ14" s="54" t="e">
        <f>SUBTOTAL(109,#REF!)</f>
        <v>#REF!</v>
      </c>
      <c r="LA14" s="54" t="e">
        <f>SUBTOTAL(109,#REF!)</f>
        <v>#REF!</v>
      </c>
      <c r="LB14" s="54" t="e">
        <f>SUBTOTAL(109,#REF!)</f>
        <v>#REF!</v>
      </c>
      <c r="LC14" s="54" t="e">
        <f>SUBTOTAL(109,#REF!)</f>
        <v>#REF!</v>
      </c>
      <c r="LD14" s="54" t="e">
        <f>SUBTOTAL(109,#REF!)</f>
        <v>#REF!</v>
      </c>
      <c r="LE14" s="54" t="e">
        <f>SUBTOTAL(109,#REF!)</f>
        <v>#REF!</v>
      </c>
      <c r="LF14" s="54" t="e">
        <f>SUBTOTAL(109,#REF!)</f>
        <v>#REF!</v>
      </c>
      <c r="LG14" s="54" t="e">
        <f>SUBTOTAL(109,#REF!)</f>
        <v>#REF!</v>
      </c>
      <c r="LH14" s="54" t="e">
        <f>SUBTOTAL(109,#REF!)</f>
        <v>#REF!</v>
      </c>
      <c r="LI14" s="54" t="e">
        <f>SUBTOTAL(109,#REF!)</f>
        <v>#REF!</v>
      </c>
      <c r="LJ14" s="54" t="e">
        <f>SUBTOTAL(109,#REF!)</f>
        <v>#REF!</v>
      </c>
      <c r="LK14" s="54" t="e">
        <f>SUBTOTAL(109,#REF!)</f>
        <v>#REF!</v>
      </c>
      <c r="LL14" s="54" t="e">
        <f>SUBTOTAL(109,#REF!)</f>
        <v>#REF!</v>
      </c>
      <c r="LM14" s="54" t="e">
        <f>SUBTOTAL(109,#REF!)</f>
        <v>#REF!</v>
      </c>
      <c r="LN14" s="54" t="e">
        <f>SUBTOTAL(109,#REF!)</f>
        <v>#REF!</v>
      </c>
      <c r="LO14" s="54" t="e">
        <f>SUBTOTAL(109,#REF!)</f>
        <v>#REF!</v>
      </c>
      <c r="LP14" s="54" t="e">
        <f>SUBTOTAL(109,#REF!)</f>
        <v>#REF!</v>
      </c>
      <c r="LQ14" s="54" t="e">
        <f>SUBTOTAL(109,#REF!)</f>
        <v>#REF!</v>
      </c>
      <c r="LR14" s="54" t="e">
        <f>SUBTOTAL(109,#REF!)</f>
        <v>#REF!</v>
      </c>
      <c r="LS14" s="54" t="e">
        <f>SUBTOTAL(109,#REF!)</f>
        <v>#REF!</v>
      </c>
      <c r="LT14" s="54" t="e">
        <f>SUBTOTAL(109,#REF!)</f>
        <v>#REF!</v>
      </c>
      <c r="LU14" s="54" t="e">
        <f>SUBTOTAL(109,#REF!)</f>
        <v>#REF!</v>
      </c>
      <c r="LV14" s="54" t="e">
        <f>SUBTOTAL(109,#REF!)</f>
        <v>#REF!</v>
      </c>
      <c r="LW14" s="54" t="e">
        <f>SUBTOTAL(109,#REF!)</f>
        <v>#REF!</v>
      </c>
      <c r="LX14" s="54" t="e">
        <f>SUBTOTAL(109,#REF!)</f>
        <v>#REF!</v>
      </c>
      <c r="LY14" s="54" t="e">
        <f>SUBTOTAL(109,#REF!)</f>
        <v>#REF!</v>
      </c>
      <c r="LZ14" s="54" t="e">
        <f>SUBTOTAL(109,#REF!)</f>
        <v>#REF!</v>
      </c>
      <c r="MA14" s="54" t="e">
        <f>SUBTOTAL(109,#REF!)</f>
        <v>#REF!</v>
      </c>
      <c r="MB14" s="54" t="e">
        <f>SUBTOTAL(109,#REF!)</f>
        <v>#REF!</v>
      </c>
      <c r="MC14" s="54" t="e">
        <f>SUBTOTAL(109,#REF!)</f>
        <v>#REF!</v>
      </c>
      <c r="MD14" s="54" t="e">
        <f>SUBTOTAL(109,#REF!)</f>
        <v>#REF!</v>
      </c>
      <c r="ME14" s="54" t="e">
        <f>SUBTOTAL(109,#REF!)</f>
        <v>#REF!</v>
      </c>
      <c r="MF14" s="54" t="e">
        <f>SUBTOTAL(109,#REF!)</f>
        <v>#REF!</v>
      </c>
      <c r="MG14" s="54" t="e">
        <f>SUBTOTAL(109,#REF!)</f>
        <v>#REF!</v>
      </c>
      <c r="MH14" s="54" t="e">
        <f>SUBTOTAL(109,#REF!)</f>
        <v>#REF!</v>
      </c>
      <c r="MI14" s="54" t="e">
        <f>SUBTOTAL(109,#REF!)</f>
        <v>#REF!</v>
      </c>
      <c r="MJ14" s="54" t="e">
        <f>SUBTOTAL(109,#REF!)</f>
        <v>#REF!</v>
      </c>
      <c r="MK14" s="54" t="e">
        <f>SUBTOTAL(109,#REF!)</f>
        <v>#REF!</v>
      </c>
      <c r="ML14" s="54" t="e">
        <f>SUBTOTAL(109,#REF!)</f>
        <v>#REF!</v>
      </c>
      <c r="MM14" s="54" t="e">
        <f>SUBTOTAL(109,#REF!)</f>
        <v>#REF!</v>
      </c>
      <c r="MN14" s="54" t="e">
        <f>SUBTOTAL(109,#REF!)</f>
        <v>#REF!</v>
      </c>
      <c r="MO14" s="54" t="e">
        <f>SUBTOTAL(109,#REF!)</f>
        <v>#REF!</v>
      </c>
      <c r="MP14" s="54" t="e">
        <f>SUBTOTAL(109,#REF!)</f>
        <v>#REF!</v>
      </c>
      <c r="MQ14" s="54" t="e">
        <f>SUBTOTAL(109,#REF!)</f>
        <v>#REF!</v>
      </c>
      <c r="MR14" s="54" t="e">
        <f>SUBTOTAL(109,#REF!)</f>
        <v>#REF!</v>
      </c>
      <c r="MS14" s="54" t="e">
        <f>SUBTOTAL(109,#REF!)</f>
        <v>#REF!</v>
      </c>
      <c r="MT14" s="54" t="e">
        <f>SUBTOTAL(109,#REF!)</f>
        <v>#REF!</v>
      </c>
      <c r="MU14" s="54" t="e">
        <f>SUBTOTAL(109,#REF!)</f>
        <v>#REF!</v>
      </c>
      <c r="MV14" s="54" t="e">
        <f>SUBTOTAL(109,#REF!)</f>
        <v>#REF!</v>
      </c>
      <c r="MW14" s="54" t="e">
        <f>SUBTOTAL(109,#REF!)</f>
        <v>#REF!</v>
      </c>
      <c r="MX14" s="54" t="e">
        <f>SUBTOTAL(109,#REF!)</f>
        <v>#REF!</v>
      </c>
      <c r="MY14" s="54" t="e">
        <f>SUBTOTAL(109,#REF!)</f>
        <v>#REF!</v>
      </c>
      <c r="MZ14" s="54" t="e">
        <f>SUBTOTAL(109,#REF!)</f>
        <v>#REF!</v>
      </c>
      <c r="NA14" s="54" t="e">
        <f>SUBTOTAL(109,#REF!)</f>
        <v>#REF!</v>
      </c>
      <c r="NB14" s="54" t="e">
        <f>SUBTOTAL(109,#REF!)</f>
        <v>#REF!</v>
      </c>
      <c r="NC14" s="54" t="e">
        <f>SUBTOTAL(109,#REF!)</f>
        <v>#REF!</v>
      </c>
      <c r="ND14" s="54" t="e">
        <f>SUBTOTAL(109,#REF!)</f>
        <v>#REF!</v>
      </c>
      <c r="NE14" s="54" t="e">
        <f>SUBTOTAL(109,#REF!)</f>
        <v>#REF!</v>
      </c>
      <c r="NF14" s="54" t="e">
        <f>SUBTOTAL(109,#REF!)</f>
        <v>#REF!</v>
      </c>
      <c r="NG14" s="54" t="e">
        <f>SUBTOTAL(109,#REF!)</f>
        <v>#REF!</v>
      </c>
      <c r="NH14" s="54" t="e">
        <f>SUBTOTAL(109,#REF!)</f>
        <v>#REF!</v>
      </c>
      <c r="NI14" s="54" t="e">
        <f>SUBTOTAL(109,#REF!)</f>
        <v>#REF!</v>
      </c>
      <c r="NJ14" s="54" t="e">
        <f>SUBTOTAL(109,#REF!)</f>
        <v>#REF!</v>
      </c>
      <c r="NK14" s="54" t="e">
        <f>SUBTOTAL(109,#REF!)</f>
        <v>#REF!</v>
      </c>
      <c r="NL14" s="54" t="e">
        <f>SUBTOTAL(109,#REF!)</f>
        <v>#REF!</v>
      </c>
      <c r="NM14" s="54" t="e">
        <f>SUBTOTAL(109,#REF!)</f>
        <v>#REF!</v>
      </c>
      <c r="NN14" s="54" t="e">
        <f>SUBTOTAL(109,#REF!)</f>
        <v>#REF!</v>
      </c>
      <c r="NO14" s="54" t="e">
        <f>SUBTOTAL(109,#REF!)</f>
        <v>#REF!</v>
      </c>
      <c r="NP14" s="54" t="e">
        <f>SUBTOTAL(109,#REF!)</f>
        <v>#REF!</v>
      </c>
      <c r="NQ14" s="54" t="e">
        <f>SUBTOTAL(109,#REF!)</f>
        <v>#REF!</v>
      </c>
      <c r="NR14" s="54" t="e">
        <f>SUBTOTAL(109,#REF!)</f>
        <v>#REF!</v>
      </c>
      <c r="NS14" s="54" t="e">
        <f>SUBTOTAL(109,#REF!)</f>
        <v>#REF!</v>
      </c>
      <c r="NT14" s="54" t="e">
        <f>SUBTOTAL(109,#REF!)</f>
        <v>#REF!</v>
      </c>
      <c r="NU14" s="54" t="e">
        <f>SUBTOTAL(109,#REF!)</f>
        <v>#REF!</v>
      </c>
      <c r="NV14" s="54" t="e">
        <f>SUBTOTAL(109,#REF!)</f>
        <v>#REF!</v>
      </c>
      <c r="NW14" s="54" t="e">
        <f>SUBTOTAL(109,#REF!)</f>
        <v>#REF!</v>
      </c>
      <c r="NX14" s="54" t="e">
        <f>SUBTOTAL(109,#REF!)</f>
        <v>#REF!</v>
      </c>
      <c r="NY14" s="54" t="e">
        <f>SUBTOTAL(109,#REF!)</f>
        <v>#REF!</v>
      </c>
      <c r="NZ14" s="54" t="e">
        <f>SUBTOTAL(109,#REF!)</f>
        <v>#REF!</v>
      </c>
      <c r="OA14" s="54" t="e">
        <f>SUBTOTAL(109,#REF!)</f>
        <v>#REF!</v>
      </c>
      <c r="OB14" s="54" t="e">
        <f>SUBTOTAL(109,#REF!)</f>
        <v>#REF!</v>
      </c>
      <c r="OC14" s="54" t="e">
        <f>SUBTOTAL(109,#REF!)</f>
        <v>#REF!</v>
      </c>
      <c r="OD14" s="54" t="e">
        <f>SUBTOTAL(109,#REF!)</f>
        <v>#REF!</v>
      </c>
      <c r="OE14" s="54" t="e">
        <f>SUBTOTAL(109,#REF!)</f>
        <v>#REF!</v>
      </c>
      <c r="OF14" s="54" t="e">
        <f>SUBTOTAL(109,#REF!)</f>
        <v>#REF!</v>
      </c>
      <c r="OG14" s="54" t="e">
        <f>SUBTOTAL(109,#REF!)</f>
        <v>#REF!</v>
      </c>
      <c r="OH14" s="54" t="e">
        <f>SUBTOTAL(109,#REF!)</f>
        <v>#REF!</v>
      </c>
      <c r="OI14" s="54" t="e">
        <f>SUBTOTAL(109,#REF!)</f>
        <v>#REF!</v>
      </c>
      <c r="OJ14" s="54" t="e">
        <f>SUBTOTAL(109,#REF!)</f>
        <v>#REF!</v>
      </c>
      <c r="OK14" s="54" t="e">
        <f>SUBTOTAL(109,#REF!)</f>
        <v>#REF!</v>
      </c>
      <c r="OL14" s="54" t="e">
        <f>SUBTOTAL(109,#REF!)</f>
        <v>#REF!</v>
      </c>
      <c r="OM14" s="54" t="e">
        <f>SUBTOTAL(109,#REF!)</f>
        <v>#REF!</v>
      </c>
      <c r="ON14" s="54" t="e">
        <f>SUBTOTAL(109,#REF!)</f>
        <v>#REF!</v>
      </c>
      <c r="OO14" s="54" t="e">
        <f>SUBTOTAL(109,#REF!)</f>
        <v>#REF!</v>
      </c>
      <c r="OP14" s="54" t="e">
        <f>SUBTOTAL(109,#REF!)</f>
        <v>#REF!</v>
      </c>
      <c r="OQ14" s="54" t="e">
        <f>SUBTOTAL(109,#REF!)</f>
        <v>#REF!</v>
      </c>
      <c r="OR14" s="54" t="e">
        <f>SUBTOTAL(109,#REF!)</f>
        <v>#REF!</v>
      </c>
      <c r="OS14" s="54" t="e">
        <f>SUBTOTAL(109,#REF!)</f>
        <v>#REF!</v>
      </c>
      <c r="OT14" s="54" t="e">
        <f>SUBTOTAL(109,#REF!)</f>
        <v>#REF!</v>
      </c>
      <c r="OU14" s="54" t="e">
        <f>SUBTOTAL(109,#REF!)</f>
        <v>#REF!</v>
      </c>
      <c r="OV14" s="54" t="e">
        <f>SUBTOTAL(109,#REF!)</f>
        <v>#REF!</v>
      </c>
      <c r="OW14" s="54" t="e">
        <f>SUBTOTAL(109,#REF!)</f>
        <v>#REF!</v>
      </c>
      <c r="OX14" s="54" t="e">
        <f>SUBTOTAL(109,#REF!)</f>
        <v>#REF!</v>
      </c>
      <c r="OY14" s="54" t="e">
        <f>SUBTOTAL(109,#REF!)</f>
        <v>#REF!</v>
      </c>
      <c r="OZ14" s="54" t="e">
        <f>SUBTOTAL(109,#REF!)</f>
        <v>#REF!</v>
      </c>
      <c r="PA14" s="54" t="e">
        <f>SUBTOTAL(109,#REF!)</f>
        <v>#REF!</v>
      </c>
      <c r="PB14" s="54" t="e">
        <f>SUBTOTAL(109,#REF!)</f>
        <v>#REF!</v>
      </c>
      <c r="PC14" s="54" t="e">
        <f>SUBTOTAL(109,#REF!)</f>
        <v>#REF!</v>
      </c>
      <c r="PD14" s="54" t="e">
        <f>SUBTOTAL(109,#REF!)</f>
        <v>#REF!</v>
      </c>
      <c r="PE14" s="54" t="e">
        <f>SUBTOTAL(109,#REF!)</f>
        <v>#REF!</v>
      </c>
      <c r="PF14" s="54" t="e">
        <f>SUBTOTAL(109,#REF!)</f>
        <v>#REF!</v>
      </c>
      <c r="PG14" s="54" t="e">
        <f>SUBTOTAL(109,#REF!)</f>
        <v>#REF!</v>
      </c>
      <c r="PH14" s="54" t="e">
        <f>SUBTOTAL(109,#REF!)</f>
        <v>#REF!</v>
      </c>
      <c r="PI14" s="54" t="e">
        <f>SUBTOTAL(109,#REF!)</f>
        <v>#REF!</v>
      </c>
      <c r="PJ14" s="54" t="e">
        <f>SUBTOTAL(109,#REF!)</f>
        <v>#REF!</v>
      </c>
      <c r="PK14" s="54" t="e">
        <f>SUBTOTAL(109,#REF!)</f>
        <v>#REF!</v>
      </c>
      <c r="PL14" s="54" t="e">
        <f>SUBTOTAL(109,#REF!)</f>
        <v>#REF!</v>
      </c>
      <c r="PM14" s="54" t="e">
        <f>SUBTOTAL(109,#REF!)</f>
        <v>#REF!</v>
      </c>
      <c r="PN14" s="54" t="e">
        <f>SUBTOTAL(109,#REF!)</f>
        <v>#REF!</v>
      </c>
      <c r="PO14" s="54" t="e">
        <f>SUBTOTAL(109,#REF!)</f>
        <v>#REF!</v>
      </c>
      <c r="PP14" s="54" t="e">
        <f>SUBTOTAL(109,#REF!)</f>
        <v>#REF!</v>
      </c>
      <c r="PQ14" s="54" t="e">
        <f>SUBTOTAL(109,#REF!)</f>
        <v>#REF!</v>
      </c>
      <c r="PR14" s="54" t="e">
        <f>SUBTOTAL(109,#REF!)</f>
        <v>#REF!</v>
      </c>
      <c r="PS14" s="54" t="e">
        <f>SUBTOTAL(109,#REF!)</f>
        <v>#REF!</v>
      </c>
      <c r="PT14" s="54" t="e">
        <f>SUBTOTAL(109,#REF!)</f>
        <v>#REF!</v>
      </c>
      <c r="PU14" s="54" t="e">
        <f>SUBTOTAL(109,#REF!)</f>
        <v>#REF!</v>
      </c>
      <c r="PV14" s="54" t="e">
        <f>SUBTOTAL(109,#REF!)</f>
        <v>#REF!</v>
      </c>
      <c r="PW14" s="54" t="e">
        <f>SUBTOTAL(109,#REF!)</f>
        <v>#REF!</v>
      </c>
      <c r="PX14" s="54" t="e">
        <f>SUBTOTAL(109,#REF!)</f>
        <v>#REF!</v>
      </c>
      <c r="PY14" s="54" t="e">
        <f>SUBTOTAL(109,#REF!)</f>
        <v>#REF!</v>
      </c>
      <c r="PZ14" s="54" t="e">
        <f>SUBTOTAL(109,#REF!)</f>
        <v>#REF!</v>
      </c>
      <c r="QA14" s="54" t="e">
        <f>SUBTOTAL(109,#REF!)</f>
        <v>#REF!</v>
      </c>
      <c r="QB14" s="54" t="e">
        <f>SUBTOTAL(109,#REF!)</f>
        <v>#REF!</v>
      </c>
      <c r="QC14" s="54" t="e">
        <f>SUBTOTAL(109,#REF!)</f>
        <v>#REF!</v>
      </c>
      <c r="QD14" s="54" t="e">
        <f>SUBTOTAL(109,#REF!)</f>
        <v>#REF!</v>
      </c>
      <c r="QE14" s="54" t="e">
        <f>SUBTOTAL(109,#REF!)</f>
        <v>#REF!</v>
      </c>
      <c r="QF14" s="54" t="e">
        <f>SUBTOTAL(109,#REF!)</f>
        <v>#REF!</v>
      </c>
      <c r="QG14" s="54" t="e">
        <f>SUBTOTAL(109,#REF!)</f>
        <v>#REF!</v>
      </c>
      <c r="QH14" s="54" t="e">
        <f>SUBTOTAL(109,#REF!)</f>
        <v>#REF!</v>
      </c>
      <c r="QI14" s="54" t="e">
        <f>SUBTOTAL(109,#REF!)</f>
        <v>#REF!</v>
      </c>
      <c r="QJ14" s="54" t="e">
        <f>SUBTOTAL(109,#REF!)</f>
        <v>#REF!</v>
      </c>
      <c r="QK14" s="54" t="e">
        <f>SUBTOTAL(109,#REF!)</f>
        <v>#REF!</v>
      </c>
      <c r="QL14" s="54" t="e">
        <f>SUBTOTAL(109,#REF!)</f>
        <v>#REF!</v>
      </c>
      <c r="QM14" s="54" t="e">
        <f>SUBTOTAL(109,#REF!)</f>
        <v>#REF!</v>
      </c>
      <c r="QN14" s="54" t="e">
        <f>SUBTOTAL(109,#REF!)</f>
        <v>#REF!</v>
      </c>
      <c r="QO14" s="54" t="e">
        <f>SUBTOTAL(109,#REF!)</f>
        <v>#REF!</v>
      </c>
      <c r="QP14" s="54" t="e">
        <f>SUBTOTAL(109,#REF!)</f>
        <v>#REF!</v>
      </c>
      <c r="QQ14" s="54" t="e">
        <f>SUBTOTAL(109,#REF!)</f>
        <v>#REF!</v>
      </c>
      <c r="QR14" s="54" t="e">
        <f>SUBTOTAL(109,#REF!)</f>
        <v>#REF!</v>
      </c>
      <c r="QS14" s="54" t="e">
        <f>SUBTOTAL(109,#REF!)</f>
        <v>#REF!</v>
      </c>
      <c r="QT14" s="54" t="e">
        <f>SUBTOTAL(109,#REF!)</f>
        <v>#REF!</v>
      </c>
      <c r="QU14" s="54" t="e">
        <f>SUBTOTAL(109,#REF!)</f>
        <v>#REF!</v>
      </c>
      <c r="QV14" s="54" t="e">
        <f>SUBTOTAL(109,#REF!)</f>
        <v>#REF!</v>
      </c>
      <c r="QW14" s="54" t="e">
        <f>SUBTOTAL(109,#REF!)</f>
        <v>#REF!</v>
      </c>
      <c r="QX14" s="54" t="e">
        <f>SUBTOTAL(109,#REF!)</f>
        <v>#REF!</v>
      </c>
      <c r="QY14" s="54" t="e">
        <f>SUBTOTAL(109,#REF!)</f>
        <v>#REF!</v>
      </c>
      <c r="QZ14" s="54" t="e">
        <f>SUBTOTAL(109,#REF!)</f>
        <v>#REF!</v>
      </c>
      <c r="RA14" s="54" t="e">
        <f>SUBTOTAL(109,#REF!)</f>
        <v>#REF!</v>
      </c>
      <c r="RB14" s="54" t="e">
        <f>SUBTOTAL(109,#REF!)</f>
        <v>#REF!</v>
      </c>
      <c r="RC14" s="54" t="e">
        <f>SUBTOTAL(109,#REF!)</f>
        <v>#REF!</v>
      </c>
      <c r="RD14" s="54" t="e">
        <f>SUBTOTAL(109,#REF!)</f>
        <v>#REF!</v>
      </c>
      <c r="RE14" s="54" t="e">
        <f>SUBTOTAL(109,#REF!)</f>
        <v>#REF!</v>
      </c>
      <c r="RF14" s="54" t="e">
        <f>SUBTOTAL(109,#REF!)</f>
        <v>#REF!</v>
      </c>
      <c r="RG14" s="54" t="e">
        <f>SUBTOTAL(109,#REF!)</f>
        <v>#REF!</v>
      </c>
      <c r="RH14" s="54" t="e">
        <f>SUBTOTAL(109,#REF!)</f>
        <v>#REF!</v>
      </c>
      <c r="RI14" s="54" t="e">
        <f>SUBTOTAL(109,#REF!)</f>
        <v>#REF!</v>
      </c>
      <c r="RJ14" s="54" t="e">
        <f>SUBTOTAL(109,#REF!)</f>
        <v>#REF!</v>
      </c>
      <c r="RK14" s="54" t="e">
        <f>SUBTOTAL(109,#REF!)</f>
        <v>#REF!</v>
      </c>
      <c r="RL14" s="54" t="e">
        <f>SUBTOTAL(109,#REF!)</f>
        <v>#REF!</v>
      </c>
      <c r="RM14" s="54" t="e">
        <f>SUBTOTAL(109,#REF!)</f>
        <v>#REF!</v>
      </c>
      <c r="RN14" s="54" t="e">
        <f>SUBTOTAL(109,#REF!)</f>
        <v>#REF!</v>
      </c>
      <c r="RO14" s="54" t="e">
        <f>SUBTOTAL(109,#REF!)</f>
        <v>#REF!</v>
      </c>
      <c r="RP14" s="54" t="e">
        <f>SUBTOTAL(109,#REF!)</f>
        <v>#REF!</v>
      </c>
      <c r="RQ14" s="54" t="e">
        <f>SUBTOTAL(109,#REF!)</f>
        <v>#REF!</v>
      </c>
      <c r="RR14" s="54" t="e">
        <f>SUBTOTAL(109,#REF!)</f>
        <v>#REF!</v>
      </c>
      <c r="RS14" s="54" t="e">
        <f>SUBTOTAL(109,#REF!)</f>
        <v>#REF!</v>
      </c>
      <c r="RT14" s="54" t="e">
        <f>SUBTOTAL(109,#REF!)</f>
        <v>#REF!</v>
      </c>
      <c r="RU14" s="54" t="e">
        <f>SUBTOTAL(109,#REF!)</f>
        <v>#REF!</v>
      </c>
      <c r="RV14" s="54" t="e">
        <f>SUBTOTAL(109,#REF!)</f>
        <v>#REF!</v>
      </c>
      <c r="RW14" s="54" t="e">
        <f>SUBTOTAL(109,#REF!)</f>
        <v>#REF!</v>
      </c>
      <c r="RX14" s="54" t="e">
        <f>SUBTOTAL(109,#REF!)</f>
        <v>#REF!</v>
      </c>
      <c r="RY14" s="54" t="e">
        <f>SUBTOTAL(109,#REF!)</f>
        <v>#REF!</v>
      </c>
      <c r="RZ14" s="54" t="e">
        <f>SUBTOTAL(109,#REF!)</f>
        <v>#REF!</v>
      </c>
      <c r="SA14" s="54" t="e">
        <f>SUBTOTAL(109,#REF!)</f>
        <v>#REF!</v>
      </c>
      <c r="SB14" s="54" t="e">
        <f>SUBTOTAL(109,#REF!)</f>
        <v>#REF!</v>
      </c>
      <c r="SC14" s="54" t="e">
        <f>SUBTOTAL(109,#REF!)</f>
        <v>#REF!</v>
      </c>
      <c r="SD14" s="54" t="e">
        <f>SUBTOTAL(109,#REF!)</f>
        <v>#REF!</v>
      </c>
      <c r="SE14" s="54" t="e">
        <f>SUBTOTAL(109,#REF!)</f>
        <v>#REF!</v>
      </c>
      <c r="SF14" s="54" t="e">
        <f>SUBTOTAL(109,#REF!)</f>
        <v>#REF!</v>
      </c>
      <c r="SG14" s="54" t="e">
        <f>SUBTOTAL(109,#REF!)</f>
        <v>#REF!</v>
      </c>
      <c r="SH14" s="54" t="e">
        <f>SUBTOTAL(109,#REF!)</f>
        <v>#REF!</v>
      </c>
      <c r="SI14" s="54" t="e">
        <f>SUBTOTAL(109,#REF!)</f>
        <v>#REF!</v>
      </c>
      <c r="SJ14" s="54" t="e">
        <f>SUBTOTAL(109,#REF!)</f>
        <v>#REF!</v>
      </c>
      <c r="SK14" s="54" t="e">
        <f>SUBTOTAL(109,#REF!)</f>
        <v>#REF!</v>
      </c>
      <c r="SL14" s="54" t="e">
        <f>SUBTOTAL(109,#REF!)</f>
        <v>#REF!</v>
      </c>
      <c r="SM14" s="54" t="e">
        <f>SUBTOTAL(109,#REF!)</f>
        <v>#REF!</v>
      </c>
      <c r="SN14" s="54" t="e">
        <f>SUBTOTAL(109,#REF!)</f>
        <v>#REF!</v>
      </c>
      <c r="SO14" s="54" t="e">
        <f>SUBTOTAL(109,#REF!)</f>
        <v>#REF!</v>
      </c>
      <c r="SP14" s="54" t="e">
        <f>SUBTOTAL(109,#REF!)</f>
        <v>#REF!</v>
      </c>
      <c r="SQ14" s="54" t="e">
        <f>SUBTOTAL(109,#REF!)</f>
        <v>#REF!</v>
      </c>
      <c r="SR14" s="54" t="e">
        <f>SUBTOTAL(109,#REF!)</f>
        <v>#REF!</v>
      </c>
      <c r="SS14" s="54" t="e">
        <f>SUBTOTAL(109,#REF!)</f>
        <v>#REF!</v>
      </c>
      <c r="ST14" s="54" t="e">
        <f>SUBTOTAL(109,#REF!)</f>
        <v>#REF!</v>
      </c>
      <c r="SU14" s="54" t="e">
        <f>SUBTOTAL(109,#REF!)</f>
        <v>#REF!</v>
      </c>
      <c r="SV14" s="54" t="e">
        <f>SUBTOTAL(109,#REF!)</f>
        <v>#REF!</v>
      </c>
      <c r="SW14" s="54" t="e">
        <f>SUBTOTAL(109,#REF!)</f>
        <v>#REF!</v>
      </c>
      <c r="SX14" s="54" t="e">
        <f>SUBTOTAL(109,#REF!)</f>
        <v>#REF!</v>
      </c>
      <c r="SY14" s="54" t="e">
        <f>SUBTOTAL(109,#REF!)</f>
        <v>#REF!</v>
      </c>
      <c r="SZ14" s="54" t="e">
        <f>SUBTOTAL(109,#REF!)</f>
        <v>#REF!</v>
      </c>
      <c r="TA14" s="54" t="e">
        <f>SUBTOTAL(109,#REF!)</f>
        <v>#REF!</v>
      </c>
      <c r="TB14" s="54" t="e">
        <f>SUBTOTAL(109,#REF!)</f>
        <v>#REF!</v>
      </c>
      <c r="TC14" s="54" t="e">
        <f>SUBTOTAL(109,#REF!)</f>
        <v>#REF!</v>
      </c>
      <c r="TD14" s="54" t="e">
        <f>SUBTOTAL(109,#REF!)</f>
        <v>#REF!</v>
      </c>
      <c r="TE14" s="54" t="e">
        <f>SUBTOTAL(109,#REF!)</f>
        <v>#REF!</v>
      </c>
      <c r="TF14" s="54" t="e">
        <f>SUBTOTAL(109,#REF!)</f>
        <v>#REF!</v>
      </c>
      <c r="TG14" s="54" t="e">
        <f>SUBTOTAL(109,#REF!)</f>
        <v>#REF!</v>
      </c>
      <c r="TH14" s="54" t="e">
        <f>SUBTOTAL(109,#REF!)</f>
        <v>#REF!</v>
      </c>
      <c r="TI14" s="54" t="e">
        <f>SUBTOTAL(109,#REF!)</f>
        <v>#REF!</v>
      </c>
      <c r="TJ14" s="54" t="e">
        <f>SUBTOTAL(109,#REF!)</f>
        <v>#REF!</v>
      </c>
      <c r="TK14" s="54" t="e">
        <f>SUBTOTAL(109,#REF!)</f>
        <v>#REF!</v>
      </c>
      <c r="TL14" s="54" t="e">
        <f>SUBTOTAL(109,#REF!)</f>
        <v>#REF!</v>
      </c>
      <c r="TM14" s="54" t="e">
        <f>SUBTOTAL(109,#REF!)</f>
        <v>#REF!</v>
      </c>
      <c r="TN14" s="54" t="e">
        <f>SUBTOTAL(109,#REF!)</f>
        <v>#REF!</v>
      </c>
      <c r="TO14" s="54" t="e">
        <f>SUBTOTAL(109,#REF!)</f>
        <v>#REF!</v>
      </c>
    </row>
    <row r="17">
      <c r="A17" s="13" t="s">
        <v>30</v>
      </c>
    </row>
    <row r="304"/>
    <row r="346"/>
    <row r="516"/>
    <row r="557"/>
    <row r="598"/>
    <row r="639"/>
    <row r="681"/>
    <row r="722"/>
    <row r="979"/>
    <row r="1064"/>
    <row r="1106"/>
    <row r="1148"/>
    <row r="1232"/>
    <row r="1360"/>
  </sheetData>
  <customSheetViews>
    <customSheetView guid="{F30315C3-06C8-48C1-9206-E997EE99CBC2}" scale="90" showPageBreaks="1" hiddenRows="1" hiddenColumns="1" topLeftCell="A11">
      <pane ySplit="4" topLeftCell="A57" activePane="bottomLeft" state="frozen"/>
      <selection pane="bottomLeft" activeCell="G60" sqref="G60"/>
      <pageMargins left="0" right="0" top="0.25" bottom="0.25" header="0.3" footer="0.3"/>
      <pageSetup paperSize="9" scale="80" orientation="landscape"/>
    </customSheetView>
    <customSheetView guid="{24A30693-6617-4D04-BF43-4D36BFF721D2}" scale="90" showPageBreaks="1" printArea="1" hiddenRows="1" hiddenColumns="1" topLeftCell="A11">
      <pane ySplit="4" topLeftCell="A273" activePane="bottomLeft" state="frozen"/>
      <selection pane="bottomLeft" activeCell="I280" sqref="I280"/>
      <pageMargins left="0" right="0" top="0.25" bottom="0.25" header="0.3" footer="0.3"/>
      <pageSetup paperSize="9" scale="90" orientation="landscape" r:id="rId2"/>
    </customSheetView>
    <customSheetView guid="{9BEE38D6-6653-4D30-B7FE-4B53FEFD21A5}" showPageBreaks="1" printArea="1" showAutoFilter="1" hiddenColumns="1" view="pageBreakPreview" topLeftCell="A407">
      <selection activeCell="B415" activeCellId="48" sqref="B702 B698 B693 B688 B683 B679 B675 B668 B662 B658 B654 B650 B645 B641 B637 B632 B627 B622 B617 B612 B608 B604 B600 B596 B588 B582 B575 B569 B564 B559 B555 B551 B547 B543 B539 B535 B531 B525 B518 B513 B508 B461 B454 B447 B440 B434 B429 B422 B415"/>
      <rowBreaks/>
      <pageMargins left="0.17" right="0" top="0.17" bottom="0.56000000000000005" header="0.3" footer="0.17"/>
      <pageSetup paperSize="9" scale="80" orientation="landscape" r:id="rId3"/>
      <headerFooter>
        <oddFooter>&amp;LDOH RO7 SAOB - November 2017&amp;RPage &amp;P of &amp;N</oddFooter>
      </headerFooter>
      <autoFilter ref="A15:QN1381"/>
    </customSheetView>
  </customSheetViews>
  <pageMargins left="0.15748031496062992" right="0" top="0.15748031496062992" bottom="0.39370078740157483" header="0.31496062992125984" footer="0.15748031496062992"/>
  <pageSetup paperSize="9" scale="66" orientation="landscape" r:id="rId4"/>
  <headerFooter>
    <oddFooter>&amp;LDOH RO7 SAOB - MARCH 2018&amp;RPage &amp;P of &amp;N</oddFooter>
  </headerFooter>
  <rowBreaks count="14" manualBreakCount="14">
    <brk id="304" max="1048575" man="1"/>
    <brk id="346" max="1048575" man="1"/>
    <brk id="516" max="1048575" man="1"/>
    <brk id="557" max="1048575" man="1"/>
    <brk id="598" max="1048575" man="1"/>
    <brk id="639" max="1048575" man="1"/>
    <brk id="681" max="1048575" man="1"/>
    <brk id="722" max="1048575" man="1"/>
    <brk id="979" max="1048575" man="1"/>
    <brk id="1064" max="1048575" man="1"/>
    <brk id="1106" max="1048575" man="1"/>
    <brk id="1148" max="1048575" man="1"/>
    <brk id="1232" max="1048575" man="1"/>
    <brk id="1360" max="1048575" man="1"/>
  </rowBreaks>
  <ignoredErrors>
    <ignoredError sqref="P13" formulaRange="1"/>
    <ignoredError sqref="M14:O14 JY14:JZ14 S14:AI14" numberStoredAsText="1"/>
    <ignoredError sqref="P14" numberStoredAsText="1" formulaRange="1"/>
  </ignoredErrors>
</worksheet>
</file>

<file path=xl/worksheets/sheet2.xml><?xml version="1.0" encoding="utf-8"?>
<worksheet xmlns="http://schemas.openxmlformats.org/spreadsheetml/2006/main" xmlns:r="http://schemas.openxmlformats.org/officeDocument/2006/relationships">
  <dimension ref="A1:V66"/>
  <sheetViews>
    <sheetView topLeftCell="A24" workbookViewId="0">
      <selection activeCell="C57" sqref="A57:C60"/>
    </sheetView>
  </sheetViews>
  <sheetFormatPr defaultRowHeight="15"/>
  <cols>
    <col min="1" max="1" width="12.140625" customWidth="1"/>
    <col min="2" max="2" width="30.140625" customWidth="1"/>
    <col min="3" max="3" width="18.85546875" customWidth="1" style="64"/>
    <col min="4" max="4" hidden="1" width="14.7109375" customWidth="1"/>
    <col min="5" max="5" bestFit="1" width="12.5703125" customWidth="1"/>
    <col min="6" max="6" bestFit="1" width="16.85546875" customWidth="1"/>
    <col min="7" max="8" hidden="1" width="14.28515625" customWidth="1"/>
    <col min="9" max="18" hidden="1" width="9.28515625" customWidth="1"/>
    <col min="19" max="19" hidden="1" width="15.28515625" customWidth="1"/>
    <col min="20" max="20" width="15" customWidth="1"/>
    <col min="21" max="21" width="16.85546875" customWidth="1"/>
    <col min="22" max="22" bestFit="1" width="15.28515625" customWidth="1"/>
  </cols>
  <sheetData>
    <row r="1">
      <c r="A1" s="87" t="s">
        <v>6</v>
      </c>
    </row>
    <row r="2">
      <c r="A2" s="87" t="s">
        <v>7</v>
      </c>
    </row>
    <row r="3">
      <c r="A3" s="88" t="s">
        <v>8</v>
      </c>
    </row>
    <row r="4" ht="15.75"/>
    <row r="5" ht="26.25">
      <c r="A5" s="89" t="s">
        <v>9</v>
      </c>
      <c r="B5" s="89" t="s">
        <v>10</v>
      </c>
      <c r="C5" s="92" t="s">
        <v>11</v>
      </c>
      <c r="D5" s="92" t="s">
        <v>12</v>
      </c>
      <c r="E5" s="92" t="s">
        <v>13</v>
      </c>
      <c r="F5" s="99" t="s">
        <v>14</v>
      </c>
      <c r="G5" s="92" t="s">
        <v>15</v>
      </c>
      <c r="H5" s="92" t="s">
        <v>16</v>
      </c>
      <c r="I5" s="92" t="s">
        <v>17</v>
      </c>
      <c r="J5" s="92" t="s">
        <v>18</v>
      </c>
      <c r="K5" s="92" t="s">
        <v>19</v>
      </c>
      <c r="L5" s="92" t="s">
        <v>20</v>
      </c>
      <c r="M5" s="92" t="s">
        <v>21</v>
      </c>
      <c r="N5" s="92" t="s">
        <v>22</v>
      </c>
      <c r="O5" s="92" t="s">
        <v>23</v>
      </c>
      <c r="P5" s="92" t="s">
        <v>24</v>
      </c>
      <c r="Q5" s="92" t="s">
        <v>25</v>
      </c>
      <c r="R5" s="92" t="s">
        <v>26</v>
      </c>
      <c r="S5" s="99" t="s">
        <v>27</v>
      </c>
      <c r="T5" s="99" t="s">
        <v>28</v>
      </c>
      <c r="U5" s="92" t="s">
        <v>29</v>
      </c>
    </row>
    <row r="6">
      <c r="A6" s="91" t="s">
        <v>30</v>
      </c>
      <c r="B6" s="90"/>
      <c r="C6" s="93"/>
    </row>
    <row r="7">
      <c r="A7" s="115" t="s">
        <v>31</v>
      </c>
      <c r="B7" s="95" t="e">
        <f>+'JAN-DEC'!#REF!</f>
        <v>#REF!</v>
      </c>
      <c r="C7" s="96" t="e">
        <f>VLOOKUP($B7,'JAN-DEC'!#REF!,12,FALSE)</f>
        <v>#REF!</v>
      </c>
      <c r="D7" s="96" t="e">
        <f>VLOOKUP($B7,'JAN-DEC'!#REF!,13,FALSE)</f>
        <v>#REF!</v>
      </c>
      <c r="E7" s="96" t="e">
        <f>VLOOKUP($B7,'JAN-DEC'!#REF!,14,FALSE)</f>
        <v>#REF!</v>
      </c>
      <c r="F7" s="96" t="e">
        <f>VLOOKUP($B7,'JAN-DEC'!#REF!,15,FALSE)</f>
        <v>#REF!</v>
      </c>
      <c r="G7" s="96" t="e">
        <f>VLOOKUP($B7,'JAN-DEC'!#REF!,16,FALSE)</f>
        <v>#REF!</v>
      </c>
      <c r="H7" s="96" t="e">
        <f>VLOOKUP($B7,'JAN-DEC'!#REF!,17,FALSE)</f>
        <v>#REF!</v>
      </c>
      <c r="I7" s="96" t="e">
        <f>VLOOKUP($B7,'JAN-DEC'!#REF!,18,FALSE)</f>
        <v>#REF!</v>
      </c>
      <c r="J7" s="96" t="e">
        <f>VLOOKUP($B7,'JAN-DEC'!#REF!,19,FALSE)</f>
        <v>#REF!</v>
      </c>
      <c r="K7" s="96" t="e">
        <f>VLOOKUP($B7,'JAN-DEC'!#REF!,20,FALSE)</f>
        <v>#REF!</v>
      </c>
      <c r="L7" s="96" t="e">
        <f>VLOOKUP($B7,'JAN-DEC'!#REF!,21,FALSE)</f>
        <v>#REF!</v>
      </c>
      <c r="M7" s="96" t="e">
        <f>VLOOKUP($B7,'JAN-DEC'!#REF!,22,FALSE)</f>
        <v>#REF!</v>
      </c>
      <c r="N7" s="96" t="e">
        <f>VLOOKUP($B7,'JAN-DEC'!#REF!,23,FALSE)</f>
        <v>#REF!</v>
      </c>
      <c r="O7" s="96" t="e">
        <f>VLOOKUP($B7,'JAN-DEC'!#REF!,24,FALSE)</f>
        <v>#REF!</v>
      </c>
      <c r="P7" s="96" t="e">
        <f>VLOOKUP($B7,'JAN-DEC'!#REF!,25,FALSE)</f>
        <v>#REF!</v>
      </c>
      <c r="Q7" s="96" t="e">
        <f>VLOOKUP($B7,'JAN-DEC'!#REF!,26,FALSE)</f>
        <v>#REF!</v>
      </c>
      <c r="R7" s="96" t="e">
        <f>VLOOKUP($B7,'JAN-DEC'!#REF!,27,FALSE)</f>
        <v>#REF!</v>
      </c>
      <c r="S7" s="96" t="e">
        <f>VLOOKUP($B7,'JAN-DEC'!#REF!,28,FALSE)</f>
        <v>#REF!</v>
      </c>
      <c r="T7" s="96" t="e">
        <f>VLOOKUP($B7,'JAN-DEC'!#REF!,29,FALSE)</f>
        <v>#REF!</v>
      </c>
      <c r="U7" s="96" t="e">
        <f>VLOOKUP($B7,'JAN-DEC'!#REF!,30,FALSE)</f>
        <v>#REF!</v>
      </c>
      <c r="V7" s="116" t="e">
        <f ref="V7:V9" t="shared" si="0">+T7+U7-F7</f>
        <v>#REF!</v>
      </c>
    </row>
    <row r="8">
      <c r="A8" s="115" t="s">
        <v>32</v>
      </c>
      <c r="B8" s="95" t="e">
        <f>+'JAN-DEC'!#REF!</f>
        <v>#REF!</v>
      </c>
      <c r="C8" s="96" t="e">
        <f>VLOOKUP($B8,'JAN-DEC'!#REF!,12,FALSE)</f>
        <v>#REF!</v>
      </c>
      <c r="D8" s="96" t="e">
        <f>VLOOKUP($B8,'JAN-DEC'!#REF!,13,FALSE)</f>
        <v>#REF!</v>
      </c>
      <c r="E8" s="96" t="e">
        <f>VLOOKUP($B8,'JAN-DEC'!#REF!,14,FALSE)</f>
        <v>#REF!</v>
      </c>
      <c r="F8" s="96" t="e">
        <f>VLOOKUP($B8,'JAN-DEC'!#REF!,15,FALSE)</f>
        <v>#REF!</v>
      </c>
      <c r="G8" s="96" t="e">
        <f>VLOOKUP($B8,'JAN-DEC'!#REF!,16,FALSE)</f>
        <v>#REF!</v>
      </c>
      <c r="H8" s="96" t="e">
        <f>VLOOKUP($B8,'JAN-DEC'!#REF!,17,FALSE)</f>
        <v>#REF!</v>
      </c>
      <c r="I8" s="96" t="e">
        <f>VLOOKUP($B8,'JAN-DEC'!#REF!,18,FALSE)</f>
        <v>#REF!</v>
      </c>
      <c r="J8" s="96" t="e">
        <f>VLOOKUP($B8,'JAN-DEC'!#REF!,19,FALSE)</f>
        <v>#REF!</v>
      </c>
      <c r="K8" s="96" t="e">
        <f>VLOOKUP($B8,'JAN-DEC'!#REF!,20,FALSE)</f>
        <v>#REF!</v>
      </c>
      <c r="L8" s="96" t="e">
        <f>VLOOKUP($B8,'JAN-DEC'!#REF!,21,FALSE)</f>
        <v>#REF!</v>
      </c>
      <c r="M8" s="96" t="e">
        <f>VLOOKUP($B8,'JAN-DEC'!#REF!,22,FALSE)</f>
        <v>#REF!</v>
      </c>
      <c r="N8" s="96" t="e">
        <f>VLOOKUP($B8,'JAN-DEC'!#REF!,23,FALSE)</f>
        <v>#REF!</v>
      </c>
      <c r="O8" s="96" t="e">
        <f>VLOOKUP($B8,'JAN-DEC'!#REF!,24,FALSE)</f>
        <v>#REF!</v>
      </c>
      <c r="P8" s="96" t="e">
        <f>VLOOKUP($B8,'JAN-DEC'!#REF!,25,FALSE)</f>
        <v>#REF!</v>
      </c>
      <c r="Q8" s="96" t="e">
        <f>VLOOKUP($B8,'JAN-DEC'!#REF!,26,FALSE)</f>
        <v>#REF!</v>
      </c>
      <c r="R8" s="96" t="e">
        <f>VLOOKUP($B8,'JAN-DEC'!#REF!,27,FALSE)</f>
        <v>#REF!</v>
      </c>
      <c r="S8" s="96" t="e">
        <f>VLOOKUP($B8,'JAN-DEC'!#REF!,28,FALSE)</f>
        <v>#REF!</v>
      </c>
      <c r="T8" s="96" t="e">
        <f>VLOOKUP($B8,'JAN-DEC'!#REF!,29,FALSE)</f>
        <v>#REF!</v>
      </c>
      <c r="U8" s="96" t="e">
        <f>VLOOKUP($B8,'JAN-DEC'!#REF!,30,FALSE)</f>
        <v>#REF!</v>
      </c>
      <c r="V8" s="116" t="e">
        <f t="shared" si="0"/>
        <v>#REF!</v>
      </c>
    </row>
    <row r="9">
      <c r="A9" s="115" t="s">
        <v>33</v>
      </c>
      <c r="B9" s="95" t="e">
        <f>+'JAN-DEC'!#REF!</f>
        <v>#REF!</v>
      </c>
      <c r="C9" s="96" t="e">
        <f>VLOOKUP($B9,'JAN-DEC'!#REF!,12,FALSE)</f>
        <v>#REF!</v>
      </c>
      <c r="D9" s="96" t="e">
        <f>VLOOKUP($B9,'JAN-DEC'!#REF!,13,FALSE)</f>
        <v>#REF!</v>
      </c>
      <c r="E9" s="96" t="e">
        <f>VLOOKUP($B9,'JAN-DEC'!#REF!,14,FALSE)</f>
        <v>#REF!</v>
      </c>
      <c r="F9" s="96" t="e">
        <f>VLOOKUP($B9,'JAN-DEC'!#REF!,15,FALSE)</f>
        <v>#REF!</v>
      </c>
      <c r="G9" s="96" t="e">
        <f>VLOOKUP($B9,'JAN-DEC'!#REF!,16,FALSE)</f>
        <v>#REF!</v>
      </c>
      <c r="H9" s="96" t="e">
        <f>VLOOKUP($B9,'JAN-DEC'!#REF!,17,FALSE)</f>
        <v>#REF!</v>
      </c>
      <c r="I9" s="96" t="e">
        <f>VLOOKUP($B9,'JAN-DEC'!#REF!,18,FALSE)</f>
        <v>#REF!</v>
      </c>
      <c r="J9" s="96" t="e">
        <f>VLOOKUP($B9,'JAN-DEC'!#REF!,19,FALSE)</f>
        <v>#REF!</v>
      </c>
      <c r="K9" s="96" t="e">
        <f>VLOOKUP($B9,'JAN-DEC'!#REF!,20,FALSE)</f>
        <v>#REF!</v>
      </c>
      <c r="L9" s="96" t="e">
        <f>VLOOKUP($B9,'JAN-DEC'!#REF!,21,FALSE)</f>
        <v>#REF!</v>
      </c>
      <c r="M9" s="96" t="e">
        <f>VLOOKUP($B9,'JAN-DEC'!#REF!,22,FALSE)</f>
        <v>#REF!</v>
      </c>
      <c r="N9" s="96" t="e">
        <f>VLOOKUP($B9,'JAN-DEC'!#REF!,23,FALSE)</f>
        <v>#REF!</v>
      </c>
      <c r="O9" s="96" t="e">
        <f>VLOOKUP($B9,'JAN-DEC'!#REF!,24,FALSE)</f>
        <v>#REF!</v>
      </c>
      <c r="P9" s="96" t="e">
        <f>VLOOKUP($B9,'JAN-DEC'!#REF!,25,FALSE)</f>
        <v>#REF!</v>
      </c>
      <c r="Q9" s="96" t="e">
        <f>VLOOKUP($B9,'JAN-DEC'!#REF!,26,FALSE)</f>
        <v>#REF!</v>
      </c>
      <c r="R9" s="96" t="e">
        <f>VLOOKUP($B9,'JAN-DEC'!#REF!,27,FALSE)</f>
        <v>#REF!</v>
      </c>
      <c r="S9" s="96" t="e">
        <f>VLOOKUP($B9,'JAN-DEC'!#REF!,28,FALSE)</f>
        <v>#REF!</v>
      </c>
      <c r="T9" s="96" t="e">
        <f>VLOOKUP($B9,'JAN-DEC'!#REF!,29,FALSE)</f>
        <v>#REF!</v>
      </c>
      <c r="U9" s="96" t="e">
        <f>VLOOKUP($B9,'JAN-DEC'!#REF!,30,FALSE)</f>
        <v>#REF!</v>
      </c>
      <c r="V9" s="116" t="e">
        <f t="shared" si="0"/>
        <v>#REF!</v>
      </c>
    </row>
    <row r="10">
      <c r="A10" s="95"/>
      <c r="B10" s="104" t="s">
        <v>34</v>
      </c>
      <c r="C10" s="105" t="e">
        <f>SUM(C7:C9)</f>
        <v>#REF!</v>
      </c>
      <c r="D10" s="105" t="e">
        <f>SUM(D7:D9)</f>
        <v>#REF!</v>
      </c>
      <c r="E10" s="105" t="e">
        <f ref="E10:F10" t="shared" si="1">SUM(E7:E9)</f>
        <v>#REF!</v>
      </c>
      <c r="F10" s="105" t="e">
        <f t="shared" si="1"/>
        <v>#REF!</v>
      </c>
      <c r="G10" s="105" t="e">
        <f>SUM(G7:G9)</f>
        <v>#REF!</v>
      </c>
      <c r="H10" s="105" t="e">
        <f>SUM(H7:H9)</f>
        <v>#REF!</v>
      </c>
      <c r="I10" s="105" t="e">
        <f>SUM(I7:I9)</f>
        <v>#REF!</v>
      </c>
      <c r="J10" s="105" t="e">
        <f ref="J10:T10" t="shared" si="5">SUM(J7:J9)</f>
        <v>#REF!</v>
      </c>
      <c r="K10" s="105" t="e">
        <f t="shared" si="5"/>
        <v>#REF!</v>
      </c>
      <c r="L10" s="105" t="e">
        <f t="shared" si="5"/>
        <v>#REF!</v>
      </c>
      <c r="M10" s="105" t="e">
        <f t="shared" si="5"/>
        <v>#REF!</v>
      </c>
      <c r="N10" s="105" t="e">
        <f t="shared" si="5"/>
        <v>#REF!</v>
      </c>
      <c r="O10" s="105" t="e">
        <f t="shared" si="5"/>
        <v>#REF!</v>
      </c>
      <c r="P10" s="105" t="e">
        <f t="shared" si="5"/>
        <v>#REF!</v>
      </c>
      <c r="Q10" s="105" t="e">
        <f t="shared" si="5"/>
        <v>#REF!</v>
      </c>
      <c r="R10" s="105" t="e">
        <f t="shared" si="5"/>
        <v>#REF!</v>
      </c>
      <c r="S10" s="105" t="e">
        <f t="shared" si="5"/>
        <v>#REF!</v>
      </c>
      <c r="T10" s="105" t="e">
        <f t="shared" si="5"/>
        <v>#REF!</v>
      </c>
      <c r="U10" s="105" t="e">
        <f>SUM(U7:U9)</f>
        <v>#REF!</v>
      </c>
      <c r="V10" s="116" t="e">
        <f>+T10+U10-F10</f>
        <v>#REF!</v>
      </c>
    </row>
    <row r="11">
      <c r="A11" s="91" t="s">
        <v>35</v>
      </c>
      <c r="B11" s="95"/>
      <c r="C11" s="96"/>
      <c r="D11" s="96"/>
      <c r="E11" s="96"/>
      <c r="F11" s="96"/>
      <c r="G11" s="96"/>
      <c r="H11" s="96"/>
      <c r="I11" s="96"/>
      <c r="J11" s="96"/>
      <c r="K11" s="96"/>
      <c r="L11" s="96"/>
      <c r="M11" s="96"/>
      <c r="N11" s="96"/>
      <c r="O11" s="96"/>
      <c r="P11" s="96"/>
      <c r="Q11" s="96"/>
      <c r="R11" s="96"/>
      <c r="S11" s="96"/>
      <c r="T11" s="96"/>
      <c r="U11" s="96"/>
      <c r="V11" s="116">
        <f ref="V11:V60" t="shared" si="7">+T11+U11-F11</f>
        <v>0</v>
      </c>
    </row>
    <row r="12">
      <c r="A12" s="115" t="s">
        <v>36</v>
      </c>
      <c r="B12" s="95" t="e">
        <f>+'JAN-DEC'!#REF!</f>
        <v>#REF!</v>
      </c>
      <c r="C12" s="96" t="e">
        <f>VLOOKUP($B12,'JAN-DEC'!#REF!,12,FALSE)</f>
        <v>#REF!</v>
      </c>
      <c r="D12" s="96" t="e">
        <f>VLOOKUP($B12,'JAN-DEC'!#REF!,13,FALSE)</f>
        <v>#REF!</v>
      </c>
      <c r="E12" s="96" t="e">
        <f>VLOOKUP($B12,'JAN-DEC'!#REF!,14,FALSE)</f>
        <v>#REF!</v>
      </c>
      <c r="F12" s="96" t="e">
        <f>VLOOKUP($B12,'JAN-DEC'!#REF!,15,FALSE)</f>
        <v>#REF!</v>
      </c>
      <c r="G12" s="96" t="e">
        <f>VLOOKUP($B12,'JAN-DEC'!#REF!,16,FALSE)</f>
        <v>#REF!</v>
      </c>
      <c r="H12" s="96" t="e">
        <f>VLOOKUP($B12,'JAN-DEC'!#REF!,17,FALSE)</f>
        <v>#REF!</v>
      </c>
      <c r="I12" s="96" t="e">
        <f>VLOOKUP($B12,'JAN-DEC'!#REF!,18,FALSE)</f>
        <v>#REF!</v>
      </c>
      <c r="J12" s="96" t="e">
        <f>VLOOKUP($B12,'JAN-DEC'!#REF!,19,FALSE)</f>
        <v>#REF!</v>
      </c>
      <c r="K12" s="96" t="e">
        <f>VLOOKUP($B12,'JAN-DEC'!#REF!,20,FALSE)</f>
        <v>#REF!</v>
      </c>
      <c r="L12" s="96" t="e">
        <f>VLOOKUP($B12,'JAN-DEC'!#REF!,21,FALSE)</f>
        <v>#REF!</v>
      </c>
      <c r="M12" s="96" t="e">
        <f>VLOOKUP($B12,'JAN-DEC'!#REF!,22,FALSE)</f>
        <v>#REF!</v>
      </c>
      <c r="N12" s="96" t="e">
        <f>VLOOKUP($B12,'JAN-DEC'!#REF!,23,FALSE)</f>
        <v>#REF!</v>
      </c>
      <c r="O12" s="96" t="e">
        <f>VLOOKUP($B12,'JAN-DEC'!#REF!,24,FALSE)</f>
        <v>#REF!</v>
      </c>
      <c r="P12" s="96" t="e">
        <f>VLOOKUP($B12,'JAN-DEC'!#REF!,25,FALSE)</f>
        <v>#REF!</v>
      </c>
      <c r="Q12" s="96" t="e">
        <f>VLOOKUP($B12,'JAN-DEC'!#REF!,26,FALSE)</f>
        <v>#REF!</v>
      </c>
      <c r="R12" s="96" t="e">
        <f>VLOOKUP($B12,'JAN-DEC'!#REF!,27,FALSE)</f>
        <v>#REF!</v>
      </c>
      <c r="S12" s="96" t="e">
        <f>VLOOKUP($B12,'JAN-DEC'!#REF!,28,FALSE)</f>
        <v>#REF!</v>
      </c>
      <c r="T12" s="96" t="e">
        <f>VLOOKUP($B12,'JAN-DEC'!#REF!,29,FALSE)</f>
        <v>#REF!</v>
      </c>
      <c r="U12" s="96" t="e">
        <f>VLOOKUP($B12,'JAN-DEC'!#REF!,30,FALSE)</f>
        <v>#REF!</v>
      </c>
      <c r="V12" s="116" t="e">
        <f t="shared" si="7"/>
        <v>#REF!</v>
      </c>
    </row>
    <row r="13">
      <c r="A13" s="115" t="s">
        <v>37</v>
      </c>
      <c r="B13" s="95" t="e">
        <f>+'JAN-DEC'!#REF!</f>
        <v>#REF!</v>
      </c>
      <c r="C13" s="96" t="e">
        <f>VLOOKUP($B13,'JAN-DEC'!#REF!,12,FALSE)</f>
        <v>#REF!</v>
      </c>
      <c r="D13" s="96" t="e">
        <f>VLOOKUP($B13,'JAN-DEC'!#REF!,13,FALSE)</f>
        <v>#REF!</v>
      </c>
      <c r="E13" s="96" t="e">
        <f>VLOOKUP($B13,'JAN-DEC'!#REF!,14,FALSE)</f>
        <v>#REF!</v>
      </c>
      <c r="F13" s="96" t="e">
        <f>VLOOKUP($B13,'JAN-DEC'!#REF!,15,FALSE)</f>
        <v>#REF!</v>
      </c>
      <c r="G13" s="96" t="e">
        <f>VLOOKUP($B13,'JAN-DEC'!#REF!,16,FALSE)</f>
        <v>#REF!</v>
      </c>
      <c r="H13" s="96" t="e">
        <f>VLOOKUP($B13,'JAN-DEC'!#REF!,17,FALSE)</f>
        <v>#REF!</v>
      </c>
      <c r="I13" s="96" t="e">
        <f>VLOOKUP($B13,'JAN-DEC'!#REF!,18,FALSE)</f>
        <v>#REF!</v>
      </c>
      <c r="J13" s="96" t="e">
        <f>VLOOKUP($B13,'JAN-DEC'!#REF!,19,FALSE)</f>
        <v>#REF!</v>
      </c>
      <c r="K13" s="96" t="e">
        <f>VLOOKUP($B13,'JAN-DEC'!#REF!,20,FALSE)</f>
        <v>#REF!</v>
      </c>
      <c r="L13" s="96" t="e">
        <f>VLOOKUP($B13,'JAN-DEC'!#REF!,21,FALSE)</f>
        <v>#REF!</v>
      </c>
      <c r="M13" s="96" t="e">
        <f>VLOOKUP($B13,'JAN-DEC'!#REF!,22,FALSE)</f>
        <v>#REF!</v>
      </c>
      <c r="N13" s="96" t="e">
        <f>VLOOKUP($B13,'JAN-DEC'!#REF!,23,FALSE)</f>
        <v>#REF!</v>
      </c>
      <c r="O13" s="96" t="e">
        <f>VLOOKUP($B13,'JAN-DEC'!#REF!,24,FALSE)</f>
        <v>#REF!</v>
      </c>
      <c r="P13" s="96" t="e">
        <f>VLOOKUP($B13,'JAN-DEC'!#REF!,25,FALSE)</f>
        <v>#REF!</v>
      </c>
      <c r="Q13" s="96" t="e">
        <f>VLOOKUP($B13,'JAN-DEC'!#REF!,26,FALSE)</f>
        <v>#REF!</v>
      </c>
      <c r="R13" s="96" t="e">
        <f>VLOOKUP($B13,'JAN-DEC'!#REF!,27,FALSE)</f>
        <v>#REF!</v>
      </c>
      <c r="S13" s="96" t="e">
        <f>VLOOKUP($B13,'JAN-DEC'!#REF!,28,FALSE)</f>
        <v>#REF!</v>
      </c>
      <c r="T13" s="96" t="e">
        <f>VLOOKUP($B13,'JAN-DEC'!#REF!,29,FALSE)</f>
        <v>#REF!</v>
      </c>
      <c r="U13" s="96" t="e">
        <f>VLOOKUP($B13,'JAN-DEC'!#REF!,30,FALSE)</f>
        <v>#REF!</v>
      </c>
      <c r="V13" s="116" t="e">
        <f t="shared" si="7"/>
        <v>#REF!</v>
      </c>
    </row>
    <row r="14">
      <c r="A14" s="115" t="s">
        <v>38</v>
      </c>
      <c r="B14" s="95" t="e">
        <f>+'JAN-DEC'!#REF!</f>
        <v>#REF!</v>
      </c>
      <c r="C14" s="96" t="e">
        <f>VLOOKUP($B14,'JAN-DEC'!#REF!,12,FALSE)</f>
        <v>#REF!</v>
      </c>
      <c r="D14" s="96" t="e">
        <f>VLOOKUP($B14,'JAN-DEC'!#REF!,13,FALSE)</f>
        <v>#REF!</v>
      </c>
      <c r="E14" s="96" t="e">
        <f>VLOOKUP($B14,'JAN-DEC'!#REF!,14,FALSE)</f>
        <v>#REF!</v>
      </c>
      <c r="F14" s="96" t="e">
        <f>VLOOKUP($B14,'JAN-DEC'!#REF!,15,FALSE)</f>
        <v>#REF!</v>
      </c>
      <c r="G14" s="96" t="e">
        <f>VLOOKUP($B14,'JAN-DEC'!#REF!,16,FALSE)</f>
        <v>#REF!</v>
      </c>
      <c r="H14" s="96" t="e">
        <f>VLOOKUP($B14,'JAN-DEC'!#REF!,17,FALSE)</f>
        <v>#REF!</v>
      </c>
      <c r="I14" s="96" t="e">
        <f>VLOOKUP($B14,'JAN-DEC'!#REF!,18,FALSE)</f>
        <v>#REF!</v>
      </c>
      <c r="J14" s="96" t="e">
        <f>VLOOKUP($B14,'JAN-DEC'!#REF!,19,FALSE)</f>
        <v>#REF!</v>
      </c>
      <c r="K14" s="96" t="e">
        <f>VLOOKUP($B14,'JAN-DEC'!#REF!,20,FALSE)</f>
        <v>#REF!</v>
      </c>
      <c r="L14" s="96" t="e">
        <f>VLOOKUP($B14,'JAN-DEC'!#REF!,21,FALSE)</f>
        <v>#REF!</v>
      </c>
      <c r="M14" s="96" t="e">
        <f>VLOOKUP($B14,'JAN-DEC'!#REF!,22,FALSE)</f>
        <v>#REF!</v>
      </c>
      <c r="N14" s="96" t="e">
        <f>VLOOKUP($B14,'JAN-DEC'!#REF!,23,FALSE)</f>
        <v>#REF!</v>
      </c>
      <c r="O14" s="96" t="e">
        <f>VLOOKUP($B14,'JAN-DEC'!#REF!,24,FALSE)</f>
        <v>#REF!</v>
      </c>
      <c r="P14" s="96" t="e">
        <f>VLOOKUP($B14,'JAN-DEC'!#REF!,25,FALSE)</f>
        <v>#REF!</v>
      </c>
      <c r="Q14" s="96" t="e">
        <f>VLOOKUP($B14,'JAN-DEC'!#REF!,26,FALSE)</f>
        <v>#REF!</v>
      </c>
      <c r="R14" s="96" t="e">
        <f>VLOOKUP($B14,'JAN-DEC'!#REF!,27,FALSE)</f>
        <v>#REF!</v>
      </c>
      <c r="S14" s="96" t="e">
        <f>VLOOKUP($B14,'JAN-DEC'!#REF!,28,FALSE)</f>
        <v>#REF!</v>
      </c>
      <c r="T14" s="96" t="e">
        <f>VLOOKUP($B14,'JAN-DEC'!#REF!,29,FALSE)</f>
        <v>#REF!</v>
      </c>
      <c r="U14" s="96" t="e">
        <f>VLOOKUP($B14,'JAN-DEC'!#REF!,30,FALSE)</f>
        <v>#REF!</v>
      </c>
      <c r="V14" s="116" t="e">
        <f t="shared" si="7"/>
        <v>#REF!</v>
      </c>
    </row>
    <row r="15">
      <c r="A15" s="95"/>
      <c r="B15" s="104" t="s">
        <v>34</v>
      </c>
      <c r="C15" s="105" t="e">
        <f>SUM(C12:C14)</f>
        <v>#REF!</v>
      </c>
      <c r="D15" s="105" t="e">
        <f>SUM(D12:D14)</f>
        <v>#REF!</v>
      </c>
      <c r="E15" s="105" t="e">
        <f ref="E15:F15" t="shared" si="8">SUM(E12:E14)</f>
        <v>#REF!</v>
      </c>
      <c r="F15" s="105" t="e">
        <f t="shared" si="8"/>
        <v>#REF!</v>
      </c>
      <c r="G15" s="105" t="e">
        <f>SUM(G12:G14)</f>
        <v>#REF!</v>
      </c>
      <c r="H15" s="105" t="e">
        <f>SUM(H12:H14)</f>
        <v>#REF!</v>
      </c>
      <c r="I15" s="105" t="e">
        <f>SUM(I12:I14)</f>
        <v>#REF!</v>
      </c>
      <c r="J15" s="105" t="e">
        <f ref="J15:T15" t="shared" si="12">SUM(J12:J14)</f>
        <v>#REF!</v>
      </c>
      <c r="K15" s="105" t="e">
        <f t="shared" si="12"/>
        <v>#REF!</v>
      </c>
      <c r="L15" s="105" t="e">
        <f t="shared" si="12"/>
        <v>#REF!</v>
      </c>
      <c r="M15" s="105" t="e">
        <f t="shared" si="12"/>
        <v>#REF!</v>
      </c>
      <c r="N15" s="105" t="e">
        <f t="shared" si="12"/>
        <v>#REF!</v>
      </c>
      <c r="O15" s="105" t="e">
        <f t="shared" si="12"/>
        <v>#REF!</v>
      </c>
      <c r="P15" s="105" t="e">
        <f t="shared" si="12"/>
        <v>#REF!</v>
      </c>
      <c r="Q15" s="105" t="e">
        <f t="shared" si="12"/>
        <v>#REF!</v>
      </c>
      <c r="R15" s="105" t="e">
        <f t="shared" si="12"/>
        <v>#REF!</v>
      </c>
      <c r="S15" s="105" t="e">
        <f t="shared" si="12"/>
        <v>#REF!</v>
      </c>
      <c r="T15" s="105" t="e">
        <f t="shared" si="12"/>
        <v>#REF!</v>
      </c>
      <c r="U15" s="105" t="e">
        <f>SUM(U12:U14)</f>
        <v>#REF!</v>
      </c>
      <c r="V15" s="116" t="e">
        <f t="shared" si="7"/>
        <v>#REF!</v>
      </c>
    </row>
    <row r="16">
      <c r="A16" s="91" t="s">
        <v>39</v>
      </c>
      <c r="B16" s="95"/>
      <c r="C16" s="96"/>
      <c r="D16" s="96"/>
      <c r="E16" s="96"/>
      <c r="F16" s="96"/>
      <c r="G16" s="96"/>
      <c r="H16" s="96"/>
      <c r="I16" s="96"/>
      <c r="J16" s="96"/>
      <c r="K16" s="96"/>
      <c r="L16" s="96"/>
      <c r="M16" s="96"/>
      <c r="N16" s="96"/>
      <c r="O16" s="96"/>
      <c r="P16" s="96"/>
      <c r="Q16" s="96"/>
      <c r="R16" s="96"/>
      <c r="S16" s="96"/>
      <c r="T16" s="96"/>
      <c r="U16" s="96"/>
      <c r="V16" s="116">
        <f t="shared" si="7"/>
        <v>0</v>
      </c>
    </row>
    <row r="17">
      <c r="A17" s="95" t="s">
        <v>40</v>
      </c>
      <c r="B17" s="98" t="s">
        <v>41</v>
      </c>
      <c r="C17" s="96" t="e">
        <f>VLOOKUP($A17,'JAN-DEC'!#REF!,12,FALSE)</f>
        <v>#REF!</v>
      </c>
      <c r="D17" s="96" t="e">
        <f>VLOOKUP($A17,'JAN-DEC'!#REF!,13,FALSE)</f>
        <v>#REF!</v>
      </c>
      <c r="E17" s="96" t="e">
        <f>VLOOKUP($A17,'JAN-DEC'!#REF!,14,FALSE)</f>
        <v>#REF!</v>
      </c>
      <c r="F17" s="96" t="e">
        <f>VLOOKUP($A17,'JAN-DEC'!#REF!,15,FALSE)</f>
        <v>#REF!</v>
      </c>
      <c r="G17" s="96" t="e">
        <f>VLOOKUP($A17,'JAN-DEC'!#REF!,16,FALSE)</f>
        <v>#REF!</v>
      </c>
      <c r="H17" s="96" t="e">
        <f>VLOOKUP($A17,'JAN-DEC'!#REF!,17,FALSE)</f>
        <v>#REF!</v>
      </c>
      <c r="I17" s="96" t="e">
        <f>VLOOKUP($A17,'JAN-DEC'!#REF!,18,FALSE)</f>
        <v>#REF!</v>
      </c>
      <c r="J17" s="96" t="e">
        <f>VLOOKUP($A17,'JAN-DEC'!#REF!,19,FALSE)</f>
        <v>#REF!</v>
      </c>
      <c r="K17" s="96" t="e">
        <f>VLOOKUP($A17,'JAN-DEC'!#REF!,20,FALSE)</f>
        <v>#REF!</v>
      </c>
      <c r="L17" s="96" t="e">
        <f>VLOOKUP($A17,'JAN-DEC'!#REF!,21,FALSE)</f>
        <v>#REF!</v>
      </c>
      <c r="M17" s="96" t="e">
        <f>VLOOKUP($A17,'JAN-DEC'!#REF!,22,FALSE)</f>
        <v>#REF!</v>
      </c>
      <c r="N17" s="96" t="e">
        <f>VLOOKUP($A17,'JAN-DEC'!#REF!,23,FALSE)</f>
        <v>#REF!</v>
      </c>
      <c r="O17" s="96" t="e">
        <f>VLOOKUP($A17,'JAN-DEC'!#REF!,24,FALSE)</f>
        <v>#REF!</v>
      </c>
      <c r="P17" s="96" t="e">
        <f>VLOOKUP($A17,'JAN-DEC'!#REF!,25,FALSE)</f>
        <v>#REF!</v>
      </c>
      <c r="Q17" s="96" t="e">
        <f>VLOOKUP($A17,'JAN-DEC'!#REF!,26,FALSE)</f>
        <v>#REF!</v>
      </c>
      <c r="R17" s="96" t="e">
        <f>VLOOKUP($A17,'JAN-DEC'!#REF!,27,FALSE)</f>
        <v>#REF!</v>
      </c>
      <c r="S17" s="96" t="e">
        <f>VLOOKUP($A17,'JAN-DEC'!#REF!,28,FALSE)</f>
        <v>#REF!</v>
      </c>
      <c r="T17" s="96" t="e">
        <f>VLOOKUP($A17,'JAN-DEC'!#REF!,29,FALSE)</f>
        <v>#REF!</v>
      </c>
      <c r="U17" s="96" t="e">
        <f>VLOOKUP($A17,'JAN-DEC'!#REF!,30,FALSE)</f>
        <v>#REF!</v>
      </c>
      <c r="V17" s="116" t="e">
        <f t="shared" si="7"/>
        <v>#REF!</v>
      </c>
    </row>
    <row r="18">
      <c r="A18" s="95" t="s">
        <v>42</v>
      </c>
      <c r="B18" s="95" t="s">
        <v>43</v>
      </c>
      <c r="C18" s="96" t="e">
        <f>VLOOKUP($A18,'JAN-DEC'!#REF!,12,FALSE)</f>
        <v>#REF!</v>
      </c>
      <c r="D18" s="96" t="e">
        <f>VLOOKUP($A18,'JAN-DEC'!#REF!,13,FALSE)</f>
        <v>#REF!</v>
      </c>
      <c r="E18" s="96" t="e">
        <f>VLOOKUP($A18,'JAN-DEC'!#REF!,14,FALSE)</f>
        <v>#REF!</v>
      </c>
      <c r="F18" s="96" t="e">
        <f>VLOOKUP($A18,'JAN-DEC'!#REF!,15,FALSE)</f>
        <v>#REF!</v>
      </c>
      <c r="G18" s="96" t="e">
        <f>VLOOKUP($A18,'JAN-DEC'!#REF!,16,FALSE)</f>
        <v>#REF!</v>
      </c>
      <c r="H18" s="96" t="e">
        <f>VLOOKUP($A18,'JAN-DEC'!#REF!,17,FALSE)</f>
        <v>#REF!</v>
      </c>
      <c r="I18" s="96" t="e">
        <f>VLOOKUP($A18,'JAN-DEC'!#REF!,18,FALSE)</f>
        <v>#REF!</v>
      </c>
      <c r="J18" s="96" t="e">
        <f>VLOOKUP($A18,'JAN-DEC'!#REF!,19,FALSE)</f>
        <v>#REF!</v>
      </c>
      <c r="K18" s="96" t="e">
        <f>VLOOKUP($A18,'JAN-DEC'!#REF!,20,FALSE)</f>
        <v>#REF!</v>
      </c>
      <c r="L18" s="96" t="e">
        <f>VLOOKUP($A18,'JAN-DEC'!#REF!,21,FALSE)</f>
        <v>#REF!</v>
      </c>
      <c r="M18" s="96" t="e">
        <f>VLOOKUP($A18,'JAN-DEC'!#REF!,22,FALSE)</f>
        <v>#REF!</v>
      </c>
      <c r="N18" s="96" t="e">
        <f>VLOOKUP($A18,'JAN-DEC'!#REF!,23,FALSE)</f>
        <v>#REF!</v>
      </c>
      <c r="O18" s="96" t="e">
        <f>VLOOKUP($A18,'JAN-DEC'!#REF!,24,FALSE)</f>
        <v>#REF!</v>
      </c>
      <c r="P18" s="96" t="e">
        <f>VLOOKUP($A18,'JAN-DEC'!#REF!,25,FALSE)</f>
        <v>#REF!</v>
      </c>
      <c r="Q18" s="96" t="e">
        <f>VLOOKUP($A18,'JAN-DEC'!#REF!,26,FALSE)</f>
        <v>#REF!</v>
      </c>
      <c r="R18" s="96" t="e">
        <f>VLOOKUP($A18,'JAN-DEC'!#REF!,27,FALSE)</f>
        <v>#REF!</v>
      </c>
      <c r="S18" s="96" t="e">
        <f>VLOOKUP($A18,'JAN-DEC'!#REF!,28,FALSE)</f>
        <v>#REF!</v>
      </c>
      <c r="T18" s="96" t="e">
        <f>VLOOKUP($A18,'JAN-DEC'!#REF!,29,FALSE)</f>
        <v>#REF!</v>
      </c>
      <c r="U18" s="96" t="e">
        <f>VLOOKUP($A18,'JAN-DEC'!#REF!,30,FALSE)</f>
        <v>#REF!</v>
      </c>
      <c r="V18" s="116" t="e">
        <f t="shared" si="7"/>
        <v>#REF!</v>
      </c>
    </row>
    <row r="19">
      <c r="A19" s="95"/>
      <c r="B19" s="106" t="s">
        <v>34</v>
      </c>
      <c r="C19" s="107" t="e">
        <f>SUM(C17:C18)</f>
        <v>#REF!</v>
      </c>
      <c r="D19" s="107" t="e">
        <f>SUM(D17:D18)</f>
        <v>#REF!</v>
      </c>
      <c r="E19" s="107" t="e">
        <f ref="E19:F19" t="shared" si="14">SUM(E17:E18)</f>
        <v>#REF!</v>
      </c>
      <c r="F19" s="107" t="e">
        <f t="shared" si="14"/>
        <v>#REF!</v>
      </c>
      <c r="G19" s="107" t="e">
        <f>SUM(G17:G18)</f>
        <v>#REF!</v>
      </c>
      <c r="H19" s="107" t="e">
        <f>SUM(H17:H18)</f>
        <v>#REF!</v>
      </c>
      <c r="I19" s="107" t="e">
        <f>SUM(I17:I18)</f>
        <v>#REF!</v>
      </c>
      <c r="J19" s="107" t="e">
        <f ref="J19:T19" t="shared" si="18">SUM(J17:J18)</f>
        <v>#REF!</v>
      </c>
      <c r="K19" s="107" t="e">
        <f t="shared" si="18"/>
        <v>#REF!</v>
      </c>
      <c r="L19" s="107" t="e">
        <f t="shared" si="18"/>
        <v>#REF!</v>
      </c>
      <c r="M19" s="107" t="e">
        <f t="shared" si="18"/>
        <v>#REF!</v>
      </c>
      <c r="N19" s="107" t="e">
        <f t="shared" si="18"/>
        <v>#REF!</v>
      </c>
      <c r="O19" s="107" t="e">
        <f t="shared" si="18"/>
        <v>#REF!</v>
      </c>
      <c r="P19" s="107" t="e">
        <f t="shared" si="18"/>
        <v>#REF!</v>
      </c>
      <c r="Q19" s="107" t="e">
        <f t="shared" si="18"/>
        <v>#REF!</v>
      </c>
      <c r="R19" s="107" t="e">
        <f t="shared" si="18"/>
        <v>#REF!</v>
      </c>
      <c r="S19" s="107" t="e">
        <f t="shared" si="18"/>
        <v>#REF!</v>
      </c>
      <c r="T19" s="107" t="e">
        <f t="shared" si="18"/>
        <v>#REF!</v>
      </c>
      <c r="U19" s="107" t="e">
        <f>SUM(U17:U18)</f>
        <v>#REF!</v>
      </c>
      <c r="V19" s="116" t="e">
        <f t="shared" si="7"/>
        <v>#REF!</v>
      </c>
    </row>
    <row r="20">
      <c r="A20" s="95"/>
      <c r="B20" s="104" t="s">
        <v>44</v>
      </c>
      <c r="C20" s="105" t="e">
        <f>+C19+C15+C10</f>
        <v>#REF!</v>
      </c>
      <c r="D20" s="105" t="e">
        <f>+D19+D15+D10</f>
        <v>#REF!</v>
      </c>
      <c r="E20" s="105" t="e">
        <f ref="E20:F20" t="shared" si="20">+E19+E15+E10</f>
        <v>#REF!</v>
      </c>
      <c r="F20" s="105" t="e">
        <f t="shared" si="20"/>
        <v>#REF!</v>
      </c>
      <c r="G20" s="105" t="e">
        <f>+G19+G15+G10</f>
        <v>#REF!</v>
      </c>
      <c r="H20" s="105" t="e">
        <f>+H19+H15+H10</f>
        <v>#REF!</v>
      </c>
      <c r="I20" s="105" t="e">
        <f>+I19+I15+I10</f>
        <v>#REF!</v>
      </c>
      <c r="J20" s="105" t="e">
        <f ref="J20:T20" t="shared" si="24">+J19+J15+J10</f>
        <v>#REF!</v>
      </c>
      <c r="K20" s="105" t="e">
        <f t="shared" si="24"/>
        <v>#REF!</v>
      </c>
      <c r="L20" s="105" t="e">
        <f t="shared" si="24"/>
        <v>#REF!</v>
      </c>
      <c r="M20" s="105" t="e">
        <f t="shared" si="24"/>
        <v>#REF!</v>
      </c>
      <c r="N20" s="105" t="e">
        <f t="shared" si="24"/>
        <v>#REF!</v>
      </c>
      <c r="O20" s="105" t="e">
        <f t="shared" si="24"/>
        <v>#REF!</v>
      </c>
      <c r="P20" s="105" t="e">
        <f t="shared" si="24"/>
        <v>#REF!</v>
      </c>
      <c r="Q20" s="105" t="e">
        <f t="shared" si="24"/>
        <v>#REF!</v>
      </c>
      <c r="R20" s="105" t="e">
        <f t="shared" si="24"/>
        <v>#REF!</v>
      </c>
      <c r="S20" s="105" t="e">
        <f t="shared" si="24"/>
        <v>#REF!</v>
      </c>
      <c r="T20" s="105" t="e">
        <f t="shared" si="24"/>
        <v>#REF!</v>
      </c>
      <c r="U20" s="105" t="e">
        <f>+U19+U15+U10</f>
        <v>#REF!</v>
      </c>
      <c r="V20" s="116" t="e">
        <f t="shared" si="7"/>
        <v>#REF!</v>
      </c>
    </row>
    <row r="21">
      <c r="A21" s="97" t="s">
        <v>45</v>
      </c>
      <c r="B21" s="95"/>
      <c r="C21" s="96"/>
      <c r="D21" s="96"/>
      <c r="E21" s="96"/>
      <c r="F21" s="96"/>
      <c r="G21" s="96"/>
      <c r="H21" s="96"/>
      <c r="I21" s="96"/>
      <c r="J21" s="96"/>
      <c r="K21" s="96"/>
      <c r="L21" s="96"/>
      <c r="M21" s="96"/>
      <c r="N21" s="96"/>
      <c r="O21" s="96"/>
      <c r="P21" s="96"/>
      <c r="Q21" s="96"/>
      <c r="R21" s="96"/>
      <c r="S21" s="96"/>
      <c r="T21" s="96"/>
      <c r="U21" s="96"/>
      <c r="V21" s="116">
        <f t="shared" si="7"/>
        <v>0</v>
      </c>
    </row>
    <row r="22">
      <c r="A22" s="115" t="s">
        <v>46</v>
      </c>
      <c r="B22" s="95" t="e">
        <f>+'JAN-DEC'!#REF!</f>
        <v>#REF!</v>
      </c>
      <c r="C22" s="96" t="e">
        <f>VLOOKUP($B22,'JAN-DEC'!#REF!,12,FALSE)</f>
        <v>#REF!</v>
      </c>
      <c r="D22" s="96" t="e">
        <f>VLOOKUP($B22,'JAN-DEC'!#REF!,13,FALSE)</f>
        <v>#REF!</v>
      </c>
      <c r="E22" s="96" t="e">
        <f>VLOOKUP($B22,'JAN-DEC'!#REF!,14,FALSE)</f>
        <v>#REF!</v>
      </c>
      <c r="F22" s="96" t="e">
        <f>VLOOKUP($B22,'JAN-DEC'!#REF!,15,FALSE)</f>
        <v>#REF!</v>
      </c>
      <c r="G22" s="96" t="e">
        <f>VLOOKUP($B22,'JAN-DEC'!#REF!,16,FALSE)</f>
        <v>#REF!</v>
      </c>
      <c r="H22" s="96" t="e">
        <f>VLOOKUP($B22,'JAN-DEC'!#REF!,17,FALSE)</f>
        <v>#REF!</v>
      </c>
      <c r="I22" s="96" t="e">
        <f>VLOOKUP($B22,'JAN-DEC'!#REF!,18,FALSE)</f>
        <v>#REF!</v>
      </c>
      <c r="J22" s="96" t="e">
        <f>VLOOKUP($B22,'JAN-DEC'!#REF!,19,FALSE)</f>
        <v>#REF!</v>
      </c>
      <c r="K22" s="96" t="e">
        <f>VLOOKUP($B22,'JAN-DEC'!#REF!,20,FALSE)</f>
        <v>#REF!</v>
      </c>
      <c r="L22" s="96" t="e">
        <f>VLOOKUP($B22,'JAN-DEC'!#REF!,21,FALSE)</f>
        <v>#REF!</v>
      </c>
      <c r="M22" s="96" t="e">
        <f>VLOOKUP($B22,'JAN-DEC'!#REF!,22,FALSE)</f>
        <v>#REF!</v>
      </c>
      <c r="N22" s="96" t="e">
        <f>VLOOKUP($B22,'JAN-DEC'!#REF!,23,FALSE)</f>
        <v>#REF!</v>
      </c>
      <c r="O22" s="96" t="e">
        <f>VLOOKUP($B22,'JAN-DEC'!#REF!,24,FALSE)</f>
        <v>#REF!</v>
      </c>
      <c r="P22" s="96" t="e">
        <f>VLOOKUP($B22,'JAN-DEC'!#REF!,25,FALSE)</f>
        <v>#REF!</v>
      </c>
      <c r="Q22" s="96" t="e">
        <f>VLOOKUP($B22,'JAN-DEC'!#REF!,26,FALSE)</f>
        <v>#REF!</v>
      </c>
      <c r="R22" s="96" t="e">
        <f>VLOOKUP($B22,'JAN-DEC'!#REF!,27,FALSE)</f>
        <v>#REF!</v>
      </c>
      <c r="S22" s="96" t="e">
        <f>VLOOKUP($B22,'JAN-DEC'!#REF!,28,FALSE)</f>
        <v>#REF!</v>
      </c>
      <c r="T22" s="96" t="e">
        <f>VLOOKUP($B22,'JAN-DEC'!#REF!,29,FALSE)</f>
        <v>#REF!</v>
      </c>
      <c r="U22" s="96" t="e">
        <f>VLOOKUP($B22,'JAN-DEC'!#REF!,30,FALSE)</f>
        <v>#REF!</v>
      </c>
      <c r="V22" s="116" t="e">
        <f t="shared" si="7"/>
        <v>#REF!</v>
      </c>
    </row>
    <row r="23">
      <c r="A23" s="115" t="s">
        <v>47</v>
      </c>
      <c r="B23" s="95" t="e">
        <f>+'JAN-DEC'!#REF!</f>
        <v>#REF!</v>
      </c>
      <c r="C23" s="96" t="e">
        <f>VLOOKUP($B23,'JAN-DEC'!#REF!,12,FALSE)</f>
        <v>#REF!</v>
      </c>
      <c r="D23" s="96" t="e">
        <f>VLOOKUP($B23,'JAN-DEC'!#REF!,13,FALSE)</f>
        <v>#REF!</v>
      </c>
      <c r="E23" s="96" t="e">
        <f>VLOOKUP($B23,'JAN-DEC'!#REF!,14,FALSE)</f>
        <v>#REF!</v>
      </c>
      <c r="F23" s="96" t="e">
        <f>VLOOKUP($B23,'JAN-DEC'!#REF!,15,FALSE)</f>
        <v>#REF!</v>
      </c>
      <c r="G23" s="96" t="e">
        <f>VLOOKUP($B23,'JAN-DEC'!#REF!,16,FALSE)</f>
        <v>#REF!</v>
      </c>
      <c r="H23" s="96" t="e">
        <f>VLOOKUP($B23,'JAN-DEC'!#REF!,17,FALSE)</f>
        <v>#REF!</v>
      </c>
      <c r="I23" s="96" t="e">
        <f>VLOOKUP($B23,'JAN-DEC'!#REF!,18,FALSE)</f>
        <v>#REF!</v>
      </c>
      <c r="J23" s="96" t="e">
        <f>VLOOKUP($B23,'JAN-DEC'!#REF!,19,FALSE)</f>
        <v>#REF!</v>
      </c>
      <c r="K23" s="96" t="e">
        <f>VLOOKUP($B23,'JAN-DEC'!#REF!,20,FALSE)</f>
        <v>#REF!</v>
      </c>
      <c r="L23" s="96" t="e">
        <f>VLOOKUP($B23,'JAN-DEC'!#REF!,21,FALSE)</f>
        <v>#REF!</v>
      </c>
      <c r="M23" s="96" t="e">
        <f>VLOOKUP($B23,'JAN-DEC'!#REF!,22,FALSE)</f>
        <v>#REF!</v>
      </c>
      <c r="N23" s="96" t="e">
        <f>VLOOKUP($B23,'JAN-DEC'!#REF!,23,FALSE)</f>
        <v>#REF!</v>
      </c>
      <c r="O23" s="96" t="e">
        <f>VLOOKUP($B23,'JAN-DEC'!#REF!,24,FALSE)</f>
        <v>#REF!</v>
      </c>
      <c r="P23" s="96" t="e">
        <f>VLOOKUP($B23,'JAN-DEC'!#REF!,25,FALSE)</f>
        <v>#REF!</v>
      </c>
      <c r="Q23" s="96" t="e">
        <f>VLOOKUP($B23,'JAN-DEC'!#REF!,26,FALSE)</f>
        <v>#REF!</v>
      </c>
      <c r="R23" s="96" t="e">
        <f>VLOOKUP($B23,'JAN-DEC'!#REF!,27,FALSE)</f>
        <v>#REF!</v>
      </c>
      <c r="S23" s="96" t="e">
        <f>VLOOKUP($B23,'JAN-DEC'!#REF!,28,FALSE)</f>
        <v>#REF!</v>
      </c>
      <c r="T23" s="96" t="e">
        <f>VLOOKUP($B23,'JAN-DEC'!#REF!,29,FALSE)</f>
        <v>#REF!</v>
      </c>
      <c r="U23" s="96" t="e">
        <f>VLOOKUP($B23,'JAN-DEC'!#REF!,30,FALSE)</f>
        <v>#REF!</v>
      </c>
      <c r="V23" s="116" t="e">
        <f t="shared" si="7"/>
        <v>#REF!</v>
      </c>
    </row>
    <row r="24">
      <c r="A24" s="115" t="s">
        <v>48</v>
      </c>
      <c r="B24" s="95" t="e">
        <f>+'JAN-DEC'!#REF!</f>
        <v>#REF!</v>
      </c>
      <c r="C24" s="96" t="e">
        <f>VLOOKUP($B24,'JAN-DEC'!#REF!,12,FALSE)</f>
        <v>#REF!</v>
      </c>
      <c r="D24" s="96" t="e">
        <f>VLOOKUP($B24,'JAN-DEC'!#REF!,13,FALSE)</f>
        <v>#REF!</v>
      </c>
      <c r="E24" s="96" t="e">
        <f>VLOOKUP($B24,'JAN-DEC'!#REF!,14,FALSE)</f>
        <v>#REF!</v>
      </c>
      <c r="F24" s="96" t="e">
        <f>VLOOKUP($B24,'JAN-DEC'!#REF!,15,FALSE)</f>
        <v>#REF!</v>
      </c>
      <c r="G24" s="96" t="e">
        <f>VLOOKUP($B24,'JAN-DEC'!#REF!,16,FALSE)</f>
        <v>#REF!</v>
      </c>
      <c r="H24" s="96" t="e">
        <f>VLOOKUP($B24,'JAN-DEC'!#REF!,17,FALSE)</f>
        <v>#REF!</v>
      </c>
      <c r="I24" s="96" t="e">
        <f>VLOOKUP($B24,'JAN-DEC'!#REF!,18,FALSE)</f>
        <v>#REF!</v>
      </c>
      <c r="J24" s="96" t="e">
        <f>VLOOKUP($B24,'JAN-DEC'!#REF!,19,FALSE)</f>
        <v>#REF!</v>
      </c>
      <c r="K24" s="96" t="e">
        <f>VLOOKUP($B24,'JAN-DEC'!#REF!,20,FALSE)</f>
        <v>#REF!</v>
      </c>
      <c r="L24" s="96" t="e">
        <f>VLOOKUP($B24,'JAN-DEC'!#REF!,21,FALSE)</f>
        <v>#REF!</v>
      </c>
      <c r="M24" s="96" t="e">
        <f>VLOOKUP($B24,'JAN-DEC'!#REF!,22,FALSE)</f>
        <v>#REF!</v>
      </c>
      <c r="N24" s="96" t="e">
        <f>VLOOKUP($B24,'JAN-DEC'!#REF!,23,FALSE)</f>
        <v>#REF!</v>
      </c>
      <c r="O24" s="96" t="e">
        <f>VLOOKUP($B24,'JAN-DEC'!#REF!,24,FALSE)</f>
        <v>#REF!</v>
      </c>
      <c r="P24" s="96" t="e">
        <f>VLOOKUP($B24,'JAN-DEC'!#REF!,25,FALSE)</f>
        <v>#REF!</v>
      </c>
      <c r="Q24" s="96" t="e">
        <f>VLOOKUP($B24,'JAN-DEC'!#REF!,26,FALSE)</f>
        <v>#REF!</v>
      </c>
      <c r="R24" s="96" t="e">
        <f>VLOOKUP($B24,'JAN-DEC'!#REF!,27,FALSE)</f>
        <v>#REF!</v>
      </c>
      <c r="S24" s="96" t="e">
        <f>VLOOKUP($B24,'JAN-DEC'!#REF!,28,FALSE)</f>
        <v>#REF!</v>
      </c>
      <c r="T24" s="96" t="e">
        <f>VLOOKUP($B24,'JAN-DEC'!#REF!,29,FALSE)</f>
        <v>#REF!</v>
      </c>
      <c r="U24" s="96" t="e">
        <f>VLOOKUP($B24,'JAN-DEC'!#REF!,30,FALSE)</f>
        <v>#REF!</v>
      </c>
      <c r="V24" s="116" t="e">
        <f t="shared" si="7"/>
        <v>#REF!</v>
      </c>
    </row>
    <row r="25">
      <c r="A25" s="115" t="s">
        <v>49</v>
      </c>
      <c r="B25" s="95" t="e">
        <f>+'JAN-DEC'!#REF!</f>
        <v>#REF!</v>
      </c>
      <c r="C25" s="96" t="e">
        <f>VLOOKUP($B25,'JAN-DEC'!#REF!,12,FALSE)</f>
        <v>#REF!</v>
      </c>
      <c r="D25" s="96" t="e">
        <f>VLOOKUP($B25,'JAN-DEC'!#REF!,13,FALSE)</f>
        <v>#REF!</v>
      </c>
      <c r="E25" s="96" t="e">
        <f>VLOOKUP($B25,'JAN-DEC'!#REF!,14,FALSE)</f>
        <v>#REF!</v>
      </c>
      <c r="F25" s="96" t="e">
        <f>VLOOKUP($B25,'JAN-DEC'!#REF!,15,FALSE)</f>
        <v>#REF!</v>
      </c>
      <c r="G25" s="96" t="e">
        <f>VLOOKUP($B25,'JAN-DEC'!#REF!,16,FALSE)</f>
        <v>#REF!</v>
      </c>
      <c r="H25" s="96" t="e">
        <f>VLOOKUP($B25,'JAN-DEC'!#REF!,17,FALSE)</f>
        <v>#REF!</v>
      </c>
      <c r="I25" s="96" t="e">
        <f>VLOOKUP($B25,'JAN-DEC'!#REF!,18,FALSE)</f>
        <v>#REF!</v>
      </c>
      <c r="J25" s="96" t="e">
        <f>VLOOKUP($B25,'JAN-DEC'!#REF!,19,FALSE)</f>
        <v>#REF!</v>
      </c>
      <c r="K25" s="96" t="e">
        <f>VLOOKUP($B25,'JAN-DEC'!#REF!,20,FALSE)</f>
        <v>#REF!</v>
      </c>
      <c r="L25" s="96" t="e">
        <f>VLOOKUP($B25,'JAN-DEC'!#REF!,21,FALSE)</f>
        <v>#REF!</v>
      </c>
      <c r="M25" s="96" t="e">
        <f>VLOOKUP($B25,'JAN-DEC'!#REF!,22,FALSE)</f>
        <v>#REF!</v>
      </c>
      <c r="N25" s="96" t="e">
        <f>VLOOKUP($B25,'JAN-DEC'!#REF!,23,FALSE)</f>
        <v>#REF!</v>
      </c>
      <c r="O25" s="96" t="e">
        <f>VLOOKUP($B25,'JAN-DEC'!#REF!,24,FALSE)</f>
        <v>#REF!</v>
      </c>
      <c r="P25" s="96" t="e">
        <f>VLOOKUP($B25,'JAN-DEC'!#REF!,25,FALSE)</f>
        <v>#REF!</v>
      </c>
      <c r="Q25" s="96" t="e">
        <f>VLOOKUP($B25,'JAN-DEC'!#REF!,26,FALSE)</f>
        <v>#REF!</v>
      </c>
      <c r="R25" s="96" t="e">
        <f>VLOOKUP($B25,'JAN-DEC'!#REF!,27,FALSE)</f>
        <v>#REF!</v>
      </c>
      <c r="S25" s="96" t="e">
        <f>VLOOKUP($B25,'JAN-DEC'!#REF!,28,FALSE)</f>
        <v>#REF!</v>
      </c>
      <c r="T25" s="96" t="e">
        <f>VLOOKUP($B25,'JAN-DEC'!#REF!,29,FALSE)</f>
        <v>#REF!</v>
      </c>
      <c r="U25" s="96" t="e">
        <f>VLOOKUP($B25,'JAN-DEC'!#REF!,30,FALSE)</f>
        <v>#REF!</v>
      </c>
      <c r="V25" s="116" t="e">
        <f t="shared" si="7"/>
        <v>#REF!</v>
      </c>
    </row>
    <row r="26">
      <c r="A26" s="115" t="s">
        <v>50</v>
      </c>
      <c r="B26" s="95" t="e">
        <f>+'JAN-DEC'!#REF!</f>
        <v>#REF!</v>
      </c>
      <c r="C26" s="96" t="e">
        <f>VLOOKUP($B26,'JAN-DEC'!#REF!,12,FALSE)</f>
        <v>#REF!</v>
      </c>
      <c r="D26" s="96" t="e">
        <f>VLOOKUP($B26,'JAN-DEC'!#REF!,13,FALSE)</f>
        <v>#REF!</v>
      </c>
      <c r="E26" s="96" t="e">
        <f>VLOOKUP($B26,'JAN-DEC'!#REF!,14,FALSE)</f>
        <v>#REF!</v>
      </c>
      <c r="F26" s="96" t="e">
        <f>VLOOKUP($B26,'JAN-DEC'!#REF!,15,FALSE)</f>
        <v>#REF!</v>
      </c>
      <c r="G26" s="96" t="e">
        <f>VLOOKUP($B26,'JAN-DEC'!#REF!,16,FALSE)</f>
        <v>#REF!</v>
      </c>
      <c r="H26" s="96" t="e">
        <f>VLOOKUP($B26,'JAN-DEC'!#REF!,17,FALSE)</f>
        <v>#REF!</v>
      </c>
      <c r="I26" s="96" t="e">
        <f>VLOOKUP($B26,'JAN-DEC'!#REF!,18,FALSE)</f>
        <v>#REF!</v>
      </c>
      <c r="J26" s="96" t="e">
        <f>VLOOKUP($B26,'JAN-DEC'!#REF!,19,FALSE)</f>
        <v>#REF!</v>
      </c>
      <c r="K26" s="96" t="e">
        <f>VLOOKUP($B26,'JAN-DEC'!#REF!,20,FALSE)</f>
        <v>#REF!</v>
      </c>
      <c r="L26" s="96" t="e">
        <f>VLOOKUP($B26,'JAN-DEC'!#REF!,21,FALSE)</f>
        <v>#REF!</v>
      </c>
      <c r="M26" s="96" t="e">
        <f>VLOOKUP($B26,'JAN-DEC'!#REF!,22,FALSE)</f>
        <v>#REF!</v>
      </c>
      <c r="N26" s="96" t="e">
        <f>VLOOKUP($B26,'JAN-DEC'!#REF!,23,FALSE)</f>
        <v>#REF!</v>
      </c>
      <c r="O26" s="96" t="e">
        <f>VLOOKUP($B26,'JAN-DEC'!#REF!,24,FALSE)</f>
        <v>#REF!</v>
      </c>
      <c r="P26" s="96" t="e">
        <f>VLOOKUP($B26,'JAN-DEC'!#REF!,25,FALSE)</f>
        <v>#REF!</v>
      </c>
      <c r="Q26" s="96" t="e">
        <f>VLOOKUP($B26,'JAN-DEC'!#REF!,26,FALSE)</f>
        <v>#REF!</v>
      </c>
      <c r="R26" s="96" t="e">
        <f>VLOOKUP($B26,'JAN-DEC'!#REF!,27,FALSE)</f>
        <v>#REF!</v>
      </c>
      <c r="S26" s="96" t="e">
        <f>VLOOKUP($B26,'JAN-DEC'!#REF!,28,FALSE)</f>
        <v>#REF!</v>
      </c>
      <c r="T26" s="96" t="e">
        <f>VLOOKUP($B26,'JAN-DEC'!#REF!,29,FALSE)</f>
        <v>#REF!</v>
      </c>
      <c r="U26" s="96" t="e">
        <f>VLOOKUP($B26,'JAN-DEC'!#REF!,30,FALSE)</f>
        <v>#REF!</v>
      </c>
      <c r="V26" s="116" t="e">
        <f t="shared" si="7"/>
        <v>#REF!</v>
      </c>
    </row>
    <row r="27">
      <c r="A27" s="115" t="s">
        <v>51</v>
      </c>
      <c r="B27" s="95" t="e">
        <f>+'JAN-DEC'!#REF!</f>
        <v>#REF!</v>
      </c>
      <c r="C27" s="96" t="e">
        <f>VLOOKUP($B27,'JAN-DEC'!#REF!,12,FALSE)</f>
        <v>#REF!</v>
      </c>
      <c r="D27" s="96" t="e">
        <f>VLOOKUP($B27,'JAN-DEC'!#REF!,13,FALSE)</f>
        <v>#REF!</v>
      </c>
      <c r="E27" s="96" t="e">
        <f>VLOOKUP($B27,'JAN-DEC'!#REF!,14,FALSE)</f>
        <v>#REF!</v>
      </c>
      <c r="F27" s="96" t="e">
        <f>VLOOKUP($B27,'JAN-DEC'!#REF!,15,FALSE)</f>
        <v>#REF!</v>
      </c>
      <c r="G27" s="96" t="e">
        <f>VLOOKUP($B27,'JAN-DEC'!#REF!,16,FALSE)</f>
        <v>#REF!</v>
      </c>
      <c r="H27" s="96" t="e">
        <f>VLOOKUP($B27,'JAN-DEC'!#REF!,17,FALSE)</f>
        <v>#REF!</v>
      </c>
      <c r="I27" s="96" t="e">
        <f>VLOOKUP($B27,'JAN-DEC'!#REF!,18,FALSE)</f>
        <v>#REF!</v>
      </c>
      <c r="J27" s="96" t="e">
        <f>VLOOKUP($B27,'JAN-DEC'!#REF!,19,FALSE)</f>
        <v>#REF!</v>
      </c>
      <c r="K27" s="96" t="e">
        <f>VLOOKUP($B27,'JAN-DEC'!#REF!,20,FALSE)</f>
        <v>#REF!</v>
      </c>
      <c r="L27" s="96" t="e">
        <f>VLOOKUP($B27,'JAN-DEC'!#REF!,21,FALSE)</f>
        <v>#REF!</v>
      </c>
      <c r="M27" s="96" t="e">
        <f>VLOOKUP($B27,'JAN-DEC'!#REF!,22,FALSE)</f>
        <v>#REF!</v>
      </c>
      <c r="N27" s="96" t="e">
        <f>VLOOKUP($B27,'JAN-DEC'!#REF!,23,FALSE)</f>
        <v>#REF!</v>
      </c>
      <c r="O27" s="96" t="e">
        <f>VLOOKUP($B27,'JAN-DEC'!#REF!,24,FALSE)</f>
        <v>#REF!</v>
      </c>
      <c r="P27" s="96" t="e">
        <f>VLOOKUP($B27,'JAN-DEC'!#REF!,25,FALSE)</f>
        <v>#REF!</v>
      </c>
      <c r="Q27" s="96" t="e">
        <f>VLOOKUP($B27,'JAN-DEC'!#REF!,26,FALSE)</f>
        <v>#REF!</v>
      </c>
      <c r="R27" s="96" t="e">
        <f>VLOOKUP($B27,'JAN-DEC'!#REF!,27,FALSE)</f>
        <v>#REF!</v>
      </c>
      <c r="S27" s="96" t="e">
        <f>VLOOKUP($B27,'JAN-DEC'!#REF!,28,FALSE)</f>
        <v>#REF!</v>
      </c>
      <c r="T27" s="96" t="e">
        <f>VLOOKUP($B27,'JAN-DEC'!#REF!,29,FALSE)</f>
        <v>#REF!</v>
      </c>
      <c r="U27" s="96" t="e">
        <f>VLOOKUP($B27,'JAN-DEC'!#REF!,30,FALSE)</f>
        <v>#REF!</v>
      </c>
      <c r="V27" s="116" t="e">
        <f t="shared" si="7"/>
        <v>#REF!</v>
      </c>
    </row>
    <row r="28">
      <c r="A28" s="115" t="s">
        <v>52</v>
      </c>
      <c r="B28" s="95" t="e">
        <f>+'JAN-DEC'!#REF!</f>
        <v>#REF!</v>
      </c>
      <c r="C28" s="96" t="e">
        <f>VLOOKUP($B28,'JAN-DEC'!#REF!,12,FALSE)</f>
        <v>#REF!</v>
      </c>
      <c r="D28" s="96" t="e">
        <f>VLOOKUP($B28,'JAN-DEC'!#REF!,13,FALSE)</f>
        <v>#REF!</v>
      </c>
      <c r="E28" s="96" t="e">
        <f>VLOOKUP($B28,'JAN-DEC'!#REF!,14,FALSE)</f>
        <v>#REF!</v>
      </c>
      <c r="F28" s="96" t="e">
        <f>VLOOKUP($B28,'JAN-DEC'!#REF!,15,FALSE)</f>
        <v>#REF!</v>
      </c>
      <c r="G28" s="96" t="e">
        <f>VLOOKUP($B28,'JAN-DEC'!#REF!,16,FALSE)</f>
        <v>#REF!</v>
      </c>
      <c r="H28" s="96" t="e">
        <f>VLOOKUP($B28,'JAN-DEC'!#REF!,17,FALSE)</f>
        <v>#REF!</v>
      </c>
      <c r="I28" s="96" t="e">
        <f>VLOOKUP($B28,'JAN-DEC'!#REF!,18,FALSE)</f>
        <v>#REF!</v>
      </c>
      <c r="J28" s="96" t="e">
        <f>VLOOKUP($B28,'JAN-DEC'!#REF!,19,FALSE)</f>
        <v>#REF!</v>
      </c>
      <c r="K28" s="96" t="e">
        <f>VLOOKUP($B28,'JAN-DEC'!#REF!,20,FALSE)</f>
        <v>#REF!</v>
      </c>
      <c r="L28" s="96" t="e">
        <f>VLOOKUP($B28,'JAN-DEC'!#REF!,21,FALSE)</f>
        <v>#REF!</v>
      </c>
      <c r="M28" s="96" t="e">
        <f>VLOOKUP($B28,'JAN-DEC'!#REF!,22,FALSE)</f>
        <v>#REF!</v>
      </c>
      <c r="N28" s="96" t="e">
        <f>VLOOKUP($B28,'JAN-DEC'!#REF!,23,FALSE)</f>
        <v>#REF!</v>
      </c>
      <c r="O28" s="96" t="e">
        <f>VLOOKUP($B28,'JAN-DEC'!#REF!,24,FALSE)</f>
        <v>#REF!</v>
      </c>
      <c r="P28" s="96" t="e">
        <f>VLOOKUP($B28,'JAN-DEC'!#REF!,25,FALSE)</f>
        <v>#REF!</v>
      </c>
      <c r="Q28" s="96" t="e">
        <f>VLOOKUP($B28,'JAN-DEC'!#REF!,26,FALSE)</f>
        <v>#REF!</v>
      </c>
      <c r="R28" s="96" t="e">
        <f>VLOOKUP($B28,'JAN-DEC'!#REF!,27,FALSE)</f>
        <v>#REF!</v>
      </c>
      <c r="S28" s="96" t="e">
        <f>VLOOKUP($B28,'JAN-DEC'!#REF!,28,FALSE)</f>
        <v>#REF!</v>
      </c>
      <c r="T28" s="96" t="e">
        <f>VLOOKUP($B28,'JAN-DEC'!#REF!,29,FALSE)</f>
        <v>#REF!</v>
      </c>
      <c r="U28" s="96" t="e">
        <f>VLOOKUP($B28,'JAN-DEC'!#REF!,30,FALSE)</f>
        <v>#REF!</v>
      </c>
      <c r="V28" s="116" t="e">
        <f t="shared" si="7"/>
        <v>#REF!</v>
      </c>
    </row>
    <row r="29">
      <c r="A29" s="115" t="s">
        <v>53</v>
      </c>
      <c r="B29" s="95" t="e">
        <f>+'JAN-DEC'!#REF!</f>
        <v>#REF!</v>
      </c>
      <c r="C29" s="96" t="e">
        <f>VLOOKUP($B29,'JAN-DEC'!#REF!,12,FALSE)</f>
        <v>#REF!</v>
      </c>
      <c r="D29" s="96" t="e">
        <f>VLOOKUP($B29,'JAN-DEC'!#REF!,13,FALSE)</f>
        <v>#REF!</v>
      </c>
      <c r="E29" s="96" t="e">
        <f>VLOOKUP($B29,'JAN-DEC'!#REF!,14,FALSE)</f>
        <v>#REF!</v>
      </c>
      <c r="F29" s="96" t="e">
        <f>VLOOKUP($B29,'JAN-DEC'!#REF!,15,FALSE)</f>
        <v>#REF!</v>
      </c>
      <c r="G29" s="96" t="e">
        <f>VLOOKUP($B29,'JAN-DEC'!#REF!,16,FALSE)</f>
        <v>#REF!</v>
      </c>
      <c r="H29" s="96" t="e">
        <f>VLOOKUP($B29,'JAN-DEC'!#REF!,17,FALSE)</f>
        <v>#REF!</v>
      </c>
      <c r="I29" s="96" t="e">
        <f>VLOOKUP($B29,'JAN-DEC'!#REF!,18,FALSE)</f>
        <v>#REF!</v>
      </c>
      <c r="J29" s="96" t="e">
        <f>VLOOKUP($B29,'JAN-DEC'!#REF!,19,FALSE)</f>
        <v>#REF!</v>
      </c>
      <c r="K29" s="96" t="e">
        <f>VLOOKUP($B29,'JAN-DEC'!#REF!,20,FALSE)</f>
        <v>#REF!</v>
      </c>
      <c r="L29" s="96" t="e">
        <f>VLOOKUP($B29,'JAN-DEC'!#REF!,21,FALSE)</f>
        <v>#REF!</v>
      </c>
      <c r="M29" s="96" t="e">
        <f>VLOOKUP($B29,'JAN-DEC'!#REF!,22,FALSE)</f>
        <v>#REF!</v>
      </c>
      <c r="N29" s="96" t="e">
        <f>VLOOKUP($B29,'JAN-DEC'!#REF!,23,FALSE)</f>
        <v>#REF!</v>
      </c>
      <c r="O29" s="96" t="e">
        <f>VLOOKUP($B29,'JAN-DEC'!#REF!,24,FALSE)</f>
        <v>#REF!</v>
      </c>
      <c r="P29" s="96" t="e">
        <f>VLOOKUP($B29,'JAN-DEC'!#REF!,25,FALSE)</f>
        <v>#REF!</v>
      </c>
      <c r="Q29" s="96" t="e">
        <f>VLOOKUP($B29,'JAN-DEC'!#REF!,26,FALSE)</f>
        <v>#REF!</v>
      </c>
      <c r="R29" s="96" t="e">
        <f>VLOOKUP($B29,'JAN-DEC'!#REF!,27,FALSE)</f>
        <v>#REF!</v>
      </c>
      <c r="S29" s="96" t="e">
        <f>VLOOKUP($B29,'JAN-DEC'!#REF!,28,FALSE)</f>
        <v>#REF!</v>
      </c>
      <c r="T29" s="96" t="e">
        <f>VLOOKUP($B29,'JAN-DEC'!#REF!,29,FALSE)</f>
        <v>#REF!</v>
      </c>
      <c r="U29" s="96" t="e">
        <f>VLOOKUP($B29,'JAN-DEC'!#REF!,30,FALSE)</f>
        <v>#REF!</v>
      </c>
      <c r="V29" s="116" t="e">
        <f t="shared" si="7"/>
        <v>#REF!</v>
      </c>
    </row>
    <row r="30">
      <c r="A30" s="115" t="s">
        <v>54</v>
      </c>
      <c r="B30" s="95" t="e">
        <f>+'JAN-DEC'!#REF!</f>
        <v>#REF!</v>
      </c>
      <c r="C30" s="96" t="e">
        <f>VLOOKUP($B30,'JAN-DEC'!#REF!,12,FALSE)</f>
        <v>#REF!</v>
      </c>
      <c r="D30" s="96" t="e">
        <f>VLOOKUP($B30,'JAN-DEC'!#REF!,13,FALSE)</f>
        <v>#REF!</v>
      </c>
      <c r="E30" s="96" t="e">
        <f>VLOOKUP($B30,'JAN-DEC'!#REF!,14,FALSE)</f>
        <v>#REF!</v>
      </c>
      <c r="F30" s="96" t="e">
        <f>VLOOKUP($B30,'JAN-DEC'!#REF!,15,FALSE)</f>
        <v>#REF!</v>
      </c>
      <c r="G30" s="96" t="e">
        <f>VLOOKUP($B30,'JAN-DEC'!#REF!,16,FALSE)</f>
        <v>#REF!</v>
      </c>
      <c r="H30" s="96" t="e">
        <f>VLOOKUP($B30,'JAN-DEC'!#REF!,17,FALSE)</f>
        <v>#REF!</v>
      </c>
      <c r="I30" s="96" t="e">
        <f>VLOOKUP($B30,'JAN-DEC'!#REF!,18,FALSE)</f>
        <v>#REF!</v>
      </c>
      <c r="J30" s="96" t="e">
        <f>VLOOKUP($B30,'JAN-DEC'!#REF!,19,FALSE)</f>
        <v>#REF!</v>
      </c>
      <c r="K30" s="96" t="e">
        <f>VLOOKUP($B30,'JAN-DEC'!#REF!,20,FALSE)</f>
        <v>#REF!</v>
      </c>
      <c r="L30" s="96" t="e">
        <f>VLOOKUP($B30,'JAN-DEC'!#REF!,21,FALSE)</f>
        <v>#REF!</v>
      </c>
      <c r="M30" s="96" t="e">
        <f>VLOOKUP($B30,'JAN-DEC'!#REF!,22,FALSE)</f>
        <v>#REF!</v>
      </c>
      <c r="N30" s="96" t="e">
        <f>VLOOKUP($B30,'JAN-DEC'!#REF!,23,FALSE)</f>
        <v>#REF!</v>
      </c>
      <c r="O30" s="96" t="e">
        <f>VLOOKUP($B30,'JAN-DEC'!#REF!,24,FALSE)</f>
        <v>#REF!</v>
      </c>
      <c r="P30" s="96" t="e">
        <f>VLOOKUP($B30,'JAN-DEC'!#REF!,25,FALSE)</f>
        <v>#REF!</v>
      </c>
      <c r="Q30" s="96" t="e">
        <f>VLOOKUP($B30,'JAN-DEC'!#REF!,26,FALSE)</f>
        <v>#REF!</v>
      </c>
      <c r="R30" s="96" t="e">
        <f>VLOOKUP($B30,'JAN-DEC'!#REF!,27,FALSE)</f>
        <v>#REF!</v>
      </c>
      <c r="S30" s="96" t="e">
        <f>VLOOKUP($B30,'JAN-DEC'!#REF!,28,FALSE)</f>
        <v>#REF!</v>
      </c>
      <c r="T30" s="96" t="e">
        <f>VLOOKUP($B30,'JAN-DEC'!#REF!,29,FALSE)</f>
        <v>#REF!</v>
      </c>
      <c r="U30" s="96" t="e">
        <f>VLOOKUP($B30,'JAN-DEC'!#REF!,30,FALSE)</f>
        <v>#REF!</v>
      </c>
      <c r="V30" s="116" t="e">
        <f t="shared" si="7"/>
        <v>#REF!</v>
      </c>
    </row>
    <row r="31">
      <c r="A31" s="115" t="s">
        <v>55</v>
      </c>
      <c r="B31" s="95" t="e">
        <f>+'JAN-DEC'!#REF!</f>
        <v>#REF!</v>
      </c>
      <c r="C31" s="96" t="e">
        <f>VLOOKUP($B31,'JAN-DEC'!#REF!,12,FALSE)</f>
        <v>#REF!</v>
      </c>
      <c r="D31" s="96" t="e">
        <f>VLOOKUP($B31,'JAN-DEC'!#REF!,13,FALSE)</f>
        <v>#REF!</v>
      </c>
      <c r="E31" s="96" t="e">
        <f>VLOOKUP($B31,'JAN-DEC'!#REF!,14,FALSE)</f>
        <v>#REF!</v>
      </c>
      <c r="F31" s="96" t="e">
        <f>VLOOKUP($B31,'JAN-DEC'!#REF!,15,FALSE)</f>
        <v>#REF!</v>
      </c>
      <c r="G31" s="96" t="e">
        <f>VLOOKUP($B31,'JAN-DEC'!#REF!,16,FALSE)</f>
        <v>#REF!</v>
      </c>
      <c r="H31" s="96" t="e">
        <f>VLOOKUP($B31,'JAN-DEC'!#REF!,17,FALSE)</f>
        <v>#REF!</v>
      </c>
      <c r="I31" s="96" t="e">
        <f>VLOOKUP($B31,'JAN-DEC'!#REF!,18,FALSE)</f>
        <v>#REF!</v>
      </c>
      <c r="J31" s="96" t="e">
        <f>VLOOKUP($B31,'JAN-DEC'!#REF!,19,FALSE)</f>
        <v>#REF!</v>
      </c>
      <c r="K31" s="96" t="e">
        <f>VLOOKUP($B31,'JAN-DEC'!#REF!,20,FALSE)</f>
        <v>#REF!</v>
      </c>
      <c r="L31" s="96" t="e">
        <f>VLOOKUP($B31,'JAN-DEC'!#REF!,21,FALSE)</f>
        <v>#REF!</v>
      </c>
      <c r="M31" s="96" t="e">
        <f>VLOOKUP($B31,'JAN-DEC'!#REF!,22,FALSE)</f>
        <v>#REF!</v>
      </c>
      <c r="N31" s="96" t="e">
        <f>VLOOKUP($B31,'JAN-DEC'!#REF!,23,FALSE)</f>
        <v>#REF!</v>
      </c>
      <c r="O31" s="96" t="e">
        <f>VLOOKUP($B31,'JAN-DEC'!#REF!,24,FALSE)</f>
        <v>#REF!</v>
      </c>
      <c r="P31" s="96" t="e">
        <f>VLOOKUP($B31,'JAN-DEC'!#REF!,25,FALSE)</f>
        <v>#REF!</v>
      </c>
      <c r="Q31" s="96" t="e">
        <f>VLOOKUP($B31,'JAN-DEC'!#REF!,26,FALSE)</f>
        <v>#REF!</v>
      </c>
      <c r="R31" s="96" t="e">
        <f>VLOOKUP($B31,'JAN-DEC'!#REF!,27,FALSE)</f>
        <v>#REF!</v>
      </c>
      <c r="S31" s="96" t="e">
        <f>VLOOKUP($B31,'JAN-DEC'!#REF!,28,FALSE)</f>
        <v>#REF!</v>
      </c>
      <c r="T31" s="96" t="e">
        <f>VLOOKUP($B31,'JAN-DEC'!#REF!,29,FALSE)</f>
        <v>#REF!</v>
      </c>
      <c r="U31" s="96" t="e">
        <f>VLOOKUP($B31,'JAN-DEC'!#REF!,30,FALSE)</f>
        <v>#REF!</v>
      </c>
      <c r="V31" s="116" t="e">
        <f t="shared" si="7"/>
        <v>#REF!</v>
      </c>
    </row>
    <row r="32">
      <c r="A32" s="95"/>
      <c r="B32" s="104" t="s">
        <v>34</v>
      </c>
      <c r="C32" s="105" t="e">
        <f>SUM(C22:C31)</f>
        <v>#REF!</v>
      </c>
      <c r="D32" s="105" t="e">
        <f>SUM(D22:D31)</f>
        <v>#REF!</v>
      </c>
      <c r="E32" s="105" t="e">
        <f ref="E32:F32" t="shared" si="26">SUM(E22:E31)</f>
        <v>#REF!</v>
      </c>
      <c r="F32" s="105" t="e">
        <f t="shared" si="26"/>
        <v>#REF!</v>
      </c>
      <c r="G32" s="105" t="e">
        <f>SUM(G22:G31)</f>
        <v>#REF!</v>
      </c>
      <c r="H32" s="105" t="e">
        <f>SUM(H22:H31)</f>
        <v>#REF!</v>
      </c>
      <c r="I32" s="105" t="e">
        <f>SUM(I22:I31)</f>
        <v>#REF!</v>
      </c>
      <c r="J32" s="105" t="e">
        <f ref="J32:T32" t="shared" si="30">SUM(J22:J31)</f>
        <v>#REF!</v>
      </c>
      <c r="K32" s="105" t="e">
        <f t="shared" si="30"/>
        <v>#REF!</v>
      </c>
      <c r="L32" s="105" t="e">
        <f t="shared" si="30"/>
        <v>#REF!</v>
      </c>
      <c r="M32" s="105" t="e">
        <f t="shared" si="30"/>
        <v>#REF!</v>
      </c>
      <c r="N32" s="105" t="e">
        <f t="shared" si="30"/>
        <v>#REF!</v>
      </c>
      <c r="O32" s="105" t="e">
        <f t="shared" si="30"/>
        <v>#REF!</v>
      </c>
      <c r="P32" s="105" t="e">
        <f t="shared" si="30"/>
        <v>#REF!</v>
      </c>
      <c r="Q32" s="105" t="e">
        <f t="shared" si="30"/>
        <v>#REF!</v>
      </c>
      <c r="R32" s="105" t="e">
        <f t="shared" si="30"/>
        <v>#REF!</v>
      </c>
      <c r="S32" s="105" t="e">
        <f t="shared" si="30"/>
        <v>#REF!</v>
      </c>
      <c r="T32" s="105" t="e">
        <f t="shared" si="30"/>
        <v>#REF!</v>
      </c>
      <c r="U32" s="105" t="e">
        <f>SUM(U22:U31)</f>
        <v>#REF!</v>
      </c>
      <c r="V32" s="116" t="e">
        <f t="shared" si="7"/>
        <v>#REF!</v>
      </c>
    </row>
    <row r="33">
      <c r="A33" s="97" t="s">
        <v>56</v>
      </c>
      <c r="B33" s="95"/>
      <c r="C33" s="96"/>
      <c r="D33" s="96"/>
      <c r="E33" s="96"/>
      <c r="F33" s="96"/>
      <c r="G33" s="96"/>
      <c r="H33" s="96"/>
      <c r="I33" s="96"/>
      <c r="J33" s="96"/>
      <c r="K33" s="96"/>
      <c r="L33" s="96"/>
      <c r="M33" s="96"/>
      <c r="N33" s="96"/>
      <c r="O33" s="96"/>
      <c r="P33" s="96"/>
      <c r="Q33" s="96"/>
      <c r="R33" s="96"/>
      <c r="S33" s="96"/>
      <c r="T33" s="96"/>
      <c r="U33" s="96"/>
      <c r="V33" s="116">
        <f t="shared" si="7"/>
        <v>0</v>
      </c>
    </row>
    <row r="34">
      <c r="A34" s="95" t="s">
        <v>57</v>
      </c>
      <c r="B34" s="95" t="s">
        <v>58</v>
      </c>
      <c r="C34" s="96" t="e">
        <f>VLOOKUP($A34,'JAN-DEC'!#REF!,12,FALSE)</f>
        <v>#REF!</v>
      </c>
      <c r="D34" s="96" t="e">
        <f>VLOOKUP($A34,'JAN-DEC'!#REF!,13,FALSE)</f>
        <v>#REF!</v>
      </c>
      <c r="E34" s="96" t="e">
        <f>VLOOKUP($A34,'JAN-DEC'!#REF!,14,FALSE)</f>
        <v>#REF!</v>
      </c>
      <c r="F34" s="96" t="e">
        <f>VLOOKUP($A34,'JAN-DEC'!#REF!,15,FALSE)</f>
        <v>#REF!</v>
      </c>
      <c r="G34" s="96" t="e">
        <f>VLOOKUP($A34,'JAN-DEC'!#REF!,16,FALSE)</f>
        <v>#REF!</v>
      </c>
      <c r="H34" s="96" t="e">
        <f>VLOOKUP($A34,'JAN-DEC'!#REF!,17,FALSE)</f>
        <v>#REF!</v>
      </c>
      <c r="I34" s="96" t="e">
        <f>VLOOKUP($A34,'JAN-DEC'!#REF!,18,FALSE)</f>
        <v>#REF!</v>
      </c>
      <c r="J34" s="96" t="e">
        <f>VLOOKUP($A34,'JAN-DEC'!#REF!,19,FALSE)</f>
        <v>#REF!</v>
      </c>
      <c r="K34" s="96" t="e">
        <f>VLOOKUP($A34,'JAN-DEC'!#REF!,20,FALSE)</f>
        <v>#REF!</v>
      </c>
      <c r="L34" s="96" t="e">
        <f>VLOOKUP($A34,'JAN-DEC'!#REF!,21,FALSE)</f>
        <v>#REF!</v>
      </c>
      <c r="M34" s="96" t="e">
        <f>VLOOKUP($A34,'JAN-DEC'!#REF!,22,FALSE)</f>
        <v>#REF!</v>
      </c>
      <c r="N34" s="96" t="e">
        <f>VLOOKUP($A34,'JAN-DEC'!#REF!,23,FALSE)</f>
        <v>#REF!</v>
      </c>
      <c r="O34" s="96" t="e">
        <f>VLOOKUP($A34,'JAN-DEC'!#REF!,24,FALSE)</f>
        <v>#REF!</v>
      </c>
      <c r="P34" s="96" t="e">
        <f>VLOOKUP($A34,'JAN-DEC'!#REF!,25,FALSE)</f>
        <v>#REF!</v>
      </c>
      <c r="Q34" s="96" t="e">
        <f>VLOOKUP($A34,'JAN-DEC'!#REF!,26,FALSE)</f>
        <v>#REF!</v>
      </c>
      <c r="R34" s="96" t="e">
        <f>VLOOKUP($A34,'JAN-DEC'!#REF!,27,FALSE)</f>
        <v>#REF!</v>
      </c>
      <c r="S34" s="96" t="e">
        <f>VLOOKUP($A34,'JAN-DEC'!#REF!,28,FALSE)</f>
        <v>#REF!</v>
      </c>
      <c r="T34" s="96" t="e">
        <f>VLOOKUP($A34,'JAN-DEC'!#REF!,29,FALSE)</f>
        <v>#REF!</v>
      </c>
      <c r="U34" s="96" t="e">
        <f>VLOOKUP($A34,'JAN-DEC'!#REF!,30,FALSE)</f>
        <v>#REF!</v>
      </c>
      <c r="V34" s="116" t="e">
        <f t="shared" si="7"/>
        <v>#REF!</v>
      </c>
    </row>
    <row r="35">
      <c r="A35" s="95" t="s">
        <v>59</v>
      </c>
      <c r="B35" s="95" t="s">
        <v>60</v>
      </c>
      <c r="C35" s="96" t="e">
        <f>VLOOKUP($A35,'JAN-DEC'!#REF!,12,FALSE)</f>
        <v>#REF!</v>
      </c>
      <c r="D35" s="96" t="e">
        <f>VLOOKUP($A35,'JAN-DEC'!#REF!,13,FALSE)</f>
        <v>#REF!</v>
      </c>
      <c r="E35" s="96" t="e">
        <f>VLOOKUP($A35,'JAN-DEC'!#REF!,14,FALSE)</f>
        <v>#REF!</v>
      </c>
      <c r="F35" s="96" t="e">
        <f>VLOOKUP($A35,'JAN-DEC'!#REF!,15,FALSE)</f>
        <v>#REF!</v>
      </c>
      <c r="G35" s="96" t="e">
        <f>VLOOKUP($A35,'JAN-DEC'!#REF!,16,FALSE)</f>
        <v>#REF!</v>
      </c>
      <c r="H35" s="96" t="e">
        <f>VLOOKUP($A35,'JAN-DEC'!#REF!,17,FALSE)</f>
        <v>#REF!</v>
      </c>
      <c r="I35" s="96" t="e">
        <f>VLOOKUP($A35,'JAN-DEC'!#REF!,18,FALSE)</f>
        <v>#REF!</v>
      </c>
      <c r="J35" s="96" t="e">
        <f>VLOOKUP($A35,'JAN-DEC'!#REF!,19,FALSE)</f>
        <v>#REF!</v>
      </c>
      <c r="K35" s="96" t="e">
        <f>VLOOKUP($A35,'JAN-DEC'!#REF!,20,FALSE)</f>
        <v>#REF!</v>
      </c>
      <c r="L35" s="96" t="e">
        <f>VLOOKUP($A35,'JAN-DEC'!#REF!,21,FALSE)</f>
        <v>#REF!</v>
      </c>
      <c r="M35" s="96" t="e">
        <f>VLOOKUP($A35,'JAN-DEC'!#REF!,22,FALSE)</f>
        <v>#REF!</v>
      </c>
      <c r="N35" s="96" t="e">
        <f>VLOOKUP($A35,'JAN-DEC'!#REF!,23,FALSE)</f>
        <v>#REF!</v>
      </c>
      <c r="O35" s="96" t="e">
        <f>VLOOKUP($A35,'JAN-DEC'!#REF!,24,FALSE)</f>
        <v>#REF!</v>
      </c>
      <c r="P35" s="96" t="e">
        <f>VLOOKUP($A35,'JAN-DEC'!#REF!,25,FALSE)</f>
        <v>#REF!</v>
      </c>
      <c r="Q35" s="96" t="e">
        <f>VLOOKUP($A35,'JAN-DEC'!#REF!,26,FALSE)</f>
        <v>#REF!</v>
      </c>
      <c r="R35" s="96" t="e">
        <f>VLOOKUP($A35,'JAN-DEC'!#REF!,27,FALSE)</f>
        <v>#REF!</v>
      </c>
      <c r="S35" s="96" t="e">
        <f>VLOOKUP($A35,'JAN-DEC'!#REF!,28,FALSE)</f>
        <v>#REF!</v>
      </c>
      <c r="T35" s="96" t="e">
        <f>VLOOKUP($A35,'JAN-DEC'!#REF!,29,FALSE)</f>
        <v>#REF!</v>
      </c>
      <c r="U35" s="96" t="e">
        <f>VLOOKUP($A35,'JAN-DEC'!#REF!,30,FALSE)</f>
        <v>#REF!</v>
      </c>
      <c r="V35" s="116" t="e">
        <f t="shared" si="7"/>
        <v>#REF!</v>
      </c>
    </row>
    <row r="36">
      <c r="A36" s="95" t="s">
        <v>61</v>
      </c>
      <c r="B36" s="95" t="s">
        <v>62</v>
      </c>
      <c r="C36" s="96" t="e">
        <f>VLOOKUP($A36,'JAN-DEC'!#REF!,12,FALSE)</f>
        <v>#REF!</v>
      </c>
      <c r="D36" s="96" t="e">
        <f>VLOOKUP($A36,'JAN-DEC'!#REF!,13,FALSE)</f>
        <v>#REF!</v>
      </c>
      <c r="E36" s="96" t="e">
        <f>VLOOKUP($A36,'JAN-DEC'!#REF!,14,FALSE)</f>
        <v>#REF!</v>
      </c>
      <c r="F36" s="96" t="e">
        <f>VLOOKUP($A36,'JAN-DEC'!#REF!,15,FALSE)</f>
        <v>#REF!</v>
      </c>
      <c r="G36" s="96" t="e">
        <f>VLOOKUP($A36,'JAN-DEC'!#REF!,16,FALSE)</f>
        <v>#REF!</v>
      </c>
      <c r="H36" s="96" t="e">
        <f>VLOOKUP($A36,'JAN-DEC'!#REF!,17,FALSE)</f>
        <v>#REF!</v>
      </c>
      <c r="I36" s="96" t="e">
        <f>VLOOKUP($A36,'JAN-DEC'!#REF!,18,FALSE)</f>
        <v>#REF!</v>
      </c>
      <c r="J36" s="96" t="e">
        <f>VLOOKUP($A36,'JAN-DEC'!#REF!,19,FALSE)</f>
        <v>#REF!</v>
      </c>
      <c r="K36" s="96" t="e">
        <f>VLOOKUP($A36,'JAN-DEC'!#REF!,20,FALSE)</f>
        <v>#REF!</v>
      </c>
      <c r="L36" s="96" t="e">
        <f>VLOOKUP($A36,'JAN-DEC'!#REF!,21,FALSE)</f>
        <v>#REF!</v>
      </c>
      <c r="M36" s="96" t="e">
        <f>VLOOKUP($A36,'JAN-DEC'!#REF!,22,FALSE)</f>
        <v>#REF!</v>
      </c>
      <c r="N36" s="96" t="e">
        <f>VLOOKUP($A36,'JAN-DEC'!#REF!,23,FALSE)</f>
        <v>#REF!</v>
      </c>
      <c r="O36" s="96" t="e">
        <f>VLOOKUP($A36,'JAN-DEC'!#REF!,24,FALSE)</f>
        <v>#REF!</v>
      </c>
      <c r="P36" s="96" t="e">
        <f>VLOOKUP($A36,'JAN-DEC'!#REF!,25,FALSE)</f>
        <v>#REF!</v>
      </c>
      <c r="Q36" s="96" t="e">
        <f>VLOOKUP($A36,'JAN-DEC'!#REF!,26,FALSE)</f>
        <v>#REF!</v>
      </c>
      <c r="R36" s="96" t="e">
        <f>VLOOKUP($A36,'JAN-DEC'!#REF!,27,FALSE)</f>
        <v>#REF!</v>
      </c>
      <c r="S36" s="96" t="e">
        <f>VLOOKUP($A36,'JAN-DEC'!#REF!,28,FALSE)</f>
        <v>#REF!</v>
      </c>
      <c r="T36" s="96" t="e">
        <f>VLOOKUP($A36,'JAN-DEC'!#REF!,29,FALSE)</f>
        <v>#REF!</v>
      </c>
      <c r="U36" s="96" t="e">
        <f>VLOOKUP($A36,'JAN-DEC'!#REF!,30,FALSE)</f>
        <v>#REF!</v>
      </c>
      <c r="V36" s="116" t="e">
        <f t="shared" si="7"/>
        <v>#REF!</v>
      </c>
    </row>
    <row r="37">
      <c r="A37" s="95" t="s">
        <v>63</v>
      </c>
      <c r="B37" s="95" t="s">
        <v>64</v>
      </c>
      <c r="C37" s="96" t="e">
        <f>VLOOKUP($A37,'JAN-DEC'!#REF!,12,FALSE)</f>
        <v>#REF!</v>
      </c>
      <c r="D37" s="96" t="e">
        <f>VLOOKUP($A37,'JAN-DEC'!#REF!,13,FALSE)</f>
        <v>#REF!</v>
      </c>
      <c r="E37" s="96" t="e">
        <f>VLOOKUP($A37,'JAN-DEC'!#REF!,14,FALSE)</f>
        <v>#REF!</v>
      </c>
      <c r="F37" s="96" t="e">
        <f>VLOOKUP($A37,'JAN-DEC'!#REF!,15,FALSE)</f>
        <v>#REF!</v>
      </c>
      <c r="G37" s="96" t="e">
        <f>VLOOKUP($A37,'JAN-DEC'!#REF!,16,FALSE)</f>
        <v>#REF!</v>
      </c>
      <c r="H37" s="96" t="e">
        <f>VLOOKUP($A37,'JAN-DEC'!#REF!,17,FALSE)</f>
        <v>#REF!</v>
      </c>
      <c r="I37" s="96" t="e">
        <f>VLOOKUP($A37,'JAN-DEC'!#REF!,18,FALSE)</f>
        <v>#REF!</v>
      </c>
      <c r="J37" s="96" t="e">
        <f>VLOOKUP($A37,'JAN-DEC'!#REF!,19,FALSE)</f>
        <v>#REF!</v>
      </c>
      <c r="K37" s="96" t="e">
        <f>VLOOKUP($A37,'JAN-DEC'!#REF!,20,FALSE)</f>
        <v>#REF!</v>
      </c>
      <c r="L37" s="96" t="e">
        <f>VLOOKUP($A37,'JAN-DEC'!#REF!,21,FALSE)</f>
        <v>#REF!</v>
      </c>
      <c r="M37" s="96" t="e">
        <f>VLOOKUP($A37,'JAN-DEC'!#REF!,22,FALSE)</f>
        <v>#REF!</v>
      </c>
      <c r="N37" s="96" t="e">
        <f>VLOOKUP($A37,'JAN-DEC'!#REF!,23,FALSE)</f>
        <v>#REF!</v>
      </c>
      <c r="O37" s="96" t="e">
        <f>VLOOKUP($A37,'JAN-DEC'!#REF!,24,FALSE)</f>
        <v>#REF!</v>
      </c>
      <c r="P37" s="96" t="e">
        <f>VLOOKUP($A37,'JAN-DEC'!#REF!,25,FALSE)</f>
        <v>#REF!</v>
      </c>
      <c r="Q37" s="96" t="e">
        <f>VLOOKUP($A37,'JAN-DEC'!#REF!,26,FALSE)</f>
        <v>#REF!</v>
      </c>
      <c r="R37" s="96" t="e">
        <f>VLOOKUP($A37,'JAN-DEC'!#REF!,27,FALSE)</f>
        <v>#REF!</v>
      </c>
      <c r="S37" s="96" t="e">
        <f>VLOOKUP($A37,'JAN-DEC'!#REF!,28,FALSE)</f>
        <v>#REF!</v>
      </c>
      <c r="T37" s="96" t="e">
        <f>VLOOKUP($A37,'JAN-DEC'!#REF!,29,FALSE)</f>
        <v>#REF!</v>
      </c>
      <c r="U37" s="96" t="e">
        <f>VLOOKUP($A37,'JAN-DEC'!#REF!,30,FALSE)</f>
        <v>#REF!</v>
      </c>
      <c r="V37" s="116" t="e">
        <f t="shared" si="7"/>
        <v>#REF!</v>
      </c>
    </row>
    <row r="38">
      <c r="A38" s="95" t="s">
        <v>65</v>
      </c>
      <c r="B38" s="95" t="s">
        <v>66</v>
      </c>
      <c r="C38" s="96" t="e">
        <f>VLOOKUP($A38,'JAN-DEC'!#REF!,12,FALSE)</f>
        <v>#REF!</v>
      </c>
      <c r="D38" s="96" t="e">
        <f>VLOOKUP($A38,'JAN-DEC'!#REF!,13,FALSE)</f>
        <v>#REF!</v>
      </c>
      <c r="E38" s="96" t="e">
        <f>VLOOKUP($A38,'JAN-DEC'!#REF!,14,FALSE)</f>
        <v>#REF!</v>
      </c>
      <c r="F38" s="96" t="e">
        <f>VLOOKUP($A38,'JAN-DEC'!#REF!,15,FALSE)</f>
        <v>#REF!</v>
      </c>
      <c r="G38" s="96" t="e">
        <f>VLOOKUP($A38,'JAN-DEC'!#REF!,16,FALSE)</f>
        <v>#REF!</v>
      </c>
      <c r="H38" s="96" t="e">
        <f>VLOOKUP($A38,'JAN-DEC'!#REF!,17,FALSE)</f>
        <v>#REF!</v>
      </c>
      <c r="I38" s="96" t="e">
        <f>VLOOKUP($A38,'JAN-DEC'!#REF!,18,FALSE)</f>
        <v>#REF!</v>
      </c>
      <c r="J38" s="96" t="e">
        <f>VLOOKUP($A38,'JAN-DEC'!#REF!,19,FALSE)</f>
        <v>#REF!</v>
      </c>
      <c r="K38" s="96" t="e">
        <f>VLOOKUP($A38,'JAN-DEC'!#REF!,20,FALSE)</f>
        <v>#REF!</v>
      </c>
      <c r="L38" s="96" t="e">
        <f>VLOOKUP($A38,'JAN-DEC'!#REF!,21,FALSE)</f>
        <v>#REF!</v>
      </c>
      <c r="M38" s="96" t="e">
        <f>VLOOKUP($A38,'JAN-DEC'!#REF!,22,FALSE)</f>
        <v>#REF!</v>
      </c>
      <c r="N38" s="96" t="e">
        <f>VLOOKUP($A38,'JAN-DEC'!#REF!,23,FALSE)</f>
        <v>#REF!</v>
      </c>
      <c r="O38" s="96" t="e">
        <f>VLOOKUP($A38,'JAN-DEC'!#REF!,24,FALSE)</f>
        <v>#REF!</v>
      </c>
      <c r="P38" s="96" t="e">
        <f>VLOOKUP($A38,'JAN-DEC'!#REF!,25,FALSE)</f>
        <v>#REF!</v>
      </c>
      <c r="Q38" s="96" t="e">
        <f>VLOOKUP($A38,'JAN-DEC'!#REF!,26,FALSE)</f>
        <v>#REF!</v>
      </c>
      <c r="R38" s="96" t="e">
        <f>VLOOKUP($A38,'JAN-DEC'!#REF!,27,FALSE)</f>
        <v>#REF!</v>
      </c>
      <c r="S38" s="96" t="e">
        <f>VLOOKUP($A38,'JAN-DEC'!#REF!,28,FALSE)</f>
        <v>#REF!</v>
      </c>
      <c r="T38" s="96" t="e">
        <f>VLOOKUP($A38,'JAN-DEC'!#REF!,29,FALSE)</f>
        <v>#REF!</v>
      </c>
      <c r="U38" s="96" t="e">
        <f>VLOOKUP($A38,'JAN-DEC'!#REF!,30,FALSE)</f>
        <v>#REF!</v>
      </c>
      <c r="V38" s="116" t="e">
        <f t="shared" si="7"/>
        <v>#REF!</v>
      </c>
    </row>
    <row r="39">
      <c r="A39" s="95" t="s">
        <v>67</v>
      </c>
      <c r="B39" s="95" t="s">
        <v>68</v>
      </c>
      <c r="C39" s="96" t="e">
        <f>VLOOKUP($A39,'JAN-DEC'!#REF!,12,FALSE)</f>
        <v>#REF!</v>
      </c>
      <c r="D39" s="96" t="e">
        <f>VLOOKUP($A39,'JAN-DEC'!#REF!,13,FALSE)</f>
        <v>#REF!</v>
      </c>
      <c r="E39" s="96" t="e">
        <f>VLOOKUP($A39,'JAN-DEC'!#REF!,14,FALSE)</f>
        <v>#REF!</v>
      </c>
      <c r="F39" s="96" t="e">
        <f>VLOOKUP($A39,'JAN-DEC'!#REF!,15,FALSE)</f>
        <v>#REF!</v>
      </c>
      <c r="G39" s="96" t="e">
        <f>VLOOKUP($A39,'JAN-DEC'!#REF!,16,FALSE)</f>
        <v>#REF!</v>
      </c>
      <c r="H39" s="96" t="e">
        <f>VLOOKUP($A39,'JAN-DEC'!#REF!,17,FALSE)</f>
        <v>#REF!</v>
      </c>
      <c r="I39" s="96" t="e">
        <f>VLOOKUP($A39,'JAN-DEC'!#REF!,18,FALSE)</f>
        <v>#REF!</v>
      </c>
      <c r="J39" s="96" t="e">
        <f>VLOOKUP($A39,'JAN-DEC'!#REF!,19,FALSE)</f>
        <v>#REF!</v>
      </c>
      <c r="K39" s="96" t="e">
        <f>VLOOKUP($A39,'JAN-DEC'!#REF!,20,FALSE)</f>
        <v>#REF!</v>
      </c>
      <c r="L39" s="96" t="e">
        <f>VLOOKUP($A39,'JAN-DEC'!#REF!,21,FALSE)</f>
        <v>#REF!</v>
      </c>
      <c r="M39" s="96" t="e">
        <f>VLOOKUP($A39,'JAN-DEC'!#REF!,22,FALSE)</f>
        <v>#REF!</v>
      </c>
      <c r="N39" s="96" t="e">
        <f>VLOOKUP($A39,'JAN-DEC'!#REF!,23,FALSE)</f>
        <v>#REF!</v>
      </c>
      <c r="O39" s="96" t="e">
        <f>VLOOKUP($A39,'JAN-DEC'!#REF!,24,FALSE)</f>
        <v>#REF!</v>
      </c>
      <c r="P39" s="96" t="e">
        <f>VLOOKUP($A39,'JAN-DEC'!#REF!,25,FALSE)</f>
        <v>#REF!</v>
      </c>
      <c r="Q39" s="96" t="e">
        <f>VLOOKUP($A39,'JAN-DEC'!#REF!,26,FALSE)</f>
        <v>#REF!</v>
      </c>
      <c r="R39" s="96" t="e">
        <f>VLOOKUP($A39,'JAN-DEC'!#REF!,27,FALSE)</f>
        <v>#REF!</v>
      </c>
      <c r="S39" s="96" t="e">
        <f>VLOOKUP($A39,'JAN-DEC'!#REF!,28,FALSE)</f>
        <v>#REF!</v>
      </c>
      <c r="T39" s="96" t="e">
        <f>VLOOKUP($A39,'JAN-DEC'!#REF!,29,FALSE)</f>
        <v>#REF!</v>
      </c>
      <c r="U39" s="96" t="e">
        <f>VLOOKUP($A39,'JAN-DEC'!#REF!,30,FALSE)</f>
        <v>#REF!</v>
      </c>
      <c r="V39" s="116" t="e">
        <f t="shared" si="7"/>
        <v>#REF!</v>
      </c>
    </row>
    <row r="40">
      <c r="A40" s="95" t="s">
        <v>69</v>
      </c>
      <c r="B40" s="95" t="s">
        <v>70</v>
      </c>
      <c r="C40" s="96" t="e">
        <f>VLOOKUP($A40,'JAN-DEC'!#REF!,12,FALSE)</f>
        <v>#REF!</v>
      </c>
      <c r="D40" s="96" t="e">
        <f>VLOOKUP($A40,'JAN-DEC'!#REF!,13,FALSE)</f>
        <v>#REF!</v>
      </c>
      <c r="E40" s="96" t="e">
        <f>VLOOKUP($A40,'JAN-DEC'!#REF!,14,FALSE)</f>
        <v>#REF!</v>
      </c>
      <c r="F40" s="96" t="e">
        <f>VLOOKUP($A40,'JAN-DEC'!#REF!,15,FALSE)</f>
        <v>#REF!</v>
      </c>
      <c r="G40" s="96" t="e">
        <f>VLOOKUP($A40,'JAN-DEC'!#REF!,16,FALSE)</f>
        <v>#REF!</v>
      </c>
      <c r="H40" s="96" t="e">
        <f>VLOOKUP($A40,'JAN-DEC'!#REF!,17,FALSE)</f>
        <v>#REF!</v>
      </c>
      <c r="I40" s="96" t="e">
        <f>VLOOKUP($A40,'JAN-DEC'!#REF!,18,FALSE)</f>
        <v>#REF!</v>
      </c>
      <c r="J40" s="96" t="e">
        <f>VLOOKUP($A40,'JAN-DEC'!#REF!,19,FALSE)</f>
        <v>#REF!</v>
      </c>
      <c r="K40" s="96" t="e">
        <f>VLOOKUP($A40,'JAN-DEC'!#REF!,20,FALSE)</f>
        <v>#REF!</v>
      </c>
      <c r="L40" s="96" t="e">
        <f>VLOOKUP($A40,'JAN-DEC'!#REF!,21,FALSE)</f>
        <v>#REF!</v>
      </c>
      <c r="M40" s="96" t="e">
        <f>VLOOKUP($A40,'JAN-DEC'!#REF!,22,FALSE)</f>
        <v>#REF!</v>
      </c>
      <c r="N40" s="96" t="e">
        <f>VLOOKUP($A40,'JAN-DEC'!#REF!,23,FALSE)</f>
        <v>#REF!</v>
      </c>
      <c r="O40" s="96" t="e">
        <f>VLOOKUP($A40,'JAN-DEC'!#REF!,24,FALSE)</f>
        <v>#REF!</v>
      </c>
      <c r="P40" s="96" t="e">
        <f>VLOOKUP($A40,'JAN-DEC'!#REF!,25,FALSE)</f>
        <v>#REF!</v>
      </c>
      <c r="Q40" s="96" t="e">
        <f>VLOOKUP($A40,'JAN-DEC'!#REF!,26,FALSE)</f>
        <v>#REF!</v>
      </c>
      <c r="R40" s="96" t="e">
        <f>VLOOKUP($A40,'JAN-DEC'!#REF!,27,FALSE)</f>
        <v>#REF!</v>
      </c>
      <c r="S40" s="96" t="e">
        <f>VLOOKUP($A40,'JAN-DEC'!#REF!,28,FALSE)</f>
        <v>#REF!</v>
      </c>
      <c r="T40" s="96" t="e">
        <f>VLOOKUP($A40,'JAN-DEC'!#REF!,29,FALSE)</f>
        <v>#REF!</v>
      </c>
      <c r="U40" s="96" t="e">
        <f>VLOOKUP($A40,'JAN-DEC'!#REF!,30,FALSE)</f>
        <v>#REF!</v>
      </c>
      <c r="V40" s="116" t="e">
        <f t="shared" si="7"/>
        <v>#REF!</v>
      </c>
    </row>
    <row r="41">
      <c r="A41" s="95" t="s">
        <v>71</v>
      </c>
      <c r="B41" s="95" t="s">
        <v>72</v>
      </c>
      <c r="C41" s="96" t="e">
        <f>VLOOKUP($A41,'JAN-DEC'!#REF!,12,FALSE)</f>
        <v>#REF!</v>
      </c>
      <c r="D41" s="96" t="e">
        <f>VLOOKUP($A41,'JAN-DEC'!#REF!,13,FALSE)</f>
        <v>#REF!</v>
      </c>
      <c r="E41" s="96" t="e">
        <f>VLOOKUP($A41,'JAN-DEC'!#REF!,14,FALSE)</f>
        <v>#REF!</v>
      </c>
      <c r="F41" s="96" t="e">
        <f>VLOOKUP($A41,'JAN-DEC'!#REF!,15,FALSE)</f>
        <v>#REF!</v>
      </c>
      <c r="G41" s="96" t="e">
        <f>VLOOKUP($A41,'JAN-DEC'!#REF!,16,FALSE)</f>
        <v>#REF!</v>
      </c>
      <c r="H41" s="96" t="e">
        <f>VLOOKUP($A41,'JAN-DEC'!#REF!,17,FALSE)</f>
        <v>#REF!</v>
      </c>
      <c r="I41" s="96" t="e">
        <f>VLOOKUP($A41,'JAN-DEC'!#REF!,18,FALSE)</f>
        <v>#REF!</v>
      </c>
      <c r="J41" s="96" t="e">
        <f>VLOOKUP($A41,'JAN-DEC'!#REF!,19,FALSE)</f>
        <v>#REF!</v>
      </c>
      <c r="K41" s="96" t="e">
        <f>VLOOKUP($A41,'JAN-DEC'!#REF!,20,FALSE)</f>
        <v>#REF!</v>
      </c>
      <c r="L41" s="96" t="e">
        <f>VLOOKUP($A41,'JAN-DEC'!#REF!,21,FALSE)</f>
        <v>#REF!</v>
      </c>
      <c r="M41" s="96" t="e">
        <f>VLOOKUP($A41,'JAN-DEC'!#REF!,22,FALSE)</f>
        <v>#REF!</v>
      </c>
      <c r="N41" s="96" t="e">
        <f>VLOOKUP($A41,'JAN-DEC'!#REF!,23,FALSE)</f>
        <v>#REF!</v>
      </c>
      <c r="O41" s="96" t="e">
        <f>VLOOKUP($A41,'JAN-DEC'!#REF!,24,FALSE)</f>
        <v>#REF!</v>
      </c>
      <c r="P41" s="96" t="e">
        <f>VLOOKUP($A41,'JAN-DEC'!#REF!,25,FALSE)</f>
        <v>#REF!</v>
      </c>
      <c r="Q41" s="96" t="e">
        <f>VLOOKUP($A41,'JAN-DEC'!#REF!,26,FALSE)</f>
        <v>#REF!</v>
      </c>
      <c r="R41" s="96" t="e">
        <f>VLOOKUP($A41,'JAN-DEC'!#REF!,27,FALSE)</f>
        <v>#REF!</v>
      </c>
      <c r="S41" s="96" t="e">
        <f>VLOOKUP($A41,'JAN-DEC'!#REF!,28,FALSE)</f>
        <v>#REF!</v>
      </c>
      <c r="T41" s="96" t="e">
        <f>VLOOKUP($A41,'JAN-DEC'!#REF!,29,FALSE)</f>
        <v>#REF!</v>
      </c>
      <c r="U41" s="96" t="e">
        <f>VLOOKUP($A41,'JAN-DEC'!#REF!,30,FALSE)</f>
        <v>#REF!</v>
      </c>
      <c r="V41" s="116" t="e">
        <f t="shared" si="7"/>
        <v>#REF!</v>
      </c>
    </row>
    <row r="42">
      <c r="A42" s="95" t="s">
        <v>73</v>
      </c>
      <c r="B42" s="95" t="s">
        <v>74</v>
      </c>
      <c r="C42" s="96" t="e">
        <f>VLOOKUP($A42,'JAN-DEC'!#REF!,12,FALSE)</f>
        <v>#REF!</v>
      </c>
      <c r="D42" s="96" t="e">
        <f>VLOOKUP($A42,'JAN-DEC'!#REF!,13,FALSE)</f>
        <v>#REF!</v>
      </c>
      <c r="E42" s="96" t="e">
        <f>VLOOKUP($A42,'JAN-DEC'!#REF!,14,FALSE)</f>
        <v>#REF!</v>
      </c>
      <c r="F42" s="96" t="e">
        <f>VLOOKUP($A42,'JAN-DEC'!#REF!,15,FALSE)</f>
        <v>#REF!</v>
      </c>
      <c r="G42" s="96" t="e">
        <f>VLOOKUP($A42,'JAN-DEC'!#REF!,16,FALSE)</f>
        <v>#REF!</v>
      </c>
      <c r="H42" s="96" t="e">
        <f>VLOOKUP($A42,'JAN-DEC'!#REF!,17,FALSE)</f>
        <v>#REF!</v>
      </c>
      <c r="I42" s="96" t="e">
        <f>VLOOKUP($A42,'JAN-DEC'!#REF!,18,FALSE)</f>
        <v>#REF!</v>
      </c>
      <c r="J42" s="96" t="e">
        <f>VLOOKUP($A42,'JAN-DEC'!#REF!,19,FALSE)</f>
        <v>#REF!</v>
      </c>
      <c r="K42" s="96" t="e">
        <f>VLOOKUP($A42,'JAN-DEC'!#REF!,20,FALSE)</f>
        <v>#REF!</v>
      </c>
      <c r="L42" s="96" t="e">
        <f>VLOOKUP($A42,'JAN-DEC'!#REF!,21,FALSE)</f>
        <v>#REF!</v>
      </c>
      <c r="M42" s="96" t="e">
        <f>VLOOKUP($A42,'JAN-DEC'!#REF!,22,FALSE)</f>
        <v>#REF!</v>
      </c>
      <c r="N42" s="96" t="e">
        <f>VLOOKUP($A42,'JAN-DEC'!#REF!,23,FALSE)</f>
        <v>#REF!</v>
      </c>
      <c r="O42" s="96" t="e">
        <f>VLOOKUP($A42,'JAN-DEC'!#REF!,24,FALSE)</f>
        <v>#REF!</v>
      </c>
      <c r="P42" s="96" t="e">
        <f>VLOOKUP($A42,'JAN-DEC'!#REF!,25,FALSE)</f>
        <v>#REF!</v>
      </c>
      <c r="Q42" s="96" t="e">
        <f>VLOOKUP($A42,'JAN-DEC'!#REF!,26,FALSE)</f>
        <v>#REF!</v>
      </c>
      <c r="R42" s="96" t="e">
        <f>VLOOKUP($A42,'JAN-DEC'!#REF!,27,FALSE)</f>
        <v>#REF!</v>
      </c>
      <c r="S42" s="96" t="e">
        <f>VLOOKUP($A42,'JAN-DEC'!#REF!,28,FALSE)</f>
        <v>#REF!</v>
      </c>
      <c r="T42" s="96" t="e">
        <f>VLOOKUP($A42,'JAN-DEC'!#REF!,29,FALSE)</f>
        <v>#REF!</v>
      </c>
      <c r="U42" s="96" t="e">
        <f>VLOOKUP($A42,'JAN-DEC'!#REF!,30,FALSE)</f>
        <v>#REF!</v>
      </c>
      <c r="V42" s="116" t="e">
        <f t="shared" si="7"/>
        <v>#REF!</v>
      </c>
    </row>
    <row r="43">
      <c r="A43" s="95" t="s">
        <v>75</v>
      </c>
      <c r="B43" s="95" t="s">
        <v>76</v>
      </c>
      <c r="C43" s="96" t="e">
        <f>VLOOKUP($A43,'JAN-DEC'!#REF!,12,FALSE)</f>
        <v>#REF!</v>
      </c>
      <c r="D43" s="96" t="e">
        <f>VLOOKUP($A43,'JAN-DEC'!#REF!,13,FALSE)</f>
        <v>#REF!</v>
      </c>
      <c r="E43" s="96" t="e">
        <f>VLOOKUP($A43,'JAN-DEC'!#REF!,14,FALSE)</f>
        <v>#REF!</v>
      </c>
      <c r="F43" s="96" t="e">
        <f>VLOOKUP($A43,'JAN-DEC'!#REF!,15,FALSE)</f>
        <v>#REF!</v>
      </c>
      <c r="G43" s="96" t="e">
        <f>VLOOKUP($A43,'JAN-DEC'!#REF!,16,FALSE)</f>
        <v>#REF!</v>
      </c>
      <c r="H43" s="96" t="e">
        <f>VLOOKUP($A43,'JAN-DEC'!#REF!,17,FALSE)</f>
        <v>#REF!</v>
      </c>
      <c r="I43" s="96" t="e">
        <f>VLOOKUP($A43,'JAN-DEC'!#REF!,18,FALSE)</f>
        <v>#REF!</v>
      </c>
      <c r="J43" s="96" t="e">
        <f>VLOOKUP($A43,'JAN-DEC'!#REF!,19,FALSE)</f>
        <v>#REF!</v>
      </c>
      <c r="K43" s="96" t="e">
        <f>VLOOKUP($A43,'JAN-DEC'!#REF!,20,FALSE)</f>
        <v>#REF!</v>
      </c>
      <c r="L43" s="96" t="e">
        <f>VLOOKUP($A43,'JAN-DEC'!#REF!,21,FALSE)</f>
        <v>#REF!</v>
      </c>
      <c r="M43" s="96" t="e">
        <f>VLOOKUP($A43,'JAN-DEC'!#REF!,22,FALSE)</f>
        <v>#REF!</v>
      </c>
      <c r="N43" s="96" t="e">
        <f>VLOOKUP($A43,'JAN-DEC'!#REF!,23,FALSE)</f>
        <v>#REF!</v>
      </c>
      <c r="O43" s="96" t="e">
        <f>VLOOKUP($A43,'JAN-DEC'!#REF!,24,FALSE)</f>
        <v>#REF!</v>
      </c>
      <c r="P43" s="96" t="e">
        <f>VLOOKUP($A43,'JAN-DEC'!#REF!,25,FALSE)</f>
        <v>#REF!</v>
      </c>
      <c r="Q43" s="96" t="e">
        <f>VLOOKUP($A43,'JAN-DEC'!#REF!,26,FALSE)</f>
        <v>#REF!</v>
      </c>
      <c r="R43" s="96" t="e">
        <f>VLOOKUP($A43,'JAN-DEC'!#REF!,27,FALSE)</f>
        <v>#REF!</v>
      </c>
      <c r="S43" s="96" t="e">
        <f>VLOOKUP($A43,'JAN-DEC'!#REF!,28,FALSE)</f>
        <v>#REF!</v>
      </c>
      <c r="T43" s="96" t="e">
        <f>VLOOKUP($A43,'JAN-DEC'!#REF!,29,FALSE)</f>
        <v>#REF!</v>
      </c>
      <c r="U43" s="96" t="e">
        <f>VLOOKUP($A43,'JAN-DEC'!#REF!,30,FALSE)</f>
        <v>#REF!</v>
      </c>
      <c r="V43" s="116" t="e">
        <f t="shared" si="7"/>
        <v>#REF!</v>
      </c>
    </row>
    <row r="44">
      <c r="A44" s="95" t="s">
        <v>77</v>
      </c>
      <c r="B44" s="95" t="s">
        <v>76</v>
      </c>
      <c r="C44" s="96" t="e">
        <f>VLOOKUP($A44,'JAN-DEC'!#REF!,12,FALSE)</f>
        <v>#REF!</v>
      </c>
      <c r="D44" s="96" t="e">
        <f>VLOOKUP($A44,'JAN-DEC'!#REF!,13,FALSE)</f>
        <v>#REF!</v>
      </c>
      <c r="E44" s="96" t="e">
        <f>VLOOKUP($A44,'JAN-DEC'!#REF!,14,FALSE)</f>
        <v>#REF!</v>
      </c>
      <c r="F44" s="96" t="e">
        <f>VLOOKUP($A44,'JAN-DEC'!#REF!,15,FALSE)</f>
        <v>#REF!</v>
      </c>
      <c r="G44" s="96" t="e">
        <f>VLOOKUP($A44,'JAN-DEC'!#REF!,16,FALSE)</f>
        <v>#REF!</v>
      </c>
      <c r="H44" s="96" t="e">
        <f>VLOOKUP($A44,'JAN-DEC'!#REF!,17,FALSE)</f>
        <v>#REF!</v>
      </c>
      <c r="I44" s="96" t="e">
        <f>VLOOKUP($A44,'JAN-DEC'!#REF!,18,FALSE)</f>
        <v>#REF!</v>
      </c>
      <c r="J44" s="96" t="e">
        <f>VLOOKUP($A44,'JAN-DEC'!#REF!,19,FALSE)</f>
        <v>#REF!</v>
      </c>
      <c r="K44" s="96" t="e">
        <f>VLOOKUP($A44,'JAN-DEC'!#REF!,20,FALSE)</f>
        <v>#REF!</v>
      </c>
      <c r="L44" s="96" t="e">
        <f>VLOOKUP($A44,'JAN-DEC'!#REF!,21,FALSE)</f>
        <v>#REF!</v>
      </c>
      <c r="M44" s="96" t="e">
        <f>VLOOKUP($A44,'JAN-DEC'!#REF!,22,FALSE)</f>
        <v>#REF!</v>
      </c>
      <c r="N44" s="96" t="e">
        <f>VLOOKUP($A44,'JAN-DEC'!#REF!,23,FALSE)</f>
        <v>#REF!</v>
      </c>
      <c r="O44" s="96" t="e">
        <f>VLOOKUP($A44,'JAN-DEC'!#REF!,24,FALSE)</f>
        <v>#REF!</v>
      </c>
      <c r="P44" s="96" t="e">
        <f>VLOOKUP($A44,'JAN-DEC'!#REF!,25,FALSE)</f>
        <v>#REF!</v>
      </c>
      <c r="Q44" s="96" t="e">
        <f>VLOOKUP($A44,'JAN-DEC'!#REF!,26,FALSE)</f>
        <v>#REF!</v>
      </c>
      <c r="R44" s="96" t="e">
        <f>VLOOKUP($A44,'JAN-DEC'!#REF!,27,FALSE)</f>
        <v>#REF!</v>
      </c>
      <c r="S44" s="96" t="e">
        <f>VLOOKUP($A44,'JAN-DEC'!#REF!,28,FALSE)</f>
        <v>#REF!</v>
      </c>
      <c r="T44" s="96" t="e">
        <f>VLOOKUP($A44,'JAN-DEC'!#REF!,29,FALSE)</f>
        <v>#REF!</v>
      </c>
      <c r="U44" s="96" t="e">
        <f>VLOOKUP($A44,'JAN-DEC'!#REF!,30,FALSE)</f>
        <v>#REF!</v>
      </c>
      <c r="V44" s="116" t="e">
        <f t="shared" si="7"/>
        <v>#REF!</v>
      </c>
    </row>
    <row r="45">
      <c r="A45" s="95" t="s">
        <v>78</v>
      </c>
      <c r="B45" s="95" t="s">
        <v>79</v>
      </c>
      <c r="C45" s="96" t="e">
        <f>VLOOKUP($A45,'JAN-DEC'!#REF!,12,FALSE)</f>
        <v>#REF!</v>
      </c>
      <c r="D45" s="96" t="e">
        <f>VLOOKUP($A45,'JAN-DEC'!#REF!,13,FALSE)</f>
        <v>#REF!</v>
      </c>
      <c r="E45" s="96" t="e">
        <f>VLOOKUP($A45,'JAN-DEC'!#REF!,14,FALSE)</f>
        <v>#REF!</v>
      </c>
      <c r="F45" s="96" t="e">
        <f>VLOOKUP($A45,'JAN-DEC'!#REF!,15,FALSE)</f>
        <v>#REF!</v>
      </c>
      <c r="G45" s="96" t="e">
        <f>VLOOKUP($A45,'JAN-DEC'!#REF!,16,FALSE)</f>
        <v>#REF!</v>
      </c>
      <c r="H45" s="96" t="e">
        <f>VLOOKUP($A45,'JAN-DEC'!#REF!,17,FALSE)</f>
        <v>#REF!</v>
      </c>
      <c r="I45" s="96" t="e">
        <f>VLOOKUP($A45,'JAN-DEC'!#REF!,18,FALSE)</f>
        <v>#REF!</v>
      </c>
      <c r="J45" s="96" t="e">
        <f>VLOOKUP($A45,'JAN-DEC'!#REF!,19,FALSE)</f>
        <v>#REF!</v>
      </c>
      <c r="K45" s="96" t="e">
        <f>VLOOKUP($A45,'JAN-DEC'!#REF!,20,FALSE)</f>
        <v>#REF!</v>
      </c>
      <c r="L45" s="96" t="e">
        <f>VLOOKUP($A45,'JAN-DEC'!#REF!,21,FALSE)</f>
        <v>#REF!</v>
      </c>
      <c r="M45" s="96" t="e">
        <f>VLOOKUP($A45,'JAN-DEC'!#REF!,22,FALSE)</f>
        <v>#REF!</v>
      </c>
      <c r="N45" s="96" t="e">
        <f>VLOOKUP($A45,'JAN-DEC'!#REF!,23,FALSE)</f>
        <v>#REF!</v>
      </c>
      <c r="O45" s="96" t="e">
        <f>VLOOKUP($A45,'JAN-DEC'!#REF!,24,FALSE)</f>
        <v>#REF!</v>
      </c>
      <c r="P45" s="96" t="e">
        <f>VLOOKUP($A45,'JAN-DEC'!#REF!,25,FALSE)</f>
        <v>#REF!</v>
      </c>
      <c r="Q45" s="96" t="e">
        <f>VLOOKUP($A45,'JAN-DEC'!#REF!,26,FALSE)</f>
        <v>#REF!</v>
      </c>
      <c r="R45" s="96" t="e">
        <f>VLOOKUP($A45,'JAN-DEC'!#REF!,27,FALSE)</f>
        <v>#REF!</v>
      </c>
      <c r="S45" s="96" t="e">
        <f>VLOOKUP($A45,'JAN-DEC'!#REF!,28,FALSE)</f>
        <v>#REF!</v>
      </c>
      <c r="T45" s="96" t="e">
        <f>VLOOKUP($A45,'JAN-DEC'!#REF!,29,FALSE)</f>
        <v>#REF!</v>
      </c>
      <c r="U45" s="96" t="e">
        <f>VLOOKUP($A45,'JAN-DEC'!#REF!,30,FALSE)</f>
        <v>#REF!</v>
      </c>
      <c r="V45" s="116" t="e">
        <f t="shared" si="7"/>
        <v>#REF!</v>
      </c>
    </row>
    <row r="46">
      <c r="A46" s="95" t="s">
        <v>80</v>
      </c>
      <c r="B46" s="95" t="s">
        <v>81</v>
      </c>
      <c r="C46" s="96" t="e">
        <f>VLOOKUP($A46,'JAN-DEC'!#REF!,12,FALSE)</f>
        <v>#REF!</v>
      </c>
      <c r="D46" s="96" t="e">
        <f>VLOOKUP($A46,'JAN-DEC'!#REF!,13,FALSE)</f>
        <v>#REF!</v>
      </c>
      <c r="E46" s="96" t="e">
        <f>VLOOKUP($A46,'JAN-DEC'!#REF!,14,FALSE)</f>
        <v>#REF!</v>
      </c>
      <c r="F46" s="96" t="e">
        <f>VLOOKUP($A46,'JAN-DEC'!#REF!,15,FALSE)</f>
        <v>#REF!</v>
      </c>
      <c r="G46" s="96" t="e">
        <f>VLOOKUP($A46,'JAN-DEC'!#REF!,16,FALSE)</f>
        <v>#REF!</v>
      </c>
      <c r="H46" s="96" t="e">
        <f>VLOOKUP($A46,'JAN-DEC'!#REF!,17,FALSE)</f>
        <v>#REF!</v>
      </c>
      <c r="I46" s="96" t="e">
        <f>VLOOKUP($A46,'JAN-DEC'!#REF!,18,FALSE)</f>
        <v>#REF!</v>
      </c>
      <c r="J46" s="96" t="e">
        <f>VLOOKUP($A46,'JAN-DEC'!#REF!,19,FALSE)</f>
        <v>#REF!</v>
      </c>
      <c r="K46" s="96" t="e">
        <f>VLOOKUP($A46,'JAN-DEC'!#REF!,20,FALSE)</f>
        <v>#REF!</v>
      </c>
      <c r="L46" s="96" t="e">
        <f>VLOOKUP($A46,'JAN-DEC'!#REF!,21,FALSE)</f>
        <v>#REF!</v>
      </c>
      <c r="M46" s="96" t="e">
        <f>VLOOKUP($A46,'JAN-DEC'!#REF!,22,FALSE)</f>
        <v>#REF!</v>
      </c>
      <c r="N46" s="96" t="e">
        <f>VLOOKUP($A46,'JAN-DEC'!#REF!,23,FALSE)</f>
        <v>#REF!</v>
      </c>
      <c r="O46" s="96" t="e">
        <f>VLOOKUP($A46,'JAN-DEC'!#REF!,24,FALSE)</f>
        <v>#REF!</v>
      </c>
      <c r="P46" s="96" t="e">
        <f>VLOOKUP($A46,'JAN-DEC'!#REF!,25,FALSE)</f>
        <v>#REF!</v>
      </c>
      <c r="Q46" s="96" t="e">
        <f>VLOOKUP($A46,'JAN-DEC'!#REF!,26,FALSE)</f>
        <v>#REF!</v>
      </c>
      <c r="R46" s="96" t="e">
        <f>VLOOKUP($A46,'JAN-DEC'!#REF!,27,FALSE)</f>
        <v>#REF!</v>
      </c>
      <c r="S46" s="96" t="e">
        <f>VLOOKUP($A46,'JAN-DEC'!#REF!,28,FALSE)</f>
        <v>#REF!</v>
      </c>
      <c r="T46" s="96" t="e">
        <f>VLOOKUP($A46,'JAN-DEC'!#REF!,29,FALSE)</f>
        <v>#REF!</v>
      </c>
      <c r="U46" s="96" t="e">
        <f>VLOOKUP($A46,'JAN-DEC'!#REF!,30,FALSE)</f>
        <v>#REF!</v>
      </c>
      <c r="V46" s="116" t="e">
        <f t="shared" si="7"/>
        <v>#REF!</v>
      </c>
    </row>
    <row r="47">
      <c r="A47" s="95" t="s">
        <v>82</v>
      </c>
      <c r="B47" s="95" t="s">
        <v>83</v>
      </c>
      <c r="C47" s="96" t="e">
        <f>VLOOKUP($A47,'JAN-DEC'!#REF!,12,FALSE)</f>
        <v>#REF!</v>
      </c>
      <c r="D47" s="96" t="e">
        <f>VLOOKUP($A47,'JAN-DEC'!#REF!,13,FALSE)</f>
        <v>#REF!</v>
      </c>
      <c r="E47" s="96" t="e">
        <f>VLOOKUP($A47,'JAN-DEC'!#REF!,14,FALSE)</f>
        <v>#REF!</v>
      </c>
      <c r="F47" s="96" t="e">
        <f>VLOOKUP($A47,'JAN-DEC'!#REF!,15,FALSE)</f>
        <v>#REF!</v>
      </c>
      <c r="G47" s="96" t="e">
        <f>VLOOKUP($A47,'JAN-DEC'!#REF!,16,FALSE)</f>
        <v>#REF!</v>
      </c>
      <c r="H47" s="96" t="e">
        <f>VLOOKUP($A47,'JAN-DEC'!#REF!,17,FALSE)</f>
        <v>#REF!</v>
      </c>
      <c r="I47" s="96" t="e">
        <f>VLOOKUP($A47,'JAN-DEC'!#REF!,18,FALSE)</f>
        <v>#REF!</v>
      </c>
      <c r="J47" s="96" t="e">
        <f>VLOOKUP($A47,'JAN-DEC'!#REF!,19,FALSE)</f>
        <v>#REF!</v>
      </c>
      <c r="K47" s="96" t="e">
        <f>VLOOKUP($A47,'JAN-DEC'!#REF!,20,FALSE)</f>
        <v>#REF!</v>
      </c>
      <c r="L47" s="96" t="e">
        <f>VLOOKUP($A47,'JAN-DEC'!#REF!,21,FALSE)</f>
        <v>#REF!</v>
      </c>
      <c r="M47" s="96" t="e">
        <f>VLOOKUP($A47,'JAN-DEC'!#REF!,22,FALSE)</f>
        <v>#REF!</v>
      </c>
      <c r="N47" s="96" t="e">
        <f>VLOOKUP($A47,'JAN-DEC'!#REF!,23,FALSE)</f>
        <v>#REF!</v>
      </c>
      <c r="O47" s="96" t="e">
        <f>VLOOKUP($A47,'JAN-DEC'!#REF!,24,FALSE)</f>
        <v>#REF!</v>
      </c>
      <c r="P47" s="96" t="e">
        <f>VLOOKUP($A47,'JAN-DEC'!#REF!,25,FALSE)</f>
        <v>#REF!</v>
      </c>
      <c r="Q47" s="96" t="e">
        <f>VLOOKUP($A47,'JAN-DEC'!#REF!,26,FALSE)</f>
        <v>#REF!</v>
      </c>
      <c r="R47" s="96" t="e">
        <f>VLOOKUP($A47,'JAN-DEC'!#REF!,27,FALSE)</f>
        <v>#REF!</v>
      </c>
      <c r="S47" s="96" t="e">
        <f>VLOOKUP($A47,'JAN-DEC'!#REF!,28,FALSE)</f>
        <v>#REF!</v>
      </c>
      <c r="T47" s="96" t="e">
        <f>VLOOKUP($A47,'JAN-DEC'!#REF!,29,FALSE)</f>
        <v>#REF!</v>
      </c>
      <c r="U47" s="96" t="e">
        <f>VLOOKUP($A47,'JAN-DEC'!#REF!,30,FALSE)</f>
        <v>#REF!</v>
      </c>
      <c r="V47" s="116" t="e">
        <f t="shared" si="7"/>
        <v>#REF!</v>
      </c>
    </row>
    <row r="48">
      <c r="A48" s="95" t="s">
        <v>84</v>
      </c>
      <c r="B48" s="95" t="s">
        <v>85</v>
      </c>
      <c r="C48" s="96" t="e">
        <f>VLOOKUP($A48,'JAN-DEC'!#REF!,12,FALSE)</f>
        <v>#REF!</v>
      </c>
      <c r="D48" s="96" t="e">
        <f>VLOOKUP($A48,'JAN-DEC'!#REF!,13,FALSE)</f>
        <v>#REF!</v>
      </c>
      <c r="E48" s="96" t="e">
        <f>VLOOKUP($A48,'JAN-DEC'!#REF!,14,FALSE)</f>
        <v>#REF!</v>
      </c>
      <c r="F48" s="96" t="e">
        <f>VLOOKUP($A48,'JAN-DEC'!#REF!,15,FALSE)</f>
        <v>#REF!</v>
      </c>
      <c r="G48" s="96" t="e">
        <f>VLOOKUP($A48,'JAN-DEC'!#REF!,16,FALSE)</f>
        <v>#REF!</v>
      </c>
      <c r="H48" s="96" t="e">
        <f>VLOOKUP($A48,'JAN-DEC'!#REF!,17,FALSE)</f>
        <v>#REF!</v>
      </c>
      <c r="I48" s="96" t="e">
        <f>VLOOKUP($A48,'JAN-DEC'!#REF!,18,FALSE)</f>
        <v>#REF!</v>
      </c>
      <c r="J48" s="96" t="e">
        <f>VLOOKUP($A48,'JAN-DEC'!#REF!,19,FALSE)</f>
        <v>#REF!</v>
      </c>
      <c r="K48" s="96" t="e">
        <f>VLOOKUP($A48,'JAN-DEC'!#REF!,20,FALSE)</f>
        <v>#REF!</v>
      </c>
      <c r="L48" s="96" t="e">
        <f>VLOOKUP($A48,'JAN-DEC'!#REF!,21,FALSE)</f>
        <v>#REF!</v>
      </c>
      <c r="M48" s="96" t="e">
        <f>VLOOKUP($A48,'JAN-DEC'!#REF!,22,FALSE)</f>
        <v>#REF!</v>
      </c>
      <c r="N48" s="96" t="e">
        <f>VLOOKUP($A48,'JAN-DEC'!#REF!,23,FALSE)</f>
        <v>#REF!</v>
      </c>
      <c r="O48" s="96" t="e">
        <f>VLOOKUP($A48,'JAN-DEC'!#REF!,24,FALSE)</f>
        <v>#REF!</v>
      </c>
      <c r="P48" s="96" t="e">
        <f>VLOOKUP($A48,'JAN-DEC'!#REF!,25,FALSE)</f>
        <v>#REF!</v>
      </c>
      <c r="Q48" s="96" t="e">
        <f>VLOOKUP($A48,'JAN-DEC'!#REF!,26,FALSE)</f>
        <v>#REF!</v>
      </c>
      <c r="R48" s="96" t="e">
        <f>VLOOKUP($A48,'JAN-DEC'!#REF!,27,FALSE)</f>
        <v>#REF!</v>
      </c>
      <c r="S48" s="96" t="e">
        <f>VLOOKUP($A48,'JAN-DEC'!#REF!,28,FALSE)</f>
        <v>#REF!</v>
      </c>
      <c r="T48" s="96" t="e">
        <f>VLOOKUP($A48,'JAN-DEC'!#REF!,29,FALSE)</f>
        <v>#REF!</v>
      </c>
      <c r="U48" s="96" t="e">
        <f>VLOOKUP($A48,'JAN-DEC'!#REF!,30,FALSE)</f>
        <v>#REF!</v>
      </c>
      <c r="V48" s="116" t="e">
        <f t="shared" si="7"/>
        <v>#REF!</v>
      </c>
    </row>
    <row r="49">
      <c r="A49" s="95" t="s">
        <v>86</v>
      </c>
      <c r="B49" s="95" t="s">
        <v>87</v>
      </c>
      <c r="C49" s="96" t="e">
        <f>VLOOKUP($A49,'JAN-DEC'!#REF!,12,FALSE)</f>
        <v>#REF!</v>
      </c>
      <c r="D49" s="96" t="e">
        <f>VLOOKUP($A49,'JAN-DEC'!#REF!,13,FALSE)</f>
        <v>#REF!</v>
      </c>
      <c r="E49" s="96" t="e">
        <f>VLOOKUP($A49,'JAN-DEC'!#REF!,14,FALSE)</f>
        <v>#REF!</v>
      </c>
      <c r="F49" s="96" t="e">
        <f>VLOOKUP($A49,'JAN-DEC'!#REF!,15,FALSE)</f>
        <v>#REF!</v>
      </c>
      <c r="G49" s="96" t="e">
        <f>VLOOKUP($A49,'JAN-DEC'!#REF!,16,FALSE)</f>
        <v>#REF!</v>
      </c>
      <c r="H49" s="96" t="e">
        <f>VLOOKUP($A49,'JAN-DEC'!#REF!,17,FALSE)</f>
        <v>#REF!</v>
      </c>
      <c r="I49" s="96" t="e">
        <f>VLOOKUP($A49,'JAN-DEC'!#REF!,18,FALSE)</f>
        <v>#REF!</v>
      </c>
      <c r="J49" s="96" t="e">
        <f>VLOOKUP($A49,'JAN-DEC'!#REF!,19,FALSE)</f>
        <v>#REF!</v>
      </c>
      <c r="K49" s="96" t="e">
        <f>VLOOKUP($A49,'JAN-DEC'!#REF!,20,FALSE)</f>
        <v>#REF!</v>
      </c>
      <c r="L49" s="96" t="e">
        <f>VLOOKUP($A49,'JAN-DEC'!#REF!,21,FALSE)</f>
        <v>#REF!</v>
      </c>
      <c r="M49" s="96" t="e">
        <f>VLOOKUP($A49,'JAN-DEC'!#REF!,22,FALSE)</f>
        <v>#REF!</v>
      </c>
      <c r="N49" s="96" t="e">
        <f>VLOOKUP($A49,'JAN-DEC'!#REF!,23,FALSE)</f>
        <v>#REF!</v>
      </c>
      <c r="O49" s="96" t="e">
        <f>VLOOKUP($A49,'JAN-DEC'!#REF!,24,FALSE)</f>
        <v>#REF!</v>
      </c>
      <c r="P49" s="96" t="e">
        <f>VLOOKUP($A49,'JAN-DEC'!#REF!,25,FALSE)</f>
        <v>#REF!</v>
      </c>
      <c r="Q49" s="96" t="e">
        <f>VLOOKUP($A49,'JAN-DEC'!#REF!,26,FALSE)</f>
        <v>#REF!</v>
      </c>
      <c r="R49" s="96" t="e">
        <f>VLOOKUP($A49,'JAN-DEC'!#REF!,27,FALSE)</f>
        <v>#REF!</v>
      </c>
      <c r="S49" s="96" t="e">
        <f>VLOOKUP($A49,'JAN-DEC'!#REF!,28,FALSE)</f>
        <v>#REF!</v>
      </c>
      <c r="T49" s="96" t="e">
        <f>VLOOKUP($A49,'JAN-DEC'!#REF!,29,FALSE)</f>
        <v>#REF!</v>
      </c>
      <c r="U49" s="96" t="e">
        <f>VLOOKUP($A49,'JAN-DEC'!#REF!,30,FALSE)</f>
        <v>#REF!</v>
      </c>
      <c r="V49" s="116" t="e">
        <f t="shared" si="7"/>
        <v>#REF!</v>
      </c>
    </row>
    <row r="50">
      <c r="A50" s="95" t="s">
        <v>88</v>
      </c>
      <c r="B50" s="95" t="s">
        <v>89</v>
      </c>
      <c r="C50" s="96" t="e">
        <f>VLOOKUP($A50,'JAN-DEC'!#REF!,12,FALSE)</f>
        <v>#REF!</v>
      </c>
      <c r="D50" s="96" t="e">
        <f>VLOOKUP($A50,'JAN-DEC'!#REF!,13,FALSE)</f>
        <v>#REF!</v>
      </c>
      <c r="E50" s="96" t="e">
        <f>VLOOKUP($A50,'JAN-DEC'!#REF!,14,FALSE)</f>
        <v>#REF!</v>
      </c>
      <c r="F50" s="96" t="e">
        <f>VLOOKUP($A50,'JAN-DEC'!#REF!,15,FALSE)</f>
        <v>#REF!</v>
      </c>
      <c r="G50" s="96" t="e">
        <f>VLOOKUP($A50,'JAN-DEC'!#REF!,16,FALSE)</f>
        <v>#REF!</v>
      </c>
      <c r="H50" s="96" t="e">
        <f>VLOOKUP($A50,'JAN-DEC'!#REF!,17,FALSE)</f>
        <v>#REF!</v>
      </c>
      <c r="I50" s="96" t="e">
        <f>VLOOKUP($A50,'JAN-DEC'!#REF!,18,FALSE)</f>
        <v>#REF!</v>
      </c>
      <c r="J50" s="96" t="e">
        <f>VLOOKUP($A50,'JAN-DEC'!#REF!,19,FALSE)</f>
        <v>#REF!</v>
      </c>
      <c r="K50" s="96" t="e">
        <f>VLOOKUP($A50,'JAN-DEC'!#REF!,20,FALSE)</f>
        <v>#REF!</v>
      </c>
      <c r="L50" s="96" t="e">
        <f>VLOOKUP($A50,'JAN-DEC'!#REF!,21,FALSE)</f>
        <v>#REF!</v>
      </c>
      <c r="M50" s="96" t="e">
        <f>VLOOKUP($A50,'JAN-DEC'!#REF!,22,FALSE)</f>
        <v>#REF!</v>
      </c>
      <c r="N50" s="96" t="e">
        <f>VLOOKUP($A50,'JAN-DEC'!#REF!,23,FALSE)</f>
        <v>#REF!</v>
      </c>
      <c r="O50" s="96" t="e">
        <f>VLOOKUP($A50,'JAN-DEC'!#REF!,24,FALSE)</f>
        <v>#REF!</v>
      </c>
      <c r="P50" s="96" t="e">
        <f>VLOOKUP($A50,'JAN-DEC'!#REF!,25,FALSE)</f>
        <v>#REF!</v>
      </c>
      <c r="Q50" s="96" t="e">
        <f>VLOOKUP($A50,'JAN-DEC'!#REF!,26,FALSE)</f>
        <v>#REF!</v>
      </c>
      <c r="R50" s="96" t="e">
        <f>VLOOKUP($A50,'JAN-DEC'!#REF!,27,FALSE)</f>
        <v>#REF!</v>
      </c>
      <c r="S50" s="96" t="e">
        <f>VLOOKUP($A50,'JAN-DEC'!#REF!,28,FALSE)</f>
        <v>#REF!</v>
      </c>
      <c r="T50" s="96" t="e">
        <f>VLOOKUP($A50,'JAN-DEC'!#REF!,29,FALSE)</f>
        <v>#REF!</v>
      </c>
      <c r="U50" s="96" t="e">
        <f>VLOOKUP($A50,'JAN-DEC'!#REF!,30,FALSE)</f>
        <v>#REF!</v>
      </c>
      <c r="V50" s="116" t="e">
        <f t="shared" si="7"/>
        <v>#REF!</v>
      </c>
    </row>
    <row r="51">
      <c r="A51" s="95" t="s">
        <v>90</v>
      </c>
      <c r="B51" s="95" t="s">
        <v>91</v>
      </c>
      <c r="C51" s="96" t="e">
        <f>VLOOKUP($A51,'JAN-DEC'!#REF!,12,FALSE)</f>
        <v>#REF!</v>
      </c>
      <c r="D51" s="96" t="e">
        <f>VLOOKUP($A51,'JAN-DEC'!#REF!,13,FALSE)</f>
        <v>#REF!</v>
      </c>
      <c r="E51" s="96" t="e">
        <f>VLOOKUP($A51,'JAN-DEC'!#REF!,14,FALSE)</f>
        <v>#REF!</v>
      </c>
      <c r="F51" s="96" t="e">
        <f>VLOOKUP($A51,'JAN-DEC'!#REF!,15,FALSE)</f>
        <v>#REF!</v>
      </c>
      <c r="G51" s="96" t="e">
        <f>VLOOKUP($A51,'JAN-DEC'!#REF!,16,FALSE)</f>
        <v>#REF!</v>
      </c>
      <c r="H51" s="96" t="e">
        <f>VLOOKUP($A51,'JAN-DEC'!#REF!,17,FALSE)</f>
        <v>#REF!</v>
      </c>
      <c r="I51" s="96" t="e">
        <f>VLOOKUP($A51,'JAN-DEC'!#REF!,18,FALSE)</f>
        <v>#REF!</v>
      </c>
      <c r="J51" s="96" t="e">
        <f>VLOOKUP($A51,'JAN-DEC'!#REF!,19,FALSE)</f>
        <v>#REF!</v>
      </c>
      <c r="K51" s="96" t="e">
        <f>VLOOKUP($A51,'JAN-DEC'!#REF!,20,FALSE)</f>
        <v>#REF!</v>
      </c>
      <c r="L51" s="96" t="e">
        <f>VLOOKUP($A51,'JAN-DEC'!#REF!,21,FALSE)</f>
        <v>#REF!</v>
      </c>
      <c r="M51" s="96" t="e">
        <f>VLOOKUP($A51,'JAN-DEC'!#REF!,22,FALSE)</f>
        <v>#REF!</v>
      </c>
      <c r="N51" s="96" t="e">
        <f>VLOOKUP($A51,'JAN-DEC'!#REF!,23,FALSE)</f>
        <v>#REF!</v>
      </c>
      <c r="O51" s="96" t="e">
        <f>VLOOKUP($A51,'JAN-DEC'!#REF!,24,FALSE)</f>
        <v>#REF!</v>
      </c>
      <c r="P51" s="96" t="e">
        <f>VLOOKUP($A51,'JAN-DEC'!#REF!,25,FALSE)</f>
        <v>#REF!</v>
      </c>
      <c r="Q51" s="96" t="e">
        <f>VLOOKUP($A51,'JAN-DEC'!#REF!,26,FALSE)</f>
        <v>#REF!</v>
      </c>
      <c r="R51" s="96" t="e">
        <f>VLOOKUP($A51,'JAN-DEC'!#REF!,27,FALSE)</f>
        <v>#REF!</v>
      </c>
      <c r="S51" s="96" t="e">
        <f>VLOOKUP($A51,'JAN-DEC'!#REF!,28,FALSE)</f>
        <v>#REF!</v>
      </c>
      <c r="T51" s="96" t="e">
        <f>VLOOKUP($A51,'JAN-DEC'!#REF!,29,FALSE)</f>
        <v>#REF!</v>
      </c>
      <c r="U51" s="96" t="e">
        <f>VLOOKUP($A51,'JAN-DEC'!#REF!,30,FALSE)</f>
        <v>#REF!</v>
      </c>
      <c r="V51" s="116" t="e">
        <f t="shared" si="7"/>
        <v>#REF!</v>
      </c>
    </row>
    <row r="52">
      <c r="A52" s="95" t="s">
        <v>92</v>
      </c>
      <c r="B52" s="95" t="s">
        <v>93</v>
      </c>
      <c r="C52" s="96" t="e">
        <f>VLOOKUP($A52,'JAN-DEC'!#REF!,12,FALSE)</f>
        <v>#REF!</v>
      </c>
      <c r="D52" s="96" t="e">
        <f>VLOOKUP($A52,'JAN-DEC'!#REF!,13,FALSE)</f>
        <v>#REF!</v>
      </c>
      <c r="E52" s="96" t="e">
        <f>VLOOKUP($A52,'JAN-DEC'!#REF!,14,FALSE)</f>
        <v>#REF!</v>
      </c>
      <c r="F52" s="96" t="e">
        <f>VLOOKUP($A52,'JAN-DEC'!#REF!,15,FALSE)</f>
        <v>#REF!</v>
      </c>
      <c r="G52" s="96" t="e">
        <f>VLOOKUP($A52,'JAN-DEC'!#REF!,16,FALSE)</f>
        <v>#REF!</v>
      </c>
      <c r="H52" s="96" t="e">
        <f>VLOOKUP($A52,'JAN-DEC'!#REF!,17,FALSE)</f>
        <v>#REF!</v>
      </c>
      <c r="I52" s="96" t="e">
        <f>VLOOKUP($A52,'JAN-DEC'!#REF!,18,FALSE)</f>
        <v>#REF!</v>
      </c>
      <c r="J52" s="96" t="e">
        <f>VLOOKUP($A52,'JAN-DEC'!#REF!,19,FALSE)</f>
        <v>#REF!</v>
      </c>
      <c r="K52" s="96" t="e">
        <f>VLOOKUP($A52,'JAN-DEC'!#REF!,20,FALSE)</f>
        <v>#REF!</v>
      </c>
      <c r="L52" s="96" t="e">
        <f>VLOOKUP($A52,'JAN-DEC'!#REF!,21,FALSE)</f>
        <v>#REF!</v>
      </c>
      <c r="M52" s="96" t="e">
        <f>VLOOKUP($A52,'JAN-DEC'!#REF!,22,FALSE)</f>
        <v>#REF!</v>
      </c>
      <c r="N52" s="96" t="e">
        <f>VLOOKUP($A52,'JAN-DEC'!#REF!,23,FALSE)</f>
        <v>#REF!</v>
      </c>
      <c r="O52" s="96" t="e">
        <f>VLOOKUP($A52,'JAN-DEC'!#REF!,24,FALSE)</f>
        <v>#REF!</v>
      </c>
      <c r="P52" s="96" t="e">
        <f>VLOOKUP($A52,'JAN-DEC'!#REF!,25,FALSE)</f>
        <v>#REF!</v>
      </c>
      <c r="Q52" s="96" t="e">
        <f>VLOOKUP($A52,'JAN-DEC'!#REF!,26,FALSE)</f>
        <v>#REF!</v>
      </c>
      <c r="R52" s="96" t="e">
        <f>VLOOKUP($A52,'JAN-DEC'!#REF!,27,FALSE)</f>
        <v>#REF!</v>
      </c>
      <c r="S52" s="96" t="e">
        <f>VLOOKUP($A52,'JAN-DEC'!#REF!,28,FALSE)</f>
        <v>#REF!</v>
      </c>
      <c r="T52" s="96" t="e">
        <f>VLOOKUP($A52,'JAN-DEC'!#REF!,29,FALSE)</f>
        <v>#REF!</v>
      </c>
      <c r="U52" s="96" t="e">
        <f>VLOOKUP($A52,'JAN-DEC'!#REF!,30,FALSE)</f>
        <v>#REF!</v>
      </c>
      <c r="V52" s="116" t="e">
        <f t="shared" si="7"/>
        <v>#REF!</v>
      </c>
    </row>
    <row r="53">
      <c r="A53" s="95"/>
      <c r="B53" s="95"/>
      <c r="C53" s="96"/>
      <c r="D53" s="96"/>
      <c r="E53" s="96"/>
      <c r="F53" s="96"/>
      <c r="G53" s="96"/>
      <c r="H53" s="96"/>
      <c r="I53" s="96"/>
      <c r="J53" s="96"/>
      <c r="K53" s="96"/>
      <c r="L53" s="96"/>
      <c r="M53" s="96"/>
      <c r="N53" s="96"/>
      <c r="O53" s="96"/>
      <c r="P53" s="96"/>
      <c r="Q53" s="96"/>
      <c r="R53" s="96"/>
      <c r="S53" s="96"/>
      <c r="T53" s="96"/>
      <c r="U53" s="96"/>
      <c r="V53" s="116">
        <f t="shared" si="7"/>
        <v>0</v>
      </c>
    </row>
    <row r="54">
      <c r="A54" s="95"/>
      <c r="B54" s="104" t="s">
        <v>34</v>
      </c>
      <c r="C54" s="105" t="e">
        <f>SUM(C34:C53)</f>
        <v>#REF!</v>
      </c>
      <c r="D54" s="105" t="e">
        <f>SUM(D34:D53)</f>
        <v>#REF!</v>
      </c>
      <c r="E54" s="105" t="e">
        <f ref="E54:F54" t="shared" si="32">SUM(E34:E53)</f>
        <v>#REF!</v>
      </c>
      <c r="F54" s="105" t="e">
        <f t="shared" si="32"/>
        <v>#REF!</v>
      </c>
      <c r="G54" s="105" t="e">
        <f>SUM(G34:G53)</f>
        <v>#REF!</v>
      </c>
      <c r="H54" s="105" t="e">
        <f>SUM(H34:H53)</f>
        <v>#REF!</v>
      </c>
      <c r="I54" s="105" t="e">
        <f>SUM(I34:I53)</f>
        <v>#REF!</v>
      </c>
      <c r="J54" s="105" t="e">
        <f ref="J54:T54" t="shared" si="36">SUM(J34:J53)</f>
        <v>#REF!</v>
      </c>
      <c r="K54" s="105" t="e">
        <f t="shared" si="36"/>
        <v>#REF!</v>
      </c>
      <c r="L54" s="105" t="e">
        <f t="shared" si="36"/>
        <v>#REF!</v>
      </c>
      <c r="M54" s="105" t="e">
        <f t="shared" si="36"/>
        <v>#REF!</v>
      </c>
      <c r="N54" s="105" t="e">
        <f t="shared" si="36"/>
        <v>#REF!</v>
      </c>
      <c r="O54" s="105" t="e">
        <f t="shared" si="36"/>
        <v>#REF!</v>
      </c>
      <c r="P54" s="105" t="e">
        <f t="shared" si="36"/>
        <v>#REF!</v>
      </c>
      <c r="Q54" s="105" t="e">
        <f t="shared" si="36"/>
        <v>#REF!</v>
      </c>
      <c r="R54" s="105" t="e">
        <f t="shared" si="36"/>
        <v>#REF!</v>
      </c>
      <c r="S54" s="105" t="e">
        <f t="shared" si="36"/>
        <v>#REF!</v>
      </c>
      <c r="T54" s="105" t="e">
        <f t="shared" si="36"/>
        <v>#REF!</v>
      </c>
      <c r="U54" s="105" t="e">
        <f>SUM(U34:U53)</f>
        <v>#REF!</v>
      </c>
      <c r="V54" s="116" t="e">
        <f t="shared" si="7"/>
        <v>#REF!</v>
      </c>
    </row>
    <row r="55">
      <c r="A55" s="97" t="s">
        <v>94</v>
      </c>
      <c r="B55" s="95"/>
      <c r="C55" s="96"/>
      <c r="D55" s="96"/>
      <c r="E55" s="96"/>
      <c r="F55" s="96"/>
      <c r="G55" s="96"/>
      <c r="H55" s="96"/>
      <c r="I55" s="96"/>
      <c r="J55" s="96"/>
      <c r="K55" s="96"/>
      <c r="L55" s="96"/>
      <c r="M55" s="96"/>
      <c r="N55" s="96"/>
      <c r="O55" s="96"/>
      <c r="P55" s="96"/>
      <c r="Q55" s="96"/>
      <c r="R55" s="96"/>
      <c r="S55" s="96"/>
      <c r="T55" s="96"/>
      <c r="U55" s="96"/>
      <c r="V55" s="116">
        <f t="shared" si="7"/>
        <v>0</v>
      </c>
    </row>
    <row r="56">
      <c r="A56" s="115" t="s">
        <v>95</v>
      </c>
      <c r="B56" s="95" t="e">
        <f>+'JAN-DEC'!#REF!</f>
        <v>#REF!</v>
      </c>
      <c r="C56" s="96" t="e">
        <f>VLOOKUP($B56,'JAN-DEC'!#REF!,12,FALSE)</f>
        <v>#REF!</v>
      </c>
      <c r="D56" s="96" t="e">
        <f>VLOOKUP($B56,'JAN-DEC'!#REF!,13,FALSE)</f>
        <v>#REF!</v>
      </c>
      <c r="E56" s="96" t="e">
        <f>VLOOKUP($B56,'JAN-DEC'!#REF!,14,FALSE)</f>
        <v>#REF!</v>
      </c>
      <c r="F56" s="96" t="e">
        <f>VLOOKUP($B56,'JAN-DEC'!#REF!,15,FALSE)</f>
        <v>#REF!</v>
      </c>
      <c r="G56" s="96" t="e">
        <f>VLOOKUP($B56,'JAN-DEC'!#REF!,16,FALSE)</f>
        <v>#REF!</v>
      </c>
      <c r="H56" s="96" t="e">
        <f>VLOOKUP($B56,'JAN-DEC'!#REF!,17,FALSE)</f>
        <v>#REF!</v>
      </c>
      <c r="I56" s="96" t="e">
        <f>VLOOKUP($B56,'JAN-DEC'!#REF!,18,FALSE)</f>
        <v>#REF!</v>
      </c>
      <c r="J56" s="96" t="e">
        <f>VLOOKUP($B56,'JAN-DEC'!#REF!,19,FALSE)</f>
        <v>#REF!</v>
      </c>
      <c r="K56" s="96" t="e">
        <f>VLOOKUP($B56,'JAN-DEC'!#REF!,20,FALSE)</f>
        <v>#REF!</v>
      </c>
      <c r="L56" s="96" t="e">
        <f>VLOOKUP($B56,'JAN-DEC'!#REF!,21,FALSE)</f>
        <v>#REF!</v>
      </c>
      <c r="M56" s="96" t="e">
        <f>VLOOKUP($B56,'JAN-DEC'!#REF!,22,FALSE)</f>
        <v>#REF!</v>
      </c>
      <c r="N56" s="96" t="e">
        <f>VLOOKUP($B56,'JAN-DEC'!#REF!,23,FALSE)</f>
        <v>#REF!</v>
      </c>
      <c r="O56" s="96" t="e">
        <f>VLOOKUP($B56,'JAN-DEC'!#REF!,24,FALSE)</f>
        <v>#REF!</v>
      </c>
      <c r="P56" s="96" t="e">
        <f>VLOOKUP($B56,'JAN-DEC'!#REF!,25,FALSE)</f>
        <v>#REF!</v>
      </c>
      <c r="Q56" s="96" t="e">
        <f>VLOOKUP($B56,'JAN-DEC'!#REF!,26,FALSE)</f>
        <v>#REF!</v>
      </c>
      <c r="R56" s="96" t="e">
        <f>VLOOKUP($B56,'JAN-DEC'!#REF!,27,FALSE)</f>
        <v>#REF!</v>
      </c>
      <c r="S56" s="96" t="e">
        <f>VLOOKUP($B56,'JAN-DEC'!#REF!,28,FALSE)</f>
        <v>#REF!</v>
      </c>
      <c r="T56" s="96" t="e">
        <f>VLOOKUP($B56,'JAN-DEC'!#REF!,29,FALSE)</f>
        <v>#REF!</v>
      </c>
      <c r="U56" s="96" t="e">
        <f>VLOOKUP($B56,'JAN-DEC'!#REF!,30,FALSE)</f>
        <v>#REF!</v>
      </c>
      <c r="V56" s="116" t="e">
        <f t="shared" si="7"/>
        <v>#REF!</v>
      </c>
    </row>
    <row r="57">
      <c r="A57" s="115" t="s">
        <v>96</v>
      </c>
      <c r="B57" s="95" t="e">
        <f>+'JAN-DEC'!#REF!</f>
        <v>#REF!</v>
      </c>
      <c r="C57" s="96" t="e">
        <f>VLOOKUP($B57,'JAN-DEC'!#REF!,12,FALSE)</f>
        <v>#REF!</v>
      </c>
      <c r="D57" s="96" t="e">
        <f>VLOOKUP($B57,'JAN-DEC'!#REF!,13,FALSE)</f>
        <v>#REF!</v>
      </c>
      <c r="E57" s="96" t="e">
        <f>VLOOKUP($B57,'JAN-DEC'!#REF!,14,FALSE)</f>
        <v>#REF!</v>
      </c>
      <c r="F57" s="96" t="e">
        <f>VLOOKUP($B57,'JAN-DEC'!#REF!,15,FALSE)</f>
        <v>#REF!</v>
      </c>
      <c r="G57" s="96" t="e">
        <f>VLOOKUP($B57,'JAN-DEC'!#REF!,16,FALSE)</f>
        <v>#REF!</v>
      </c>
      <c r="H57" s="96" t="e">
        <f>VLOOKUP($B57,'JAN-DEC'!#REF!,17,FALSE)</f>
        <v>#REF!</v>
      </c>
      <c r="I57" s="96" t="e">
        <f>VLOOKUP($B57,'JAN-DEC'!#REF!,18,FALSE)</f>
        <v>#REF!</v>
      </c>
      <c r="J57" s="96" t="e">
        <f>VLOOKUP($B57,'JAN-DEC'!#REF!,19,FALSE)</f>
        <v>#REF!</v>
      </c>
      <c r="K57" s="96" t="e">
        <f>VLOOKUP($B57,'JAN-DEC'!#REF!,20,FALSE)</f>
        <v>#REF!</v>
      </c>
      <c r="L57" s="96" t="e">
        <f>VLOOKUP($B57,'JAN-DEC'!#REF!,21,FALSE)</f>
        <v>#REF!</v>
      </c>
      <c r="M57" s="96" t="e">
        <f>VLOOKUP($B57,'JAN-DEC'!#REF!,22,FALSE)</f>
        <v>#REF!</v>
      </c>
      <c r="N57" s="96" t="e">
        <f>VLOOKUP($B57,'JAN-DEC'!#REF!,23,FALSE)</f>
        <v>#REF!</v>
      </c>
      <c r="O57" s="96" t="e">
        <f>VLOOKUP($B57,'JAN-DEC'!#REF!,24,FALSE)</f>
        <v>#REF!</v>
      </c>
      <c r="P57" s="96" t="e">
        <f>VLOOKUP($B57,'JAN-DEC'!#REF!,25,FALSE)</f>
        <v>#REF!</v>
      </c>
      <c r="Q57" s="96" t="e">
        <f>VLOOKUP($B57,'JAN-DEC'!#REF!,26,FALSE)</f>
        <v>#REF!</v>
      </c>
      <c r="R57" s="96" t="e">
        <f>VLOOKUP($B57,'JAN-DEC'!#REF!,27,FALSE)</f>
        <v>#REF!</v>
      </c>
      <c r="S57" s="96" t="e">
        <f>VLOOKUP($B57,'JAN-DEC'!#REF!,28,FALSE)</f>
        <v>#REF!</v>
      </c>
      <c r="T57" s="96" t="e">
        <f>VLOOKUP($B57,'JAN-DEC'!#REF!,29,FALSE)</f>
        <v>#REF!</v>
      </c>
      <c r="U57" s="96" t="e">
        <f>VLOOKUP($B57,'JAN-DEC'!#REF!,30,FALSE)</f>
        <v>#REF!</v>
      </c>
      <c r="V57" s="116" t="e">
        <f t="shared" si="7"/>
        <v>#REF!</v>
      </c>
    </row>
    <row r="58">
      <c r="A58" s="115" t="s">
        <v>97</v>
      </c>
      <c r="B58" s="95" t="e">
        <f>+'JAN-DEC'!#REF!</f>
        <v>#REF!</v>
      </c>
      <c r="C58" s="96" t="e">
        <f>VLOOKUP($B58,'JAN-DEC'!#REF!,12,FALSE)</f>
        <v>#REF!</v>
      </c>
      <c r="D58" s="96" t="e">
        <f>VLOOKUP($B58,'JAN-DEC'!#REF!,13,FALSE)</f>
        <v>#REF!</v>
      </c>
      <c r="E58" s="96" t="e">
        <f>VLOOKUP($B58,'JAN-DEC'!#REF!,14,FALSE)</f>
        <v>#REF!</v>
      </c>
      <c r="F58" s="96" t="e">
        <f>VLOOKUP($B58,'JAN-DEC'!#REF!,15,FALSE)</f>
        <v>#REF!</v>
      </c>
      <c r="G58" s="96" t="e">
        <f>VLOOKUP($B58,'JAN-DEC'!#REF!,16,FALSE)</f>
        <v>#REF!</v>
      </c>
      <c r="H58" s="96" t="e">
        <f>VLOOKUP($B58,'JAN-DEC'!#REF!,17,FALSE)</f>
        <v>#REF!</v>
      </c>
      <c r="I58" s="96" t="e">
        <f>VLOOKUP($B58,'JAN-DEC'!#REF!,18,FALSE)</f>
        <v>#REF!</v>
      </c>
      <c r="J58" s="96" t="e">
        <f>VLOOKUP($B58,'JAN-DEC'!#REF!,19,FALSE)</f>
        <v>#REF!</v>
      </c>
      <c r="K58" s="96" t="e">
        <f>VLOOKUP($B58,'JAN-DEC'!#REF!,20,FALSE)</f>
        <v>#REF!</v>
      </c>
      <c r="L58" s="96" t="e">
        <f>VLOOKUP($B58,'JAN-DEC'!#REF!,21,FALSE)</f>
        <v>#REF!</v>
      </c>
      <c r="M58" s="96" t="e">
        <f>VLOOKUP($B58,'JAN-DEC'!#REF!,22,FALSE)</f>
        <v>#REF!</v>
      </c>
      <c r="N58" s="96" t="e">
        <f>VLOOKUP($B58,'JAN-DEC'!#REF!,23,FALSE)</f>
        <v>#REF!</v>
      </c>
      <c r="O58" s="96" t="e">
        <f>VLOOKUP($B58,'JAN-DEC'!#REF!,24,FALSE)</f>
        <v>#REF!</v>
      </c>
      <c r="P58" s="96" t="e">
        <f>VLOOKUP($B58,'JAN-DEC'!#REF!,25,FALSE)</f>
        <v>#REF!</v>
      </c>
      <c r="Q58" s="96" t="e">
        <f>VLOOKUP($B58,'JAN-DEC'!#REF!,26,FALSE)</f>
        <v>#REF!</v>
      </c>
      <c r="R58" s="96" t="e">
        <f>VLOOKUP($B58,'JAN-DEC'!#REF!,27,FALSE)</f>
        <v>#REF!</v>
      </c>
      <c r="S58" s="96" t="e">
        <f>VLOOKUP($B58,'JAN-DEC'!#REF!,28,FALSE)</f>
        <v>#REF!</v>
      </c>
      <c r="T58" s="96" t="e">
        <f>VLOOKUP($B58,'JAN-DEC'!#REF!,29,FALSE)</f>
        <v>#REF!</v>
      </c>
      <c r="U58" s="96" t="e">
        <f>VLOOKUP($B58,'JAN-DEC'!#REF!,30,FALSE)</f>
        <v>#REF!</v>
      </c>
      <c r="V58" s="116" t="e">
        <f t="shared" si="7"/>
        <v>#REF!</v>
      </c>
    </row>
    <row r="59">
      <c r="A59" s="95"/>
      <c r="B59" s="104" t="s">
        <v>34</v>
      </c>
      <c r="C59" s="105" t="e">
        <f>SUM(C56:C58)</f>
        <v>#REF!</v>
      </c>
      <c r="D59" s="105" t="e">
        <f>SUM(D56:D58)</f>
        <v>#REF!</v>
      </c>
      <c r="E59" s="105" t="e">
        <f ref="E59:F59" t="shared" si="38">SUM(E56:E58)</f>
        <v>#REF!</v>
      </c>
      <c r="F59" s="105" t="e">
        <f t="shared" si="38"/>
        <v>#REF!</v>
      </c>
      <c r="G59" s="105" t="e">
        <f>SUM(G56:G58)</f>
        <v>#REF!</v>
      </c>
      <c r="H59" s="105" t="e">
        <f>SUM(H56:H58)</f>
        <v>#REF!</v>
      </c>
      <c r="I59" s="105" t="e">
        <f>SUM(I56:I58)</f>
        <v>#REF!</v>
      </c>
      <c r="J59" s="105" t="e">
        <f ref="J59:T59" t="shared" si="42">SUM(J56:J58)</f>
        <v>#REF!</v>
      </c>
      <c r="K59" s="105" t="e">
        <f t="shared" si="42"/>
        <v>#REF!</v>
      </c>
      <c r="L59" s="105" t="e">
        <f t="shared" si="42"/>
        <v>#REF!</v>
      </c>
      <c r="M59" s="105" t="e">
        <f t="shared" si="42"/>
        <v>#REF!</v>
      </c>
      <c r="N59" s="105" t="e">
        <f t="shared" si="42"/>
        <v>#REF!</v>
      </c>
      <c r="O59" s="105" t="e">
        <f t="shared" si="42"/>
        <v>#REF!</v>
      </c>
      <c r="P59" s="105" t="e">
        <f t="shared" si="42"/>
        <v>#REF!</v>
      </c>
      <c r="Q59" s="105" t="e">
        <f t="shared" si="42"/>
        <v>#REF!</v>
      </c>
      <c r="R59" s="105" t="e">
        <f t="shared" si="42"/>
        <v>#REF!</v>
      </c>
      <c r="S59" s="105" t="e">
        <f t="shared" si="42"/>
        <v>#REF!</v>
      </c>
      <c r="T59" s="105" t="e">
        <f t="shared" si="42"/>
        <v>#REF!</v>
      </c>
      <c r="U59" s="105" t="e">
        <f>SUM(U56:U58)</f>
        <v>#REF!</v>
      </c>
      <c r="V59" s="116" t="e">
        <f t="shared" si="7"/>
        <v>#REF!</v>
      </c>
    </row>
    <row r="60" ht="15.75">
      <c r="A60" s="95"/>
      <c r="B60" s="100" t="s">
        <v>98</v>
      </c>
      <c r="C60" s="101" t="e">
        <f>SUM(C59,C54,C32,C20)</f>
        <v>#REF!</v>
      </c>
      <c r="D60" s="102" t="e">
        <f ref="D60:J60" t="shared" si="44">SUM(D59,D54,D32,D20)</f>
        <v>#REF!</v>
      </c>
      <c r="E60" s="102" t="e">
        <f t="shared" si="44"/>
        <v>#REF!</v>
      </c>
      <c r="F60" s="102" t="e">
        <f t="shared" si="44"/>
        <v>#REF!</v>
      </c>
      <c r="G60" s="102" t="e">
        <f t="shared" si="44"/>
        <v>#REF!</v>
      </c>
      <c r="H60" s="102" t="e">
        <f t="shared" si="44"/>
        <v>#REF!</v>
      </c>
      <c r="I60" s="102" t="e">
        <f t="shared" si="44"/>
        <v>#REF!</v>
      </c>
      <c r="J60" s="102" t="e">
        <f t="shared" si="44"/>
        <v>#REF!</v>
      </c>
      <c r="K60" s="102" t="e">
        <f ref="K60:T60" t="shared" si="45">SUM(K59,K54,K32,K20)</f>
        <v>#REF!</v>
      </c>
      <c r="L60" s="102" t="e">
        <f t="shared" si="45"/>
        <v>#REF!</v>
      </c>
      <c r="M60" s="102" t="e">
        <f t="shared" si="45"/>
        <v>#REF!</v>
      </c>
      <c r="N60" s="102" t="e">
        <f t="shared" si="45"/>
        <v>#REF!</v>
      </c>
      <c r="O60" s="102" t="e">
        <f t="shared" si="45"/>
        <v>#REF!</v>
      </c>
      <c r="P60" s="102" t="e">
        <f t="shared" si="45"/>
        <v>#REF!</v>
      </c>
      <c r="Q60" s="102" t="e">
        <f t="shared" si="45"/>
        <v>#REF!</v>
      </c>
      <c r="R60" s="102" t="e">
        <f t="shared" si="45"/>
        <v>#REF!</v>
      </c>
      <c r="S60" s="102" t="e">
        <f t="shared" si="45"/>
        <v>#REF!</v>
      </c>
      <c r="T60" s="102" t="e">
        <f t="shared" si="45"/>
        <v>#REF!</v>
      </c>
      <c r="U60" s="102" t="e">
        <f>SUM(U59,U54,U32,U20)</f>
        <v>#REF!</v>
      </c>
      <c r="V60" s="116" t="e">
        <f t="shared" si="7"/>
        <v>#REF!</v>
      </c>
    </row>
    <row r="61" ht="15.75">
      <c r="A61" s="95"/>
      <c r="B61" s="95"/>
      <c r="C61" s="96"/>
    </row>
    <row r="62">
      <c r="A62" s="95"/>
      <c r="B62" s="95"/>
      <c r="C62" s="96"/>
    </row>
    <row r="63">
      <c r="A63" s="95"/>
      <c r="B63" s="95"/>
      <c r="C63" s="96"/>
    </row>
    <row r="64">
      <c r="B64" s="103" t="s">
        <v>99</v>
      </c>
      <c r="C64" s="94" t="e">
        <f>+'JAN-DEC'!#REF!</f>
        <v>#REF!</v>
      </c>
      <c r="D64" s="94" t="e">
        <f>+'JAN-DEC'!#REF!</f>
        <v>#REF!</v>
      </c>
      <c r="E64" s="94" t="e">
        <f>+'JAN-DEC'!#REF!</f>
        <v>#REF!</v>
      </c>
      <c r="F64" s="94" t="e">
        <f>+'JAN-DEC'!#REF!</f>
        <v>#REF!</v>
      </c>
      <c r="G64" s="94" t="e">
        <f>+'JAN-DEC'!#REF!</f>
        <v>#REF!</v>
      </c>
      <c r="H64" s="94" t="e">
        <f>+'JAN-DEC'!#REF!</f>
        <v>#REF!</v>
      </c>
      <c r="I64" s="94" t="e">
        <f>+'JAN-DEC'!#REF!</f>
        <v>#REF!</v>
      </c>
      <c r="J64" s="94" t="e">
        <f>+'JAN-DEC'!#REF!</f>
        <v>#REF!</v>
      </c>
      <c r="K64" s="94" t="e">
        <f>+'JAN-DEC'!#REF!</f>
        <v>#REF!</v>
      </c>
      <c r="L64" s="94" t="e">
        <f>+'JAN-DEC'!#REF!</f>
        <v>#REF!</v>
      </c>
      <c r="M64" s="94" t="e">
        <f>+'JAN-DEC'!#REF!</f>
        <v>#REF!</v>
      </c>
      <c r="N64" s="94" t="e">
        <f>+'JAN-DEC'!#REF!</f>
        <v>#REF!</v>
      </c>
      <c r="O64" s="94" t="e">
        <f>+'JAN-DEC'!#REF!</f>
        <v>#REF!</v>
      </c>
      <c r="P64" s="94" t="e">
        <f>+'JAN-DEC'!#REF!</f>
        <v>#REF!</v>
      </c>
      <c r="Q64" s="94" t="e">
        <f>+'JAN-DEC'!#REF!</f>
        <v>#REF!</v>
      </c>
      <c r="R64" s="94" t="e">
        <f>+'JAN-DEC'!#REF!</f>
        <v>#REF!</v>
      </c>
      <c r="S64" s="94" t="e">
        <f>+'JAN-DEC'!#REF!</f>
        <v>#REF!</v>
      </c>
      <c r="T64" s="94" t="e">
        <f>+'JAN-DEC'!#REF!</f>
        <v>#REF!</v>
      </c>
    </row>
    <row r="65">
      <c r="B65" s="103" t="s">
        <v>100</v>
      </c>
      <c r="C65" s="94" t="e">
        <f>+C64-C60</f>
        <v>#REF!</v>
      </c>
      <c r="D65" s="94" t="e">
        <f ref="D65:J65" t="shared" si="47">+D64-D60</f>
        <v>#REF!</v>
      </c>
      <c r="E65" s="94" t="e">
        <f t="shared" si="47"/>
        <v>#REF!</v>
      </c>
      <c r="F65" s="94" t="e">
        <f t="shared" si="47"/>
        <v>#REF!</v>
      </c>
      <c r="G65" s="94" t="e">
        <f t="shared" si="47"/>
        <v>#REF!</v>
      </c>
      <c r="H65" s="94" t="e">
        <f t="shared" si="47"/>
        <v>#REF!</v>
      </c>
      <c r="I65" s="94" t="e">
        <f t="shared" si="47"/>
        <v>#REF!</v>
      </c>
      <c r="J65" s="94" t="e">
        <f t="shared" si="47"/>
        <v>#REF!</v>
      </c>
      <c r="K65" s="94" t="e">
        <f ref="K65:T65" t="shared" si="48">+K64-K60</f>
        <v>#REF!</v>
      </c>
      <c r="L65" s="94" t="e">
        <f t="shared" si="48"/>
        <v>#REF!</v>
      </c>
      <c r="M65" s="94" t="e">
        <f t="shared" si="48"/>
        <v>#REF!</v>
      </c>
      <c r="N65" s="94" t="e">
        <f t="shared" si="48"/>
        <v>#REF!</v>
      </c>
      <c r="O65" s="94" t="e">
        <f t="shared" si="48"/>
        <v>#REF!</v>
      </c>
      <c r="P65" s="94" t="e">
        <f t="shared" si="48"/>
        <v>#REF!</v>
      </c>
      <c r="Q65" s="94" t="e">
        <f t="shared" si="48"/>
        <v>#REF!</v>
      </c>
      <c r="R65" s="94" t="e">
        <f t="shared" si="48"/>
        <v>#REF!</v>
      </c>
      <c r="S65" s="94" t="e">
        <f t="shared" si="48"/>
        <v>#REF!</v>
      </c>
      <c r="T65" s="94" t="e">
        <f t="shared" si="48"/>
        <v>#REF!</v>
      </c>
    </row>
    <row r="66">
      <c r="B66" s="103" t="s">
        <v>101</v>
      </c>
      <c r="D66" s="64"/>
      <c r="E66" s="64">
        <f>+'[1]FAR1 '!$J$325</f>
        <v>-720500</v>
      </c>
      <c r="F66" s="64">
        <f>+'[1]FAR1 '!$L$325</f>
        <v>2557126577.36</v>
      </c>
      <c r="G66" s="64"/>
      <c r="H66" s="64"/>
      <c r="I66" s="64"/>
      <c r="J66" s="64"/>
      <c r="K66" s="64"/>
      <c r="L66" s="64"/>
      <c r="M66" s="64"/>
      <c r="N66" s="64"/>
      <c r="O66" s="64"/>
      <c r="P66" s="64"/>
      <c r="Q66" s="64"/>
      <c r="R66" s="64"/>
      <c r="S66" s="64"/>
      <c r="T66" s="64">
        <f>+'[1]FAR1 '!$BK$325</f>
        <v>252474611.35</v>
      </c>
      <c r="U66" s="64"/>
    </row>
  </sheetData>
  <conditionalFormatting sqref="A1:A3">
    <cfRule type="duplicateValues" dxfId="0" priority="4"/>
  </conditionalFormatting>
  <conditionalFormatting sqref="A11">
    <cfRule type="duplicateValues" dxfId="0" priority="2"/>
  </conditionalFormatting>
  <conditionalFormatting sqref="A16">
    <cfRule type="duplicateValues" dxfId="0" priority="1"/>
  </conditionalFormatting>
  <conditionalFormatting sqref="A5:A6">
    <cfRule type="duplicateValues" dxfId="0" priority="24"/>
  </conditionalFormatting>
  <pageMargins left="0" right="0" top="0" bottom="0" header="0.31496062992125984" footer="0.31496062992125984"/>
  <pageSetup paperSize="9" scale="80" orientation="portrait"/>
  <headerFooter/>
</worksheet>
</file>

<file path=xl/worksheets/sheet3.xml><?xml version="1.0" encoding="utf-8"?>
<worksheet xmlns="http://schemas.openxmlformats.org/spreadsheetml/2006/main" xmlns:r="http://schemas.openxmlformats.org/officeDocument/2006/relationships">
  <dimension ref="A1:AK77"/>
  <sheetViews>
    <sheetView topLeftCell="J1" workbookViewId="0">
      <pane ySplit="2" topLeftCell="A56" activePane="bottomLeft" state="frozen"/>
      <selection pane="bottomLeft" activeCell="W77" sqref="W77"/>
    </sheetView>
  </sheetViews>
  <sheetFormatPr defaultRowHeight="15"/>
  <cols>
    <col min="2" max="2" width="14.140625" customWidth="1"/>
    <col min="3" max="3" bestFit="1" width="16.140625" customWidth="1" style="113"/>
    <col min="4" max="4" hidden="1" width="16.140625" customWidth="1" style="113"/>
    <col min="5" max="5" width="60.7109375" customWidth="1" style="111"/>
    <col min="6" max="6" bestFit="1" width="16.85546875" customWidth="1" style="117"/>
    <col min="7" max="7" bestFit="1" width="13.5703125" customWidth="1" style="64"/>
    <col min="8" max="8" bestFit="1" width="12.5703125" customWidth="1" style="64"/>
    <col min="9" max="9" bestFit="1" width="16.85546875" customWidth="1" style="64"/>
    <col min="10" max="11" bestFit="1" width="14.28515625" customWidth="1" style="64"/>
    <col min="12" max="12" bestFit="1" width="15.28515625" customWidth="1" style="64"/>
    <col min="13" max="21" width="9.140625" customWidth="1" style="64"/>
    <col min="22" max="23" bestFit="1" width="15.28515625" customWidth="1" style="64"/>
    <col min="24" max="24" bestFit="1" width="16.85546875" customWidth="1" style="64"/>
    <col min="25" max="36" width="9.140625" customWidth="1" style="64"/>
  </cols>
  <sheetData>
    <row r="1" ht="45.75" s="109" customFormat="1">
      <c r="A1" s="108" t="s">
        <v>102</v>
      </c>
      <c r="B1" s="108" t="s">
        <v>103</v>
      </c>
      <c r="C1" s="112"/>
      <c r="D1" s="112"/>
      <c r="E1" s="110"/>
      <c r="F1" s="92" t="s">
        <v>11</v>
      </c>
      <c r="G1" s="92" t="s">
        <v>12</v>
      </c>
      <c r="H1" s="92" t="s">
        <v>13</v>
      </c>
      <c r="I1" s="99" t="s">
        <v>14</v>
      </c>
      <c r="J1" s="92" t="s">
        <v>15</v>
      </c>
      <c r="K1" s="92" t="s">
        <v>16</v>
      </c>
      <c r="L1" s="92" t="s">
        <v>17</v>
      </c>
      <c r="M1" s="92" t="s">
        <v>18</v>
      </c>
      <c r="N1" s="92" t="s">
        <v>19</v>
      </c>
      <c r="O1" s="92" t="s">
        <v>20</v>
      </c>
      <c r="P1" s="92" t="s">
        <v>21</v>
      </c>
      <c r="Q1" s="92" t="s">
        <v>22</v>
      </c>
      <c r="R1" s="92" t="s">
        <v>23</v>
      </c>
      <c r="S1" s="92" t="s">
        <v>24</v>
      </c>
      <c r="T1" s="92" t="s">
        <v>25</v>
      </c>
      <c r="U1" s="92" t="s">
        <v>26</v>
      </c>
      <c r="V1" s="99" t="s">
        <v>27</v>
      </c>
      <c r="W1" s="99" t="s">
        <v>28</v>
      </c>
      <c r="X1" s="92" t="s">
        <v>29</v>
      </c>
      <c r="Y1" s="118"/>
      <c r="Z1" s="118"/>
      <c r="AA1" s="118"/>
      <c r="AB1" s="118"/>
      <c r="AC1" s="118"/>
      <c r="AD1" s="118"/>
      <c r="AE1" s="118"/>
      <c r="AF1" s="118"/>
      <c r="AG1" s="118"/>
      <c r="AH1" s="118"/>
      <c r="AI1" s="118"/>
      <c r="AJ1" s="118"/>
    </row>
    <row r="3" ht="15" customHeight="1">
      <c r="D3" s="113">
        <v>100000100001000</v>
      </c>
      <c r="E3" s="114" t="s">
        <v>104</v>
      </c>
    </row>
    <row r="4" ht="15" customHeight="1">
      <c r="A4" s="0" t="s">
        <v>105</v>
      </c>
      <c r="B4" s="0" t="s">
        <v>106</v>
      </c>
      <c r="C4" s="114" t="s">
        <v>104</v>
      </c>
      <c r="D4" s="114"/>
      <c r="E4" s="95" t="s">
        <v>42</v>
      </c>
      <c r="F4" s="117" t="e">
        <f>VLOOKUP($E4,Sheet2!$A$6:$V$60,3,FALSE)</f>
        <v>#REF!</v>
      </c>
      <c r="G4" s="117" t="e">
        <f>VLOOKUP($E4,Sheet2!$A$6:$V$60,4,FALSE)</f>
        <v>#REF!</v>
      </c>
      <c r="H4" s="117" t="e">
        <f>VLOOKUP($E4,Sheet2!$A$6:$V$60,5,FALSE)</f>
        <v>#REF!</v>
      </c>
      <c r="I4" s="117" t="e">
        <f>VLOOKUP($E4,Sheet2!$A$6:$V$60,6,FALSE)</f>
        <v>#REF!</v>
      </c>
      <c r="J4" s="117" t="e">
        <f>VLOOKUP($E4,Sheet2!$A$6:$V$60,7,FALSE)</f>
        <v>#REF!</v>
      </c>
      <c r="K4" s="117" t="e">
        <f>VLOOKUP($E4,Sheet2!$A$6:$V$60,8,FALSE)</f>
        <v>#REF!</v>
      </c>
      <c r="L4" s="117" t="e">
        <f>VLOOKUP($E4,Sheet2!$A$6:$V$60,9,FALSE)</f>
        <v>#REF!</v>
      </c>
      <c r="M4" s="117" t="e">
        <f>VLOOKUP($E4,Sheet2!$A$6:$V$60,10,FALSE)</f>
        <v>#REF!</v>
      </c>
      <c r="N4" s="117" t="e">
        <f>VLOOKUP($E4,Sheet2!$A$6:$V$60,11,FALSE)</f>
        <v>#REF!</v>
      </c>
      <c r="O4" s="117" t="e">
        <f>VLOOKUP($E4,Sheet2!$A$6:$V$60,12,FALSE)</f>
        <v>#REF!</v>
      </c>
      <c r="P4" s="117" t="e">
        <f>VLOOKUP($E4,Sheet2!$A$6:$V$60,13,FALSE)</f>
        <v>#REF!</v>
      </c>
      <c r="Q4" s="117" t="e">
        <f>VLOOKUP($E4,Sheet2!$A$6:$V$60,14,FALSE)</f>
        <v>#REF!</v>
      </c>
      <c r="R4" s="117" t="e">
        <f>VLOOKUP($E4,Sheet2!$A$6:$V$60,15,FALSE)</f>
        <v>#REF!</v>
      </c>
      <c r="S4" s="117" t="e">
        <f>VLOOKUP($E4,Sheet2!$A$6:$V$60,16,FALSE)</f>
        <v>#REF!</v>
      </c>
      <c r="T4" s="117" t="e">
        <f>VLOOKUP($E4,Sheet2!$A$6:$V$60,17,FALSE)</f>
        <v>#REF!</v>
      </c>
      <c r="U4" s="117" t="e">
        <f>VLOOKUP($E4,Sheet2!$A$6:$V$60,18,FALSE)</f>
        <v>#REF!</v>
      </c>
      <c r="V4" s="117" t="e">
        <f>VLOOKUP($E4,Sheet2!$A$6:$V$60,19,FALSE)</f>
        <v>#REF!</v>
      </c>
      <c r="W4" s="117" t="e">
        <f>VLOOKUP($E4,Sheet2!$A$6:$V$60,20,FALSE)</f>
        <v>#REF!</v>
      </c>
      <c r="X4" s="117" t="e">
        <f>VLOOKUP($E4,Sheet2!$A$6:$V$60,21,FALSE)</f>
        <v>#REF!</v>
      </c>
      <c r="Y4" s="117" t="e">
        <f>+W4+X4-I4</f>
        <v>#REF!</v>
      </c>
      <c r="Z4" s="117"/>
      <c r="AA4" s="117"/>
      <c r="AB4" s="117"/>
      <c r="AC4" s="117"/>
      <c r="AD4" s="117"/>
      <c r="AE4" s="117"/>
      <c r="AF4" s="117"/>
      <c r="AG4" s="117"/>
      <c r="AH4" s="117"/>
      <c r="AI4" s="117"/>
      <c r="AJ4" s="117"/>
      <c r="AK4" s="117"/>
    </row>
    <row r="5" ht="15" customHeight="1">
      <c r="D5" s="113">
        <v>100000100002000</v>
      </c>
      <c r="E5" s="114" t="s">
        <v>107</v>
      </c>
      <c r="G5" s="117"/>
      <c r="H5" s="117"/>
      <c r="I5" s="117"/>
      <c r="J5" s="117"/>
      <c r="K5" s="117"/>
      <c r="L5" s="117"/>
      <c r="M5" s="117"/>
      <c r="N5" s="117"/>
      <c r="O5" s="117"/>
      <c r="P5" s="117"/>
      <c r="Q5" s="117"/>
      <c r="R5" s="117"/>
      <c r="S5" s="117"/>
      <c r="T5" s="117"/>
      <c r="U5" s="117"/>
      <c r="V5" s="117"/>
      <c r="W5" s="117"/>
      <c r="X5" s="117"/>
      <c r="Y5" s="117">
        <f ref="Y5:Y9" t="shared" si="0">+W5+X5-I5</f>
        <v>0</v>
      </c>
      <c r="Z5" s="117"/>
      <c r="AA5" s="117"/>
      <c r="AB5" s="117"/>
      <c r="AC5" s="117"/>
      <c r="AD5" s="117"/>
      <c r="AE5" s="117"/>
      <c r="AF5" s="117"/>
      <c r="AG5" s="117"/>
      <c r="AH5" s="117"/>
      <c r="AI5" s="117"/>
      <c r="AJ5" s="117"/>
      <c r="AK5" s="117"/>
    </row>
    <row r="6" ht="15" customHeight="1">
      <c r="D6" s="113">
        <v>200000000001000</v>
      </c>
      <c r="E6" s="114" t="s">
        <v>108</v>
      </c>
      <c r="G6" s="117"/>
      <c r="H6" s="117"/>
      <c r="I6" s="117"/>
      <c r="J6" s="117"/>
      <c r="K6" s="117"/>
      <c r="L6" s="117"/>
      <c r="M6" s="117"/>
      <c r="N6" s="117"/>
      <c r="O6" s="117"/>
      <c r="P6" s="117"/>
      <c r="Q6" s="117"/>
      <c r="R6" s="117"/>
      <c r="S6" s="117"/>
      <c r="T6" s="117"/>
      <c r="U6" s="117"/>
      <c r="V6" s="117"/>
      <c r="W6" s="117"/>
      <c r="X6" s="117"/>
      <c r="Y6" s="117">
        <f t="shared" si="0"/>
        <v>0</v>
      </c>
      <c r="Z6" s="117"/>
      <c r="AA6" s="117"/>
      <c r="AB6" s="117"/>
      <c r="AC6" s="117"/>
      <c r="AD6" s="117"/>
      <c r="AE6" s="117"/>
      <c r="AF6" s="117"/>
      <c r="AG6" s="117"/>
      <c r="AH6" s="117"/>
      <c r="AI6" s="117"/>
      <c r="AJ6" s="117"/>
      <c r="AK6" s="117"/>
    </row>
    <row r="7" ht="15" customHeight="1">
      <c r="A7" s="0" t="s">
        <v>109</v>
      </c>
      <c r="B7" s="0" t="s">
        <v>106</v>
      </c>
      <c r="C7" s="114" t="s">
        <v>108</v>
      </c>
      <c r="D7" s="114"/>
      <c r="E7" s="111" t="s">
        <v>61</v>
      </c>
      <c r="F7" s="117" t="e">
        <f>VLOOKUP($E7,Sheet2!$A$6:$V$60,3,FALSE)</f>
        <v>#REF!</v>
      </c>
      <c r="G7" s="117" t="e">
        <f>VLOOKUP($E7,Sheet2!$A$6:$V$60,4,FALSE)</f>
        <v>#REF!</v>
      </c>
      <c r="H7" s="117" t="e">
        <f>VLOOKUP($E7,Sheet2!$A$6:$V$60,5,FALSE)</f>
        <v>#REF!</v>
      </c>
      <c r="I7" s="117" t="e">
        <f>VLOOKUP($E7,Sheet2!$A$6:$V$60,6,FALSE)</f>
        <v>#REF!</v>
      </c>
      <c r="J7" s="117" t="e">
        <f>VLOOKUP($E7,Sheet2!$A$6:$V$60,7,FALSE)</f>
        <v>#REF!</v>
      </c>
      <c r="K7" s="117" t="e">
        <f>VLOOKUP($E7,Sheet2!$A$6:$V$60,8,FALSE)</f>
        <v>#REF!</v>
      </c>
      <c r="L7" s="117" t="e">
        <f>VLOOKUP($E7,Sheet2!$A$6:$V$60,9,FALSE)</f>
        <v>#REF!</v>
      </c>
      <c r="M7" s="117" t="e">
        <f>VLOOKUP($E7,Sheet2!$A$6:$V$60,10,FALSE)</f>
        <v>#REF!</v>
      </c>
      <c r="N7" s="117" t="e">
        <f>VLOOKUP($E7,Sheet2!$A$6:$V$60,11,FALSE)</f>
        <v>#REF!</v>
      </c>
      <c r="O7" s="117" t="e">
        <f>VLOOKUP($E7,Sheet2!$A$6:$V$60,12,FALSE)</f>
        <v>#REF!</v>
      </c>
      <c r="P7" s="117" t="e">
        <f>VLOOKUP($E7,Sheet2!$A$6:$V$60,13,FALSE)</f>
        <v>#REF!</v>
      </c>
      <c r="Q7" s="117" t="e">
        <f>VLOOKUP($E7,Sheet2!$A$6:$V$60,14,FALSE)</f>
        <v>#REF!</v>
      </c>
      <c r="R7" s="117" t="e">
        <f>VLOOKUP($E7,Sheet2!$A$6:$V$60,15,FALSE)</f>
        <v>#REF!</v>
      </c>
      <c r="S7" s="117" t="e">
        <f>VLOOKUP($E7,Sheet2!$A$6:$V$60,16,FALSE)</f>
        <v>#REF!</v>
      </c>
      <c r="T7" s="117" t="e">
        <f>VLOOKUP($E7,Sheet2!$A$6:$V$60,17,FALSE)</f>
        <v>#REF!</v>
      </c>
      <c r="U7" s="117" t="e">
        <f>VLOOKUP($E7,Sheet2!$A$6:$V$60,18,FALSE)</f>
        <v>#REF!</v>
      </c>
      <c r="V7" s="117" t="e">
        <f>VLOOKUP($E7,Sheet2!$A$6:$V$60,19,FALSE)</f>
        <v>#REF!</v>
      </c>
      <c r="W7" s="117" t="e">
        <f>VLOOKUP($E7,Sheet2!$A$6:$V$60,20,FALSE)</f>
        <v>#REF!</v>
      </c>
      <c r="X7" s="117" t="e">
        <f>VLOOKUP($E7,Sheet2!$A$6:$V$60,21,FALSE)</f>
        <v>#REF!</v>
      </c>
      <c r="Y7" s="117" t="e">
        <f t="shared" si="0"/>
        <v>#REF!</v>
      </c>
      <c r="Z7" s="117"/>
      <c r="AA7" s="117"/>
      <c r="AB7" s="117"/>
      <c r="AC7" s="117"/>
      <c r="AD7" s="117"/>
      <c r="AE7" s="117"/>
      <c r="AF7" s="117"/>
      <c r="AG7" s="117"/>
      <c r="AH7" s="117"/>
      <c r="AI7" s="117"/>
      <c r="AJ7" s="117"/>
      <c r="AK7" s="117"/>
    </row>
    <row r="8" ht="15" customHeight="1">
      <c r="A8" s="0" t="s">
        <v>109</v>
      </c>
      <c r="B8" s="0" t="s">
        <v>106</v>
      </c>
      <c r="C8" s="114" t="s">
        <v>108</v>
      </c>
      <c r="D8" s="114"/>
      <c r="E8" s="111" t="s">
        <v>92</v>
      </c>
      <c r="F8" s="117" t="e">
        <f>VLOOKUP($E8,Sheet2!$A$6:$V$60,3,FALSE)</f>
        <v>#REF!</v>
      </c>
      <c r="G8" s="117" t="e">
        <f>VLOOKUP($E8,Sheet2!$A$6:$V$60,4,FALSE)</f>
        <v>#REF!</v>
      </c>
      <c r="H8" s="117" t="e">
        <f>VLOOKUP($E8,Sheet2!$A$6:$V$60,5,FALSE)</f>
        <v>#REF!</v>
      </c>
      <c r="I8" s="117" t="e">
        <f>VLOOKUP($E8,Sheet2!$A$6:$V$60,6,FALSE)</f>
        <v>#REF!</v>
      </c>
      <c r="J8" s="117" t="e">
        <f>VLOOKUP($E8,Sheet2!$A$6:$V$60,7,FALSE)</f>
        <v>#REF!</v>
      </c>
      <c r="K8" s="117" t="e">
        <f>VLOOKUP($E8,Sheet2!$A$6:$V$60,8,FALSE)</f>
        <v>#REF!</v>
      </c>
      <c r="L8" s="117" t="e">
        <f>VLOOKUP($E8,Sheet2!$A$6:$V$60,9,FALSE)</f>
        <v>#REF!</v>
      </c>
      <c r="M8" s="117" t="e">
        <f>VLOOKUP($E8,Sheet2!$A$6:$V$60,10,FALSE)</f>
        <v>#REF!</v>
      </c>
      <c r="N8" s="117" t="e">
        <f>VLOOKUP($E8,Sheet2!$A$6:$V$60,11,FALSE)</f>
        <v>#REF!</v>
      </c>
      <c r="O8" s="117" t="e">
        <f>VLOOKUP($E8,Sheet2!$A$6:$V$60,12,FALSE)</f>
        <v>#REF!</v>
      </c>
      <c r="P8" s="117" t="e">
        <f>VLOOKUP($E8,Sheet2!$A$6:$V$60,13,FALSE)</f>
        <v>#REF!</v>
      </c>
      <c r="Q8" s="117" t="e">
        <f>VLOOKUP($E8,Sheet2!$A$6:$V$60,14,FALSE)</f>
        <v>#REF!</v>
      </c>
      <c r="R8" s="117" t="e">
        <f>VLOOKUP($E8,Sheet2!$A$6:$V$60,15,FALSE)</f>
        <v>#REF!</v>
      </c>
      <c r="S8" s="117" t="e">
        <f>VLOOKUP($E8,Sheet2!$A$6:$V$60,16,FALSE)</f>
        <v>#REF!</v>
      </c>
      <c r="T8" s="117" t="e">
        <f>VLOOKUP($E8,Sheet2!$A$6:$V$60,17,FALSE)</f>
        <v>#REF!</v>
      </c>
      <c r="U8" s="117" t="e">
        <f>VLOOKUP($E8,Sheet2!$A$6:$V$60,18,FALSE)</f>
        <v>#REF!</v>
      </c>
      <c r="V8" s="117" t="e">
        <f>VLOOKUP($E8,Sheet2!$A$6:$V$60,19,FALSE)</f>
        <v>#REF!</v>
      </c>
      <c r="W8" s="117" t="e">
        <f>VLOOKUP($E8,Sheet2!$A$6:$V$60,20,FALSE)</f>
        <v>#REF!</v>
      </c>
      <c r="X8" s="117" t="e">
        <f>VLOOKUP($E8,Sheet2!$A$6:$V$60,21,FALSE)</f>
        <v>#REF!</v>
      </c>
      <c r="Y8" s="117" t="e">
        <f t="shared" si="0"/>
        <v>#REF!</v>
      </c>
      <c r="Z8" s="117"/>
      <c r="AA8" s="117"/>
      <c r="AB8" s="117"/>
      <c r="AC8" s="117"/>
      <c r="AD8" s="117"/>
      <c r="AE8" s="117"/>
      <c r="AF8" s="117"/>
      <c r="AG8" s="117"/>
      <c r="AH8" s="117"/>
      <c r="AI8" s="117"/>
      <c r="AJ8" s="117"/>
      <c r="AK8" s="117"/>
    </row>
    <row r="9" ht="15" customHeight="1">
      <c r="D9" s="113">
        <v>200000100002000</v>
      </c>
      <c r="E9" s="114" t="s">
        <v>110</v>
      </c>
      <c r="G9" s="117"/>
      <c r="H9" s="117"/>
      <c r="I9" s="117"/>
      <c r="J9" s="117"/>
      <c r="K9" s="117"/>
      <c r="L9" s="117"/>
      <c r="M9" s="117"/>
      <c r="N9" s="117"/>
      <c r="O9" s="117"/>
      <c r="P9" s="117"/>
      <c r="Q9" s="117"/>
      <c r="R9" s="117"/>
      <c r="S9" s="117"/>
      <c r="T9" s="117"/>
      <c r="U9" s="117"/>
      <c r="V9" s="117"/>
      <c r="W9" s="117"/>
      <c r="X9" s="117"/>
      <c r="Y9" s="117">
        <f t="shared" si="0"/>
        <v>0</v>
      </c>
      <c r="Z9" s="117"/>
      <c r="AA9" s="117"/>
      <c r="AB9" s="117"/>
      <c r="AC9" s="117"/>
      <c r="AD9" s="117"/>
      <c r="AE9" s="117"/>
      <c r="AF9" s="117"/>
      <c r="AG9" s="117"/>
      <c r="AH9" s="117"/>
      <c r="AI9" s="117"/>
      <c r="AJ9" s="117"/>
      <c r="AK9" s="117"/>
    </row>
    <row r="10" ht="15" customHeight="1">
      <c r="A10" s="0" t="s">
        <v>105</v>
      </c>
      <c r="B10" s="0" t="s">
        <v>111</v>
      </c>
      <c r="C10" s="114" t="s">
        <v>110</v>
      </c>
      <c r="D10" s="114"/>
      <c r="E10" s="111" t="s">
        <v>31</v>
      </c>
      <c r="F10" s="117" t="e">
        <f>VLOOKUP($E10,Sheet2!$A$6:$V$60,3,FALSE)</f>
        <v>#REF!</v>
      </c>
      <c r="G10" s="117" t="e">
        <f>VLOOKUP($E10,Sheet2!$A$6:$V$60,4,FALSE)</f>
        <v>#REF!</v>
      </c>
      <c r="H10" s="117" t="e">
        <f>VLOOKUP($E10,Sheet2!$A$6:$V$60,5,FALSE)</f>
        <v>#REF!</v>
      </c>
      <c r="I10" s="117" t="e">
        <f>VLOOKUP($E10,Sheet2!$A$6:$V$60,6,FALSE)</f>
        <v>#REF!</v>
      </c>
      <c r="J10" s="117" t="e">
        <f>VLOOKUP($E10,Sheet2!$A$6:$V$60,7,FALSE)</f>
        <v>#REF!</v>
      </c>
      <c r="K10" s="117" t="e">
        <f>VLOOKUP($E10,Sheet2!$A$6:$V$60,8,FALSE)</f>
        <v>#REF!</v>
      </c>
      <c r="L10" s="117" t="e">
        <f>VLOOKUP($E10,Sheet2!$A$6:$V$60,9,FALSE)</f>
        <v>#REF!</v>
      </c>
      <c r="M10" s="117" t="e">
        <f>VLOOKUP($E10,Sheet2!$A$6:$V$60,10,FALSE)</f>
        <v>#REF!</v>
      </c>
      <c r="N10" s="117" t="e">
        <f>VLOOKUP($E10,Sheet2!$A$6:$V$60,11,FALSE)</f>
        <v>#REF!</v>
      </c>
      <c r="O10" s="117" t="e">
        <f>VLOOKUP($E10,Sheet2!$A$6:$V$60,12,FALSE)</f>
        <v>#REF!</v>
      </c>
      <c r="P10" s="117" t="e">
        <f>VLOOKUP($E10,Sheet2!$A$6:$V$60,13,FALSE)</f>
        <v>#REF!</v>
      </c>
      <c r="Q10" s="117" t="e">
        <f>VLOOKUP($E10,Sheet2!$A$6:$V$60,14,FALSE)</f>
        <v>#REF!</v>
      </c>
      <c r="R10" s="117" t="e">
        <f>VLOOKUP($E10,Sheet2!$A$6:$V$60,15,FALSE)</f>
        <v>#REF!</v>
      </c>
      <c r="S10" s="117" t="e">
        <f>VLOOKUP($E10,Sheet2!$A$6:$V$60,16,FALSE)</f>
        <v>#REF!</v>
      </c>
      <c r="T10" s="117" t="e">
        <f>VLOOKUP($E10,Sheet2!$A$6:$V$60,17,FALSE)</f>
        <v>#REF!</v>
      </c>
      <c r="U10" s="117" t="e">
        <f>VLOOKUP($E10,Sheet2!$A$6:$V$60,18,FALSE)</f>
        <v>#REF!</v>
      </c>
      <c r="V10" s="117" t="e">
        <f>VLOOKUP($E10,Sheet2!$A$6:$V$60,19,FALSE)</f>
        <v>#REF!</v>
      </c>
      <c r="W10" s="117" t="e">
        <f>VLOOKUP($E10,Sheet2!$A$6:$V$60,20,FALSE)</f>
        <v>#REF!</v>
      </c>
      <c r="X10" s="117" t="e">
        <f>VLOOKUP($E10,Sheet2!$A$6:$V$60,21,FALSE)</f>
        <v>#REF!</v>
      </c>
      <c r="Y10" s="117"/>
      <c r="Z10" s="117"/>
      <c r="AA10" s="117"/>
      <c r="AB10" s="117"/>
      <c r="AC10" s="117"/>
      <c r="AD10" s="117"/>
      <c r="AE10" s="117"/>
      <c r="AF10" s="117"/>
      <c r="AG10" s="117"/>
      <c r="AH10" s="117"/>
      <c r="AI10" s="117"/>
      <c r="AJ10" s="117"/>
      <c r="AK10" s="117"/>
    </row>
    <row r="11" ht="15" customHeight="1">
      <c r="A11" s="0" t="s">
        <v>109</v>
      </c>
      <c r="B11" s="0" t="s">
        <v>111</v>
      </c>
      <c r="C11" s="114" t="s">
        <v>110</v>
      </c>
      <c r="D11" s="114"/>
      <c r="E11" s="111" t="s">
        <v>46</v>
      </c>
      <c r="F11" s="117" t="e">
        <f>VLOOKUP($E11,Sheet2!$A$6:$V$60,3,FALSE)</f>
        <v>#REF!</v>
      </c>
      <c r="G11" s="117" t="e">
        <f>VLOOKUP($E11,Sheet2!$A$6:$V$60,4,FALSE)</f>
        <v>#REF!</v>
      </c>
      <c r="H11" s="117" t="e">
        <f>VLOOKUP($E11,Sheet2!$A$6:$V$60,5,FALSE)</f>
        <v>#REF!</v>
      </c>
      <c r="I11" s="117" t="e">
        <f>VLOOKUP($E11,Sheet2!$A$6:$V$60,6,FALSE)</f>
        <v>#REF!</v>
      </c>
      <c r="J11" s="117" t="e">
        <f>VLOOKUP($E11,Sheet2!$A$6:$V$60,7,FALSE)</f>
        <v>#REF!</v>
      </c>
      <c r="K11" s="117" t="e">
        <f>VLOOKUP($E11,Sheet2!$A$6:$V$60,8,FALSE)</f>
        <v>#REF!</v>
      </c>
      <c r="L11" s="117" t="e">
        <f>VLOOKUP($E11,Sheet2!$A$6:$V$60,9,FALSE)</f>
        <v>#REF!</v>
      </c>
      <c r="M11" s="117" t="e">
        <f>VLOOKUP($E11,Sheet2!$A$6:$V$60,10,FALSE)</f>
        <v>#REF!</v>
      </c>
      <c r="N11" s="117" t="e">
        <f>VLOOKUP($E11,Sheet2!$A$6:$V$60,11,FALSE)</f>
        <v>#REF!</v>
      </c>
      <c r="O11" s="117" t="e">
        <f>VLOOKUP($E11,Sheet2!$A$6:$V$60,12,FALSE)</f>
        <v>#REF!</v>
      </c>
      <c r="P11" s="117" t="e">
        <f>VLOOKUP($E11,Sheet2!$A$6:$V$60,13,FALSE)</f>
        <v>#REF!</v>
      </c>
      <c r="Q11" s="117" t="e">
        <f>VLOOKUP($E11,Sheet2!$A$6:$V$60,14,FALSE)</f>
        <v>#REF!</v>
      </c>
      <c r="R11" s="117" t="e">
        <f>VLOOKUP($E11,Sheet2!$A$6:$V$60,15,FALSE)</f>
        <v>#REF!</v>
      </c>
      <c r="S11" s="117" t="e">
        <f>VLOOKUP($E11,Sheet2!$A$6:$V$60,16,FALSE)</f>
        <v>#REF!</v>
      </c>
      <c r="T11" s="117" t="e">
        <f>VLOOKUP($E11,Sheet2!$A$6:$V$60,17,FALSE)</f>
        <v>#REF!</v>
      </c>
      <c r="U11" s="117" t="e">
        <f>VLOOKUP($E11,Sheet2!$A$6:$V$60,18,FALSE)</f>
        <v>#REF!</v>
      </c>
      <c r="V11" s="117" t="e">
        <f>VLOOKUP($E11,Sheet2!$A$6:$V$60,19,FALSE)</f>
        <v>#REF!</v>
      </c>
      <c r="W11" s="117" t="e">
        <f>VLOOKUP($E11,Sheet2!$A$6:$V$60,20,FALSE)</f>
        <v>#REF!</v>
      </c>
      <c r="X11" s="117" t="e">
        <f>VLOOKUP($E11,Sheet2!$A$6:$V$60,21,FALSE)</f>
        <v>#REF!</v>
      </c>
      <c r="Y11" s="117"/>
      <c r="Z11" s="117"/>
      <c r="AA11" s="117"/>
      <c r="AB11" s="117"/>
      <c r="AC11" s="117"/>
      <c r="AD11" s="117"/>
      <c r="AE11" s="117"/>
      <c r="AF11" s="117"/>
      <c r="AG11" s="117"/>
      <c r="AH11" s="117"/>
      <c r="AI11" s="117"/>
      <c r="AJ11" s="117"/>
      <c r="AK11" s="117"/>
    </row>
    <row r="12" ht="15" customHeight="1">
      <c r="D12" s="113">
        <v>310100100001000</v>
      </c>
      <c r="E12" s="114" t="s">
        <v>112</v>
      </c>
      <c r="G12" s="117"/>
      <c r="H12" s="117"/>
      <c r="I12" s="117"/>
      <c r="J12" s="117"/>
      <c r="K12" s="117"/>
      <c r="L12" s="117"/>
      <c r="M12" s="117"/>
      <c r="N12" s="117"/>
      <c r="O12" s="117"/>
      <c r="P12" s="117"/>
      <c r="Q12" s="117"/>
      <c r="R12" s="117"/>
      <c r="S12" s="117"/>
      <c r="T12" s="117"/>
      <c r="U12" s="117"/>
      <c r="V12" s="117"/>
      <c r="W12" s="117"/>
      <c r="X12" s="117"/>
      <c r="Y12" s="117">
        <f ref="Y12:Y14" t="shared" si="1">+W12+X12-I12</f>
        <v>0</v>
      </c>
      <c r="Z12" s="117"/>
      <c r="AA12" s="117"/>
      <c r="AB12" s="117"/>
      <c r="AC12" s="117"/>
      <c r="AD12" s="117"/>
      <c r="AE12" s="117"/>
      <c r="AF12" s="117"/>
      <c r="AG12" s="117"/>
      <c r="AH12" s="117"/>
      <c r="AI12" s="117"/>
      <c r="AJ12" s="117"/>
      <c r="AK12" s="117"/>
    </row>
    <row r="13" ht="15" customHeight="1">
      <c r="D13" s="113">
        <v>310100100002000</v>
      </c>
      <c r="E13" s="114" t="s">
        <v>113</v>
      </c>
      <c r="G13" s="117"/>
      <c r="H13" s="117"/>
      <c r="I13" s="117"/>
      <c r="J13" s="117"/>
      <c r="K13" s="117"/>
      <c r="L13" s="117"/>
      <c r="M13" s="117"/>
      <c r="N13" s="117"/>
      <c r="O13" s="117"/>
      <c r="P13" s="117"/>
      <c r="Q13" s="117"/>
      <c r="R13" s="117"/>
      <c r="S13" s="117"/>
      <c r="T13" s="117"/>
      <c r="U13" s="117"/>
      <c r="V13" s="117"/>
      <c r="W13" s="117"/>
      <c r="X13" s="117"/>
      <c r="Y13" s="117">
        <f t="shared" si="1"/>
        <v>0</v>
      </c>
      <c r="Z13" s="117"/>
      <c r="AA13" s="117"/>
      <c r="AB13" s="117"/>
      <c r="AC13" s="117"/>
      <c r="AD13" s="117"/>
      <c r="AE13" s="117"/>
      <c r="AF13" s="117"/>
      <c r="AG13" s="117"/>
      <c r="AH13" s="117"/>
      <c r="AI13" s="117"/>
      <c r="AJ13" s="117"/>
      <c r="AK13" s="117"/>
    </row>
    <row r="14" ht="15" customHeight="1">
      <c r="D14" s="113">
        <v>310100100003000</v>
      </c>
      <c r="E14" s="114" t="s">
        <v>114</v>
      </c>
      <c r="G14" s="117"/>
      <c r="H14" s="117"/>
      <c r="I14" s="117"/>
      <c r="J14" s="117"/>
      <c r="K14" s="117"/>
      <c r="L14" s="117"/>
      <c r="M14" s="117"/>
      <c r="N14" s="117"/>
      <c r="O14" s="117"/>
      <c r="P14" s="117"/>
      <c r="Q14" s="117"/>
      <c r="R14" s="117"/>
      <c r="S14" s="117"/>
      <c r="T14" s="117"/>
      <c r="U14" s="117"/>
      <c r="V14" s="117"/>
      <c r="W14" s="117"/>
      <c r="X14" s="117"/>
      <c r="Y14" s="117">
        <f t="shared" si="1"/>
        <v>0</v>
      </c>
      <c r="Z14" s="117"/>
      <c r="AA14" s="117"/>
      <c r="AB14" s="117"/>
      <c r="AC14" s="117"/>
      <c r="AD14" s="117"/>
      <c r="AE14" s="117"/>
      <c r="AF14" s="117"/>
      <c r="AG14" s="117"/>
      <c r="AH14" s="117"/>
      <c r="AI14" s="117"/>
      <c r="AJ14" s="117"/>
      <c r="AK14" s="117"/>
    </row>
    <row r="15" ht="15" customHeight="1">
      <c r="A15" s="0" t="s">
        <v>109</v>
      </c>
      <c r="B15" s="0" t="s">
        <v>111</v>
      </c>
      <c r="C15" s="114" t="s">
        <v>114</v>
      </c>
      <c r="D15" s="114"/>
      <c r="E15" s="111" t="s">
        <v>49</v>
      </c>
      <c r="F15" s="117" t="e">
        <f>VLOOKUP($E15,Sheet2!$A$6:$V$60,3,FALSE)</f>
        <v>#REF!</v>
      </c>
      <c r="G15" s="117" t="e">
        <f>VLOOKUP($E15,Sheet2!$A$6:$V$60,4,FALSE)</f>
        <v>#REF!</v>
      </c>
      <c r="H15" s="117" t="e">
        <f>VLOOKUP($E15,Sheet2!$A$6:$V$60,5,FALSE)</f>
        <v>#REF!</v>
      </c>
      <c r="I15" s="117" t="e">
        <f>VLOOKUP($E15,Sheet2!$A$6:$V$60,6,FALSE)</f>
        <v>#REF!</v>
      </c>
      <c r="J15" s="117" t="e">
        <f>VLOOKUP($E15,Sheet2!$A$6:$V$60,7,FALSE)</f>
        <v>#REF!</v>
      </c>
      <c r="K15" s="117" t="e">
        <f>VLOOKUP($E15,Sheet2!$A$6:$V$60,8,FALSE)</f>
        <v>#REF!</v>
      </c>
      <c r="L15" s="117" t="e">
        <f>VLOOKUP($E15,Sheet2!$A$6:$V$60,9,FALSE)</f>
        <v>#REF!</v>
      </c>
      <c r="M15" s="117" t="e">
        <f>VLOOKUP($E15,Sheet2!$A$6:$V$60,10,FALSE)</f>
        <v>#REF!</v>
      </c>
      <c r="N15" s="117" t="e">
        <f>VLOOKUP($E15,Sheet2!$A$6:$V$60,11,FALSE)</f>
        <v>#REF!</v>
      </c>
      <c r="O15" s="117" t="e">
        <f>VLOOKUP($E15,Sheet2!$A$6:$V$60,12,FALSE)</f>
        <v>#REF!</v>
      </c>
      <c r="P15" s="117" t="e">
        <f>VLOOKUP($E15,Sheet2!$A$6:$V$60,13,FALSE)</f>
        <v>#REF!</v>
      </c>
      <c r="Q15" s="117" t="e">
        <f>VLOOKUP($E15,Sheet2!$A$6:$V$60,14,FALSE)</f>
        <v>#REF!</v>
      </c>
      <c r="R15" s="117" t="e">
        <f>VLOOKUP($E15,Sheet2!$A$6:$V$60,15,FALSE)</f>
        <v>#REF!</v>
      </c>
      <c r="S15" s="117" t="e">
        <f>VLOOKUP($E15,Sheet2!$A$6:$V$60,16,FALSE)</f>
        <v>#REF!</v>
      </c>
      <c r="T15" s="117" t="e">
        <f>VLOOKUP($E15,Sheet2!$A$6:$V$60,17,FALSE)</f>
        <v>#REF!</v>
      </c>
      <c r="U15" s="117" t="e">
        <f>VLOOKUP($E15,Sheet2!$A$6:$V$60,18,FALSE)</f>
        <v>#REF!</v>
      </c>
      <c r="V15" s="117" t="e">
        <f>VLOOKUP($E15,Sheet2!$A$6:$V$60,19,FALSE)</f>
        <v>#REF!</v>
      </c>
      <c r="W15" s="117" t="e">
        <f>VLOOKUP($E15,Sheet2!$A$6:$V$60,20,FALSE)</f>
        <v>#REF!</v>
      </c>
      <c r="X15" s="117" t="e">
        <f>VLOOKUP($E15,Sheet2!$A$6:$V$60,21,FALSE)</f>
        <v>#REF!</v>
      </c>
      <c r="Y15" s="117"/>
      <c r="Z15" s="117"/>
      <c r="AA15" s="117"/>
      <c r="AB15" s="117"/>
      <c r="AC15" s="117"/>
      <c r="AD15" s="117"/>
      <c r="AE15" s="117"/>
      <c r="AF15" s="117"/>
      <c r="AG15" s="117"/>
      <c r="AH15" s="117"/>
      <c r="AI15" s="117"/>
      <c r="AJ15" s="117"/>
      <c r="AK15" s="117"/>
    </row>
    <row r="16" ht="15" customHeight="1">
      <c r="D16" s="113">
        <v>310201100001000</v>
      </c>
      <c r="E16" s="114" t="s">
        <v>115</v>
      </c>
      <c r="G16" s="117"/>
      <c r="H16" s="117"/>
      <c r="I16" s="117"/>
      <c r="J16" s="117"/>
      <c r="K16" s="117"/>
      <c r="L16" s="117"/>
      <c r="M16" s="117"/>
      <c r="N16" s="117"/>
      <c r="O16" s="117"/>
      <c r="P16" s="117"/>
      <c r="Q16" s="117"/>
      <c r="R16" s="117"/>
      <c r="S16" s="117"/>
      <c r="T16" s="117"/>
      <c r="U16" s="117"/>
      <c r="V16" s="117"/>
      <c r="W16" s="117"/>
      <c r="X16" s="117"/>
      <c r="Y16" s="117">
        <f ref="Y16:Y22" t="shared" si="2">+W16+X16-I16</f>
        <v>0</v>
      </c>
      <c r="Z16" s="117"/>
      <c r="AA16" s="117"/>
      <c r="AB16" s="117"/>
      <c r="AC16" s="117"/>
      <c r="AD16" s="117"/>
      <c r="AE16" s="117"/>
      <c r="AF16" s="117"/>
      <c r="AG16" s="117"/>
      <c r="AH16" s="117"/>
      <c r="AI16" s="117"/>
      <c r="AJ16" s="117"/>
      <c r="AK16" s="117"/>
    </row>
    <row r="17" ht="15" customHeight="1">
      <c r="A17" s="0" t="s">
        <v>109</v>
      </c>
      <c r="B17" s="0" t="s">
        <v>106</v>
      </c>
      <c r="C17" s="114" t="s">
        <v>115</v>
      </c>
      <c r="D17" s="114"/>
      <c r="E17" s="111" t="s">
        <v>63</v>
      </c>
      <c r="F17" s="117" t="e">
        <f>VLOOKUP($E17,Sheet2!$A$6:$V$60,3,FALSE)</f>
        <v>#REF!</v>
      </c>
      <c r="G17" s="117" t="e">
        <f>VLOOKUP($E17,Sheet2!$A$6:$V$60,4,FALSE)</f>
        <v>#REF!</v>
      </c>
      <c r="H17" s="117" t="e">
        <f>VLOOKUP($E17,Sheet2!$A$6:$V$60,5,FALSE)</f>
        <v>#REF!</v>
      </c>
      <c r="I17" s="117" t="e">
        <f>VLOOKUP($E17,Sheet2!$A$6:$V$60,6,FALSE)</f>
        <v>#REF!</v>
      </c>
      <c r="J17" s="117" t="e">
        <f>VLOOKUP($E17,Sheet2!$A$6:$V$60,7,FALSE)</f>
        <v>#REF!</v>
      </c>
      <c r="K17" s="117" t="e">
        <f>VLOOKUP($E17,Sheet2!$A$6:$V$60,8,FALSE)</f>
        <v>#REF!</v>
      </c>
      <c r="L17" s="117" t="e">
        <f>VLOOKUP($E17,Sheet2!$A$6:$V$60,9,FALSE)</f>
        <v>#REF!</v>
      </c>
      <c r="M17" s="117" t="e">
        <f>VLOOKUP($E17,Sheet2!$A$6:$V$60,10,FALSE)</f>
        <v>#REF!</v>
      </c>
      <c r="N17" s="117" t="e">
        <f>VLOOKUP($E17,Sheet2!$A$6:$V$60,11,FALSE)</f>
        <v>#REF!</v>
      </c>
      <c r="O17" s="117" t="e">
        <f>VLOOKUP($E17,Sheet2!$A$6:$V$60,12,FALSE)</f>
        <v>#REF!</v>
      </c>
      <c r="P17" s="117" t="e">
        <f>VLOOKUP($E17,Sheet2!$A$6:$V$60,13,FALSE)</f>
        <v>#REF!</v>
      </c>
      <c r="Q17" s="117" t="e">
        <f>VLOOKUP($E17,Sheet2!$A$6:$V$60,14,FALSE)</f>
        <v>#REF!</v>
      </c>
      <c r="R17" s="117" t="e">
        <f>VLOOKUP($E17,Sheet2!$A$6:$V$60,15,FALSE)</f>
        <v>#REF!</v>
      </c>
      <c r="S17" s="117" t="e">
        <f>VLOOKUP($E17,Sheet2!$A$6:$V$60,16,FALSE)</f>
        <v>#REF!</v>
      </c>
      <c r="T17" s="117" t="e">
        <f>VLOOKUP($E17,Sheet2!$A$6:$V$60,17,FALSE)</f>
        <v>#REF!</v>
      </c>
      <c r="U17" s="117" t="e">
        <f>VLOOKUP($E17,Sheet2!$A$6:$V$60,18,FALSE)</f>
        <v>#REF!</v>
      </c>
      <c r="V17" s="117" t="e">
        <f>VLOOKUP($E17,Sheet2!$A$6:$V$60,19,FALSE)</f>
        <v>#REF!</v>
      </c>
      <c r="W17" s="117" t="e">
        <f>VLOOKUP($E17,Sheet2!$A$6:$V$60,20,FALSE)</f>
        <v>#REF!</v>
      </c>
      <c r="X17" s="117" t="e">
        <f>VLOOKUP($E17,Sheet2!$A$6:$V$60,21,FALSE)</f>
        <v>#REF!</v>
      </c>
      <c r="Y17" s="117" t="e">
        <f t="shared" si="2"/>
        <v>#REF!</v>
      </c>
      <c r="Z17" s="117"/>
      <c r="AA17" s="117"/>
      <c r="AB17" s="117"/>
      <c r="AC17" s="117"/>
      <c r="AD17" s="117"/>
      <c r="AE17" s="117"/>
      <c r="AF17" s="117"/>
      <c r="AG17" s="117"/>
      <c r="AH17" s="117"/>
      <c r="AI17" s="117"/>
      <c r="AJ17" s="117"/>
      <c r="AK17" s="117"/>
    </row>
    <row r="18" ht="15" customHeight="1">
      <c r="A18" s="0" t="s">
        <v>109</v>
      </c>
      <c r="B18" s="0" t="s">
        <v>106</v>
      </c>
      <c r="C18" s="114" t="s">
        <v>115</v>
      </c>
      <c r="D18" s="114"/>
      <c r="E18" s="111" t="s">
        <v>65</v>
      </c>
      <c r="F18" s="117" t="e">
        <f>VLOOKUP($E18,Sheet2!$A$6:$V$60,3,FALSE)</f>
        <v>#REF!</v>
      </c>
      <c r="G18" s="117" t="e">
        <f>VLOOKUP($E18,Sheet2!$A$6:$V$60,4,FALSE)</f>
        <v>#REF!</v>
      </c>
      <c r="H18" s="117" t="e">
        <f>VLOOKUP($E18,Sheet2!$A$6:$V$60,5,FALSE)</f>
        <v>#REF!</v>
      </c>
      <c r="I18" s="117" t="e">
        <f>VLOOKUP($E18,Sheet2!$A$6:$V$60,6,FALSE)</f>
        <v>#REF!</v>
      </c>
      <c r="J18" s="117" t="e">
        <f>VLOOKUP($E18,Sheet2!$A$6:$V$60,7,FALSE)</f>
        <v>#REF!</v>
      </c>
      <c r="K18" s="117" t="e">
        <f>VLOOKUP($E18,Sheet2!$A$6:$V$60,8,FALSE)</f>
        <v>#REF!</v>
      </c>
      <c r="L18" s="117" t="e">
        <f>VLOOKUP($E18,Sheet2!$A$6:$V$60,9,FALSE)</f>
        <v>#REF!</v>
      </c>
      <c r="M18" s="117" t="e">
        <f>VLOOKUP($E18,Sheet2!$A$6:$V$60,10,FALSE)</f>
        <v>#REF!</v>
      </c>
      <c r="N18" s="117" t="e">
        <f>VLOOKUP($E18,Sheet2!$A$6:$V$60,11,FALSE)</f>
        <v>#REF!</v>
      </c>
      <c r="O18" s="117" t="e">
        <f>VLOOKUP($E18,Sheet2!$A$6:$V$60,12,FALSE)</f>
        <v>#REF!</v>
      </c>
      <c r="P18" s="117" t="e">
        <f>VLOOKUP($E18,Sheet2!$A$6:$V$60,13,FALSE)</f>
        <v>#REF!</v>
      </c>
      <c r="Q18" s="117" t="e">
        <f>VLOOKUP($E18,Sheet2!$A$6:$V$60,14,FALSE)</f>
        <v>#REF!</v>
      </c>
      <c r="R18" s="117" t="e">
        <f>VLOOKUP($E18,Sheet2!$A$6:$V$60,15,FALSE)</f>
        <v>#REF!</v>
      </c>
      <c r="S18" s="117" t="e">
        <f>VLOOKUP($E18,Sheet2!$A$6:$V$60,16,FALSE)</f>
        <v>#REF!</v>
      </c>
      <c r="T18" s="117" t="e">
        <f>VLOOKUP($E18,Sheet2!$A$6:$V$60,17,FALSE)</f>
        <v>#REF!</v>
      </c>
      <c r="U18" s="117" t="e">
        <f>VLOOKUP($E18,Sheet2!$A$6:$V$60,18,FALSE)</f>
        <v>#REF!</v>
      </c>
      <c r="V18" s="117" t="e">
        <f>VLOOKUP($E18,Sheet2!$A$6:$V$60,19,FALSE)</f>
        <v>#REF!</v>
      </c>
      <c r="W18" s="117" t="e">
        <f>VLOOKUP($E18,Sheet2!$A$6:$V$60,20,FALSE)</f>
        <v>#REF!</v>
      </c>
      <c r="X18" s="117" t="e">
        <f>VLOOKUP($E18,Sheet2!$A$6:$V$60,21,FALSE)</f>
        <v>#REF!</v>
      </c>
      <c r="Y18" s="117" t="e">
        <f t="shared" si="2"/>
        <v>#REF!</v>
      </c>
      <c r="Z18" s="117"/>
      <c r="AA18" s="117"/>
      <c r="AB18" s="117"/>
      <c r="AC18" s="117"/>
      <c r="AD18" s="117"/>
      <c r="AE18" s="117"/>
      <c r="AF18" s="117"/>
      <c r="AG18" s="117"/>
      <c r="AH18" s="117"/>
      <c r="AI18" s="117"/>
      <c r="AJ18" s="117"/>
      <c r="AK18" s="117"/>
    </row>
    <row r="19" ht="15" customHeight="1">
      <c r="A19" s="0" t="s">
        <v>109</v>
      </c>
      <c r="B19" s="0" t="s">
        <v>106</v>
      </c>
      <c r="C19" s="114" t="s">
        <v>115</v>
      </c>
      <c r="D19" s="114"/>
      <c r="E19" s="111" t="s">
        <v>69</v>
      </c>
      <c r="F19" s="117" t="e">
        <f>VLOOKUP($E19,Sheet2!$A$6:$V$60,3,FALSE)</f>
        <v>#REF!</v>
      </c>
      <c r="G19" s="117" t="e">
        <f>VLOOKUP($E19,Sheet2!$A$6:$V$60,4,FALSE)</f>
        <v>#REF!</v>
      </c>
      <c r="H19" s="117" t="e">
        <f>VLOOKUP($E19,Sheet2!$A$6:$V$60,5,FALSE)</f>
        <v>#REF!</v>
      </c>
      <c r="I19" s="117" t="e">
        <f>VLOOKUP($E19,Sheet2!$A$6:$V$60,6,FALSE)</f>
        <v>#REF!</v>
      </c>
      <c r="J19" s="117" t="e">
        <f>VLOOKUP($E19,Sheet2!$A$6:$V$60,7,FALSE)</f>
        <v>#REF!</v>
      </c>
      <c r="K19" s="117" t="e">
        <f>VLOOKUP($E19,Sheet2!$A$6:$V$60,8,FALSE)</f>
        <v>#REF!</v>
      </c>
      <c r="L19" s="117" t="e">
        <f>VLOOKUP($E19,Sheet2!$A$6:$V$60,9,FALSE)</f>
        <v>#REF!</v>
      </c>
      <c r="M19" s="117" t="e">
        <f>VLOOKUP($E19,Sheet2!$A$6:$V$60,10,FALSE)</f>
        <v>#REF!</v>
      </c>
      <c r="N19" s="117" t="e">
        <f>VLOOKUP($E19,Sheet2!$A$6:$V$60,11,FALSE)</f>
        <v>#REF!</v>
      </c>
      <c r="O19" s="117" t="e">
        <f>VLOOKUP($E19,Sheet2!$A$6:$V$60,12,FALSE)</f>
        <v>#REF!</v>
      </c>
      <c r="P19" s="117" t="e">
        <f>VLOOKUP($E19,Sheet2!$A$6:$V$60,13,FALSE)</f>
        <v>#REF!</v>
      </c>
      <c r="Q19" s="117" t="e">
        <f>VLOOKUP($E19,Sheet2!$A$6:$V$60,14,FALSE)</f>
        <v>#REF!</v>
      </c>
      <c r="R19" s="117" t="e">
        <f>VLOOKUP($E19,Sheet2!$A$6:$V$60,15,FALSE)</f>
        <v>#REF!</v>
      </c>
      <c r="S19" s="117" t="e">
        <f>VLOOKUP($E19,Sheet2!$A$6:$V$60,16,FALSE)</f>
        <v>#REF!</v>
      </c>
      <c r="T19" s="117" t="e">
        <f>VLOOKUP($E19,Sheet2!$A$6:$V$60,17,FALSE)</f>
        <v>#REF!</v>
      </c>
      <c r="U19" s="117" t="e">
        <f>VLOOKUP($E19,Sheet2!$A$6:$V$60,18,FALSE)</f>
        <v>#REF!</v>
      </c>
      <c r="V19" s="117" t="e">
        <f>VLOOKUP($E19,Sheet2!$A$6:$V$60,19,FALSE)</f>
        <v>#REF!</v>
      </c>
      <c r="W19" s="117" t="e">
        <f>VLOOKUP($E19,Sheet2!$A$6:$V$60,20,FALSE)</f>
        <v>#REF!</v>
      </c>
      <c r="X19" s="117" t="e">
        <f>VLOOKUP($E19,Sheet2!$A$6:$V$60,21,FALSE)</f>
        <v>#REF!</v>
      </c>
      <c r="Y19" s="117" t="e">
        <f t="shared" si="2"/>
        <v>#REF!</v>
      </c>
      <c r="Z19" s="117"/>
      <c r="AA19" s="117"/>
      <c r="AB19" s="117"/>
      <c r="AC19" s="117"/>
      <c r="AD19" s="117"/>
      <c r="AE19" s="117"/>
      <c r="AF19" s="117"/>
      <c r="AG19" s="117"/>
      <c r="AH19" s="117"/>
      <c r="AI19" s="117"/>
      <c r="AJ19" s="117"/>
      <c r="AK19" s="117"/>
    </row>
    <row r="20" ht="15" customHeight="1">
      <c r="A20" s="0" t="s">
        <v>109</v>
      </c>
      <c r="B20" s="0" t="s">
        <v>106</v>
      </c>
      <c r="C20" s="114" t="s">
        <v>115</v>
      </c>
      <c r="D20" s="114"/>
      <c r="E20" s="111" t="s">
        <v>71</v>
      </c>
      <c r="F20" s="117" t="e">
        <f>VLOOKUP($E20,Sheet2!$A$6:$V$60,3,FALSE)</f>
        <v>#REF!</v>
      </c>
      <c r="G20" s="117" t="e">
        <f>VLOOKUP($E20,Sheet2!$A$6:$V$60,4,FALSE)</f>
        <v>#REF!</v>
      </c>
      <c r="H20" s="117" t="e">
        <f>VLOOKUP($E20,Sheet2!$A$6:$V$60,5,FALSE)</f>
        <v>#REF!</v>
      </c>
      <c r="I20" s="117" t="e">
        <f>VLOOKUP($E20,Sheet2!$A$6:$V$60,6,FALSE)</f>
        <v>#REF!</v>
      </c>
      <c r="J20" s="117" t="e">
        <f>VLOOKUP($E20,Sheet2!$A$6:$V$60,7,FALSE)</f>
        <v>#REF!</v>
      </c>
      <c r="K20" s="117" t="e">
        <f>VLOOKUP($E20,Sheet2!$A$6:$V$60,8,FALSE)</f>
        <v>#REF!</v>
      </c>
      <c r="L20" s="117" t="e">
        <f>VLOOKUP($E20,Sheet2!$A$6:$V$60,9,FALSE)</f>
        <v>#REF!</v>
      </c>
      <c r="M20" s="117" t="e">
        <f>VLOOKUP($E20,Sheet2!$A$6:$V$60,10,FALSE)</f>
        <v>#REF!</v>
      </c>
      <c r="N20" s="117" t="e">
        <f>VLOOKUP($E20,Sheet2!$A$6:$V$60,11,FALSE)</f>
        <v>#REF!</v>
      </c>
      <c r="O20" s="117" t="e">
        <f>VLOOKUP($E20,Sheet2!$A$6:$V$60,12,FALSE)</f>
        <v>#REF!</v>
      </c>
      <c r="P20" s="117" t="e">
        <f>VLOOKUP($E20,Sheet2!$A$6:$V$60,13,FALSE)</f>
        <v>#REF!</v>
      </c>
      <c r="Q20" s="117" t="e">
        <f>VLOOKUP($E20,Sheet2!$A$6:$V$60,14,FALSE)</f>
        <v>#REF!</v>
      </c>
      <c r="R20" s="117" t="e">
        <f>VLOOKUP($E20,Sheet2!$A$6:$V$60,15,FALSE)</f>
        <v>#REF!</v>
      </c>
      <c r="S20" s="117" t="e">
        <f>VLOOKUP($E20,Sheet2!$A$6:$V$60,16,FALSE)</f>
        <v>#REF!</v>
      </c>
      <c r="T20" s="117" t="e">
        <f>VLOOKUP($E20,Sheet2!$A$6:$V$60,17,FALSE)</f>
        <v>#REF!</v>
      </c>
      <c r="U20" s="117" t="e">
        <f>VLOOKUP($E20,Sheet2!$A$6:$V$60,18,FALSE)</f>
        <v>#REF!</v>
      </c>
      <c r="V20" s="117" t="e">
        <f>VLOOKUP($E20,Sheet2!$A$6:$V$60,19,FALSE)</f>
        <v>#REF!</v>
      </c>
      <c r="W20" s="117" t="e">
        <f>VLOOKUP($E20,Sheet2!$A$6:$V$60,20,FALSE)</f>
        <v>#REF!</v>
      </c>
      <c r="X20" s="117" t="e">
        <f>VLOOKUP($E20,Sheet2!$A$6:$V$60,21,FALSE)</f>
        <v>#REF!</v>
      </c>
      <c r="Y20" s="117" t="e">
        <f t="shared" si="2"/>
        <v>#REF!</v>
      </c>
      <c r="Z20" s="117"/>
      <c r="AA20" s="117"/>
      <c r="AB20" s="117"/>
      <c r="AC20" s="117"/>
      <c r="AD20" s="117"/>
      <c r="AE20" s="117"/>
      <c r="AF20" s="117"/>
      <c r="AG20" s="117"/>
      <c r="AH20" s="117"/>
      <c r="AI20" s="117"/>
      <c r="AJ20" s="117"/>
      <c r="AK20" s="117"/>
    </row>
    <row r="21" ht="15" customHeight="1">
      <c r="A21" s="0" t="s">
        <v>109</v>
      </c>
      <c r="B21" s="0" t="s">
        <v>106</v>
      </c>
      <c r="C21" s="114" t="s">
        <v>115</v>
      </c>
      <c r="D21" s="114"/>
      <c r="E21" s="111" t="s">
        <v>73</v>
      </c>
      <c r="F21" s="117" t="e">
        <f>VLOOKUP($E21,Sheet2!$A$6:$V$60,3,FALSE)</f>
        <v>#REF!</v>
      </c>
      <c r="G21" s="117" t="e">
        <f>VLOOKUP($E21,Sheet2!$A$6:$V$60,4,FALSE)</f>
        <v>#REF!</v>
      </c>
      <c r="H21" s="117" t="e">
        <f>VLOOKUP($E21,Sheet2!$A$6:$V$60,5,FALSE)</f>
        <v>#REF!</v>
      </c>
      <c r="I21" s="117" t="e">
        <f>VLOOKUP($E21,Sheet2!$A$6:$V$60,6,FALSE)</f>
        <v>#REF!</v>
      </c>
      <c r="J21" s="117" t="e">
        <f>VLOOKUP($E21,Sheet2!$A$6:$V$60,7,FALSE)</f>
        <v>#REF!</v>
      </c>
      <c r="K21" s="117" t="e">
        <f>VLOOKUP($E21,Sheet2!$A$6:$V$60,8,FALSE)</f>
        <v>#REF!</v>
      </c>
      <c r="L21" s="117" t="e">
        <f>VLOOKUP($E21,Sheet2!$A$6:$V$60,9,FALSE)</f>
        <v>#REF!</v>
      </c>
      <c r="M21" s="117" t="e">
        <f>VLOOKUP($E21,Sheet2!$A$6:$V$60,10,FALSE)</f>
        <v>#REF!</v>
      </c>
      <c r="N21" s="117" t="e">
        <f>VLOOKUP($E21,Sheet2!$A$6:$V$60,11,FALSE)</f>
        <v>#REF!</v>
      </c>
      <c r="O21" s="117" t="e">
        <f>VLOOKUP($E21,Sheet2!$A$6:$V$60,12,FALSE)</f>
        <v>#REF!</v>
      </c>
      <c r="P21" s="117" t="e">
        <f>VLOOKUP($E21,Sheet2!$A$6:$V$60,13,FALSE)</f>
        <v>#REF!</v>
      </c>
      <c r="Q21" s="117" t="e">
        <f>VLOOKUP($E21,Sheet2!$A$6:$V$60,14,FALSE)</f>
        <v>#REF!</v>
      </c>
      <c r="R21" s="117" t="e">
        <f>VLOOKUP($E21,Sheet2!$A$6:$V$60,15,FALSE)</f>
        <v>#REF!</v>
      </c>
      <c r="S21" s="117" t="e">
        <f>VLOOKUP($E21,Sheet2!$A$6:$V$60,16,FALSE)</f>
        <v>#REF!</v>
      </c>
      <c r="T21" s="117" t="e">
        <f>VLOOKUP($E21,Sheet2!$A$6:$V$60,17,FALSE)</f>
        <v>#REF!</v>
      </c>
      <c r="U21" s="117" t="e">
        <f>VLOOKUP($E21,Sheet2!$A$6:$V$60,18,FALSE)</f>
        <v>#REF!</v>
      </c>
      <c r="V21" s="117" t="e">
        <f>VLOOKUP($E21,Sheet2!$A$6:$V$60,19,FALSE)</f>
        <v>#REF!</v>
      </c>
      <c r="W21" s="117" t="e">
        <f>VLOOKUP($E21,Sheet2!$A$6:$V$60,20,FALSE)</f>
        <v>#REF!</v>
      </c>
      <c r="X21" s="117" t="e">
        <f>VLOOKUP($E21,Sheet2!$A$6:$V$60,21,FALSE)</f>
        <v>#REF!</v>
      </c>
      <c r="Y21" s="117" t="e">
        <f t="shared" si="2"/>
        <v>#REF!</v>
      </c>
      <c r="Z21" s="117"/>
      <c r="AA21" s="117"/>
      <c r="AB21" s="117"/>
      <c r="AC21" s="117"/>
      <c r="AD21" s="117"/>
      <c r="AE21" s="117"/>
      <c r="AF21" s="117"/>
      <c r="AG21" s="117"/>
      <c r="AH21" s="117"/>
      <c r="AI21" s="117"/>
      <c r="AJ21" s="117"/>
      <c r="AK21" s="117"/>
    </row>
    <row r="22" ht="15" customHeight="1">
      <c r="D22" s="113">
        <v>310201100002000</v>
      </c>
      <c r="E22" s="114" t="s">
        <v>116</v>
      </c>
      <c r="G22" s="117"/>
      <c r="H22" s="117"/>
      <c r="I22" s="117"/>
      <c r="J22" s="117"/>
      <c r="K22" s="117"/>
      <c r="L22" s="117"/>
      <c r="M22" s="117"/>
      <c r="N22" s="117"/>
      <c r="O22" s="117"/>
      <c r="P22" s="117"/>
      <c r="Q22" s="117"/>
      <c r="R22" s="117"/>
      <c r="S22" s="117"/>
      <c r="T22" s="117"/>
      <c r="U22" s="117"/>
      <c r="V22" s="117"/>
      <c r="W22" s="117"/>
      <c r="X22" s="117"/>
      <c r="Y22" s="117">
        <f t="shared" si="2"/>
        <v>0</v>
      </c>
      <c r="Z22" s="117"/>
      <c r="AA22" s="117"/>
      <c r="AB22" s="117"/>
      <c r="AC22" s="117"/>
      <c r="AD22" s="117"/>
      <c r="AE22" s="117"/>
      <c r="AF22" s="117"/>
      <c r="AG22" s="117"/>
      <c r="AH22" s="117"/>
      <c r="AI22" s="117"/>
      <c r="AJ22" s="117"/>
      <c r="AK22" s="117"/>
    </row>
    <row r="23" ht="15" customHeight="1">
      <c r="A23" s="0" t="s">
        <v>109</v>
      </c>
      <c r="B23" s="0" t="s">
        <v>111</v>
      </c>
      <c r="C23" s="114" t="s">
        <v>116</v>
      </c>
      <c r="D23" s="114"/>
      <c r="E23" s="111" t="s">
        <v>95</v>
      </c>
      <c r="F23" s="117" t="e">
        <f>VLOOKUP($E23,Sheet2!$A$6:$V$60,3,FALSE)</f>
        <v>#REF!</v>
      </c>
      <c r="G23" s="117" t="e">
        <f>VLOOKUP($E23,Sheet2!$A$6:$V$60,4,FALSE)</f>
        <v>#REF!</v>
      </c>
      <c r="H23" s="117" t="e">
        <f>VLOOKUP($E23,Sheet2!$A$6:$V$60,5,FALSE)</f>
        <v>#REF!</v>
      </c>
      <c r="I23" s="117" t="e">
        <f>VLOOKUP($E23,Sheet2!$A$6:$V$60,6,FALSE)</f>
        <v>#REF!</v>
      </c>
      <c r="J23" s="117" t="e">
        <f>VLOOKUP($E23,Sheet2!$A$6:$V$60,7,FALSE)</f>
        <v>#REF!</v>
      </c>
      <c r="K23" s="117" t="e">
        <f>VLOOKUP($E23,Sheet2!$A$6:$V$60,8,FALSE)</f>
        <v>#REF!</v>
      </c>
      <c r="L23" s="117" t="e">
        <f>VLOOKUP($E23,Sheet2!$A$6:$V$60,9,FALSE)</f>
        <v>#REF!</v>
      </c>
      <c r="M23" s="117" t="e">
        <f>VLOOKUP($E23,Sheet2!$A$6:$V$60,10,FALSE)</f>
        <v>#REF!</v>
      </c>
      <c r="N23" s="117" t="e">
        <f>VLOOKUP($E23,Sheet2!$A$6:$V$60,11,FALSE)</f>
        <v>#REF!</v>
      </c>
      <c r="O23" s="117" t="e">
        <f>VLOOKUP($E23,Sheet2!$A$6:$V$60,12,FALSE)</f>
        <v>#REF!</v>
      </c>
      <c r="P23" s="117" t="e">
        <f>VLOOKUP($E23,Sheet2!$A$6:$V$60,13,FALSE)</f>
        <v>#REF!</v>
      </c>
      <c r="Q23" s="117" t="e">
        <f>VLOOKUP($E23,Sheet2!$A$6:$V$60,14,FALSE)</f>
        <v>#REF!</v>
      </c>
      <c r="R23" s="117" t="e">
        <f>VLOOKUP($E23,Sheet2!$A$6:$V$60,15,FALSE)</f>
        <v>#REF!</v>
      </c>
      <c r="S23" s="117" t="e">
        <f>VLOOKUP($E23,Sheet2!$A$6:$V$60,16,FALSE)</f>
        <v>#REF!</v>
      </c>
      <c r="T23" s="117" t="e">
        <f>VLOOKUP($E23,Sheet2!$A$6:$V$60,17,FALSE)</f>
        <v>#REF!</v>
      </c>
      <c r="U23" s="117" t="e">
        <f>VLOOKUP($E23,Sheet2!$A$6:$V$60,18,FALSE)</f>
        <v>#REF!</v>
      </c>
      <c r="V23" s="117" t="e">
        <f>VLOOKUP($E23,Sheet2!$A$6:$V$60,19,FALSE)</f>
        <v>#REF!</v>
      </c>
      <c r="W23" s="117" t="e">
        <f>VLOOKUP($E23,Sheet2!$A$6:$V$60,20,FALSE)</f>
        <v>#REF!</v>
      </c>
      <c r="X23" s="117" t="e">
        <f>VLOOKUP($E23,Sheet2!$A$6:$V$60,21,FALSE)</f>
        <v>#REF!</v>
      </c>
      <c r="Y23" s="117"/>
      <c r="Z23" s="117"/>
      <c r="AA23" s="117"/>
      <c r="AB23" s="117"/>
      <c r="AC23" s="117"/>
      <c r="AD23" s="117"/>
      <c r="AE23" s="117"/>
      <c r="AF23" s="117"/>
      <c r="AG23" s="117"/>
      <c r="AH23" s="117"/>
      <c r="AI23" s="117"/>
      <c r="AJ23" s="117"/>
      <c r="AK23" s="117"/>
    </row>
    <row r="24" ht="15" customHeight="1">
      <c r="A24" s="0" t="s">
        <v>109</v>
      </c>
      <c r="B24" s="0" t="s">
        <v>111</v>
      </c>
      <c r="C24" s="114" t="s">
        <v>116</v>
      </c>
      <c r="D24" s="114"/>
      <c r="E24" s="111" t="s">
        <v>96</v>
      </c>
      <c r="F24" s="117" t="e">
        <f>VLOOKUP($E24,Sheet2!$A$6:$V$60,3,FALSE)</f>
        <v>#REF!</v>
      </c>
      <c r="G24" s="117" t="e">
        <f>VLOOKUP($E24,Sheet2!$A$6:$V$60,4,FALSE)</f>
        <v>#REF!</v>
      </c>
      <c r="H24" s="117" t="e">
        <f>VLOOKUP($E24,Sheet2!$A$6:$V$60,5,FALSE)</f>
        <v>#REF!</v>
      </c>
      <c r="I24" s="117" t="e">
        <f>VLOOKUP($E24,Sheet2!$A$6:$V$60,6,FALSE)</f>
        <v>#REF!</v>
      </c>
      <c r="J24" s="117" t="e">
        <f>VLOOKUP($E24,Sheet2!$A$6:$V$60,7,FALSE)</f>
        <v>#REF!</v>
      </c>
      <c r="K24" s="117" t="e">
        <f>VLOOKUP($E24,Sheet2!$A$6:$V$60,8,FALSE)</f>
        <v>#REF!</v>
      </c>
      <c r="L24" s="117" t="e">
        <f>VLOOKUP($E24,Sheet2!$A$6:$V$60,9,FALSE)</f>
        <v>#REF!</v>
      </c>
      <c r="M24" s="117" t="e">
        <f>VLOOKUP($E24,Sheet2!$A$6:$V$60,10,FALSE)</f>
        <v>#REF!</v>
      </c>
      <c r="N24" s="117" t="e">
        <f>VLOOKUP($E24,Sheet2!$A$6:$V$60,11,FALSE)</f>
        <v>#REF!</v>
      </c>
      <c r="O24" s="117" t="e">
        <f>VLOOKUP($E24,Sheet2!$A$6:$V$60,12,FALSE)</f>
        <v>#REF!</v>
      </c>
      <c r="P24" s="117" t="e">
        <f>VLOOKUP($E24,Sheet2!$A$6:$V$60,13,FALSE)</f>
        <v>#REF!</v>
      </c>
      <c r="Q24" s="117" t="e">
        <f>VLOOKUP($E24,Sheet2!$A$6:$V$60,14,FALSE)</f>
        <v>#REF!</v>
      </c>
      <c r="R24" s="117" t="e">
        <f>VLOOKUP($E24,Sheet2!$A$6:$V$60,15,FALSE)</f>
        <v>#REF!</v>
      </c>
      <c r="S24" s="117" t="e">
        <f>VLOOKUP($E24,Sheet2!$A$6:$V$60,16,FALSE)</f>
        <v>#REF!</v>
      </c>
      <c r="T24" s="117" t="e">
        <f>VLOOKUP($E24,Sheet2!$A$6:$V$60,17,FALSE)</f>
        <v>#REF!</v>
      </c>
      <c r="U24" s="117" t="e">
        <f>VLOOKUP($E24,Sheet2!$A$6:$V$60,18,FALSE)</f>
        <v>#REF!</v>
      </c>
      <c r="V24" s="117" t="e">
        <f>VLOOKUP($E24,Sheet2!$A$6:$V$60,19,FALSE)</f>
        <v>#REF!</v>
      </c>
      <c r="W24" s="117" t="e">
        <f>VLOOKUP($E24,Sheet2!$A$6:$V$60,20,FALSE)</f>
        <v>#REF!</v>
      </c>
      <c r="X24" s="117" t="e">
        <f>VLOOKUP($E24,Sheet2!$A$6:$V$60,21,FALSE)</f>
        <v>#REF!</v>
      </c>
      <c r="Y24" s="117"/>
      <c r="Z24" s="117"/>
      <c r="AA24" s="117"/>
      <c r="AB24" s="117"/>
      <c r="AC24" s="117"/>
      <c r="AD24" s="117"/>
      <c r="AE24" s="117"/>
      <c r="AF24" s="117"/>
      <c r="AG24" s="117"/>
      <c r="AH24" s="117"/>
      <c r="AI24" s="117"/>
      <c r="AJ24" s="117"/>
      <c r="AK24" s="117"/>
    </row>
    <row r="25" ht="15" customHeight="1">
      <c r="A25" s="0" t="s">
        <v>109</v>
      </c>
      <c r="B25" s="0" t="s">
        <v>111</v>
      </c>
      <c r="C25" s="114" t="s">
        <v>116</v>
      </c>
      <c r="D25" s="114"/>
      <c r="E25" s="111" t="s">
        <v>97</v>
      </c>
      <c r="F25" s="117" t="e">
        <f>VLOOKUP($E25,Sheet2!$A$6:$V$60,3,FALSE)</f>
        <v>#REF!</v>
      </c>
      <c r="G25" s="117" t="e">
        <f>VLOOKUP($E25,Sheet2!$A$6:$V$60,4,FALSE)</f>
        <v>#REF!</v>
      </c>
      <c r="H25" s="117" t="e">
        <f>VLOOKUP($E25,Sheet2!$A$6:$V$60,5,FALSE)</f>
        <v>#REF!</v>
      </c>
      <c r="I25" s="117" t="e">
        <f>VLOOKUP($E25,Sheet2!$A$6:$V$60,6,FALSE)</f>
        <v>#REF!</v>
      </c>
      <c r="J25" s="117" t="e">
        <f>VLOOKUP($E25,Sheet2!$A$6:$V$60,7,FALSE)</f>
        <v>#REF!</v>
      </c>
      <c r="K25" s="117" t="e">
        <f>VLOOKUP($E25,Sheet2!$A$6:$V$60,8,FALSE)</f>
        <v>#REF!</v>
      </c>
      <c r="L25" s="117" t="e">
        <f>VLOOKUP($E25,Sheet2!$A$6:$V$60,9,FALSE)</f>
        <v>#REF!</v>
      </c>
      <c r="M25" s="117" t="e">
        <f>VLOOKUP($E25,Sheet2!$A$6:$V$60,10,FALSE)</f>
        <v>#REF!</v>
      </c>
      <c r="N25" s="117" t="e">
        <f>VLOOKUP($E25,Sheet2!$A$6:$V$60,11,FALSE)</f>
        <v>#REF!</v>
      </c>
      <c r="O25" s="117" t="e">
        <f>VLOOKUP($E25,Sheet2!$A$6:$V$60,12,FALSE)</f>
        <v>#REF!</v>
      </c>
      <c r="P25" s="117" t="e">
        <f>VLOOKUP($E25,Sheet2!$A$6:$V$60,13,FALSE)</f>
        <v>#REF!</v>
      </c>
      <c r="Q25" s="117" t="e">
        <f>VLOOKUP($E25,Sheet2!$A$6:$V$60,14,FALSE)</f>
        <v>#REF!</v>
      </c>
      <c r="R25" s="117" t="e">
        <f>VLOOKUP($E25,Sheet2!$A$6:$V$60,15,FALSE)</f>
        <v>#REF!</v>
      </c>
      <c r="S25" s="117" t="e">
        <f>VLOOKUP($E25,Sheet2!$A$6:$V$60,16,FALSE)</f>
        <v>#REF!</v>
      </c>
      <c r="T25" s="117" t="e">
        <f>VLOOKUP($E25,Sheet2!$A$6:$V$60,17,FALSE)</f>
        <v>#REF!</v>
      </c>
      <c r="U25" s="117" t="e">
        <f>VLOOKUP($E25,Sheet2!$A$6:$V$60,18,FALSE)</f>
        <v>#REF!</v>
      </c>
      <c r="V25" s="117" t="e">
        <f>VLOOKUP($E25,Sheet2!$A$6:$V$60,19,FALSE)</f>
        <v>#REF!</v>
      </c>
      <c r="W25" s="117" t="e">
        <f>VLOOKUP($E25,Sheet2!$A$6:$V$60,20,FALSE)</f>
        <v>#REF!</v>
      </c>
      <c r="X25" s="117" t="e">
        <f>VLOOKUP($E25,Sheet2!$A$6:$V$60,21,FALSE)</f>
        <v>#REF!</v>
      </c>
      <c r="Y25" s="117"/>
      <c r="Z25" s="117"/>
      <c r="AA25" s="117"/>
      <c r="AB25" s="117"/>
      <c r="AC25" s="117"/>
      <c r="AD25" s="117"/>
      <c r="AE25" s="117"/>
      <c r="AF25" s="117"/>
      <c r="AG25" s="117"/>
      <c r="AH25" s="117"/>
      <c r="AI25" s="117"/>
      <c r="AJ25" s="117"/>
      <c r="AK25" s="117"/>
    </row>
    <row r="26" ht="15" customHeight="1">
      <c r="D26" s="113">
        <v>310201100003000</v>
      </c>
      <c r="E26" s="114" t="s">
        <v>117</v>
      </c>
      <c r="G26" s="117"/>
      <c r="H26" s="117"/>
      <c r="I26" s="117"/>
      <c r="J26" s="117"/>
      <c r="K26" s="117"/>
      <c r="L26" s="117"/>
      <c r="M26" s="117"/>
      <c r="N26" s="117"/>
      <c r="O26" s="117"/>
      <c r="P26" s="117"/>
      <c r="Q26" s="117"/>
      <c r="R26" s="117"/>
      <c r="S26" s="117"/>
      <c r="T26" s="117"/>
      <c r="U26" s="117"/>
      <c r="V26" s="117"/>
      <c r="W26" s="117"/>
      <c r="X26" s="117"/>
      <c r="Y26" s="117">
        <f>+W26+X26-I26</f>
        <v>0</v>
      </c>
      <c r="Z26" s="117"/>
      <c r="AA26" s="117"/>
      <c r="AB26" s="117"/>
      <c r="AC26" s="117"/>
      <c r="AD26" s="117"/>
      <c r="AE26" s="117"/>
      <c r="AF26" s="117"/>
      <c r="AG26" s="117"/>
      <c r="AH26" s="117"/>
      <c r="AI26" s="117"/>
      <c r="AJ26" s="117"/>
      <c r="AK26" s="117"/>
    </row>
    <row r="27" ht="15" customHeight="1">
      <c r="A27" s="0" t="s">
        <v>109</v>
      </c>
      <c r="B27" s="0" t="s">
        <v>111</v>
      </c>
      <c r="C27" s="114" t="s">
        <v>117</v>
      </c>
      <c r="D27" s="114"/>
      <c r="E27" s="111" t="s">
        <v>50</v>
      </c>
      <c r="F27" s="117" t="e">
        <f>VLOOKUP($E27,Sheet2!$A$6:$V$60,3,FALSE)</f>
        <v>#REF!</v>
      </c>
      <c r="G27" s="117" t="e">
        <f>VLOOKUP($E27,Sheet2!$A$6:$V$60,4,FALSE)</f>
        <v>#REF!</v>
      </c>
      <c r="H27" s="117" t="e">
        <f>VLOOKUP($E27,Sheet2!$A$6:$V$60,5,FALSE)</f>
        <v>#REF!</v>
      </c>
      <c r="I27" s="117" t="e">
        <f>VLOOKUP($E27,Sheet2!$A$6:$V$60,6,FALSE)</f>
        <v>#REF!</v>
      </c>
      <c r="J27" s="117" t="e">
        <f>VLOOKUP($E27,Sheet2!$A$6:$V$60,7,FALSE)</f>
        <v>#REF!</v>
      </c>
      <c r="K27" s="117" t="e">
        <f>VLOOKUP($E27,Sheet2!$A$6:$V$60,8,FALSE)</f>
        <v>#REF!</v>
      </c>
      <c r="L27" s="117" t="e">
        <f>VLOOKUP($E27,Sheet2!$A$6:$V$60,9,FALSE)</f>
        <v>#REF!</v>
      </c>
      <c r="M27" s="117" t="e">
        <f>VLOOKUP($E27,Sheet2!$A$6:$V$60,10,FALSE)</f>
        <v>#REF!</v>
      </c>
      <c r="N27" s="117" t="e">
        <f>VLOOKUP($E27,Sheet2!$A$6:$V$60,11,FALSE)</f>
        <v>#REF!</v>
      </c>
      <c r="O27" s="117" t="e">
        <f>VLOOKUP($E27,Sheet2!$A$6:$V$60,12,FALSE)</f>
        <v>#REF!</v>
      </c>
      <c r="P27" s="117" t="e">
        <f>VLOOKUP($E27,Sheet2!$A$6:$V$60,13,FALSE)</f>
        <v>#REF!</v>
      </c>
      <c r="Q27" s="117" t="e">
        <f>VLOOKUP($E27,Sheet2!$A$6:$V$60,14,FALSE)</f>
        <v>#REF!</v>
      </c>
      <c r="R27" s="117" t="e">
        <f>VLOOKUP($E27,Sheet2!$A$6:$V$60,15,FALSE)</f>
        <v>#REF!</v>
      </c>
      <c r="S27" s="117" t="e">
        <f>VLOOKUP($E27,Sheet2!$A$6:$V$60,16,FALSE)</f>
        <v>#REF!</v>
      </c>
      <c r="T27" s="117" t="e">
        <f>VLOOKUP($E27,Sheet2!$A$6:$V$60,17,FALSE)</f>
        <v>#REF!</v>
      </c>
      <c r="U27" s="117" t="e">
        <f>VLOOKUP($E27,Sheet2!$A$6:$V$60,18,FALSE)</f>
        <v>#REF!</v>
      </c>
      <c r="V27" s="117" t="e">
        <f>VLOOKUP($E27,Sheet2!$A$6:$V$60,19,FALSE)</f>
        <v>#REF!</v>
      </c>
      <c r="W27" s="117" t="e">
        <f>VLOOKUP($E27,Sheet2!$A$6:$V$60,20,FALSE)</f>
        <v>#REF!</v>
      </c>
      <c r="X27" s="117" t="e">
        <f>VLOOKUP($E27,Sheet2!$A$6:$V$60,21,FALSE)</f>
        <v>#REF!</v>
      </c>
      <c r="Y27" s="117"/>
      <c r="Z27" s="117"/>
      <c r="AA27" s="117"/>
      <c r="AB27" s="117"/>
      <c r="AC27" s="117"/>
      <c r="AD27" s="117"/>
      <c r="AE27" s="117"/>
      <c r="AF27" s="117"/>
      <c r="AG27" s="117"/>
      <c r="AH27" s="117"/>
      <c r="AI27" s="117"/>
      <c r="AJ27" s="117"/>
      <c r="AK27" s="117"/>
    </row>
    <row r="28">
      <c r="A28" s="0" t="s">
        <v>109</v>
      </c>
      <c r="B28" s="0" t="s">
        <v>106</v>
      </c>
      <c r="C28" s="114" t="s">
        <v>117</v>
      </c>
      <c r="D28" s="114"/>
      <c r="E28" s="111" t="s">
        <v>78</v>
      </c>
      <c r="F28" s="117" t="e">
        <f>VLOOKUP($E28,Sheet2!$A$6:$V$60,3,FALSE)</f>
        <v>#REF!</v>
      </c>
      <c r="G28" s="117" t="e">
        <f>VLOOKUP($E28,Sheet2!$A$6:$V$60,4,FALSE)</f>
        <v>#REF!</v>
      </c>
      <c r="H28" s="117" t="e">
        <f>VLOOKUP($E28,Sheet2!$A$6:$V$60,5,FALSE)</f>
        <v>#REF!</v>
      </c>
      <c r="I28" s="117" t="e">
        <f>VLOOKUP($E28,Sheet2!$A$6:$V$60,6,FALSE)</f>
        <v>#REF!</v>
      </c>
      <c r="J28" s="117" t="e">
        <f>VLOOKUP($E28,Sheet2!$A$6:$V$60,7,FALSE)</f>
        <v>#REF!</v>
      </c>
      <c r="K28" s="117" t="e">
        <f>VLOOKUP($E28,Sheet2!$A$6:$V$60,8,FALSE)</f>
        <v>#REF!</v>
      </c>
      <c r="L28" s="117" t="e">
        <f>VLOOKUP($E28,Sheet2!$A$6:$V$60,9,FALSE)</f>
        <v>#REF!</v>
      </c>
      <c r="M28" s="117" t="e">
        <f>VLOOKUP($E28,Sheet2!$A$6:$V$60,10,FALSE)</f>
        <v>#REF!</v>
      </c>
      <c r="N28" s="117" t="e">
        <f>VLOOKUP($E28,Sheet2!$A$6:$V$60,11,FALSE)</f>
        <v>#REF!</v>
      </c>
      <c r="O28" s="117" t="e">
        <f>VLOOKUP($E28,Sheet2!$A$6:$V$60,12,FALSE)</f>
        <v>#REF!</v>
      </c>
      <c r="P28" s="117" t="e">
        <f>VLOOKUP($E28,Sheet2!$A$6:$V$60,13,FALSE)</f>
        <v>#REF!</v>
      </c>
      <c r="Q28" s="117" t="e">
        <f>VLOOKUP($E28,Sheet2!$A$6:$V$60,14,FALSE)</f>
        <v>#REF!</v>
      </c>
      <c r="R28" s="117" t="e">
        <f>VLOOKUP($E28,Sheet2!$A$6:$V$60,15,FALSE)</f>
        <v>#REF!</v>
      </c>
      <c r="S28" s="117" t="e">
        <f>VLOOKUP($E28,Sheet2!$A$6:$V$60,16,FALSE)</f>
        <v>#REF!</v>
      </c>
      <c r="T28" s="117" t="e">
        <f>VLOOKUP($E28,Sheet2!$A$6:$V$60,17,FALSE)</f>
        <v>#REF!</v>
      </c>
      <c r="U28" s="117" t="e">
        <f>VLOOKUP($E28,Sheet2!$A$6:$V$60,18,FALSE)</f>
        <v>#REF!</v>
      </c>
      <c r="V28" s="117" t="e">
        <f>VLOOKUP($E28,Sheet2!$A$6:$V$60,19,FALSE)</f>
        <v>#REF!</v>
      </c>
      <c r="W28" s="117" t="e">
        <f>VLOOKUP($E28,Sheet2!$A$6:$V$60,20,FALSE)</f>
        <v>#REF!</v>
      </c>
      <c r="X28" s="117" t="e">
        <f>VLOOKUP($E28,Sheet2!$A$6:$V$60,21,FALSE)</f>
        <v>#REF!</v>
      </c>
      <c r="Y28" s="117" t="e">
        <f ref="Y28:Y34" t="shared" si="3">+W28+X28-I28</f>
        <v>#REF!</v>
      </c>
      <c r="Z28" s="117"/>
      <c r="AA28" s="117"/>
      <c r="AB28" s="117"/>
      <c r="AC28" s="117"/>
      <c r="AD28" s="117"/>
      <c r="AE28" s="117"/>
      <c r="AF28" s="117"/>
      <c r="AG28" s="117"/>
      <c r="AH28" s="117"/>
      <c r="AI28" s="117"/>
      <c r="AJ28" s="117"/>
      <c r="AK28" s="117"/>
    </row>
    <row r="29">
      <c r="A29" s="0" t="s">
        <v>109</v>
      </c>
      <c r="B29" s="0" t="s">
        <v>106</v>
      </c>
      <c r="C29" s="114" t="s">
        <v>117</v>
      </c>
      <c r="D29" s="114"/>
      <c r="E29" s="111" t="s">
        <v>80</v>
      </c>
      <c r="F29" s="117" t="e">
        <f>VLOOKUP($E29,Sheet2!$A$6:$V$60,3,FALSE)</f>
        <v>#REF!</v>
      </c>
      <c r="G29" s="117" t="e">
        <f>VLOOKUP($E29,Sheet2!$A$6:$V$60,4,FALSE)</f>
        <v>#REF!</v>
      </c>
      <c r="H29" s="117" t="e">
        <f>VLOOKUP($E29,Sheet2!$A$6:$V$60,5,FALSE)</f>
        <v>#REF!</v>
      </c>
      <c r="I29" s="117" t="e">
        <f>VLOOKUP($E29,Sheet2!$A$6:$V$60,6,FALSE)</f>
        <v>#REF!</v>
      </c>
      <c r="J29" s="117" t="e">
        <f>VLOOKUP($E29,Sheet2!$A$6:$V$60,7,FALSE)</f>
        <v>#REF!</v>
      </c>
      <c r="K29" s="117" t="e">
        <f>VLOOKUP($E29,Sheet2!$A$6:$V$60,8,FALSE)</f>
        <v>#REF!</v>
      </c>
      <c r="L29" s="117" t="e">
        <f>VLOOKUP($E29,Sheet2!$A$6:$V$60,9,FALSE)</f>
        <v>#REF!</v>
      </c>
      <c r="M29" s="117" t="e">
        <f>VLOOKUP($E29,Sheet2!$A$6:$V$60,10,FALSE)</f>
        <v>#REF!</v>
      </c>
      <c r="N29" s="117" t="e">
        <f>VLOOKUP($E29,Sheet2!$A$6:$V$60,11,FALSE)</f>
        <v>#REF!</v>
      </c>
      <c r="O29" s="117" t="e">
        <f>VLOOKUP($E29,Sheet2!$A$6:$V$60,12,FALSE)</f>
        <v>#REF!</v>
      </c>
      <c r="P29" s="117" t="e">
        <f>VLOOKUP($E29,Sheet2!$A$6:$V$60,13,FALSE)</f>
        <v>#REF!</v>
      </c>
      <c r="Q29" s="117" t="e">
        <f>VLOOKUP($E29,Sheet2!$A$6:$V$60,14,FALSE)</f>
        <v>#REF!</v>
      </c>
      <c r="R29" s="117" t="e">
        <f>VLOOKUP($E29,Sheet2!$A$6:$V$60,15,FALSE)</f>
        <v>#REF!</v>
      </c>
      <c r="S29" s="117" t="e">
        <f>VLOOKUP($E29,Sheet2!$A$6:$V$60,16,FALSE)</f>
        <v>#REF!</v>
      </c>
      <c r="T29" s="117" t="e">
        <f>VLOOKUP($E29,Sheet2!$A$6:$V$60,17,FALSE)</f>
        <v>#REF!</v>
      </c>
      <c r="U29" s="117" t="e">
        <f>VLOOKUP($E29,Sheet2!$A$6:$V$60,18,FALSE)</f>
        <v>#REF!</v>
      </c>
      <c r="V29" s="117" t="e">
        <f>VLOOKUP($E29,Sheet2!$A$6:$V$60,19,FALSE)</f>
        <v>#REF!</v>
      </c>
      <c r="W29" s="117" t="e">
        <f>VLOOKUP($E29,Sheet2!$A$6:$V$60,20,FALSE)</f>
        <v>#REF!</v>
      </c>
      <c r="X29" s="117" t="e">
        <f>VLOOKUP($E29,Sheet2!$A$6:$V$60,21,FALSE)</f>
        <v>#REF!</v>
      </c>
      <c r="Y29" s="117" t="e">
        <f t="shared" si="3"/>
        <v>#REF!</v>
      </c>
      <c r="Z29" s="117"/>
      <c r="AA29" s="117"/>
      <c r="AB29" s="117"/>
      <c r="AC29" s="117"/>
      <c r="AD29" s="117"/>
      <c r="AE29" s="117"/>
      <c r="AF29" s="117"/>
      <c r="AG29" s="117"/>
      <c r="AH29" s="117"/>
      <c r="AI29" s="117"/>
      <c r="AJ29" s="117"/>
      <c r="AK29" s="117"/>
    </row>
    <row r="30">
      <c r="A30" s="0" t="s">
        <v>109</v>
      </c>
      <c r="B30" s="0" t="s">
        <v>106</v>
      </c>
      <c r="C30" s="114" t="s">
        <v>117</v>
      </c>
      <c r="D30" s="114"/>
      <c r="E30" s="111" t="s">
        <v>82</v>
      </c>
      <c r="F30" s="117" t="e">
        <f>VLOOKUP($E30,Sheet2!$A$6:$V$60,3,FALSE)</f>
        <v>#REF!</v>
      </c>
      <c r="G30" s="117" t="e">
        <f>VLOOKUP($E30,Sheet2!$A$6:$V$60,4,FALSE)</f>
        <v>#REF!</v>
      </c>
      <c r="H30" s="117" t="e">
        <f>VLOOKUP($E30,Sheet2!$A$6:$V$60,5,FALSE)</f>
        <v>#REF!</v>
      </c>
      <c r="I30" s="117" t="e">
        <f>VLOOKUP($E30,Sheet2!$A$6:$V$60,6,FALSE)</f>
        <v>#REF!</v>
      </c>
      <c r="J30" s="117" t="e">
        <f>VLOOKUP($E30,Sheet2!$A$6:$V$60,7,FALSE)</f>
        <v>#REF!</v>
      </c>
      <c r="K30" s="117" t="e">
        <f>VLOOKUP($E30,Sheet2!$A$6:$V$60,8,FALSE)</f>
        <v>#REF!</v>
      </c>
      <c r="L30" s="117" t="e">
        <f>VLOOKUP($E30,Sheet2!$A$6:$V$60,9,FALSE)</f>
        <v>#REF!</v>
      </c>
      <c r="M30" s="117" t="e">
        <f>VLOOKUP($E30,Sheet2!$A$6:$V$60,10,FALSE)</f>
        <v>#REF!</v>
      </c>
      <c r="N30" s="117" t="e">
        <f>VLOOKUP($E30,Sheet2!$A$6:$V$60,11,FALSE)</f>
        <v>#REF!</v>
      </c>
      <c r="O30" s="117" t="e">
        <f>VLOOKUP($E30,Sheet2!$A$6:$V$60,12,FALSE)</f>
        <v>#REF!</v>
      </c>
      <c r="P30" s="117" t="e">
        <f>VLOOKUP($E30,Sheet2!$A$6:$V$60,13,FALSE)</f>
        <v>#REF!</v>
      </c>
      <c r="Q30" s="117" t="e">
        <f>VLOOKUP($E30,Sheet2!$A$6:$V$60,14,FALSE)</f>
        <v>#REF!</v>
      </c>
      <c r="R30" s="117" t="e">
        <f>VLOOKUP($E30,Sheet2!$A$6:$V$60,15,FALSE)</f>
        <v>#REF!</v>
      </c>
      <c r="S30" s="117" t="e">
        <f>VLOOKUP($E30,Sheet2!$A$6:$V$60,16,FALSE)</f>
        <v>#REF!</v>
      </c>
      <c r="T30" s="117" t="e">
        <f>VLOOKUP($E30,Sheet2!$A$6:$V$60,17,FALSE)</f>
        <v>#REF!</v>
      </c>
      <c r="U30" s="117" t="e">
        <f>VLOOKUP($E30,Sheet2!$A$6:$V$60,18,FALSE)</f>
        <v>#REF!</v>
      </c>
      <c r="V30" s="117" t="e">
        <f>VLOOKUP($E30,Sheet2!$A$6:$V$60,19,FALSE)</f>
        <v>#REF!</v>
      </c>
      <c r="W30" s="117" t="e">
        <f>VLOOKUP($E30,Sheet2!$A$6:$V$60,20,FALSE)</f>
        <v>#REF!</v>
      </c>
      <c r="X30" s="117" t="e">
        <f>VLOOKUP($E30,Sheet2!$A$6:$V$60,21,FALSE)</f>
        <v>#REF!</v>
      </c>
      <c r="Y30" s="117" t="e">
        <f t="shared" si="3"/>
        <v>#REF!</v>
      </c>
      <c r="Z30" s="117"/>
      <c r="AA30" s="117"/>
      <c r="AB30" s="117"/>
      <c r="AC30" s="117"/>
      <c r="AD30" s="117"/>
      <c r="AE30" s="117"/>
      <c r="AF30" s="117"/>
      <c r="AG30" s="117"/>
      <c r="AH30" s="117"/>
      <c r="AI30" s="117"/>
      <c r="AJ30" s="117"/>
      <c r="AK30" s="117"/>
    </row>
    <row r="31">
      <c r="A31" s="0" t="s">
        <v>109</v>
      </c>
      <c r="B31" s="0" t="s">
        <v>106</v>
      </c>
      <c r="C31" s="114" t="s">
        <v>117</v>
      </c>
      <c r="D31" s="114"/>
      <c r="E31" s="111" t="s">
        <v>84</v>
      </c>
      <c r="F31" s="117" t="e">
        <f>VLOOKUP($E31,Sheet2!$A$6:$V$60,3,FALSE)</f>
        <v>#REF!</v>
      </c>
      <c r="G31" s="117" t="e">
        <f>VLOOKUP($E31,Sheet2!$A$6:$V$60,4,FALSE)</f>
        <v>#REF!</v>
      </c>
      <c r="H31" s="117" t="e">
        <f>VLOOKUP($E31,Sheet2!$A$6:$V$60,5,FALSE)</f>
        <v>#REF!</v>
      </c>
      <c r="I31" s="117" t="e">
        <f>VLOOKUP($E31,Sheet2!$A$6:$V$60,6,FALSE)</f>
        <v>#REF!</v>
      </c>
      <c r="J31" s="117" t="e">
        <f>VLOOKUP($E31,Sheet2!$A$6:$V$60,7,FALSE)</f>
        <v>#REF!</v>
      </c>
      <c r="K31" s="117" t="e">
        <f>VLOOKUP($E31,Sheet2!$A$6:$V$60,8,FALSE)</f>
        <v>#REF!</v>
      </c>
      <c r="L31" s="117" t="e">
        <f>VLOOKUP($E31,Sheet2!$A$6:$V$60,9,FALSE)</f>
        <v>#REF!</v>
      </c>
      <c r="M31" s="117" t="e">
        <f>VLOOKUP($E31,Sheet2!$A$6:$V$60,10,FALSE)</f>
        <v>#REF!</v>
      </c>
      <c r="N31" s="117" t="e">
        <f>VLOOKUP($E31,Sheet2!$A$6:$V$60,11,FALSE)</f>
        <v>#REF!</v>
      </c>
      <c r="O31" s="117" t="e">
        <f>VLOOKUP($E31,Sheet2!$A$6:$V$60,12,FALSE)</f>
        <v>#REF!</v>
      </c>
      <c r="P31" s="117" t="e">
        <f>VLOOKUP($E31,Sheet2!$A$6:$V$60,13,FALSE)</f>
        <v>#REF!</v>
      </c>
      <c r="Q31" s="117" t="e">
        <f>VLOOKUP($E31,Sheet2!$A$6:$V$60,14,FALSE)</f>
        <v>#REF!</v>
      </c>
      <c r="R31" s="117" t="e">
        <f>VLOOKUP($E31,Sheet2!$A$6:$V$60,15,FALSE)</f>
        <v>#REF!</v>
      </c>
      <c r="S31" s="117" t="e">
        <f>VLOOKUP($E31,Sheet2!$A$6:$V$60,16,FALSE)</f>
        <v>#REF!</v>
      </c>
      <c r="T31" s="117" t="e">
        <f>VLOOKUP($E31,Sheet2!$A$6:$V$60,17,FALSE)</f>
        <v>#REF!</v>
      </c>
      <c r="U31" s="117" t="e">
        <f>VLOOKUP($E31,Sheet2!$A$6:$V$60,18,FALSE)</f>
        <v>#REF!</v>
      </c>
      <c r="V31" s="117" t="e">
        <f>VLOOKUP($E31,Sheet2!$A$6:$V$60,19,FALSE)</f>
        <v>#REF!</v>
      </c>
      <c r="W31" s="117" t="e">
        <f>VLOOKUP($E31,Sheet2!$A$6:$V$60,20,FALSE)</f>
        <v>#REF!</v>
      </c>
      <c r="X31" s="117" t="e">
        <f>VLOOKUP($E31,Sheet2!$A$6:$V$60,21,FALSE)</f>
        <v>#REF!</v>
      </c>
      <c r="Y31" s="117" t="e">
        <f t="shared" si="3"/>
        <v>#REF!</v>
      </c>
      <c r="Z31" s="117"/>
      <c r="AA31" s="117"/>
      <c r="AB31" s="117"/>
      <c r="AC31" s="117"/>
      <c r="AD31" s="117"/>
      <c r="AE31" s="117"/>
      <c r="AF31" s="117"/>
      <c r="AG31" s="117"/>
      <c r="AH31" s="117"/>
      <c r="AI31" s="117"/>
      <c r="AJ31" s="117"/>
      <c r="AK31" s="117"/>
    </row>
    <row r="32">
      <c r="A32" s="0" t="s">
        <v>109</v>
      </c>
      <c r="B32" s="0" t="s">
        <v>106</v>
      </c>
      <c r="C32" s="114" t="s">
        <v>117</v>
      </c>
      <c r="D32" s="114"/>
      <c r="E32" s="111" t="s">
        <v>86</v>
      </c>
      <c r="F32" s="117" t="e">
        <f>VLOOKUP($E32,Sheet2!$A$6:$V$60,3,FALSE)</f>
        <v>#REF!</v>
      </c>
      <c r="G32" s="117" t="e">
        <f>VLOOKUP($E32,Sheet2!$A$6:$V$60,4,FALSE)</f>
        <v>#REF!</v>
      </c>
      <c r="H32" s="117" t="e">
        <f>VLOOKUP($E32,Sheet2!$A$6:$V$60,5,FALSE)</f>
        <v>#REF!</v>
      </c>
      <c r="I32" s="117" t="e">
        <f>VLOOKUP($E32,Sheet2!$A$6:$V$60,6,FALSE)</f>
        <v>#REF!</v>
      </c>
      <c r="J32" s="117" t="e">
        <f>VLOOKUP($E32,Sheet2!$A$6:$V$60,7,FALSE)</f>
        <v>#REF!</v>
      </c>
      <c r="K32" s="117" t="e">
        <f>VLOOKUP($E32,Sheet2!$A$6:$V$60,8,FALSE)</f>
        <v>#REF!</v>
      </c>
      <c r="L32" s="117" t="e">
        <f>VLOOKUP($E32,Sheet2!$A$6:$V$60,9,FALSE)</f>
        <v>#REF!</v>
      </c>
      <c r="M32" s="117" t="e">
        <f>VLOOKUP($E32,Sheet2!$A$6:$V$60,10,FALSE)</f>
        <v>#REF!</v>
      </c>
      <c r="N32" s="117" t="e">
        <f>VLOOKUP($E32,Sheet2!$A$6:$V$60,11,FALSE)</f>
        <v>#REF!</v>
      </c>
      <c r="O32" s="117" t="e">
        <f>VLOOKUP($E32,Sheet2!$A$6:$V$60,12,FALSE)</f>
        <v>#REF!</v>
      </c>
      <c r="P32" s="117" t="e">
        <f>VLOOKUP($E32,Sheet2!$A$6:$V$60,13,FALSE)</f>
        <v>#REF!</v>
      </c>
      <c r="Q32" s="117" t="e">
        <f>VLOOKUP($E32,Sheet2!$A$6:$V$60,14,FALSE)</f>
        <v>#REF!</v>
      </c>
      <c r="R32" s="117" t="e">
        <f>VLOOKUP($E32,Sheet2!$A$6:$V$60,15,FALSE)</f>
        <v>#REF!</v>
      </c>
      <c r="S32" s="117" t="e">
        <f>VLOOKUP($E32,Sheet2!$A$6:$V$60,16,FALSE)</f>
        <v>#REF!</v>
      </c>
      <c r="T32" s="117" t="e">
        <f>VLOOKUP($E32,Sheet2!$A$6:$V$60,17,FALSE)</f>
        <v>#REF!</v>
      </c>
      <c r="U32" s="117" t="e">
        <f>VLOOKUP($E32,Sheet2!$A$6:$V$60,18,FALSE)</f>
        <v>#REF!</v>
      </c>
      <c r="V32" s="117" t="e">
        <f>VLOOKUP($E32,Sheet2!$A$6:$V$60,19,FALSE)</f>
        <v>#REF!</v>
      </c>
      <c r="W32" s="117" t="e">
        <f>VLOOKUP($E32,Sheet2!$A$6:$V$60,20,FALSE)</f>
        <v>#REF!</v>
      </c>
      <c r="X32" s="117" t="e">
        <f>VLOOKUP($E32,Sheet2!$A$6:$V$60,21,FALSE)</f>
        <v>#REF!</v>
      </c>
      <c r="Y32" s="117" t="e">
        <f t="shared" si="3"/>
        <v>#REF!</v>
      </c>
      <c r="Z32" s="117"/>
      <c r="AA32" s="117"/>
      <c r="AB32" s="117"/>
      <c r="AC32" s="117"/>
      <c r="AD32" s="117"/>
      <c r="AE32" s="117"/>
      <c r="AF32" s="117"/>
      <c r="AG32" s="117"/>
      <c r="AH32" s="117"/>
      <c r="AI32" s="117"/>
      <c r="AJ32" s="117"/>
      <c r="AK32" s="117"/>
    </row>
    <row r="33" ht="15" customHeight="1">
      <c r="D33" s="113">
        <v>310201100004000</v>
      </c>
      <c r="E33" s="114" t="s">
        <v>118</v>
      </c>
      <c r="G33" s="117"/>
      <c r="H33" s="117"/>
      <c r="I33" s="117"/>
      <c r="J33" s="117"/>
      <c r="K33" s="117"/>
      <c r="L33" s="117"/>
      <c r="M33" s="117"/>
      <c r="N33" s="117"/>
      <c r="O33" s="117"/>
      <c r="P33" s="117"/>
      <c r="Q33" s="117"/>
      <c r="R33" s="117"/>
      <c r="S33" s="117"/>
      <c r="T33" s="117"/>
      <c r="U33" s="117"/>
      <c r="V33" s="117"/>
      <c r="W33" s="117"/>
      <c r="X33" s="117"/>
      <c r="Y33" s="117">
        <f t="shared" si="3"/>
        <v>0</v>
      </c>
      <c r="Z33" s="117"/>
      <c r="AA33" s="117"/>
      <c r="AB33" s="117"/>
      <c r="AC33" s="117"/>
      <c r="AD33" s="117"/>
      <c r="AE33" s="117"/>
      <c r="AF33" s="117"/>
      <c r="AG33" s="117"/>
      <c r="AH33" s="117"/>
      <c r="AI33" s="117"/>
      <c r="AJ33" s="117"/>
      <c r="AK33" s="117"/>
    </row>
    <row r="34" ht="15" customHeight="1">
      <c r="D34" s="113">
        <v>310202100001000</v>
      </c>
      <c r="E34" s="114" t="s">
        <v>119</v>
      </c>
      <c r="G34" s="117"/>
      <c r="H34" s="117"/>
      <c r="I34" s="117"/>
      <c r="J34" s="117"/>
      <c r="K34" s="117"/>
      <c r="L34" s="117"/>
      <c r="M34" s="117"/>
      <c r="N34" s="117"/>
      <c r="O34" s="117"/>
      <c r="P34" s="117"/>
      <c r="Q34" s="117"/>
      <c r="R34" s="117"/>
      <c r="S34" s="117"/>
      <c r="T34" s="117"/>
      <c r="U34" s="117"/>
      <c r="V34" s="117"/>
      <c r="W34" s="117"/>
      <c r="X34" s="117"/>
      <c r="Y34" s="117">
        <f t="shared" si="3"/>
        <v>0</v>
      </c>
      <c r="Z34" s="117"/>
      <c r="AA34" s="117"/>
      <c r="AB34" s="117"/>
      <c r="AC34" s="117"/>
      <c r="AD34" s="117"/>
      <c r="AE34" s="117"/>
      <c r="AF34" s="117"/>
      <c r="AG34" s="117"/>
      <c r="AH34" s="117"/>
      <c r="AI34" s="117"/>
      <c r="AJ34" s="117"/>
      <c r="AK34" s="117"/>
    </row>
    <row r="35" ht="15" customHeight="1">
      <c r="A35" s="0" t="s">
        <v>109</v>
      </c>
      <c r="B35" s="0" t="s">
        <v>111</v>
      </c>
      <c r="C35" s="114" t="s">
        <v>119</v>
      </c>
      <c r="D35" s="114"/>
      <c r="E35" s="111" t="s">
        <v>52</v>
      </c>
      <c r="F35" s="117" t="e">
        <f>VLOOKUP($E35,Sheet2!$A$6:$V$60,3,FALSE)</f>
        <v>#REF!</v>
      </c>
      <c r="G35" s="117" t="e">
        <f>VLOOKUP($E35,Sheet2!$A$6:$V$60,4,FALSE)</f>
        <v>#REF!</v>
      </c>
      <c r="H35" s="117" t="e">
        <f>VLOOKUP($E35,Sheet2!$A$6:$V$60,5,FALSE)</f>
        <v>#REF!</v>
      </c>
      <c r="I35" s="117" t="e">
        <f>VLOOKUP($E35,Sheet2!$A$6:$V$60,6,FALSE)</f>
        <v>#REF!</v>
      </c>
      <c r="J35" s="117" t="e">
        <f>VLOOKUP($E35,Sheet2!$A$6:$V$60,7,FALSE)</f>
        <v>#REF!</v>
      </c>
      <c r="K35" s="117" t="e">
        <f>VLOOKUP($E35,Sheet2!$A$6:$V$60,8,FALSE)</f>
        <v>#REF!</v>
      </c>
      <c r="L35" s="117" t="e">
        <f>VLOOKUP($E35,Sheet2!$A$6:$V$60,9,FALSE)</f>
        <v>#REF!</v>
      </c>
      <c r="M35" s="117" t="e">
        <f>VLOOKUP($E35,Sheet2!$A$6:$V$60,10,FALSE)</f>
        <v>#REF!</v>
      </c>
      <c r="N35" s="117" t="e">
        <f>VLOOKUP($E35,Sheet2!$A$6:$V$60,11,FALSE)</f>
        <v>#REF!</v>
      </c>
      <c r="O35" s="117" t="e">
        <f>VLOOKUP($E35,Sheet2!$A$6:$V$60,12,FALSE)</f>
        <v>#REF!</v>
      </c>
      <c r="P35" s="117" t="e">
        <f>VLOOKUP($E35,Sheet2!$A$6:$V$60,13,FALSE)</f>
        <v>#REF!</v>
      </c>
      <c r="Q35" s="117" t="e">
        <f>VLOOKUP($E35,Sheet2!$A$6:$V$60,14,FALSE)</f>
        <v>#REF!</v>
      </c>
      <c r="R35" s="117" t="e">
        <f>VLOOKUP($E35,Sheet2!$A$6:$V$60,15,FALSE)</f>
        <v>#REF!</v>
      </c>
      <c r="S35" s="117" t="e">
        <f>VLOOKUP($E35,Sheet2!$A$6:$V$60,16,FALSE)</f>
        <v>#REF!</v>
      </c>
      <c r="T35" s="117" t="e">
        <f>VLOOKUP($E35,Sheet2!$A$6:$V$60,17,FALSE)</f>
        <v>#REF!</v>
      </c>
      <c r="U35" s="117" t="e">
        <f>VLOOKUP($E35,Sheet2!$A$6:$V$60,18,FALSE)</f>
        <v>#REF!</v>
      </c>
      <c r="V35" s="117" t="e">
        <f>VLOOKUP($E35,Sheet2!$A$6:$V$60,19,FALSE)</f>
        <v>#REF!</v>
      </c>
      <c r="W35" s="117" t="e">
        <f>VLOOKUP($E35,Sheet2!$A$6:$V$60,20,FALSE)</f>
        <v>#REF!</v>
      </c>
      <c r="X35" s="117" t="e">
        <f>VLOOKUP($E35,Sheet2!$A$6:$V$60,21,FALSE)</f>
        <v>#REF!</v>
      </c>
      <c r="Y35" s="117"/>
      <c r="Z35" s="117"/>
      <c r="AA35" s="117"/>
      <c r="AB35" s="117"/>
      <c r="AC35" s="117"/>
      <c r="AD35" s="117"/>
      <c r="AE35" s="117"/>
      <c r="AF35" s="117"/>
      <c r="AG35" s="117"/>
      <c r="AH35" s="117"/>
      <c r="AI35" s="117"/>
      <c r="AJ35" s="117"/>
      <c r="AK35" s="117"/>
    </row>
    <row r="36" ht="15" customHeight="1">
      <c r="A36" s="0" t="s">
        <v>105</v>
      </c>
      <c r="B36" s="0" t="s">
        <v>106</v>
      </c>
      <c r="C36" s="114" t="s">
        <v>119</v>
      </c>
      <c r="D36" s="114"/>
      <c r="E36" s="111" t="s">
        <v>40</v>
      </c>
      <c r="F36" s="117" t="e">
        <f>VLOOKUP($E36,Sheet2!$A$6:$V$60,3,FALSE)</f>
        <v>#REF!</v>
      </c>
      <c r="G36" s="117" t="e">
        <f>VLOOKUP($E36,Sheet2!$A$6:$V$60,4,FALSE)</f>
        <v>#REF!</v>
      </c>
      <c r="H36" s="117" t="e">
        <f>VLOOKUP($E36,Sheet2!$A$6:$V$60,5,FALSE)</f>
        <v>#REF!</v>
      </c>
      <c r="I36" s="117" t="e">
        <f>VLOOKUP($E36,Sheet2!$A$6:$V$60,6,FALSE)</f>
        <v>#REF!</v>
      </c>
      <c r="J36" s="117" t="e">
        <f>VLOOKUP($E36,Sheet2!$A$6:$V$60,7,FALSE)</f>
        <v>#REF!</v>
      </c>
      <c r="K36" s="117" t="e">
        <f>VLOOKUP($E36,Sheet2!$A$6:$V$60,8,FALSE)</f>
        <v>#REF!</v>
      </c>
      <c r="L36" s="117" t="e">
        <f>VLOOKUP($E36,Sheet2!$A$6:$V$60,9,FALSE)</f>
        <v>#REF!</v>
      </c>
      <c r="M36" s="117" t="e">
        <f>VLOOKUP($E36,Sheet2!$A$6:$V$60,10,FALSE)</f>
        <v>#REF!</v>
      </c>
      <c r="N36" s="117" t="e">
        <f>VLOOKUP($E36,Sheet2!$A$6:$V$60,11,FALSE)</f>
        <v>#REF!</v>
      </c>
      <c r="O36" s="117" t="e">
        <f>VLOOKUP($E36,Sheet2!$A$6:$V$60,12,FALSE)</f>
        <v>#REF!</v>
      </c>
      <c r="P36" s="117" t="e">
        <f>VLOOKUP($E36,Sheet2!$A$6:$V$60,13,FALSE)</f>
        <v>#REF!</v>
      </c>
      <c r="Q36" s="117" t="e">
        <f>VLOOKUP($E36,Sheet2!$A$6:$V$60,14,FALSE)</f>
        <v>#REF!</v>
      </c>
      <c r="R36" s="117" t="e">
        <f>VLOOKUP($E36,Sheet2!$A$6:$V$60,15,FALSE)</f>
        <v>#REF!</v>
      </c>
      <c r="S36" s="117" t="e">
        <f>VLOOKUP($E36,Sheet2!$A$6:$V$60,16,FALSE)</f>
        <v>#REF!</v>
      </c>
      <c r="T36" s="117" t="e">
        <f>VLOOKUP($E36,Sheet2!$A$6:$V$60,17,FALSE)</f>
        <v>#REF!</v>
      </c>
      <c r="U36" s="117" t="e">
        <f>VLOOKUP($E36,Sheet2!$A$6:$V$60,18,FALSE)</f>
        <v>#REF!</v>
      </c>
      <c r="V36" s="117" t="e">
        <f>VLOOKUP($E36,Sheet2!$A$6:$V$60,19,FALSE)</f>
        <v>#REF!</v>
      </c>
      <c r="W36" s="117" t="e">
        <f>VLOOKUP($E36,Sheet2!$A$6:$V$60,20,FALSE)</f>
        <v>#REF!</v>
      </c>
      <c r="X36" s="117" t="e">
        <f>VLOOKUP($E36,Sheet2!$A$6:$V$60,21,FALSE)</f>
        <v>#REF!</v>
      </c>
      <c r="Y36" s="117" t="e">
        <f ref="Y36:Y38" t="shared" si="4">+W36+X36-I36</f>
        <v>#REF!</v>
      </c>
      <c r="Z36" s="117"/>
      <c r="AA36" s="117"/>
      <c r="AB36" s="117"/>
      <c r="AC36" s="117"/>
      <c r="AD36" s="117"/>
      <c r="AE36" s="117"/>
      <c r="AF36" s="117"/>
      <c r="AG36" s="117"/>
      <c r="AH36" s="117"/>
      <c r="AI36" s="117"/>
      <c r="AJ36" s="117"/>
      <c r="AK36" s="117"/>
    </row>
    <row r="37" ht="15" customHeight="1">
      <c r="A37" s="0" t="s">
        <v>109</v>
      </c>
      <c r="B37" s="0" t="s">
        <v>106</v>
      </c>
      <c r="C37" s="114" t="s">
        <v>119</v>
      </c>
      <c r="D37" s="114"/>
      <c r="E37" s="111" t="s">
        <v>59</v>
      </c>
      <c r="F37" s="117" t="e">
        <f>VLOOKUP($E37,Sheet2!$A$6:$V$60,3,FALSE)</f>
        <v>#REF!</v>
      </c>
      <c r="G37" s="117" t="e">
        <f>VLOOKUP($E37,Sheet2!$A$6:$V$60,4,FALSE)</f>
        <v>#REF!</v>
      </c>
      <c r="H37" s="117" t="e">
        <f>VLOOKUP($E37,Sheet2!$A$6:$V$60,5,FALSE)</f>
        <v>#REF!</v>
      </c>
      <c r="I37" s="117" t="e">
        <f>VLOOKUP($E37,Sheet2!$A$6:$V$60,6,FALSE)</f>
        <v>#REF!</v>
      </c>
      <c r="J37" s="117" t="e">
        <f>VLOOKUP($E37,Sheet2!$A$6:$V$60,7,FALSE)</f>
        <v>#REF!</v>
      </c>
      <c r="K37" s="117" t="e">
        <f>VLOOKUP($E37,Sheet2!$A$6:$V$60,8,FALSE)</f>
        <v>#REF!</v>
      </c>
      <c r="L37" s="117" t="e">
        <f>VLOOKUP($E37,Sheet2!$A$6:$V$60,9,FALSE)</f>
        <v>#REF!</v>
      </c>
      <c r="M37" s="117" t="e">
        <f>VLOOKUP($E37,Sheet2!$A$6:$V$60,10,FALSE)</f>
        <v>#REF!</v>
      </c>
      <c r="N37" s="117" t="e">
        <f>VLOOKUP($E37,Sheet2!$A$6:$V$60,11,FALSE)</f>
        <v>#REF!</v>
      </c>
      <c r="O37" s="117" t="e">
        <f>VLOOKUP($E37,Sheet2!$A$6:$V$60,12,FALSE)</f>
        <v>#REF!</v>
      </c>
      <c r="P37" s="117" t="e">
        <f>VLOOKUP($E37,Sheet2!$A$6:$V$60,13,FALSE)</f>
        <v>#REF!</v>
      </c>
      <c r="Q37" s="117" t="e">
        <f>VLOOKUP($E37,Sheet2!$A$6:$V$60,14,FALSE)</f>
        <v>#REF!</v>
      </c>
      <c r="R37" s="117" t="e">
        <f>VLOOKUP($E37,Sheet2!$A$6:$V$60,15,FALSE)</f>
        <v>#REF!</v>
      </c>
      <c r="S37" s="117" t="e">
        <f>VLOOKUP($E37,Sheet2!$A$6:$V$60,16,FALSE)</f>
        <v>#REF!</v>
      </c>
      <c r="T37" s="117" t="e">
        <f>VLOOKUP($E37,Sheet2!$A$6:$V$60,17,FALSE)</f>
        <v>#REF!</v>
      </c>
      <c r="U37" s="117" t="e">
        <f>VLOOKUP($E37,Sheet2!$A$6:$V$60,18,FALSE)</f>
        <v>#REF!</v>
      </c>
      <c r="V37" s="117" t="e">
        <f>VLOOKUP($E37,Sheet2!$A$6:$V$60,19,FALSE)</f>
        <v>#REF!</v>
      </c>
      <c r="W37" s="117" t="e">
        <f>VLOOKUP($E37,Sheet2!$A$6:$V$60,20,FALSE)</f>
        <v>#REF!</v>
      </c>
      <c r="X37" s="117" t="e">
        <f>VLOOKUP($E37,Sheet2!$A$6:$V$60,21,FALSE)</f>
        <v>#REF!</v>
      </c>
      <c r="Y37" s="117" t="e">
        <f t="shared" si="4"/>
        <v>#REF!</v>
      </c>
      <c r="Z37" s="117"/>
      <c r="AA37" s="117"/>
      <c r="AB37" s="117"/>
      <c r="AC37" s="117"/>
      <c r="AD37" s="117"/>
      <c r="AE37" s="117"/>
      <c r="AF37" s="117"/>
      <c r="AG37" s="117"/>
      <c r="AH37" s="117"/>
      <c r="AI37" s="117"/>
      <c r="AJ37" s="117"/>
      <c r="AK37" s="117"/>
    </row>
    <row r="38" ht="15" customHeight="1">
      <c r="D38" s="113">
        <v>310202100002000</v>
      </c>
      <c r="E38" s="114" t="s">
        <v>120</v>
      </c>
      <c r="G38" s="117"/>
      <c r="H38" s="117"/>
      <c r="I38" s="117"/>
      <c r="J38" s="117"/>
      <c r="K38" s="117"/>
      <c r="L38" s="117"/>
      <c r="M38" s="117"/>
      <c r="N38" s="117"/>
      <c r="O38" s="117"/>
      <c r="P38" s="117"/>
      <c r="Q38" s="117"/>
      <c r="R38" s="117"/>
      <c r="S38" s="117"/>
      <c r="T38" s="117"/>
      <c r="U38" s="117"/>
      <c r="V38" s="117"/>
      <c r="W38" s="117"/>
      <c r="X38" s="117"/>
      <c r="Y38" s="117">
        <f t="shared" si="4"/>
        <v>0</v>
      </c>
      <c r="Z38" s="117"/>
      <c r="AA38" s="117"/>
      <c r="AB38" s="117"/>
      <c r="AC38" s="117"/>
      <c r="AD38" s="117"/>
      <c r="AE38" s="117"/>
      <c r="AF38" s="117"/>
      <c r="AG38" s="117"/>
      <c r="AH38" s="117"/>
      <c r="AI38" s="117"/>
      <c r="AJ38" s="117"/>
      <c r="AK38" s="117"/>
    </row>
    <row r="39" ht="15" customHeight="1">
      <c r="A39" s="0" t="s">
        <v>109</v>
      </c>
      <c r="B39" s="0" t="s">
        <v>111</v>
      </c>
      <c r="C39" s="114" t="s">
        <v>120</v>
      </c>
      <c r="D39" s="114"/>
      <c r="E39" s="111" t="s">
        <v>51</v>
      </c>
      <c r="F39" s="117" t="e">
        <f>VLOOKUP($E39,Sheet2!$A$6:$V$60,3,FALSE)</f>
        <v>#REF!</v>
      </c>
      <c r="G39" s="117" t="e">
        <f>VLOOKUP($E39,Sheet2!$A$6:$V$60,4,FALSE)</f>
        <v>#REF!</v>
      </c>
      <c r="H39" s="117" t="e">
        <f>VLOOKUP($E39,Sheet2!$A$6:$V$60,5,FALSE)</f>
        <v>#REF!</v>
      </c>
      <c r="I39" s="117" t="e">
        <f>VLOOKUP($E39,Sheet2!$A$6:$V$60,6,FALSE)</f>
        <v>#REF!</v>
      </c>
      <c r="J39" s="117" t="e">
        <f>VLOOKUP($E39,Sheet2!$A$6:$V$60,7,FALSE)</f>
        <v>#REF!</v>
      </c>
      <c r="K39" s="117" t="e">
        <f>VLOOKUP($E39,Sheet2!$A$6:$V$60,8,FALSE)</f>
        <v>#REF!</v>
      </c>
      <c r="L39" s="117" t="e">
        <f>VLOOKUP($E39,Sheet2!$A$6:$V$60,9,FALSE)</f>
        <v>#REF!</v>
      </c>
      <c r="M39" s="117" t="e">
        <f>VLOOKUP($E39,Sheet2!$A$6:$V$60,10,FALSE)</f>
        <v>#REF!</v>
      </c>
      <c r="N39" s="117" t="e">
        <f>VLOOKUP($E39,Sheet2!$A$6:$V$60,11,FALSE)</f>
        <v>#REF!</v>
      </c>
      <c r="O39" s="117" t="e">
        <f>VLOOKUP($E39,Sheet2!$A$6:$V$60,12,FALSE)</f>
        <v>#REF!</v>
      </c>
      <c r="P39" s="117" t="e">
        <f>VLOOKUP($E39,Sheet2!$A$6:$V$60,13,FALSE)</f>
        <v>#REF!</v>
      </c>
      <c r="Q39" s="117" t="e">
        <f>VLOOKUP($E39,Sheet2!$A$6:$V$60,14,FALSE)</f>
        <v>#REF!</v>
      </c>
      <c r="R39" s="117" t="e">
        <f>VLOOKUP($E39,Sheet2!$A$6:$V$60,15,FALSE)</f>
        <v>#REF!</v>
      </c>
      <c r="S39" s="117" t="e">
        <f>VLOOKUP($E39,Sheet2!$A$6:$V$60,16,FALSE)</f>
        <v>#REF!</v>
      </c>
      <c r="T39" s="117" t="e">
        <f>VLOOKUP($E39,Sheet2!$A$6:$V$60,17,FALSE)</f>
        <v>#REF!</v>
      </c>
      <c r="U39" s="117" t="e">
        <f>VLOOKUP($E39,Sheet2!$A$6:$V$60,18,FALSE)</f>
        <v>#REF!</v>
      </c>
      <c r="V39" s="117" t="e">
        <f>VLOOKUP($E39,Sheet2!$A$6:$V$60,19,FALSE)</f>
        <v>#REF!</v>
      </c>
      <c r="W39" s="117" t="e">
        <f>VLOOKUP($E39,Sheet2!$A$6:$V$60,20,FALSE)</f>
        <v>#REF!</v>
      </c>
      <c r="X39" s="117" t="e">
        <f>VLOOKUP($E39,Sheet2!$A$6:$V$60,21,FALSE)</f>
        <v>#REF!</v>
      </c>
      <c r="Y39" s="117"/>
      <c r="Z39" s="117"/>
      <c r="AA39" s="117"/>
      <c r="AB39" s="117"/>
      <c r="AC39" s="117"/>
      <c r="AD39" s="117"/>
      <c r="AE39" s="117"/>
      <c r="AF39" s="117"/>
      <c r="AG39" s="117"/>
      <c r="AH39" s="117"/>
      <c r="AI39" s="117"/>
      <c r="AJ39" s="117"/>
      <c r="AK39" s="117"/>
    </row>
    <row r="40" ht="15" customHeight="1">
      <c r="D40" s="113">
        <v>310203100001000</v>
      </c>
      <c r="E40" s="114" t="s">
        <v>121</v>
      </c>
      <c r="G40" s="117"/>
      <c r="H40" s="117"/>
      <c r="I40" s="117"/>
      <c r="J40" s="117"/>
      <c r="K40" s="117"/>
      <c r="L40" s="117"/>
      <c r="M40" s="117"/>
      <c r="N40" s="117"/>
      <c r="O40" s="117"/>
      <c r="P40" s="117"/>
      <c r="Q40" s="117"/>
      <c r="R40" s="117"/>
      <c r="S40" s="117"/>
      <c r="T40" s="117"/>
      <c r="U40" s="117"/>
      <c r="V40" s="117"/>
      <c r="W40" s="117"/>
      <c r="X40" s="117"/>
      <c r="Y40" s="117">
        <f>+W40+X40-I40</f>
        <v>0</v>
      </c>
      <c r="Z40" s="117"/>
      <c r="AA40" s="117"/>
      <c r="AB40" s="117"/>
      <c r="AC40" s="117"/>
      <c r="AD40" s="117"/>
      <c r="AE40" s="117"/>
      <c r="AF40" s="117"/>
      <c r="AG40" s="117"/>
      <c r="AH40" s="117"/>
      <c r="AI40" s="117"/>
      <c r="AJ40" s="117"/>
      <c r="AK40" s="117"/>
    </row>
    <row r="41" ht="15" customHeight="1">
      <c r="A41" s="0" t="s">
        <v>109</v>
      </c>
      <c r="B41" s="0" t="s">
        <v>111</v>
      </c>
      <c r="C41" s="114" t="s">
        <v>121</v>
      </c>
      <c r="D41" s="114"/>
      <c r="E41" s="111" t="s">
        <v>53</v>
      </c>
      <c r="F41" s="117" t="e">
        <f>VLOOKUP($E41,Sheet2!$A$6:$V$60,3,FALSE)</f>
        <v>#REF!</v>
      </c>
      <c r="G41" s="117" t="e">
        <f>VLOOKUP($E41,Sheet2!$A$6:$V$60,4,FALSE)</f>
        <v>#REF!</v>
      </c>
      <c r="H41" s="117" t="e">
        <f>VLOOKUP($E41,Sheet2!$A$6:$V$60,5,FALSE)</f>
        <v>#REF!</v>
      </c>
      <c r="I41" s="117" t="e">
        <f>VLOOKUP($E41,Sheet2!$A$6:$V$60,6,FALSE)</f>
        <v>#REF!</v>
      </c>
      <c r="J41" s="117" t="e">
        <f>VLOOKUP($E41,Sheet2!$A$6:$V$60,7,FALSE)</f>
        <v>#REF!</v>
      </c>
      <c r="K41" s="117" t="e">
        <f>VLOOKUP($E41,Sheet2!$A$6:$V$60,8,FALSE)</f>
        <v>#REF!</v>
      </c>
      <c r="L41" s="117" t="e">
        <f>VLOOKUP($E41,Sheet2!$A$6:$V$60,9,FALSE)</f>
        <v>#REF!</v>
      </c>
      <c r="M41" s="117" t="e">
        <f>VLOOKUP($E41,Sheet2!$A$6:$V$60,10,FALSE)</f>
        <v>#REF!</v>
      </c>
      <c r="N41" s="117" t="e">
        <f>VLOOKUP($E41,Sheet2!$A$6:$V$60,11,FALSE)</f>
        <v>#REF!</v>
      </c>
      <c r="O41" s="117" t="e">
        <f>VLOOKUP($E41,Sheet2!$A$6:$V$60,12,FALSE)</f>
        <v>#REF!</v>
      </c>
      <c r="P41" s="117" t="e">
        <f>VLOOKUP($E41,Sheet2!$A$6:$V$60,13,FALSE)</f>
        <v>#REF!</v>
      </c>
      <c r="Q41" s="117" t="e">
        <f>VLOOKUP($E41,Sheet2!$A$6:$V$60,14,FALSE)</f>
        <v>#REF!</v>
      </c>
      <c r="R41" s="117" t="e">
        <f>VLOOKUP($E41,Sheet2!$A$6:$V$60,15,FALSE)</f>
        <v>#REF!</v>
      </c>
      <c r="S41" s="117" t="e">
        <f>VLOOKUP($E41,Sheet2!$A$6:$V$60,16,FALSE)</f>
        <v>#REF!</v>
      </c>
      <c r="T41" s="117" t="e">
        <f>VLOOKUP($E41,Sheet2!$A$6:$V$60,17,FALSE)</f>
        <v>#REF!</v>
      </c>
      <c r="U41" s="117" t="e">
        <f>VLOOKUP($E41,Sheet2!$A$6:$V$60,18,FALSE)</f>
        <v>#REF!</v>
      </c>
      <c r="V41" s="117" t="e">
        <f>VLOOKUP($E41,Sheet2!$A$6:$V$60,19,FALSE)</f>
        <v>#REF!</v>
      </c>
      <c r="W41" s="117" t="e">
        <f>VLOOKUP($E41,Sheet2!$A$6:$V$60,20,FALSE)</f>
        <v>#REF!</v>
      </c>
      <c r="X41" s="117" t="e">
        <f>VLOOKUP($E41,Sheet2!$A$6:$V$60,21,FALSE)</f>
        <v>#REF!</v>
      </c>
      <c r="Y41" s="117"/>
      <c r="Z41" s="117"/>
      <c r="AA41" s="117"/>
      <c r="AB41" s="117"/>
      <c r="AC41" s="117"/>
      <c r="AD41" s="117"/>
      <c r="AE41" s="117"/>
      <c r="AF41" s="117"/>
      <c r="AG41" s="117"/>
      <c r="AH41" s="117"/>
      <c r="AI41" s="117"/>
      <c r="AJ41" s="117"/>
      <c r="AK41" s="117"/>
    </row>
    <row r="42" ht="15" customHeight="1">
      <c r="D42" s="113">
        <v>310301100001000</v>
      </c>
      <c r="E42" s="114" t="s">
        <v>122</v>
      </c>
      <c r="G42" s="117"/>
      <c r="H42" s="117"/>
      <c r="I42" s="117"/>
      <c r="J42" s="117"/>
      <c r="K42" s="117"/>
      <c r="L42" s="117"/>
      <c r="M42" s="117"/>
      <c r="N42" s="117"/>
      <c r="O42" s="117"/>
      <c r="P42" s="117"/>
      <c r="Q42" s="117"/>
      <c r="R42" s="117"/>
      <c r="S42" s="117"/>
      <c r="T42" s="117"/>
      <c r="U42" s="117"/>
      <c r="V42" s="117"/>
      <c r="W42" s="117"/>
      <c r="X42" s="117"/>
      <c r="Y42" s="117">
        <f>+W42+X42-I42</f>
        <v>0</v>
      </c>
      <c r="Z42" s="117"/>
      <c r="AA42" s="117"/>
      <c r="AB42" s="117"/>
      <c r="AC42" s="117"/>
      <c r="AD42" s="117"/>
      <c r="AE42" s="117"/>
      <c r="AF42" s="117"/>
      <c r="AG42" s="117"/>
      <c r="AH42" s="117"/>
      <c r="AI42" s="117"/>
      <c r="AJ42" s="117"/>
      <c r="AK42" s="117"/>
    </row>
    <row r="43" ht="15" customHeight="1">
      <c r="A43" s="0" t="s">
        <v>105</v>
      </c>
      <c r="B43" s="0" t="s">
        <v>111</v>
      </c>
      <c r="C43" s="114" t="s">
        <v>122</v>
      </c>
      <c r="D43" s="114"/>
      <c r="E43" s="111" t="s">
        <v>33</v>
      </c>
      <c r="F43" s="117" t="e">
        <f>VLOOKUP($E43,Sheet2!$A$6:$V$60,3,FALSE)</f>
        <v>#REF!</v>
      </c>
      <c r="G43" s="117" t="e">
        <f>VLOOKUP($E43,Sheet2!$A$6:$V$60,4,FALSE)</f>
        <v>#REF!</v>
      </c>
      <c r="H43" s="117" t="e">
        <f>VLOOKUP($E43,Sheet2!$A$6:$V$60,5,FALSE)</f>
        <v>#REF!</v>
      </c>
      <c r="I43" s="117" t="e">
        <f>VLOOKUP($E43,Sheet2!$A$6:$V$60,6,FALSE)</f>
        <v>#REF!</v>
      </c>
      <c r="J43" s="117" t="e">
        <f>VLOOKUP($E43,Sheet2!$A$6:$V$60,7,FALSE)</f>
        <v>#REF!</v>
      </c>
      <c r="K43" s="117" t="e">
        <f>VLOOKUP($E43,Sheet2!$A$6:$V$60,8,FALSE)</f>
        <v>#REF!</v>
      </c>
      <c r="L43" s="117" t="e">
        <f>VLOOKUP($E43,Sheet2!$A$6:$V$60,9,FALSE)</f>
        <v>#REF!</v>
      </c>
      <c r="M43" s="117" t="e">
        <f>VLOOKUP($E43,Sheet2!$A$6:$V$60,10,FALSE)</f>
        <v>#REF!</v>
      </c>
      <c r="N43" s="117" t="e">
        <f>VLOOKUP($E43,Sheet2!$A$6:$V$60,11,FALSE)</f>
        <v>#REF!</v>
      </c>
      <c r="O43" s="117" t="e">
        <f>VLOOKUP($E43,Sheet2!$A$6:$V$60,12,FALSE)</f>
        <v>#REF!</v>
      </c>
      <c r="P43" s="117" t="e">
        <f>VLOOKUP($E43,Sheet2!$A$6:$V$60,13,FALSE)</f>
        <v>#REF!</v>
      </c>
      <c r="Q43" s="117" t="e">
        <f>VLOOKUP($E43,Sheet2!$A$6:$V$60,14,FALSE)</f>
        <v>#REF!</v>
      </c>
      <c r="R43" s="117" t="e">
        <f>VLOOKUP($E43,Sheet2!$A$6:$V$60,15,FALSE)</f>
        <v>#REF!</v>
      </c>
      <c r="S43" s="117" t="e">
        <f>VLOOKUP($E43,Sheet2!$A$6:$V$60,16,FALSE)</f>
        <v>#REF!</v>
      </c>
      <c r="T43" s="117" t="e">
        <f>VLOOKUP($E43,Sheet2!$A$6:$V$60,17,FALSE)</f>
        <v>#REF!</v>
      </c>
      <c r="U43" s="117" t="e">
        <f>VLOOKUP($E43,Sheet2!$A$6:$V$60,18,FALSE)</f>
        <v>#REF!</v>
      </c>
      <c r="V43" s="117" t="e">
        <f>VLOOKUP($E43,Sheet2!$A$6:$V$60,19,FALSE)</f>
        <v>#REF!</v>
      </c>
      <c r="W43" s="117" t="e">
        <f>VLOOKUP($E43,Sheet2!$A$6:$V$60,20,FALSE)</f>
        <v>#REF!</v>
      </c>
      <c r="X43" s="117" t="e">
        <f>VLOOKUP($E43,Sheet2!$A$6:$V$60,21,FALSE)</f>
        <v>#REF!</v>
      </c>
      <c r="Y43" s="117"/>
      <c r="Z43" s="117"/>
      <c r="AA43" s="117"/>
      <c r="AB43" s="117"/>
      <c r="AC43" s="117"/>
      <c r="AD43" s="117"/>
      <c r="AE43" s="117"/>
      <c r="AF43" s="117"/>
      <c r="AG43" s="117"/>
      <c r="AH43" s="117"/>
      <c r="AI43" s="117"/>
      <c r="AJ43" s="117"/>
      <c r="AK43" s="117"/>
    </row>
    <row r="44" ht="15" customHeight="1">
      <c r="A44" s="0" t="s">
        <v>109</v>
      </c>
      <c r="B44" s="0" t="s">
        <v>111</v>
      </c>
      <c r="C44" s="114" t="s">
        <v>122</v>
      </c>
      <c r="D44" s="114"/>
      <c r="E44" s="111" t="s">
        <v>48</v>
      </c>
      <c r="F44" s="117" t="e">
        <f>VLOOKUP($E44,Sheet2!$A$6:$V$60,3,FALSE)</f>
        <v>#REF!</v>
      </c>
      <c r="G44" s="117" t="e">
        <f>VLOOKUP($E44,Sheet2!$A$6:$V$60,4,FALSE)</f>
        <v>#REF!</v>
      </c>
      <c r="H44" s="117" t="e">
        <f>VLOOKUP($E44,Sheet2!$A$6:$V$60,5,FALSE)</f>
        <v>#REF!</v>
      </c>
      <c r="I44" s="117" t="e">
        <f>VLOOKUP($E44,Sheet2!$A$6:$V$60,6,FALSE)</f>
        <v>#REF!</v>
      </c>
      <c r="J44" s="117" t="e">
        <f>VLOOKUP($E44,Sheet2!$A$6:$V$60,7,FALSE)</f>
        <v>#REF!</v>
      </c>
      <c r="K44" s="117" t="e">
        <f>VLOOKUP($E44,Sheet2!$A$6:$V$60,8,FALSE)</f>
        <v>#REF!</v>
      </c>
      <c r="L44" s="117" t="e">
        <f>VLOOKUP($E44,Sheet2!$A$6:$V$60,9,FALSE)</f>
        <v>#REF!</v>
      </c>
      <c r="M44" s="117" t="e">
        <f>VLOOKUP($E44,Sheet2!$A$6:$V$60,10,FALSE)</f>
        <v>#REF!</v>
      </c>
      <c r="N44" s="117" t="e">
        <f>VLOOKUP($E44,Sheet2!$A$6:$V$60,11,FALSE)</f>
        <v>#REF!</v>
      </c>
      <c r="O44" s="117" t="e">
        <f>VLOOKUP($E44,Sheet2!$A$6:$V$60,12,FALSE)</f>
        <v>#REF!</v>
      </c>
      <c r="P44" s="117" t="e">
        <f>VLOOKUP($E44,Sheet2!$A$6:$V$60,13,FALSE)</f>
        <v>#REF!</v>
      </c>
      <c r="Q44" s="117" t="e">
        <f>VLOOKUP($E44,Sheet2!$A$6:$V$60,14,FALSE)</f>
        <v>#REF!</v>
      </c>
      <c r="R44" s="117" t="e">
        <f>VLOOKUP($E44,Sheet2!$A$6:$V$60,15,FALSE)</f>
        <v>#REF!</v>
      </c>
      <c r="S44" s="117" t="e">
        <f>VLOOKUP($E44,Sheet2!$A$6:$V$60,16,FALSE)</f>
        <v>#REF!</v>
      </c>
      <c r="T44" s="117" t="e">
        <f>VLOOKUP($E44,Sheet2!$A$6:$V$60,17,FALSE)</f>
        <v>#REF!</v>
      </c>
      <c r="U44" s="117" t="e">
        <f>VLOOKUP($E44,Sheet2!$A$6:$V$60,18,FALSE)</f>
        <v>#REF!</v>
      </c>
      <c r="V44" s="117" t="e">
        <f>VLOOKUP($E44,Sheet2!$A$6:$V$60,19,FALSE)</f>
        <v>#REF!</v>
      </c>
      <c r="W44" s="117" t="e">
        <f>VLOOKUP($E44,Sheet2!$A$6:$V$60,20,FALSE)</f>
        <v>#REF!</v>
      </c>
      <c r="X44" s="117" t="e">
        <f>VLOOKUP($E44,Sheet2!$A$6:$V$60,21,FALSE)</f>
        <v>#REF!</v>
      </c>
      <c r="Y44" s="117"/>
      <c r="Z44" s="117"/>
      <c r="AA44" s="117"/>
      <c r="AB44" s="117"/>
      <c r="AC44" s="117"/>
      <c r="AD44" s="117"/>
      <c r="AE44" s="117"/>
      <c r="AF44" s="117"/>
      <c r="AG44" s="117"/>
      <c r="AH44" s="117"/>
      <c r="AI44" s="117"/>
      <c r="AJ44" s="117"/>
      <c r="AK44" s="117"/>
    </row>
    <row r="45" ht="15" customHeight="1">
      <c r="A45" s="0" t="s">
        <v>109</v>
      </c>
      <c r="B45" s="0" t="s">
        <v>106</v>
      </c>
      <c r="C45" s="114" t="s">
        <v>122</v>
      </c>
      <c r="D45" s="114"/>
      <c r="E45" s="111" t="s">
        <v>57</v>
      </c>
      <c r="F45" s="117" t="e">
        <f>VLOOKUP($E45,Sheet2!$A$6:$V$60,3,FALSE)</f>
        <v>#REF!</v>
      </c>
      <c r="G45" s="117" t="e">
        <f>VLOOKUP($E45,Sheet2!$A$6:$V$60,4,FALSE)</f>
        <v>#REF!</v>
      </c>
      <c r="H45" s="117" t="e">
        <f>VLOOKUP($E45,Sheet2!$A$6:$V$60,5,FALSE)</f>
        <v>#REF!</v>
      </c>
      <c r="I45" s="117" t="e">
        <f>VLOOKUP($E45,Sheet2!$A$6:$V$60,6,FALSE)</f>
        <v>#REF!</v>
      </c>
      <c r="J45" s="117" t="e">
        <f>VLOOKUP($E45,Sheet2!$A$6:$V$60,7,FALSE)</f>
        <v>#REF!</v>
      </c>
      <c r="K45" s="117" t="e">
        <f>VLOOKUP($E45,Sheet2!$A$6:$V$60,8,FALSE)</f>
        <v>#REF!</v>
      </c>
      <c r="L45" s="117" t="e">
        <f>VLOOKUP($E45,Sheet2!$A$6:$V$60,9,FALSE)</f>
        <v>#REF!</v>
      </c>
      <c r="M45" s="117" t="e">
        <f>VLOOKUP($E45,Sheet2!$A$6:$V$60,10,FALSE)</f>
        <v>#REF!</v>
      </c>
      <c r="N45" s="117" t="e">
        <f>VLOOKUP($E45,Sheet2!$A$6:$V$60,11,FALSE)</f>
        <v>#REF!</v>
      </c>
      <c r="O45" s="117" t="e">
        <f>VLOOKUP($E45,Sheet2!$A$6:$V$60,12,FALSE)</f>
        <v>#REF!</v>
      </c>
      <c r="P45" s="117" t="e">
        <f>VLOOKUP($E45,Sheet2!$A$6:$V$60,13,FALSE)</f>
        <v>#REF!</v>
      </c>
      <c r="Q45" s="117" t="e">
        <f>VLOOKUP($E45,Sheet2!$A$6:$V$60,14,FALSE)</f>
        <v>#REF!</v>
      </c>
      <c r="R45" s="117" t="e">
        <f>VLOOKUP($E45,Sheet2!$A$6:$V$60,15,FALSE)</f>
        <v>#REF!</v>
      </c>
      <c r="S45" s="117" t="e">
        <f>VLOOKUP($E45,Sheet2!$A$6:$V$60,16,FALSE)</f>
        <v>#REF!</v>
      </c>
      <c r="T45" s="117" t="e">
        <f>VLOOKUP($E45,Sheet2!$A$6:$V$60,17,FALSE)</f>
        <v>#REF!</v>
      </c>
      <c r="U45" s="117" t="e">
        <f>VLOOKUP($E45,Sheet2!$A$6:$V$60,18,FALSE)</f>
        <v>#REF!</v>
      </c>
      <c r="V45" s="117" t="e">
        <f>VLOOKUP($E45,Sheet2!$A$6:$V$60,19,FALSE)</f>
        <v>#REF!</v>
      </c>
      <c r="W45" s="117" t="e">
        <f>VLOOKUP($E45,Sheet2!$A$6:$V$60,20,FALSE)</f>
        <v>#REF!</v>
      </c>
      <c r="X45" s="117" t="e">
        <f>VLOOKUP($E45,Sheet2!$A$6:$V$60,21,FALSE)</f>
        <v>#REF!</v>
      </c>
      <c r="Y45" s="117" t="e">
        <f ref="Y45:Y54" t="shared" si="5">+W45+X45-I45</f>
        <v>#REF!</v>
      </c>
      <c r="Z45" s="117"/>
      <c r="AA45" s="117"/>
      <c r="AB45" s="117"/>
      <c r="AC45" s="117"/>
      <c r="AD45" s="117"/>
      <c r="AE45" s="117"/>
      <c r="AF45" s="117"/>
      <c r="AG45" s="117"/>
      <c r="AH45" s="117"/>
      <c r="AI45" s="117"/>
      <c r="AJ45" s="117"/>
      <c r="AK45" s="117"/>
    </row>
    <row r="46" ht="15" customHeight="1">
      <c r="D46" s="113">
        <v>310302100001000</v>
      </c>
      <c r="E46" s="114" t="s">
        <v>123</v>
      </c>
      <c r="G46" s="117"/>
      <c r="H46" s="117"/>
      <c r="I46" s="117"/>
      <c r="J46" s="117"/>
      <c r="K46" s="117"/>
      <c r="L46" s="117"/>
      <c r="M46" s="117"/>
      <c r="N46" s="117"/>
      <c r="O46" s="117"/>
      <c r="P46" s="117"/>
      <c r="Q46" s="117"/>
      <c r="R46" s="117"/>
      <c r="S46" s="117"/>
      <c r="T46" s="117"/>
      <c r="U46" s="117"/>
      <c r="V46" s="117"/>
      <c r="W46" s="117"/>
      <c r="X46" s="117"/>
      <c r="Y46" s="117">
        <f t="shared" si="5"/>
        <v>0</v>
      </c>
      <c r="Z46" s="117"/>
      <c r="AA46" s="117"/>
      <c r="AB46" s="117"/>
      <c r="AC46" s="117"/>
      <c r="AD46" s="117"/>
      <c r="AE46" s="117"/>
      <c r="AF46" s="117"/>
      <c r="AG46" s="117"/>
      <c r="AH46" s="117"/>
      <c r="AI46" s="117"/>
      <c r="AJ46" s="117"/>
      <c r="AK46" s="117"/>
    </row>
    <row r="47" ht="15" customHeight="1">
      <c r="D47" s="113">
        <v>310303100001000</v>
      </c>
      <c r="E47" s="114" t="s">
        <v>124</v>
      </c>
      <c r="G47" s="117"/>
      <c r="H47" s="117"/>
      <c r="I47" s="117"/>
      <c r="J47" s="117"/>
      <c r="K47" s="117"/>
      <c r="L47" s="117"/>
      <c r="M47" s="117"/>
      <c r="N47" s="117"/>
      <c r="O47" s="117"/>
      <c r="P47" s="117"/>
      <c r="Q47" s="117"/>
      <c r="R47" s="117"/>
      <c r="S47" s="117"/>
      <c r="T47" s="117"/>
      <c r="U47" s="117"/>
      <c r="V47" s="117"/>
      <c r="W47" s="117"/>
      <c r="X47" s="117"/>
      <c r="Y47" s="117">
        <f t="shared" si="5"/>
        <v>0</v>
      </c>
      <c r="Z47" s="117"/>
      <c r="AA47" s="117"/>
      <c r="AB47" s="117"/>
      <c r="AC47" s="117"/>
      <c r="AD47" s="117"/>
      <c r="AE47" s="117"/>
      <c r="AF47" s="117"/>
      <c r="AG47" s="117"/>
      <c r="AH47" s="117"/>
      <c r="AI47" s="117"/>
      <c r="AJ47" s="117"/>
      <c r="AK47" s="117"/>
    </row>
    <row r="48" ht="15" customHeight="1">
      <c r="D48" s="113">
        <v>310304100001000</v>
      </c>
      <c r="E48" s="114" t="s">
        <v>125</v>
      </c>
      <c r="G48" s="117"/>
      <c r="H48" s="117"/>
      <c r="I48" s="117"/>
      <c r="J48" s="117"/>
      <c r="K48" s="117"/>
      <c r="L48" s="117"/>
      <c r="M48" s="117"/>
      <c r="N48" s="117"/>
      <c r="O48" s="117"/>
      <c r="P48" s="117"/>
      <c r="Q48" s="117"/>
      <c r="R48" s="117"/>
      <c r="S48" s="117"/>
      <c r="T48" s="117"/>
      <c r="U48" s="117"/>
      <c r="V48" s="117"/>
      <c r="W48" s="117"/>
      <c r="X48" s="117"/>
      <c r="Y48" s="117">
        <f t="shared" si="5"/>
        <v>0</v>
      </c>
      <c r="Z48" s="117"/>
      <c r="AA48" s="117"/>
      <c r="AB48" s="117"/>
      <c r="AC48" s="117"/>
      <c r="AD48" s="117"/>
      <c r="AE48" s="117"/>
      <c r="AF48" s="117"/>
      <c r="AG48" s="117"/>
      <c r="AH48" s="117"/>
      <c r="AI48" s="117"/>
      <c r="AJ48" s="117"/>
      <c r="AK48" s="117"/>
    </row>
    <row r="49" ht="15" customHeight="1">
      <c r="D49" s="113">
        <v>310305100001000</v>
      </c>
      <c r="E49" s="114" t="s">
        <v>126</v>
      </c>
      <c r="G49" s="117"/>
      <c r="H49" s="117"/>
      <c r="I49" s="117"/>
      <c r="J49" s="117"/>
      <c r="K49" s="117"/>
      <c r="L49" s="117"/>
      <c r="M49" s="117"/>
      <c r="N49" s="117"/>
      <c r="O49" s="117"/>
      <c r="P49" s="117"/>
      <c r="Q49" s="117"/>
      <c r="R49" s="117"/>
      <c r="S49" s="117"/>
      <c r="T49" s="117"/>
      <c r="U49" s="117"/>
      <c r="V49" s="117"/>
      <c r="W49" s="117"/>
      <c r="X49" s="117"/>
      <c r="Y49" s="117">
        <f t="shared" si="5"/>
        <v>0</v>
      </c>
      <c r="Z49" s="117"/>
      <c r="AA49" s="117"/>
      <c r="AB49" s="117"/>
      <c r="AC49" s="117"/>
      <c r="AD49" s="117"/>
      <c r="AE49" s="117"/>
      <c r="AF49" s="117"/>
      <c r="AG49" s="117"/>
      <c r="AH49" s="117"/>
      <c r="AI49" s="117"/>
      <c r="AJ49" s="117"/>
      <c r="AK49" s="117"/>
    </row>
    <row r="50" ht="15" customHeight="1">
      <c r="D50" s="113">
        <v>310305100002000</v>
      </c>
      <c r="E50" s="114" t="s">
        <v>127</v>
      </c>
      <c r="G50" s="117"/>
      <c r="H50" s="117"/>
      <c r="I50" s="117"/>
      <c r="J50" s="117"/>
      <c r="K50" s="117"/>
      <c r="L50" s="117"/>
      <c r="M50" s="117"/>
      <c r="N50" s="117"/>
      <c r="O50" s="117"/>
      <c r="P50" s="117"/>
      <c r="Q50" s="117"/>
      <c r="R50" s="117"/>
      <c r="S50" s="117"/>
      <c r="T50" s="117"/>
      <c r="U50" s="117"/>
      <c r="V50" s="117"/>
      <c r="W50" s="117"/>
      <c r="X50" s="117"/>
      <c r="Y50" s="117">
        <f t="shared" si="5"/>
        <v>0</v>
      </c>
      <c r="Z50" s="117"/>
      <c r="AA50" s="117"/>
      <c r="AB50" s="117"/>
      <c r="AC50" s="117"/>
      <c r="AD50" s="117"/>
      <c r="AE50" s="117"/>
      <c r="AF50" s="117"/>
      <c r="AG50" s="117"/>
      <c r="AH50" s="117"/>
      <c r="AI50" s="117"/>
      <c r="AJ50" s="117"/>
      <c r="AK50" s="117"/>
    </row>
    <row r="51" ht="15" customHeight="1">
      <c r="D51" s="113">
        <v>310306100001000</v>
      </c>
      <c r="E51" s="114" t="s">
        <v>128</v>
      </c>
      <c r="G51" s="117"/>
      <c r="H51" s="117"/>
      <c r="I51" s="117"/>
      <c r="J51" s="117"/>
      <c r="K51" s="117"/>
      <c r="L51" s="117"/>
      <c r="M51" s="117"/>
      <c r="N51" s="117"/>
      <c r="O51" s="117"/>
      <c r="P51" s="117"/>
      <c r="Q51" s="117"/>
      <c r="R51" s="117"/>
      <c r="S51" s="117"/>
      <c r="T51" s="117"/>
      <c r="U51" s="117"/>
      <c r="V51" s="117"/>
      <c r="W51" s="117"/>
      <c r="X51" s="117"/>
      <c r="Y51" s="117">
        <f t="shared" si="5"/>
        <v>0</v>
      </c>
      <c r="Z51" s="117"/>
      <c r="AA51" s="117"/>
      <c r="AB51" s="117"/>
      <c r="AC51" s="117"/>
      <c r="AD51" s="117"/>
      <c r="AE51" s="117"/>
      <c r="AF51" s="117"/>
      <c r="AG51" s="117"/>
      <c r="AH51" s="117"/>
      <c r="AI51" s="117"/>
      <c r="AJ51" s="117"/>
      <c r="AK51" s="117"/>
    </row>
    <row r="52" ht="15" customHeight="1">
      <c r="D52" s="113">
        <v>310306100002000</v>
      </c>
      <c r="E52" s="114" t="s">
        <v>129</v>
      </c>
      <c r="G52" s="117"/>
      <c r="H52" s="117"/>
      <c r="I52" s="117"/>
      <c r="J52" s="117"/>
      <c r="K52" s="117"/>
      <c r="L52" s="117"/>
      <c r="M52" s="117"/>
      <c r="N52" s="117"/>
      <c r="O52" s="117"/>
      <c r="P52" s="117"/>
      <c r="Q52" s="117"/>
      <c r="R52" s="117"/>
      <c r="S52" s="117"/>
      <c r="T52" s="117"/>
      <c r="U52" s="117"/>
      <c r="V52" s="117"/>
      <c r="W52" s="117"/>
      <c r="X52" s="117"/>
      <c r="Y52" s="117">
        <f t="shared" si="5"/>
        <v>0</v>
      </c>
      <c r="Z52" s="117"/>
      <c r="AA52" s="117"/>
      <c r="AB52" s="117"/>
      <c r="AC52" s="117"/>
      <c r="AD52" s="117"/>
      <c r="AE52" s="117"/>
      <c r="AF52" s="117"/>
      <c r="AG52" s="117"/>
      <c r="AH52" s="117"/>
      <c r="AI52" s="117"/>
      <c r="AJ52" s="117"/>
      <c r="AK52" s="117"/>
    </row>
    <row r="53" ht="15" customHeight="1">
      <c r="D53" s="113">
        <v>310307100001000</v>
      </c>
      <c r="E53" s="114" t="s">
        <v>130</v>
      </c>
      <c r="G53" s="117"/>
      <c r="H53" s="117"/>
      <c r="I53" s="117"/>
      <c r="J53" s="117"/>
      <c r="K53" s="117"/>
      <c r="L53" s="117"/>
      <c r="M53" s="117"/>
      <c r="N53" s="117"/>
      <c r="O53" s="117"/>
      <c r="P53" s="117"/>
      <c r="Q53" s="117"/>
      <c r="R53" s="117"/>
      <c r="S53" s="117"/>
      <c r="T53" s="117"/>
      <c r="U53" s="117"/>
      <c r="V53" s="117"/>
      <c r="W53" s="117"/>
      <c r="X53" s="117"/>
      <c r="Y53" s="117">
        <f t="shared" si="5"/>
        <v>0</v>
      </c>
      <c r="Z53" s="117"/>
      <c r="AA53" s="117"/>
      <c r="AB53" s="117"/>
      <c r="AC53" s="117"/>
      <c r="AD53" s="117"/>
      <c r="AE53" s="117"/>
      <c r="AF53" s="117"/>
      <c r="AG53" s="117"/>
      <c r="AH53" s="117"/>
      <c r="AI53" s="117"/>
      <c r="AJ53" s="117"/>
      <c r="AK53" s="117"/>
    </row>
    <row r="54" ht="15" customHeight="1">
      <c r="D54" s="113">
        <v>310400100001000</v>
      </c>
      <c r="E54" s="114" t="s">
        <v>131</v>
      </c>
      <c r="G54" s="117"/>
      <c r="H54" s="117"/>
      <c r="I54" s="117"/>
      <c r="J54" s="117"/>
      <c r="K54" s="117"/>
      <c r="L54" s="117"/>
      <c r="M54" s="117"/>
      <c r="N54" s="117"/>
      <c r="O54" s="117"/>
      <c r="P54" s="117"/>
      <c r="Q54" s="117"/>
      <c r="R54" s="117"/>
      <c r="S54" s="117"/>
      <c r="T54" s="117"/>
      <c r="U54" s="117"/>
      <c r="V54" s="117"/>
      <c r="W54" s="117"/>
      <c r="X54" s="117"/>
      <c r="Y54" s="117">
        <f t="shared" si="5"/>
        <v>0</v>
      </c>
      <c r="Z54" s="117"/>
      <c r="AA54" s="117"/>
      <c r="AB54" s="117"/>
      <c r="AC54" s="117"/>
      <c r="AD54" s="117"/>
      <c r="AE54" s="117"/>
      <c r="AF54" s="117"/>
      <c r="AG54" s="117"/>
      <c r="AH54" s="117"/>
      <c r="AI54" s="117"/>
      <c r="AJ54" s="117"/>
      <c r="AK54" s="117"/>
    </row>
    <row r="55" ht="15" customHeight="1">
      <c r="A55" s="0" t="s">
        <v>109</v>
      </c>
      <c r="B55" s="0" t="s">
        <v>111</v>
      </c>
      <c r="C55" s="114" t="s">
        <v>131</v>
      </c>
      <c r="D55" s="114"/>
      <c r="E55" s="111" t="s">
        <v>54</v>
      </c>
      <c r="F55" s="117" t="e">
        <f>VLOOKUP($E55,Sheet2!$A$6:$V$60,3,FALSE)</f>
        <v>#REF!</v>
      </c>
      <c r="G55" s="117" t="e">
        <f>VLOOKUP($E55,Sheet2!$A$6:$V$60,4,FALSE)</f>
        <v>#REF!</v>
      </c>
      <c r="H55" s="117" t="e">
        <f>VLOOKUP($E55,Sheet2!$A$6:$V$60,5,FALSE)</f>
        <v>#REF!</v>
      </c>
      <c r="I55" s="117" t="e">
        <f>VLOOKUP($E55,Sheet2!$A$6:$V$60,6,FALSE)</f>
        <v>#REF!</v>
      </c>
      <c r="J55" s="117" t="e">
        <f>VLOOKUP($E55,Sheet2!$A$6:$V$60,7,FALSE)</f>
        <v>#REF!</v>
      </c>
      <c r="K55" s="117" t="e">
        <f>VLOOKUP($E55,Sheet2!$A$6:$V$60,8,FALSE)</f>
        <v>#REF!</v>
      </c>
      <c r="L55" s="117" t="e">
        <f>VLOOKUP($E55,Sheet2!$A$6:$V$60,9,FALSE)</f>
        <v>#REF!</v>
      </c>
      <c r="M55" s="117" t="e">
        <f>VLOOKUP($E55,Sheet2!$A$6:$V$60,10,FALSE)</f>
        <v>#REF!</v>
      </c>
      <c r="N55" s="117" t="e">
        <f>VLOOKUP($E55,Sheet2!$A$6:$V$60,11,FALSE)</f>
        <v>#REF!</v>
      </c>
      <c r="O55" s="117" t="e">
        <f>VLOOKUP($E55,Sheet2!$A$6:$V$60,12,FALSE)</f>
        <v>#REF!</v>
      </c>
      <c r="P55" s="117" t="e">
        <f>VLOOKUP($E55,Sheet2!$A$6:$V$60,13,FALSE)</f>
        <v>#REF!</v>
      </c>
      <c r="Q55" s="117" t="e">
        <f>VLOOKUP($E55,Sheet2!$A$6:$V$60,14,FALSE)</f>
        <v>#REF!</v>
      </c>
      <c r="R55" s="117" t="e">
        <f>VLOOKUP($E55,Sheet2!$A$6:$V$60,15,FALSE)</f>
        <v>#REF!</v>
      </c>
      <c r="S55" s="117" t="e">
        <f>VLOOKUP($E55,Sheet2!$A$6:$V$60,16,FALSE)</f>
        <v>#REF!</v>
      </c>
      <c r="T55" s="117" t="e">
        <f>VLOOKUP($E55,Sheet2!$A$6:$V$60,17,FALSE)</f>
        <v>#REF!</v>
      </c>
      <c r="U55" s="117" t="e">
        <f>VLOOKUP($E55,Sheet2!$A$6:$V$60,18,FALSE)</f>
        <v>#REF!</v>
      </c>
      <c r="V55" s="117" t="e">
        <f>VLOOKUP($E55,Sheet2!$A$6:$V$60,19,FALSE)</f>
        <v>#REF!</v>
      </c>
      <c r="W55" s="117" t="e">
        <f>VLOOKUP($E55,Sheet2!$A$6:$V$60,20,FALSE)</f>
        <v>#REF!</v>
      </c>
      <c r="X55" s="117" t="e">
        <f>VLOOKUP($E55,Sheet2!$A$6:$V$60,21,FALSE)</f>
        <v>#REF!</v>
      </c>
      <c r="Y55" s="117"/>
      <c r="Z55" s="117"/>
      <c r="AA55" s="117"/>
      <c r="AB55" s="117"/>
      <c r="AC55" s="117"/>
      <c r="AD55" s="117"/>
      <c r="AE55" s="117"/>
      <c r="AF55" s="117"/>
      <c r="AG55" s="117"/>
      <c r="AH55" s="117"/>
      <c r="AI55" s="117"/>
      <c r="AJ55" s="117"/>
      <c r="AK55" s="117"/>
    </row>
    <row r="56" ht="15" customHeight="1">
      <c r="D56" s="113">
        <v>310500100001000</v>
      </c>
      <c r="E56" s="114" t="s">
        <v>132</v>
      </c>
      <c r="G56" s="117"/>
      <c r="H56" s="117"/>
      <c r="I56" s="117"/>
      <c r="J56" s="117"/>
      <c r="K56" s="117"/>
      <c r="L56" s="117"/>
      <c r="M56" s="117"/>
      <c r="N56" s="117"/>
      <c r="O56" s="117"/>
      <c r="P56" s="117"/>
      <c r="Q56" s="117"/>
      <c r="R56" s="117"/>
      <c r="S56" s="117"/>
      <c r="T56" s="117"/>
      <c r="U56" s="117"/>
      <c r="V56" s="117"/>
      <c r="W56" s="117"/>
      <c r="X56" s="117"/>
      <c r="Y56" s="117">
        <f>+W56+X56-I56</f>
        <v>0</v>
      </c>
      <c r="Z56" s="117"/>
      <c r="AA56" s="117"/>
      <c r="AB56" s="117"/>
      <c r="AC56" s="117"/>
      <c r="AD56" s="117"/>
      <c r="AE56" s="117"/>
      <c r="AF56" s="117"/>
      <c r="AG56" s="117"/>
      <c r="AH56" s="117"/>
      <c r="AI56" s="117"/>
      <c r="AJ56" s="117"/>
      <c r="AK56" s="117"/>
    </row>
    <row r="57" ht="15" customHeight="1">
      <c r="A57" s="0" t="s">
        <v>109</v>
      </c>
      <c r="B57" s="0" t="s">
        <v>111</v>
      </c>
      <c r="C57" s="114" t="s">
        <v>132</v>
      </c>
      <c r="D57" s="114"/>
      <c r="E57" s="111" t="s">
        <v>55</v>
      </c>
      <c r="F57" s="117" t="e">
        <f>VLOOKUP($E57,Sheet2!$A$6:$V$60,3,FALSE)</f>
        <v>#REF!</v>
      </c>
      <c r="G57" s="117" t="e">
        <f>VLOOKUP($E57,Sheet2!$A$6:$V$60,4,FALSE)</f>
        <v>#REF!</v>
      </c>
      <c r="H57" s="117" t="e">
        <f>VLOOKUP($E57,Sheet2!$A$6:$V$60,5,FALSE)</f>
        <v>#REF!</v>
      </c>
      <c r="I57" s="117" t="e">
        <f>VLOOKUP($E57,Sheet2!$A$6:$V$60,6,FALSE)</f>
        <v>#REF!</v>
      </c>
      <c r="J57" s="117" t="e">
        <f>VLOOKUP($E57,Sheet2!$A$6:$V$60,7,FALSE)</f>
        <v>#REF!</v>
      </c>
      <c r="K57" s="117" t="e">
        <f>VLOOKUP($E57,Sheet2!$A$6:$V$60,8,FALSE)</f>
        <v>#REF!</v>
      </c>
      <c r="L57" s="117" t="e">
        <f>VLOOKUP($E57,Sheet2!$A$6:$V$60,9,FALSE)</f>
        <v>#REF!</v>
      </c>
      <c r="M57" s="117" t="e">
        <f>VLOOKUP($E57,Sheet2!$A$6:$V$60,10,FALSE)</f>
        <v>#REF!</v>
      </c>
      <c r="N57" s="117" t="e">
        <f>VLOOKUP($E57,Sheet2!$A$6:$V$60,11,FALSE)</f>
        <v>#REF!</v>
      </c>
      <c r="O57" s="117" t="e">
        <f>VLOOKUP($E57,Sheet2!$A$6:$V$60,12,FALSE)</f>
        <v>#REF!</v>
      </c>
      <c r="P57" s="117" t="e">
        <f>VLOOKUP($E57,Sheet2!$A$6:$V$60,13,FALSE)</f>
        <v>#REF!</v>
      </c>
      <c r="Q57" s="117" t="e">
        <f>VLOOKUP($E57,Sheet2!$A$6:$V$60,14,FALSE)</f>
        <v>#REF!</v>
      </c>
      <c r="R57" s="117" t="e">
        <f>VLOOKUP($E57,Sheet2!$A$6:$V$60,15,FALSE)</f>
        <v>#REF!</v>
      </c>
      <c r="S57" s="117" t="e">
        <f>VLOOKUP($E57,Sheet2!$A$6:$V$60,16,FALSE)</f>
        <v>#REF!</v>
      </c>
      <c r="T57" s="117" t="e">
        <f>VLOOKUP($E57,Sheet2!$A$6:$V$60,17,FALSE)</f>
        <v>#REF!</v>
      </c>
      <c r="U57" s="117" t="e">
        <f>VLOOKUP($E57,Sheet2!$A$6:$V$60,18,FALSE)</f>
        <v>#REF!</v>
      </c>
      <c r="V57" s="117" t="e">
        <f>VLOOKUP($E57,Sheet2!$A$6:$V$60,19,FALSE)</f>
        <v>#REF!</v>
      </c>
      <c r="W57" s="117" t="e">
        <f>VLOOKUP($E57,Sheet2!$A$6:$V$60,20,FALSE)</f>
        <v>#REF!</v>
      </c>
      <c r="X57" s="117" t="e">
        <f>VLOOKUP($E57,Sheet2!$A$6:$V$60,21,FALSE)</f>
        <v>#REF!</v>
      </c>
      <c r="Y57" s="117"/>
      <c r="Z57" s="117"/>
      <c r="AA57" s="117"/>
      <c r="AB57" s="117"/>
      <c r="AC57" s="117"/>
      <c r="AD57" s="117"/>
      <c r="AE57" s="117"/>
      <c r="AF57" s="117"/>
      <c r="AG57" s="117"/>
      <c r="AH57" s="117"/>
      <c r="AI57" s="117"/>
      <c r="AJ57" s="117"/>
      <c r="AK57" s="117"/>
    </row>
    <row r="58" ht="15" customHeight="1">
      <c r="D58" s="113">
        <v>320101100001000</v>
      </c>
      <c r="E58" s="114" t="s">
        <v>133</v>
      </c>
      <c r="G58" s="117"/>
      <c r="H58" s="117"/>
      <c r="I58" s="117"/>
      <c r="J58" s="117"/>
      <c r="K58" s="117"/>
      <c r="L58" s="117"/>
      <c r="M58" s="117"/>
      <c r="N58" s="117"/>
      <c r="O58" s="117"/>
      <c r="P58" s="117"/>
      <c r="Q58" s="117"/>
      <c r="R58" s="117"/>
      <c r="S58" s="117"/>
      <c r="T58" s="117"/>
      <c r="U58" s="117"/>
      <c r="V58" s="117"/>
      <c r="W58" s="117"/>
      <c r="X58" s="117"/>
      <c r="Y58" s="117">
        <f ref="Y58:Y62" t="shared" si="6">+W58+X58-I58</f>
        <v>0</v>
      </c>
      <c r="Z58" s="117"/>
      <c r="AA58" s="117"/>
      <c r="AB58" s="117"/>
      <c r="AC58" s="117"/>
      <c r="AD58" s="117"/>
      <c r="AE58" s="117"/>
      <c r="AF58" s="117"/>
      <c r="AG58" s="117"/>
      <c r="AH58" s="117"/>
      <c r="AI58" s="117"/>
      <c r="AJ58" s="117"/>
      <c r="AK58" s="117"/>
    </row>
    <row r="59" ht="15" customHeight="1">
      <c r="A59" s="0" t="s">
        <v>109</v>
      </c>
      <c r="B59" s="0" t="s">
        <v>106</v>
      </c>
      <c r="C59" s="114" t="s">
        <v>133</v>
      </c>
      <c r="D59" s="114"/>
      <c r="E59" s="111" t="s">
        <v>88</v>
      </c>
      <c r="F59" s="117" t="e">
        <f>VLOOKUP($E59,Sheet2!$A$6:$V$60,3,FALSE)</f>
        <v>#REF!</v>
      </c>
      <c r="G59" s="117" t="e">
        <f>VLOOKUP($E59,Sheet2!$A$6:$V$60,4,FALSE)</f>
        <v>#REF!</v>
      </c>
      <c r="H59" s="117" t="e">
        <f>VLOOKUP($E59,Sheet2!$A$6:$V$60,5,FALSE)</f>
        <v>#REF!</v>
      </c>
      <c r="I59" s="117" t="e">
        <f>VLOOKUP($E59,Sheet2!$A$6:$V$60,6,FALSE)</f>
        <v>#REF!</v>
      </c>
      <c r="J59" s="117" t="e">
        <f>VLOOKUP($E59,Sheet2!$A$6:$V$60,7,FALSE)</f>
        <v>#REF!</v>
      </c>
      <c r="K59" s="117" t="e">
        <f>VLOOKUP($E59,Sheet2!$A$6:$V$60,8,FALSE)</f>
        <v>#REF!</v>
      </c>
      <c r="L59" s="117" t="e">
        <f>VLOOKUP($E59,Sheet2!$A$6:$V$60,9,FALSE)</f>
        <v>#REF!</v>
      </c>
      <c r="M59" s="117" t="e">
        <f>VLOOKUP($E59,Sheet2!$A$6:$V$60,10,FALSE)</f>
        <v>#REF!</v>
      </c>
      <c r="N59" s="117" t="e">
        <f>VLOOKUP($E59,Sheet2!$A$6:$V$60,11,FALSE)</f>
        <v>#REF!</v>
      </c>
      <c r="O59" s="117" t="e">
        <f>VLOOKUP($E59,Sheet2!$A$6:$V$60,12,FALSE)</f>
        <v>#REF!</v>
      </c>
      <c r="P59" s="117" t="e">
        <f>VLOOKUP($E59,Sheet2!$A$6:$V$60,13,FALSE)</f>
        <v>#REF!</v>
      </c>
      <c r="Q59" s="117" t="e">
        <f>VLOOKUP($E59,Sheet2!$A$6:$V$60,14,FALSE)</f>
        <v>#REF!</v>
      </c>
      <c r="R59" s="117" t="e">
        <f>VLOOKUP($E59,Sheet2!$A$6:$V$60,15,FALSE)</f>
        <v>#REF!</v>
      </c>
      <c r="S59" s="117" t="e">
        <f>VLOOKUP($E59,Sheet2!$A$6:$V$60,16,FALSE)</f>
        <v>#REF!</v>
      </c>
      <c r="T59" s="117" t="e">
        <f>VLOOKUP($E59,Sheet2!$A$6:$V$60,17,FALSE)</f>
        <v>#REF!</v>
      </c>
      <c r="U59" s="117" t="e">
        <f>VLOOKUP($E59,Sheet2!$A$6:$V$60,18,FALSE)</f>
        <v>#REF!</v>
      </c>
      <c r="V59" s="117" t="e">
        <f>VLOOKUP($E59,Sheet2!$A$6:$V$60,19,FALSE)</f>
        <v>#REF!</v>
      </c>
      <c r="W59" s="117" t="e">
        <f>VLOOKUP($E59,Sheet2!$A$6:$V$60,20,FALSE)</f>
        <v>#REF!</v>
      </c>
      <c r="X59" s="117" t="e">
        <f>VLOOKUP($E59,Sheet2!$A$6:$V$60,21,FALSE)</f>
        <v>#REF!</v>
      </c>
      <c r="Y59" s="117" t="e">
        <f t="shared" si="6"/>
        <v>#REF!</v>
      </c>
      <c r="Z59" s="117"/>
      <c r="AA59" s="117"/>
      <c r="AB59" s="117"/>
      <c r="AC59" s="117"/>
      <c r="AD59" s="117"/>
      <c r="AE59" s="117"/>
      <c r="AF59" s="117"/>
      <c r="AG59" s="117"/>
      <c r="AH59" s="117"/>
      <c r="AI59" s="117"/>
      <c r="AJ59" s="117"/>
      <c r="AK59" s="117"/>
    </row>
    <row r="60" ht="15" customHeight="1">
      <c r="D60" s="113">
        <v>320102100001000</v>
      </c>
      <c r="E60" s="114" t="s">
        <v>134</v>
      </c>
      <c r="G60" s="117"/>
      <c r="H60" s="117"/>
      <c r="I60" s="117"/>
      <c r="J60" s="117"/>
      <c r="K60" s="117"/>
      <c r="L60" s="117"/>
      <c r="M60" s="117"/>
      <c r="N60" s="117"/>
      <c r="O60" s="117"/>
      <c r="P60" s="117"/>
      <c r="Q60" s="117"/>
      <c r="R60" s="117"/>
      <c r="S60" s="117"/>
      <c r="T60" s="117"/>
      <c r="U60" s="117"/>
      <c r="V60" s="117"/>
      <c r="W60" s="117"/>
      <c r="X60" s="117"/>
      <c r="Y60" s="117">
        <f t="shared" si="6"/>
        <v>0</v>
      </c>
      <c r="Z60" s="117"/>
      <c r="AA60" s="117"/>
      <c r="AB60" s="117"/>
      <c r="AC60" s="117"/>
      <c r="AD60" s="117"/>
      <c r="AE60" s="117"/>
      <c r="AF60" s="117"/>
      <c r="AG60" s="117"/>
      <c r="AH60" s="117"/>
      <c r="AI60" s="117"/>
      <c r="AJ60" s="117"/>
      <c r="AK60" s="117"/>
    </row>
    <row r="61" ht="15" customHeight="1">
      <c r="A61" s="0" t="s">
        <v>109</v>
      </c>
      <c r="B61" s="0" t="s">
        <v>106</v>
      </c>
      <c r="C61" s="114" t="s">
        <v>134</v>
      </c>
      <c r="D61" s="114"/>
      <c r="E61" s="111" t="s">
        <v>90</v>
      </c>
      <c r="F61" s="117" t="e">
        <f>VLOOKUP($E61,Sheet2!$A$6:$V$60,3,FALSE)</f>
        <v>#REF!</v>
      </c>
      <c r="G61" s="117" t="e">
        <f>VLOOKUP($E61,Sheet2!$A$6:$V$60,4,FALSE)</f>
        <v>#REF!</v>
      </c>
      <c r="H61" s="117" t="e">
        <f>VLOOKUP($E61,Sheet2!$A$6:$V$60,5,FALSE)</f>
        <v>#REF!</v>
      </c>
      <c r="I61" s="117" t="e">
        <f>VLOOKUP($E61,Sheet2!$A$6:$V$60,6,FALSE)</f>
        <v>#REF!</v>
      </c>
      <c r="J61" s="117" t="e">
        <f>VLOOKUP($E61,Sheet2!$A$6:$V$60,7,FALSE)</f>
        <v>#REF!</v>
      </c>
      <c r="K61" s="117" t="e">
        <f>VLOOKUP($E61,Sheet2!$A$6:$V$60,8,FALSE)</f>
        <v>#REF!</v>
      </c>
      <c r="L61" s="117" t="e">
        <f>VLOOKUP($E61,Sheet2!$A$6:$V$60,9,FALSE)</f>
        <v>#REF!</v>
      </c>
      <c r="M61" s="117" t="e">
        <f>VLOOKUP($E61,Sheet2!$A$6:$V$60,10,FALSE)</f>
        <v>#REF!</v>
      </c>
      <c r="N61" s="117" t="e">
        <f>VLOOKUP($E61,Sheet2!$A$6:$V$60,11,FALSE)</f>
        <v>#REF!</v>
      </c>
      <c r="O61" s="117" t="e">
        <f>VLOOKUP($E61,Sheet2!$A$6:$V$60,12,FALSE)</f>
        <v>#REF!</v>
      </c>
      <c r="P61" s="117" t="e">
        <f>VLOOKUP($E61,Sheet2!$A$6:$V$60,13,FALSE)</f>
        <v>#REF!</v>
      </c>
      <c r="Q61" s="117" t="e">
        <f>VLOOKUP($E61,Sheet2!$A$6:$V$60,14,FALSE)</f>
        <v>#REF!</v>
      </c>
      <c r="R61" s="117" t="e">
        <f>VLOOKUP($E61,Sheet2!$A$6:$V$60,15,FALSE)</f>
        <v>#REF!</v>
      </c>
      <c r="S61" s="117" t="e">
        <f>VLOOKUP($E61,Sheet2!$A$6:$V$60,16,FALSE)</f>
        <v>#REF!</v>
      </c>
      <c r="T61" s="117" t="e">
        <f>VLOOKUP($E61,Sheet2!$A$6:$V$60,17,FALSE)</f>
        <v>#REF!</v>
      </c>
      <c r="U61" s="117" t="e">
        <f>VLOOKUP($E61,Sheet2!$A$6:$V$60,18,FALSE)</f>
        <v>#REF!</v>
      </c>
      <c r="V61" s="117" t="e">
        <f>VLOOKUP($E61,Sheet2!$A$6:$V$60,19,FALSE)</f>
        <v>#REF!</v>
      </c>
      <c r="W61" s="117" t="e">
        <f>VLOOKUP($E61,Sheet2!$A$6:$V$60,20,FALSE)</f>
        <v>#REF!</v>
      </c>
      <c r="X61" s="117" t="e">
        <f>VLOOKUP($E61,Sheet2!$A$6:$V$60,21,FALSE)</f>
        <v>#REF!</v>
      </c>
      <c r="Y61" s="117" t="e">
        <f t="shared" si="6"/>
        <v>#REF!</v>
      </c>
      <c r="Z61" s="117"/>
      <c r="AA61" s="117"/>
      <c r="AB61" s="117"/>
      <c r="AC61" s="117"/>
      <c r="AD61" s="117"/>
      <c r="AE61" s="117"/>
      <c r="AF61" s="117"/>
      <c r="AG61" s="117"/>
      <c r="AH61" s="117"/>
      <c r="AI61" s="117"/>
      <c r="AJ61" s="117"/>
      <c r="AK61" s="117"/>
    </row>
    <row r="62" ht="15" customHeight="1">
      <c r="D62" s="113">
        <v>330101100002000</v>
      </c>
      <c r="E62" s="114" t="s">
        <v>135</v>
      </c>
      <c r="G62" s="117"/>
      <c r="H62" s="117"/>
      <c r="I62" s="117"/>
      <c r="J62" s="117"/>
      <c r="K62" s="117"/>
      <c r="L62" s="117"/>
      <c r="M62" s="117"/>
      <c r="N62" s="117"/>
      <c r="O62" s="117"/>
      <c r="P62" s="117"/>
      <c r="Q62" s="117"/>
      <c r="R62" s="117"/>
      <c r="S62" s="117"/>
      <c r="T62" s="117"/>
      <c r="U62" s="117"/>
      <c r="V62" s="117"/>
      <c r="W62" s="117"/>
      <c r="X62" s="117"/>
      <c r="Y62" s="117">
        <f t="shared" si="6"/>
        <v>0</v>
      </c>
      <c r="Z62" s="117"/>
      <c r="AA62" s="117"/>
      <c r="AB62" s="117"/>
      <c r="AC62" s="117"/>
      <c r="AD62" s="117"/>
      <c r="AE62" s="117"/>
      <c r="AF62" s="117"/>
      <c r="AG62" s="117"/>
      <c r="AH62" s="117"/>
      <c r="AI62" s="117"/>
      <c r="AJ62" s="117"/>
      <c r="AK62" s="117"/>
    </row>
    <row r="63" ht="15" customHeight="1">
      <c r="A63" s="0" t="s">
        <v>105</v>
      </c>
      <c r="B63" s="0" t="s">
        <v>111</v>
      </c>
      <c r="C63" s="114" t="s">
        <v>135</v>
      </c>
      <c r="D63" s="114"/>
      <c r="E63" s="111" t="s">
        <v>32</v>
      </c>
      <c r="F63" s="117" t="e">
        <f>VLOOKUP($E63,Sheet2!$A$6:$V$60,3,FALSE)</f>
        <v>#REF!</v>
      </c>
      <c r="G63" s="117" t="e">
        <f>VLOOKUP($E63,Sheet2!$A$6:$V$60,4,FALSE)</f>
        <v>#REF!</v>
      </c>
      <c r="H63" s="117" t="e">
        <f>VLOOKUP($E63,Sheet2!$A$6:$V$60,5,FALSE)</f>
        <v>#REF!</v>
      </c>
      <c r="I63" s="117" t="e">
        <f>VLOOKUP($E63,Sheet2!$A$6:$V$60,6,FALSE)</f>
        <v>#REF!</v>
      </c>
      <c r="J63" s="117" t="e">
        <f>VLOOKUP($E63,Sheet2!$A$6:$V$60,7,FALSE)</f>
        <v>#REF!</v>
      </c>
      <c r="K63" s="117" t="e">
        <f>VLOOKUP($E63,Sheet2!$A$6:$V$60,8,FALSE)</f>
        <v>#REF!</v>
      </c>
      <c r="L63" s="117" t="e">
        <f>VLOOKUP($E63,Sheet2!$A$6:$V$60,9,FALSE)</f>
        <v>#REF!</v>
      </c>
      <c r="M63" s="117" t="e">
        <f>VLOOKUP($E63,Sheet2!$A$6:$V$60,10,FALSE)</f>
        <v>#REF!</v>
      </c>
      <c r="N63" s="117" t="e">
        <f>VLOOKUP($E63,Sheet2!$A$6:$V$60,11,FALSE)</f>
        <v>#REF!</v>
      </c>
      <c r="O63" s="117" t="e">
        <f>VLOOKUP($E63,Sheet2!$A$6:$V$60,12,FALSE)</f>
        <v>#REF!</v>
      </c>
      <c r="P63" s="117" t="e">
        <f>VLOOKUP($E63,Sheet2!$A$6:$V$60,13,FALSE)</f>
        <v>#REF!</v>
      </c>
      <c r="Q63" s="117" t="e">
        <f>VLOOKUP($E63,Sheet2!$A$6:$V$60,14,FALSE)</f>
        <v>#REF!</v>
      </c>
      <c r="R63" s="117" t="e">
        <f>VLOOKUP($E63,Sheet2!$A$6:$V$60,15,FALSE)</f>
        <v>#REF!</v>
      </c>
      <c r="S63" s="117" t="e">
        <f>VLOOKUP($E63,Sheet2!$A$6:$V$60,16,FALSE)</f>
        <v>#REF!</v>
      </c>
      <c r="T63" s="117" t="e">
        <f>VLOOKUP($E63,Sheet2!$A$6:$V$60,17,FALSE)</f>
        <v>#REF!</v>
      </c>
      <c r="U63" s="117" t="e">
        <f>VLOOKUP($E63,Sheet2!$A$6:$V$60,18,FALSE)</f>
        <v>#REF!</v>
      </c>
      <c r="V63" s="117" t="e">
        <f>VLOOKUP($E63,Sheet2!$A$6:$V$60,19,FALSE)</f>
        <v>#REF!</v>
      </c>
      <c r="W63" s="117" t="e">
        <f>VLOOKUP($E63,Sheet2!$A$6:$V$60,20,FALSE)</f>
        <v>#REF!</v>
      </c>
      <c r="X63" s="117" t="e">
        <f>VLOOKUP($E63,Sheet2!$A$6:$V$60,21,FALSE)</f>
        <v>#REF!</v>
      </c>
      <c r="Y63" s="117"/>
      <c r="Z63" s="117"/>
      <c r="AA63" s="117"/>
      <c r="AB63" s="117"/>
      <c r="AC63" s="117"/>
      <c r="AD63" s="117"/>
      <c r="AE63" s="117"/>
      <c r="AF63" s="117"/>
      <c r="AG63" s="117"/>
      <c r="AH63" s="117"/>
      <c r="AI63" s="117"/>
      <c r="AJ63" s="117"/>
      <c r="AK63" s="117"/>
    </row>
    <row r="64" ht="15" customHeight="1">
      <c r="A64" s="0" t="s">
        <v>109</v>
      </c>
      <c r="B64" s="0" t="s">
        <v>111</v>
      </c>
      <c r="C64" s="114" t="s">
        <v>135</v>
      </c>
      <c r="D64" s="114"/>
      <c r="E64" s="111" t="s">
        <v>47</v>
      </c>
      <c r="F64" s="117" t="e">
        <f>VLOOKUP($E64,Sheet2!$A$6:$V$60,3,FALSE)</f>
        <v>#REF!</v>
      </c>
      <c r="G64" s="117" t="e">
        <f>VLOOKUP($E64,Sheet2!$A$6:$V$60,4,FALSE)</f>
        <v>#REF!</v>
      </c>
      <c r="H64" s="117" t="e">
        <f>VLOOKUP($E64,Sheet2!$A$6:$V$60,5,FALSE)</f>
        <v>#REF!</v>
      </c>
      <c r="I64" s="117" t="e">
        <f>VLOOKUP($E64,Sheet2!$A$6:$V$60,6,FALSE)</f>
        <v>#REF!</v>
      </c>
      <c r="J64" s="117" t="e">
        <f>VLOOKUP($E64,Sheet2!$A$6:$V$60,7,FALSE)</f>
        <v>#REF!</v>
      </c>
      <c r="K64" s="117" t="e">
        <f>VLOOKUP($E64,Sheet2!$A$6:$V$60,8,FALSE)</f>
        <v>#REF!</v>
      </c>
      <c r="L64" s="117" t="e">
        <f>VLOOKUP($E64,Sheet2!$A$6:$V$60,9,FALSE)</f>
        <v>#REF!</v>
      </c>
      <c r="M64" s="117" t="e">
        <f>VLOOKUP($E64,Sheet2!$A$6:$V$60,10,FALSE)</f>
        <v>#REF!</v>
      </c>
      <c r="N64" s="117" t="e">
        <f>VLOOKUP($E64,Sheet2!$A$6:$V$60,11,FALSE)</f>
        <v>#REF!</v>
      </c>
      <c r="O64" s="117" t="e">
        <f>VLOOKUP($E64,Sheet2!$A$6:$V$60,12,FALSE)</f>
        <v>#REF!</v>
      </c>
      <c r="P64" s="117" t="e">
        <f>VLOOKUP($E64,Sheet2!$A$6:$V$60,13,FALSE)</f>
        <v>#REF!</v>
      </c>
      <c r="Q64" s="117" t="e">
        <f>VLOOKUP($E64,Sheet2!$A$6:$V$60,14,FALSE)</f>
        <v>#REF!</v>
      </c>
      <c r="R64" s="117" t="e">
        <f>VLOOKUP($E64,Sheet2!$A$6:$V$60,15,FALSE)</f>
        <v>#REF!</v>
      </c>
      <c r="S64" s="117" t="e">
        <f>VLOOKUP($E64,Sheet2!$A$6:$V$60,16,FALSE)</f>
        <v>#REF!</v>
      </c>
      <c r="T64" s="117" t="e">
        <f>VLOOKUP($E64,Sheet2!$A$6:$V$60,17,FALSE)</f>
        <v>#REF!</v>
      </c>
      <c r="U64" s="117" t="e">
        <f>VLOOKUP($E64,Sheet2!$A$6:$V$60,18,FALSE)</f>
        <v>#REF!</v>
      </c>
      <c r="V64" s="117" t="e">
        <f>VLOOKUP($E64,Sheet2!$A$6:$V$60,19,FALSE)</f>
        <v>#REF!</v>
      </c>
      <c r="W64" s="117" t="e">
        <f>VLOOKUP($E64,Sheet2!$A$6:$V$60,20,FALSE)</f>
        <v>#REF!</v>
      </c>
      <c r="X64" s="117" t="e">
        <f>VLOOKUP($E64,Sheet2!$A$6:$V$60,21,FALSE)</f>
        <v>#REF!</v>
      </c>
      <c r="Y64" s="117"/>
      <c r="Z64" s="117"/>
      <c r="AA64" s="117"/>
      <c r="AB64" s="117"/>
      <c r="AC64" s="117"/>
      <c r="AD64" s="117"/>
      <c r="AE64" s="117"/>
      <c r="AF64" s="117"/>
      <c r="AG64" s="117"/>
      <c r="AH64" s="117"/>
      <c r="AI64" s="117"/>
      <c r="AJ64" s="117"/>
      <c r="AK64" s="117"/>
    </row>
    <row r="65" ht="15" customHeight="1">
      <c r="D65" s="113">
        <v>340100200001000</v>
      </c>
      <c r="E65" s="114" t="s">
        <v>136</v>
      </c>
      <c r="G65" s="117"/>
      <c r="H65" s="117"/>
      <c r="I65" s="117"/>
      <c r="J65" s="117"/>
      <c r="K65" s="117"/>
      <c r="L65" s="117"/>
      <c r="M65" s="117"/>
      <c r="N65" s="117"/>
      <c r="O65" s="117"/>
      <c r="P65" s="117"/>
      <c r="Q65" s="117"/>
      <c r="R65" s="117"/>
      <c r="S65" s="117"/>
      <c r="T65" s="117"/>
      <c r="U65" s="117"/>
      <c r="V65" s="117"/>
      <c r="W65" s="117"/>
      <c r="X65" s="117"/>
      <c r="Y65" s="117">
        <f ref="Y65:Y69" t="shared" si="7">+W65+X65-I65</f>
        <v>0</v>
      </c>
      <c r="Z65" s="117"/>
      <c r="AA65" s="117"/>
      <c r="AB65" s="117"/>
      <c r="AC65" s="117"/>
      <c r="AD65" s="117"/>
      <c r="AE65" s="117"/>
      <c r="AF65" s="117"/>
      <c r="AG65" s="117"/>
      <c r="AH65" s="117"/>
      <c r="AI65" s="117"/>
      <c r="AJ65" s="117"/>
      <c r="AK65" s="117"/>
    </row>
    <row r="66" ht="15" customHeight="1">
      <c r="A66" s="0" t="s">
        <v>109</v>
      </c>
      <c r="B66" s="0" t="s">
        <v>106</v>
      </c>
      <c r="C66" s="114" t="s">
        <v>136</v>
      </c>
      <c r="D66" s="114"/>
      <c r="E66" s="111" t="s">
        <v>67</v>
      </c>
      <c r="F66" s="117" t="e">
        <f>VLOOKUP($E66,Sheet2!$A$6:$V$60,3,FALSE)</f>
        <v>#REF!</v>
      </c>
      <c r="G66" s="117" t="e">
        <f>VLOOKUP($E66,Sheet2!$A$6:$V$60,4,FALSE)</f>
        <v>#REF!</v>
      </c>
      <c r="H66" s="117" t="e">
        <f>VLOOKUP($E66,Sheet2!$A$6:$V$60,5,FALSE)</f>
        <v>#REF!</v>
      </c>
      <c r="I66" s="117" t="e">
        <f>VLOOKUP($E66,Sheet2!$A$6:$V$60,6,FALSE)</f>
        <v>#REF!</v>
      </c>
      <c r="J66" s="117" t="e">
        <f>VLOOKUP($E66,Sheet2!$A$6:$V$60,7,FALSE)</f>
        <v>#REF!</v>
      </c>
      <c r="K66" s="117" t="e">
        <f>VLOOKUP($E66,Sheet2!$A$6:$V$60,8,FALSE)</f>
        <v>#REF!</v>
      </c>
      <c r="L66" s="117" t="e">
        <f>VLOOKUP($E66,Sheet2!$A$6:$V$60,9,FALSE)</f>
        <v>#REF!</v>
      </c>
      <c r="M66" s="117" t="e">
        <f>VLOOKUP($E66,Sheet2!$A$6:$V$60,10,FALSE)</f>
        <v>#REF!</v>
      </c>
      <c r="N66" s="117" t="e">
        <f>VLOOKUP($E66,Sheet2!$A$6:$V$60,11,FALSE)</f>
        <v>#REF!</v>
      </c>
      <c r="O66" s="117" t="e">
        <f>VLOOKUP($E66,Sheet2!$A$6:$V$60,12,FALSE)</f>
        <v>#REF!</v>
      </c>
      <c r="P66" s="117" t="e">
        <f>VLOOKUP($E66,Sheet2!$A$6:$V$60,13,FALSE)</f>
        <v>#REF!</v>
      </c>
      <c r="Q66" s="117" t="e">
        <f>VLOOKUP($E66,Sheet2!$A$6:$V$60,14,FALSE)</f>
        <v>#REF!</v>
      </c>
      <c r="R66" s="117" t="e">
        <f>VLOOKUP($E66,Sheet2!$A$6:$V$60,15,FALSE)</f>
        <v>#REF!</v>
      </c>
      <c r="S66" s="117" t="e">
        <f>VLOOKUP($E66,Sheet2!$A$6:$V$60,16,FALSE)</f>
        <v>#REF!</v>
      </c>
      <c r="T66" s="117" t="e">
        <f>VLOOKUP($E66,Sheet2!$A$6:$V$60,17,FALSE)</f>
        <v>#REF!</v>
      </c>
      <c r="U66" s="117" t="e">
        <f>VLOOKUP($E66,Sheet2!$A$6:$V$60,18,FALSE)</f>
        <v>#REF!</v>
      </c>
      <c r="V66" s="117" t="e">
        <f>VLOOKUP($E66,Sheet2!$A$6:$V$60,19,FALSE)</f>
        <v>#REF!</v>
      </c>
      <c r="W66" s="117" t="e">
        <f>VLOOKUP($E66,Sheet2!$A$6:$V$60,20,FALSE)</f>
        <v>#REF!</v>
      </c>
      <c r="X66" s="117" t="e">
        <f>VLOOKUP($E66,Sheet2!$A$6:$V$60,21,FALSE)</f>
        <v>#REF!</v>
      </c>
      <c r="Y66" s="117" t="e">
        <f t="shared" si="7"/>
        <v>#REF!</v>
      </c>
      <c r="Z66" s="117"/>
      <c r="AA66" s="117"/>
      <c r="AB66" s="117"/>
      <c r="AC66" s="117"/>
      <c r="AD66" s="117"/>
      <c r="AE66" s="117"/>
      <c r="AF66" s="117"/>
      <c r="AG66" s="117"/>
      <c r="AH66" s="117"/>
      <c r="AI66" s="117"/>
      <c r="AJ66" s="117"/>
      <c r="AK66" s="117"/>
    </row>
    <row r="67" ht="15" customHeight="1">
      <c r="A67" s="0" t="s">
        <v>109</v>
      </c>
      <c r="B67" s="0" t="s">
        <v>106</v>
      </c>
      <c r="C67" s="114" t="s">
        <v>136</v>
      </c>
      <c r="D67" s="114"/>
      <c r="E67" s="111" t="s">
        <v>75</v>
      </c>
      <c r="F67" s="117" t="e">
        <f>VLOOKUP($E67,Sheet2!$A$6:$V$60,3,FALSE)</f>
        <v>#REF!</v>
      </c>
      <c r="G67" s="117" t="e">
        <f>VLOOKUP($E67,Sheet2!$A$6:$V$60,4,FALSE)</f>
        <v>#REF!</v>
      </c>
      <c r="H67" s="117" t="e">
        <f>VLOOKUP($E67,Sheet2!$A$6:$V$60,5,FALSE)</f>
        <v>#REF!</v>
      </c>
      <c r="I67" s="117" t="e">
        <f>VLOOKUP($E67,Sheet2!$A$6:$V$60,6,FALSE)</f>
        <v>#REF!</v>
      </c>
      <c r="J67" s="117" t="e">
        <f>VLOOKUP($E67,Sheet2!$A$6:$V$60,7,FALSE)</f>
        <v>#REF!</v>
      </c>
      <c r="K67" s="117" t="e">
        <f>VLOOKUP($E67,Sheet2!$A$6:$V$60,8,FALSE)</f>
        <v>#REF!</v>
      </c>
      <c r="L67" s="117" t="e">
        <f>VLOOKUP($E67,Sheet2!$A$6:$V$60,9,FALSE)</f>
        <v>#REF!</v>
      </c>
      <c r="M67" s="117" t="e">
        <f>VLOOKUP($E67,Sheet2!$A$6:$V$60,10,FALSE)</f>
        <v>#REF!</v>
      </c>
      <c r="N67" s="117" t="e">
        <f>VLOOKUP($E67,Sheet2!$A$6:$V$60,11,FALSE)</f>
        <v>#REF!</v>
      </c>
      <c r="O67" s="117" t="e">
        <f>VLOOKUP($E67,Sheet2!$A$6:$V$60,12,FALSE)</f>
        <v>#REF!</v>
      </c>
      <c r="P67" s="117" t="e">
        <f>VLOOKUP($E67,Sheet2!$A$6:$V$60,13,FALSE)</f>
        <v>#REF!</v>
      </c>
      <c r="Q67" s="117" t="e">
        <f>VLOOKUP($E67,Sheet2!$A$6:$V$60,14,FALSE)</f>
        <v>#REF!</v>
      </c>
      <c r="R67" s="117" t="e">
        <f>VLOOKUP($E67,Sheet2!$A$6:$V$60,15,FALSE)</f>
        <v>#REF!</v>
      </c>
      <c r="S67" s="117" t="e">
        <f>VLOOKUP($E67,Sheet2!$A$6:$V$60,16,FALSE)</f>
        <v>#REF!</v>
      </c>
      <c r="T67" s="117" t="e">
        <f>VLOOKUP($E67,Sheet2!$A$6:$V$60,17,FALSE)</f>
        <v>#REF!</v>
      </c>
      <c r="U67" s="117" t="e">
        <f>VLOOKUP($E67,Sheet2!$A$6:$V$60,18,FALSE)</f>
        <v>#REF!</v>
      </c>
      <c r="V67" s="117" t="e">
        <f>VLOOKUP($E67,Sheet2!$A$6:$V$60,19,FALSE)</f>
        <v>#REF!</v>
      </c>
      <c r="W67" s="117" t="e">
        <f>VLOOKUP($E67,Sheet2!$A$6:$V$60,20,FALSE)</f>
        <v>#REF!</v>
      </c>
      <c r="X67" s="117" t="e">
        <f>VLOOKUP($E67,Sheet2!$A$6:$V$60,21,FALSE)</f>
        <v>#REF!</v>
      </c>
      <c r="Y67" s="117" t="e">
        <f t="shared" si="7"/>
        <v>#REF!</v>
      </c>
      <c r="Z67" s="117"/>
      <c r="AA67" s="117"/>
      <c r="AB67" s="117"/>
      <c r="AC67" s="117"/>
      <c r="AD67" s="117"/>
      <c r="AE67" s="117"/>
      <c r="AF67" s="117"/>
      <c r="AG67" s="117"/>
      <c r="AH67" s="117"/>
      <c r="AI67" s="117"/>
      <c r="AJ67" s="117"/>
      <c r="AK67" s="117"/>
    </row>
    <row r="68" ht="15" customHeight="1">
      <c r="A68" s="0" t="s">
        <v>109</v>
      </c>
      <c r="B68" s="0" t="s">
        <v>106</v>
      </c>
      <c r="C68" s="114" t="s">
        <v>136</v>
      </c>
      <c r="D68" s="114"/>
      <c r="E68" s="111" t="s">
        <v>77</v>
      </c>
      <c r="F68" s="117" t="e">
        <f>VLOOKUP($E68,Sheet2!$A$6:$V$60,3,FALSE)</f>
        <v>#REF!</v>
      </c>
      <c r="G68" s="117" t="e">
        <f>VLOOKUP($E68,Sheet2!$A$6:$V$60,4,FALSE)</f>
        <v>#REF!</v>
      </c>
      <c r="H68" s="117" t="e">
        <f>VLOOKUP($E68,Sheet2!$A$6:$V$60,5,FALSE)</f>
        <v>#REF!</v>
      </c>
      <c r="I68" s="117" t="e">
        <f>VLOOKUP($E68,Sheet2!$A$6:$V$60,6,FALSE)</f>
        <v>#REF!</v>
      </c>
      <c r="J68" s="117" t="e">
        <f>VLOOKUP($E68,Sheet2!$A$6:$V$60,7,FALSE)</f>
        <v>#REF!</v>
      </c>
      <c r="K68" s="117" t="e">
        <f>VLOOKUP($E68,Sheet2!$A$6:$V$60,8,FALSE)</f>
        <v>#REF!</v>
      </c>
      <c r="L68" s="117" t="e">
        <f>VLOOKUP($E68,Sheet2!$A$6:$V$60,9,FALSE)</f>
        <v>#REF!</v>
      </c>
      <c r="M68" s="117" t="e">
        <f>VLOOKUP($E68,Sheet2!$A$6:$V$60,10,FALSE)</f>
        <v>#REF!</v>
      </c>
      <c r="N68" s="117" t="e">
        <f>VLOOKUP($E68,Sheet2!$A$6:$V$60,11,FALSE)</f>
        <v>#REF!</v>
      </c>
      <c r="O68" s="117" t="e">
        <f>VLOOKUP($E68,Sheet2!$A$6:$V$60,12,FALSE)</f>
        <v>#REF!</v>
      </c>
      <c r="P68" s="117" t="e">
        <f>VLOOKUP($E68,Sheet2!$A$6:$V$60,13,FALSE)</f>
        <v>#REF!</v>
      </c>
      <c r="Q68" s="117" t="e">
        <f>VLOOKUP($E68,Sheet2!$A$6:$V$60,14,FALSE)</f>
        <v>#REF!</v>
      </c>
      <c r="R68" s="117" t="e">
        <f>VLOOKUP($E68,Sheet2!$A$6:$V$60,15,FALSE)</f>
        <v>#REF!</v>
      </c>
      <c r="S68" s="117" t="e">
        <f>VLOOKUP($E68,Sheet2!$A$6:$V$60,16,FALSE)</f>
        <v>#REF!</v>
      </c>
      <c r="T68" s="117" t="e">
        <f>VLOOKUP($E68,Sheet2!$A$6:$V$60,17,FALSE)</f>
        <v>#REF!</v>
      </c>
      <c r="U68" s="117" t="e">
        <f>VLOOKUP($E68,Sheet2!$A$6:$V$60,18,FALSE)</f>
        <v>#REF!</v>
      </c>
      <c r="V68" s="117" t="e">
        <f>VLOOKUP($E68,Sheet2!$A$6:$V$60,19,FALSE)</f>
        <v>#REF!</v>
      </c>
      <c r="W68" s="117" t="e">
        <f>VLOOKUP($E68,Sheet2!$A$6:$V$60,20,FALSE)</f>
        <v>#REF!</v>
      </c>
      <c r="X68" s="117" t="e">
        <f>VLOOKUP($E68,Sheet2!$A$6:$V$60,21,FALSE)</f>
        <v>#REF!</v>
      </c>
      <c r="Y68" s="117" t="e">
        <f t="shared" si="7"/>
        <v>#REF!</v>
      </c>
      <c r="Z68" s="117"/>
      <c r="AA68" s="117"/>
      <c r="AB68" s="117"/>
      <c r="AC68" s="117"/>
      <c r="AD68" s="117"/>
      <c r="AE68" s="117"/>
      <c r="AF68" s="117"/>
      <c r="AG68" s="117"/>
      <c r="AH68" s="117"/>
      <c r="AI68" s="117"/>
      <c r="AJ68" s="117"/>
      <c r="AK68" s="117"/>
    </row>
    <row r="69" ht="15" customHeight="1">
      <c r="E69" s="114" t="s">
        <v>137</v>
      </c>
      <c r="G69" s="117"/>
      <c r="H69" s="117"/>
      <c r="I69" s="117"/>
      <c r="J69" s="117"/>
      <c r="K69" s="117"/>
      <c r="L69" s="117"/>
      <c r="M69" s="117"/>
      <c r="N69" s="117"/>
      <c r="O69" s="117"/>
      <c r="P69" s="117"/>
      <c r="Q69" s="117"/>
      <c r="R69" s="117"/>
      <c r="S69" s="117"/>
      <c r="T69" s="117"/>
      <c r="U69" s="117"/>
      <c r="V69" s="117"/>
      <c r="W69" s="117"/>
      <c r="X69" s="117"/>
      <c r="Y69" s="117">
        <f t="shared" si="7"/>
        <v>0</v>
      </c>
      <c r="Z69" s="117"/>
      <c r="AA69" s="117"/>
      <c r="AB69" s="117"/>
      <c r="AC69" s="117"/>
      <c r="AD69" s="117"/>
      <c r="AE69" s="117"/>
      <c r="AF69" s="117"/>
      <c r="AG69" s="117"/>
      <c r="AH69" s="117"/>
      <c r="AI69" s="117"/>
      <c r="AJ69" s="117"/>
      <c r="AK69" s="117"/>
    </row>
    <row r="70" ht="15" customHeight="1">
      <c r="A70" s="0" t="s">
        <v>105</v>
      </c>
      <c r="B70" s="0" t="s">
        <v>138</v>
      </c>
      <c r="C70" s="114" t="s">
        <v>137</v>
      </c>
      <c r="D70" s="114"/>
      <c r="E70" s="111" t="s">
        <v>36</v>
      </c>
      <c r="F70" s="117" t="e">
        <f>VLOOKUP($E70,Sheet2!$A$6:$V$60,3,FALSE)</f>
        <v>#REF!</v>
      </c>
      <c r="G70" s="117" t="e">
        <f>VLOOKUP($E70,Sheet2!$A$6:$V$60,4,FALSE)</f>
        <v>#REF!</v>
      </c>
      <c r="H70" s="117" t="e">
        <f>VLOOKUP($E70,Sheet2!$A$6:$V$60,5,FALSE)</f>
        <v>#REF!</v>
      </c>
      <c r="I70" s="117" t="e">
        <f>VLOOKUP($E70,Sheet2!$A$6:$V$60,6,FALSE)</f>
        <v>#REF!</v>
      </c>
      <c r="J70" s="117" t="e">
        <f>VLOOKUP($E70,Sheet2!$A$6:$V$60,7,FALSE)</f>
        <v>#REF!</v>
      </c>
      <c r="K70" s="117" t="e">
        <f>VLOOKUP($E70,Sheet2!$A$6:$V$60,8,FALSE)</f>
        <v>#REF!</v>
      </c>
      <c r="L70" s="117" t="e">
        <f>VLOOKUP($E70,Sheet2!$A$6:$V$60,9,FALSE)</f>
        <v>#REF!</v>
      </c>
      <c r="M70" s="117" t="e">
        <f>VLOOKUP($E70,Sheet2!$A$6:$V$60,10,FALSE)</f>
        <v>#REF!</v>
      </c>
      <c r="N70" s="117" t="e">
        <f>VLOOKUP($E70,Sheet2!$A$6:$V$60,11,FALSE)</f>
        <v>#REF!</v>
      </c>
      <c r="O70" s="117" t="e">
        <f>VLOOKUP($E70,Sheet2!$A$6:$V$60,12,FALSE)</f>
        <v>#REF!</v>
      </c>
      <c r="P70" s="117" t="e">
        <f>VLOOKUP($E70,Sheet2!$A$6:$V$60,13,FALSE)</f>
        <v>#REF!</v>
      </c>
      <c r="Q70" s="117" t="e">
        <f>VLOOKUP($E70,Sheet2!$A$6:$V$60,14,FALSE)</f>
        <v>#REF!</v>
      </c>
      <c r="R70" s="117" t="e">
        <f>VLOOKUP($E70,Sheet2!$A$6:$V$60,15,FALSE)</f>
        <v>#REF!</v>
      </c>
      <c r="S70" s="117" t="e">
        <f>VLOOKUP($E70,Sheet2!$A$6:$V$60,16,FALSE)</f>
        <v>#REF!</v>
      </c>
      <c r="T70" s="117" t="e">
        <f>VLOOKUP($E70,Sheet2!$A$6:$V$60,17,FALSE)</f>
        <v>#REF!</v>
      </c>
      <c r="U70" s="117" t="e">
        <f>VLOOKUP($E70,Sheet2!$A$6:$V$60,18,FALSE)</f>
        <v>#REF!</v>
      </c>
      <c r="V70" s="117" t="e">
        <f>VLOOKUP($E70,Sheet2!$A$6:$V$60,19,FALSE)</f>
        <v>#REF!</v>
      </c>
      <c r="W70" s="117" t="e">
        <f>VLOOKUP($E70,Sheet2!$A$6:$V$60,20,FALSE)</f>
        <v>#REF!</v>
      </c>
      <c r="X70" s="117" t="e">
        <f>VLOOKUP($E70,Sheet2!$A$6:$V$60,21,FALSE)</f>
        <v>#REF!</v>
      </c>
      <c r="Y70" s="117"/>
      <c r="Z70" s="117"/>
      <c r="AA70" s="117"/>
      <c r="AB70" s="117"/>
      <c r="AC70" s="117"/>
      <c r="AD70" s="117"/>
      <c r="AE70" s="117"/>
      <c r="AF70" s="117"/>
      <c r="AG70" s="117"/>
      <c r="AH70" s="117"/>
      <c r="AI70" s="117"/>
      <c r="AJ70" s="117"/>
      <c r="AK70" s="117"/>
    </row>
    <row r="71" ht="15" customHeight="1">
      <c r="A71" s="0" t="s">
        <v>105</v>
      </c>
      <c r="B71" s="0" t="s">
        <v>138</v>
      </c>
      <c r="C71" s="114" t="s">
        <v>137</v>
      </c>
      <c r="D71" s="114"/>
      <c r="E71" s="111" t="s">
        <v>37</v>
      </c>
      <c r="F71" s="117" t="e">
        <f>VLOOKUP($E71,Sheet2!$A$6:$V$60,3,FALSE)</f>
        <v>#REF!</v>
      </c>
      <c r="G71" s="117" t="e">
        <f>VLOOKUP($E71,Sheet2!$A$6:$V$60,4,FALSE)</f>
        <v>#REF!</v>
      </c>
      <c r="H71" s="117" t="e">
        <f>VLOOKUP($E71,Sheet2!$A$6:$V$60,5,FALSE)</f>
        <v>#REF!</v>
      </c>
      <c r="I71" s="117" t="e">
        <f>VLOOKUP($E71,Sheet2!$A$6:$V$60,6,FALSE)</f>
        <v>#REF!</v>
      </c>
      <c r="J71" s="117" t="e">
        <f>VLOOKUP($E71,Sheet2!$A$6:$V$60,7,FALSE)</f>
        <v>#REF!</v>
      </c>
      <c r="K71" s="117" t="e">
        <f>VLOOKUP($E71,Sheet2!$A$6:$V$60,8,FALSE)</f>
        <v>#REF!</v>
      </c>
      <c r="L71" s="117" t="e">
        <f>VLOOKUP($E71,Sheet2!$A$6:$V$60,9,FALSE)</f>
        <v>#REF!</v>
      </c>
      <c r="M71" s="117" t="e">
        <f>VLOOKUP($E71,Sheet2!$A$6:$V$60,10,FALSE)</f>
        <v>#REF!</v>
      </c>
      <c r="N71" s="117" t="e">
        <f>VLOOKUP($E71,Sheet2!$A$6:$V$60,11,FALSE)</f>
        <v>#REF!</v>
      </c>
      <c r="O71" s="117" t="e">
        <f>VLOOKUP($E71,Sheet2!$A$6:$V$60,12,FALSE)</f>
        <v>#REF!</v>
      </c>
      <c r="P71" s="117" t="e">
        <f>VLOOKUP($E71,Sheet2!$A$6:$V$60,13,FALSE)</f>
        <v>#REF!</v>
      </c>
      <c r="Q71" s="117" t="e">
        <f>VLOOKUP($E71,Sheet2!$A$6:$V$60,14,FALSE)</f>
        <v>#REF!</v>
      </c>
      <c r="R71" s="117" t="e">
        <f>VLOOKUP($E71,Sheet2!$A$6:$V$60,15,FALSE)</f>
        <v>#REF!</v>
      </c>
      <c r="S71" s="117" t="e">
        <f>VLOOKUP($E71,Sheet2!$A$6:$V$60,16,FALSE)</f>
        <v>#REF!</v>
      </c>
      <c r="T71" s="117" t="e">
        <f>VLOOKUP($E71,Sheet2!$A$6:$V$60,17,FALSE)</f>
        <v>#REF!</v>
      </c>
      <c r="U71" s="117" t="e">
        <f>VLOOKUP($E71,Sheet2!$A$6:$V$60,18,FALSE)</f>
        <v>#REF!</v>
      </c>
      <c r="V71" s="117" t="e">
        <f>VLOOKUP($E71,Sheet2!$A$6:$V$60,19,FALSE)</f>
        <v>#REF!</v>
      </c>
      <c r="W71" s="117" t="e">
        <f>VLOOKUP($E71,Sheet2!$A$6:$V$60,20,FALSE)</f>
        <v>#REF!</v>
      </c>
      <c r="X71" s="117" t="e">
        <f>VLOOKUP($E71,Sheet2!$A$6:$V$60,21,FALSE)</f>
        <v>#REF!</v>
      </c>
      <c r="Y71" s="117"/>
      <c r="Z71" s="117"/>
      <c r="AA71" s="117"/>
      <c r="AB71" s="117"/>
      <c r="AC71" s="117"/>
      <c r="AD71" s="117"/>
      <c r="AE71" s="117"/>
      <c r="AF71" s="117"/>
      <c r="AG71" s="117"/>
      <c r="AH71" s="117"/>
      <c r="AI71" s="117"/>
      <c r="AJ71" s="117"/>
      <c r="AK71" s="117"/>
    </row>
    <row r="72" ht="15" customHeight="1">
      <c r="A72" s="0" t="s">
        <v>105</v>
      </c>
      <c r="B72" s="0" t="s">
        <v>138</v>
      </c>
      <c r="C72" s="114" t="s">
        <v>137</v>
      </c>
      <c r="D72" s="114"/>
      <c r="E72" s="111" t="s">
        <v>38</v>
      </c>
      <c r="F72" s="117" t="e">
        <f>VLOOKUP($E72,Sheet2!$A$6:$V$60,3,FALSE)</f>
        <v>#REF!</v>
      </c>
      <c r="G72" s="117" t="e">
        <f>VLOOKUP($E72,Sheet2!$A$6:$V$60,4,FALSE)</f>
        <v>#REF!</v>
      </c>
      <c r="H72" s="117" t="e">
        <f>VLOOKUP($E72,Sheet2!$A$6:$V$60,5,FALSE)</f>
        <v>#REF!</v>
      </c>
      <c r="I72" s="117" t="e">
        <f>VLOOKUP($E72,Sheet2!$A$6:$V$60,6,FALSE)</f>
        <v>#REF!</v>
      </c>
      <c r="J72" s="117" t="e">
        <f>VLOOKUP($E72,Sheet2!$A$6:$V$60,7,FALSE)</f>
        <v>#REF!</v>
      </c>
      <c r="K72" s="117" t="e">
        <f>VLOOKUP($E72,Sheet2!$A$6:$V$60,8,FALSE)</f>
        <v>#REF!</v>
      </c>
      <c r="L72" s="117" t="e">
        <f>VLOOKUP($E72,Sheet2!$A$6:$V$60,9,FALSE)</f>
        <v>#REF!</v>
      </c>
      <c r="M72" s="117" t="e">
        <f>VLOOKUP($E72,Sheet2!$A$6:$V$60,10,FALSE)</f>
        <v>#REF!</v>
      </c>
      <c r="N72" s="117" t="e">
        <f>VLOOKUP($E72,Sheet2!$A$6:$V$60,11,FALSE)</f>
        <v>#REF!</v>
      </c>
      <c r="O72" s="117" t="e">
        <f>VLOOKUP($E72,Sheet2!$A$6:$V$60,12,FALSE)</f>
        <v>#REF!</v>
      </c>
      <c r="P72" s="117" t="e">
        <f>VLOOKUP($E72,Sheet2!$A$6:$V$60,13,FALSE)</f>
        <v>#REF!</v>
      </c>
      <c r="Q72" s="117" t="e">
        <f>VLOOKUP($E72,Sheet2!$A$6:$V$60,14,FALSE)</f>
        <v>#REF!</v>
      </c>
      <c r="R72" s="117" t="e">
        <f>VLOOKUP($E72,Sheet2!$A$6:$V$60,15,FALSE)</f>
        <v>#REF!</v>
      </c>
      <c r="S72" s="117" t="e">
        <f>VLOOKUP($E72,Sheet2!$A$6:$V$60,16,FALSE)</f>
        <v>#REF!</v>
      </c>
      <c r="T72" s="117" t="e">
        <f>VLOOKUP($E72,Sheet2!$A$6:$V$60,17,FALSE)</f>
        <v>#REF!</v>
      </c>
      <c r="U72" s="117" t="e">
        <f>VLOOKUP($E72,Sheet2!$A$6:$V$60,18,FALSE)</f>
        <v>#REF!</v>
      </c>
      <c r="V72" s="117" t="e">
        <f>VLOOKUP($E72,Sheet2!$A$6:$V$60,19,FALSE)</f>
        <v>#REF!</v>
      </c>
      <c r="W72" s="117" t="e">
        <f>VLOOKUP($E72,Sheet2!$A$6:$V$60,20,FALSE)</f>
        <v>#REF!</v>
      </c>
      <c r="X72" s="117" t="e">
        <f>VLOOKUP($E72,Sheet2!$A$6:$V$60,21,FALSE)</f>
        <v>#REF!</v>
      </c>
      <c r="Y72" s="117"/>
      <c r="Z72" s="117"/>
      <c r="AA72" s="117"/>
      <c r="AB72" s="117"/>
      <c r="AC72" s="117"/>
      <c r="AD72" s="117"/>
      <c r="AE72" s="117"/>
      <c r="AF72" s="117"/>
      <c r="AG72" s="117"/>
      <c r="AH72" s="117"/>
      <c r="AI72" s="117"/>
      <c r="AJ72" s="117"/>
      <c r="AK72" s="117"/>
    </row>
    <row r="73">
      <c r="Y73" s="117">
        <f ref="Y73:Y74" t="shared" si="8">+W73+X73-I73</f>
        <v>0</v>
      </c>
    </row>
    <row r="74">
      <c r="F74" s="117" t="e">
        <f ref="F74:X74" t="shared" si="9">SUBTOTAL(109,F2:F73)</f>
        <v>#REF!</v>
      </c>
      <c r="G74" s="117" t="e">
        <f t="shared" si="9"/>
        <v>#REF!</v>
      </c>
      <c r="H74" s="117" t="e">
        <f t="shared" si="9"/>
        <v>#REF!</v>
      </c>
      <c r="I74" s="117" t="e">
        <f t="shared" si="9"/>
        <v>#REF!</v>
      </c>
      <c r="J74" s="117" t="e">
        <f t="shared" si="9"/>
        <v>#REF!</v>
      </c>
      <c r="K74" s="117" t="e">
        <f t="shared" si="9"/>
        <v>#REF!</v>
      </c>
      <c r="L74" s="117" t="e">
        <f t="shared" si="9"/>
        <v>#REF!</v>
      </c>
      <c r="M74" s="117" t="e">
        <f t="shared" si="9"/>
        <v>#REF!</v>
      </c>
      <c r="N74" s="117" t="e">
        <f t="shared" si="9"/>
        <v>#REF!</v>
      </c>
      <c r="O74" s="117" t="e">
        <f t="shared" si="9"/>
        <v>#REF!</v>
      </c>
      <c r="P74" s="117" t="e">
        <f t="shared" si="9"/>
        <v>#REF!</v>
      </c>
      <c r="Q74" s="117" t="e">
        <f t="shared" si="9"/>
        <v>#REF!</v>
      </c>
      <c r="R74" s="117" t="e">
        <f t="shared" si="9"/>
        <v>#REF!</v>
      </c>
      <c r="S74" s="117" t="e">
        <f t="shared" si="9"/>
        <v>#REF!</v>
      </c>
      <c r="T74" s="117" t="e">
        <f t="shared" si="9"/>
        <v>#REF!</v>
      </c>
      <c r="U74" s="117" t="e">
        <f t="shared" si="9"/>
        <v>#REF!</v>
      </c>
      <c r="V74" s="117" t="e">
        <f t="shared" si="9"/>
        <v>#REF!</v>
      </c>
      <c r="W74" s="117" t="e">
        <f t="shared" si="9"/>
        <v>#REF!</v>
      </c>
      <c r="X74" s="117" t="e">
        <f t="shared" si="9"/>
        <v>#REF!</v>
      </c>
      <c r="Y74" s="117" t="e">
        <f t="shared" si="8"/>
        <v>#REF!</v>
      </c>
    </row>
    <row r="76">
      <c r="W76" s="64">
        <v>252474611</v>
      </c>
    </row>
    <row r="77">
      <c r="W77" s="64" t="e">
        <f>+W76-W74</f>
        <v>#REF!</v>
      </c>
    </row>
  </sheetData>
  <autoFilter ref="A2:AK72"/>
  <pageMargins left="0.7" right="0.7" top="0.75" bottom="0.75" header="0.3" footer="0.3"/>
  <headerFooter/>
</worksheet>
</file>

<file path=xl/worksheets/sheet4.xml><?xml version="1.0" encoding="utf-8"?>
<worksheet xmlns="http://schemas.openxmlformats.org/spreadsheetml/2006/main" xmlns:r="http://schemas.openxmlformats.org/officeDocument/2006/relationships">
  <dimension ref="B12:D1253"/>
  <sheetViews>
    <sheetView topLeftCell="A1175" workbookViewId="0">
      <selection activeCell="C23" sqref="C23"/>
    </sheetView>
  </sheetViews>
  <sheetFormatPr defaultRowHeight="15"/>
  <cols>
    <col min="7" max="7" bestFit="1" width="11.5703125" customWidth="1"/>
  </cols>
  <sheetData>
    <row r="12">
      <c r="B12" s="0" t="s">
        <v>0</v>
      </c>
      <c r="C12" s="0" t="s">
        <v>1</v>
      </c>
    </row>
    <row r="13">
      <c r="B13" s="0" t="s">
        <v>2</v>
      </c>
    </row>
    <row r="14">
      <c r="B14" s="0" t="s">
        <v>3</v>
      </c>
      <c r="C14" s="0" t="s">
        <v>4</v>
      </c>
    </row>
    <row r="20">
      <c r="B20" s="0">
        <v>9627858.16</v>
      </c>
      <c r="C20" s="0">
        <v>9627858.16</v>
      </c>
      <c r="D20" s="0">
        <f>+C20-B20</f>
        <v>0</v>
      </c>
    </row>
    <row r="21">
      <c r="C21" s="0">
        <v>0</v>
      </c>
      <c r="D21" s="0">
        <f ref="D21:D84" t="shared" si="0">+C21-B21</f>
        <v>0</v>
      </c>
    </row>
    <row r="22">
      <c r="B22" s="0">
        <v>769636.32999999984</v>
      </c>
      <c r="C22" s="0">
        <v>769636.32999999984</v>
      </c>
      <c r="D22" s="0">
        <f t="shared" si="0"/>
        <v>0</v>
      </c>
    </row>
    <row r="23">
      <c r="B23" s="0">
        <v>0</v>
      </c>
      <c r="C23" s="0">
        <v>0</v>
      </c>
      <c r="D23" s="0">
        <f t="shared" si="0"/>
        <v>0</v>
      </c>
    </row>
    <row r="24">
      <c r="B24" s="0">
        <v>152500</v>
      </c>
      <c r="C24" s="0">
        <v>152500</v>
      </c>
      <c r="D24" s="0">
        <f t="shared" si="0"/>
        <v>0</v>
      </c>
    </row>
    <row r="25">
      <c r="B25" s="0">
        <v>152500</v>
      </c>
      <c r="C25" s="0">
        <v>152500</v>
      </c>
      <c r="D25" s="0">
        <f t="shared" si="0"/>
        <v>0</v>
      </c>
    </row>
    <row r="26">
      <c r="B26" s="0">
        <v>245000</v>
      </c>
      <c r="C26" s="0">
        <v>245000</v>
      </c>
      <c r="D26" s="0">
        <f t="shared" si="0"/>
        <v>0</v>
      </c>
    </row>
    <row r="27">
      <c r="B27" s="0">
        <v>1772736.25</v>
      </c>
      <c r="C27" s="0">
        <v>1772736.25</v>
      </c>
      <c r="D27" s="0">
        <f t="shared" si="0"/>
        <v>0</v>
      </c>
    </row>
    <row r="28">
      <c r="B28" s="0">
        <v>185273.05</v>
      </c>
      <c r="C28" s="0">
        <v>185273.05</v>
      </c>
      <c r="D28" s="0">
        <f t="shared" si="0"/>
        <v>0</v>
      </c>
    </row>
    <row r="29">
      <c r="B29" s="0">
        <v>0</v>
      </c>
      <c r="C29" s="0">
        <v>0</v>
      </c>
      <c r="D29" s="0">
        <f t="shared" si="0"/>
        <v>0</v>
      </c>
    </row>
    <row r="30">
      <c r="B30" s="0">
        <v>7944257.9700000007</v>
      </c>
      <c r="C30" s="0">
        <v>7944257.9700000007</v>
      </c>
      <c r="D30" s="0">
        <f t="shared" si="0"/>
        <v>0</v>
      </c>
    </row>
    <row r="31">
      <c r="B31" s="0">
        <v>1788943.87</v>
      </c>
      <c r="C31" s="0">
        <v>1788943.87</v>
      </c>
      <c r="D31" s="0">
        <f t="shared" si="0"/>
        <v>0</v>
      </c>
    </row>
    <row r="32">
      <c r="B32" s="0">
        <v>0</v>
      </c>
      <c r="C32" s="0">
        <v>0</v>
      </c>
      <c r="D32" s="0">
        <f t="shared" si="0"/>
        <v>0</v>
      </c>
    </row>
    <row r="33">
      <c r="B33" s="0">
        <v>37600</v>
      </c>
      <c r="C33" s="0">
        <v>37600</v>
      </c>
      <c r="D33" s="0">
        <f t="shared" si="0"/>
        <v>0</v>
      </c>
    </row>
    <row r="34">
      <c r="B34" s="0">
        <v>113412.5</v>
      </c>
      <c r="C34" s="0">
        <v>113412.5</v>
      </c>
      <c r="D34" s="0">
        <f t="shared" si="0"/>
        <v>0</v>
      </c>
    </row>
    <row r="35">
      <c r="B35" s="0">
        <v>38800</v>
      </c>
      <c r="C35" s="0">
        <v>38800</v>
      </c>
      <c r="D35" s="0">
        <f t="shared" si="0"/>
        <v>0</v>
      </c>
    </row>
    <row r="36">
      <c r="B36" s="0">
        <v>0</v>
      </c>
      <c r="C36" s="0">
        <v>0</v>
      </c>
      <c r="D36" s="0">
        <f t="shared" si="0"/>
        <v>0</v>
      </c>
    </row>
    <row r="37">
      <c r="B37" s="0">
        <v>1400209</v>
      </c>
      <c r="C37" s="0">
        <v>1400209</v>
      </c>
      <c r="D37" s="0">
        <f t="shared" si="0"/>
        <v>0</v>
      </c>
    </row>
    <row r="38">
      <c r="B38" s="0">
        <v>24228727.130000003</v>
      </c>
      <c r="C38" s="0">
        <v>24228727.130000003</v>
      </c>
      <c r="D38" s="0">
        <f t="shared" si="0"/>
        <v>0</v>
      </c>
    </row>
    <row r="39">
      <c r="B39" s="0">
        <v>56457.18</v>
      </c>
      <c r="C39" s="0">
        <v>56457.18</v>
      </c>
      <c r="D39" s="0">
        <f t="shared" si="0"/>
        <v>0</v>
      </c>
    </row>
    <row r="40">
      <c r="B40" s="0">
        <v>120312.25</v>
      </c>
      <c r="C40" s="0">
        <v>120312.25</v>
      </c>
      <c r="D40" s="0">
        <f t="shared" si="0"/>
        <v>0</v>
      </c>
    </row>
    <row r="41">
      <c r="D41" s="0">
        <f t="shared" si="0"/>
        <v>0</v>
      </c>
    </row>
    <row r="42">
      <c r="D42" s="0">
        <f t="shared" si="0"/>
        <v>0</v>
      </c>
    </row>
    <row r="43">
      <c r="C43" s="0">
        <v>0</v>
      </c>
      <c r="D43" s="0">
        <f t="shared" si="0"/>
        <v>0</v>
      </c>
    </row>
    <row r="44">
      <c r="B44" s="0">
        <v>4492775.65</v>
      </c>
      <c r="C44" s="0">
        <v>4492775.65</v>
      </c>
      <c r="D44" s="0">
        <f t="shared" si="0"/>
        <v>0</v>
      </c>
    </row>
    <row r="45">
      <c r="C45" s="0">
        <v>0</v>
      </c>
      <c r="D45" s="0">
        <f t="shared" si="0"/>
        <v>0</v>
      </c>
    </row>
    <row r="46">
      <c r="B46" s="0">
        <v>286454.53</v>
      </c>
      <c r="C46" s="0">
        <v>286454.53</v>
      </c>
      <c r="D46" s="0">
        <f t="shared" si="0"/>
        <v>0</v>
      </c>
    </row>
    <row r="47">
      <c r="B47" s="0">
        <v>35000</v>
      </c>
      <c r="C47" s="0">
        <v>35000</v>
      </c>
      <c r="D47" s="0">
        <f t="shared" si="0"/>
        <v>0</v>
      </c>
    </row>
    <row r="48">
      <c r="B48" s="0">
        <v>35000</v>
      </c>
      <c r="C48" s="0">
        <v>35000</v>
      </c>
      <c r="D48" s="0">
        <f t="shared" si="0"/>
        <v>0</v>
      </c>
    </row>
    <row r="49">
      <c r="B49" s="0">
        <v>90000</v>
      </c>
      <c r="C49" s="0">
        <v>90000</v>
      </c>
      <c r="D49" s="0">
        <f t="shared" si="0"/>
        <v>0</v>
      </c>
    </row>
    <row r="50">
      <c r="B50" s="0">
        <v>0</v>
      </c>
      <c r="C50" s="0">
        <v>0</v>
      </c>
      <c r="D50" s="0">
        <f t="shared" si="0"/>
        <v>0</v>
      </c>
    </row>
    <row r="51">
      <c r="B51" s="0">
        <v>0</v>
      </c>
      <c r="C51" s="0">
        <v>0</v>
      </c>
      <c r="D51" s="0">
        <f t="shared" si="0"/>
        <v>0</v>
      </c>
    </row>
    <row r="52">
      <c r="B52" s="0">
        <v>14000</v>
      </c>
      <c r="C52" s="0">
        <v>14000</v>
      </c>
      <c r="D52" s="0">
        <f t="shared" si="0"/>
        <v>0</v>
      </c>
    </row>
    <row r="53">
      <c r="B53" s="0">
        <v>53500</v>
      </c>
      <c r="C53" s="0">
        <v>53500</v>
      </c>
      <c r="D53" s="0">
        <f t="shared" si="0"/>
        <v>0</v>
      </c>
    </row>
    <row r="54">
      <c r="B54" s="0">
        <v>14400</v>
      </c>
      <c r="C54" s="0">
        <v>14400</v>
      </c>
      <c r="D54" s="0">
        <f t="shared" si="0"/>
        <v>0</v>
      </c>
    </row>
    <row r="55">
      <c r="B55" s="0">
        <v>0</v>
      </c>
      <c r="C55" s="0">
        <v>0</v>
      </c>
      <c r="D55" s="0">
        <f t="shared" si="0"/>
        <v>0</v>
      </c>
    </row>
    <row r="56">
      <c r="B56" s="0">
        <v>0</v>
      </c>
      <c r="C56" s="0">
        <v>0</v>
      </c>
      <c r="D56" s="0">
        <f t="shared" si="0"/>
        <v>0</v>
      </c>
    </row>
    <row r="57">
      <c r="B57" s="0">
        <v>637798</v>
      </c>
      <c r="C57" s="0">
        <v>637798</v>
      </c>
      <c r="D57" s="0">
        <f t="shared" si="0"/>
        <v>0</v>
      </c>
    </row>
    <row r="58">
      <c r="B58" s="0">
        <v>5658928.1800000006</v>
      </c>
      <c r="C58" s="0">
        <v>5658928.1800000006</v>
      </c>
      <c r="D58" s="0">
        <f t="shared" si="0"/>
        <v>0</v>
      </c>
    </row>
    <row r="59">
      <c r="D59" s="0">
        <f t="shared" si="0"/>
        <v>0</v>
      </c>
    </row>
    <row r="60">
      <c r="D60" s="0">
        <f t="shared" si="0"/>
        <v>0</v>
      </c>
    </row>
    <row r="61">
      <c r="C61" s="0">
        <v>0</v>
      </c>
      <c r="D61" s="0">
        <f t="shared" si="0"/>
        <v>0</v>
      </c>
    </row>
    <row r="62">
      <c r="B62" s="0">
        <v>28794711.249999996</v>
      </c>
      <c r="C62" s="0">
        <v>28794711.25</v>
      </c>
      <c r="D62" s="0">
        <f t="shared" si="0"/>
        <v>0</v>
      </c>
    </row>
    <row r="63">
      <c r="C63" s="0">
        <v>0</v>
      </c>
      <c r="D63" s="0">
        <f t="shared" si="0"/>
        <v>0</v>
      </c>
    </row>
    <row r="64">
      <c r="B64" s="0">
        <v>1472163.6</v>
      </c>
      <c r="C64" s="0">
        <v>1472163.6</v>
      </c>
      <c r="D64" s="0">
        <f t="shared" si="0"/>
        <v>0</v>
      </c>
    </row>
    <row r="65">
      <c r="B65" s="0">
        <v>35000</v>
      </c>
      <c r="C65" s="0">
        <v>35000</v>
      </c>
      <c r="D65" s="0">
        <f t="shared" si="0"/>
        <v>0</v>
      </c>
    </row>
    <row r="66">
      <c r="B66" s="0">
        <v>35000</v>
      </c>
      <c r="C66" s="0">
        <v>35000</v>
      </c>
      <c r="D66" s="0">
        <f t="shared" si="0"/>
        <v>0</v>
      </c>
    </row>
    <row r="67">
      <c r="B67" s="0">
        <v>460000</v>
      </c>
      <c r="C67" s="0">
        <v>460000</v>
      </c>
      <c r="D67" s="0">
        <f t="shared" si="0"/>
        <v>0</v>
      </c>
    </row>
    <row r="68">
      <c r="B68" s="0">
        <v>0</v>
      </c>
      <c r="C68" s="0">
        <v>0</v>
      </c>
      <c r="D68" s="0">
        <f t="shared" si="0"/>
        <v>0</v>
      </c>
    </row>
    <row r="69">
      <c r="B69" s="0">
        <v>0</v>
      </c>
      <c r="C69" s="0">
        <v>0</v>
      </c>
      <c r="D69" s="0">
        <f t="shared" si="0"/>
        <v>0</v>
      </c>
    </row>
    <row r="70">
      <c r="B70" s="0">
        <v>74600</v>
      </c>
      <c r="C70" s="0">
        <v>74600</v>
      </c>
      <c r="D70" s="0">
        <f t="shared" si="0"/>
        <v>0</v>
      </c>
    </row>
    <row r="71">
      <c r="B71" s="0">
        <v>286562.5</v>
      </c>
      <c r="C71" s="0">
        <v>286562.5</v>
      </c>
      <c r="D71" s="0">
        <f t="shared" si="0"/>
        <v>0</v>
      </c>
    </row>
    <row r="72">
      <c r="B72" s="0">
        <v>74500</v>
      </c>
      <c r="C72" s="0">
        <v>74500</v>
      </c>
      <c r="D72" s="0">
        <f t="shared" si="0"/>
        <v>0</v>
      </c>
    </row>
    <row r="73">
      <c r="B73" s="0">
        <v>0</v>
      </c>
      <c r="C73" s="0">
        <v>0</v>
      </c>
      <c r="D73" s="0">
        <f t="shared" si="0"/>
        <v>0</v>
      </c>
    </row>
    <row r="74">
      <c r="B74" s="0">
        <v>4024886</v>
      </c>
      <c r="C74" s="0">
        <v>4024886</v>
      </c>
      <c r="D74" s="0">
        <f t="shared" si="0"/>
        <v>0</v>
      </c>
    </row>
    <row r="75">
      <c r="B75" s="0">
        <v>35257423.349999994</v>
      </c>
      <c r="C75" s="0">
        <v>35257423.35</v>
      </c>
      <c r="D75" s="0">
        <f t="shared" si="0"/>
        <v>0</v>
      </c>
    </row>
    <row r="76">
      <c r="B76" s="0">
        <v>154821</v>
      </c>
      <c r="C76" s="0">
        <v>154821</v>
      </c>
      <c r="D76" s="0">
        <f t="shared" si="0"/>
        <v>0</v>
      </c>
    </row>
    <row r="77">
      <c r="B77" s="0">
        <v>209495.83</v>
      </c>
      <c r="C77" s="0">
        <v>209495.83</v>
      </c>
      <c r="D77" s="0">
        <f t="shared" si="0"/>
        <v>0</v>
      </c>
    </row>
    <row r="78">
      <c r="B78" s="0">
        <v>65686164.919999994</v>
      </c>
      <c r="C78" s="0">
        <v>65686164.92</v>
      </c>
      <c r="D78" s="0">
        <f t="shared" si="0"/>
        <v>0</v>
      </c>
    </row>
    <row r="79">
      <c r="D79" s="0">
        <f t="shared" si="0"/>
        <v>0</v>
      </c>
    </row>
    <row r="80">
      <c r="D80" s="0">
        <f t="shared" si="0"/>
        <v>0</v>
      </c>
    </row>
    <row r="81">
      <c r="B81" s="0">
        <v>1313728</v>
      </c>
      <c r="C81" s="0">
        <v>1313728</v>
      </c>
      <c r="D81" s="0">
        <f t="shared" si="0"/>
        <v>0</v>
      </c>
    </row>
    <row r="82">
      <c r="D82" s="0">
        <f t="shared" si="0"/>
        <v>0</v>
      </c>
    </row>
    <row r="83">
      <c r="B83" s="0">
        <v>1313728</v>
      </c>
      <c r="C83" s="0">
        <v>1313728</v>
      </c>
      <c r="D83" s="0">
        <f t="shared" si="0"/>
        <v>0</v>
      </c>
    </row>
    <row r="84">
      <c r="D84" s="0">
        <f t="shared" si="0"/>
        <v>0</v>
      </c>
    </row>
    <row r="85">
      <c r="B85" s="0">
        <v>612286.08</v>
      </c>
      <c r="C85" s="0">
        <v>612286.07999999984</v>
      </c>
      <c r="D85" s="0">
        <f ref="D85:D148" t="shared" si="1">+C85-B85</f>
        <v>0</v>
      </c>
    </row>
    <row r="86">
      <c r="D86" s="0">
        <f t="shared" si="1"/>
        <v>0</v>
      </c>
    </row>
    <row r="87">
      <c r="B87" s="0">
        <v>612286.08</v>
      </c>
      <c r="C87" s="0">
        <v>612286.07999999984</v>
      </c>
      <c r="D87" s="0">
        <f t="shared" si="1"/>
        <v>0</v>
      </c>
    </row>
    <row r="88">
      <c r="D88" s="0">
        <f t="shared" si="1"/>
        <v>0</v>
      </c>
    </row>
    <row r="89">
      <c r="B89" s="0">
        <v>4046607.62</v>
      </c>
      <c r="C89" s="0">
        <v>4046607.62</v>
      </c>
      <c r="D89" s="0">
        <f t="shared" si="1"/>
        <v>0</v>
      </c>
    </row>
    <row r="90">
      <c r="D90" s="0">
        <f t="shared" si="1"/>
        <v>0</v>
      </c>
    </row>
    <row r="91">
      <c r="B91" s="0">
        <v>4046607.62</v>
      </c>
      <c r="C91" s="0">
        <v>4046607.62</v>
      </c>
      <c r="D91" s="0">
        <f t="shared" si="1"/>
        <v>0</v>
      </c>
    </row>
    <row r="92">
      <c r="B92" s="0">
        <v>5972621.7</v>
      </c>
      <c r="C92" s="0">
        <v>5972621.7</v>
      </c>
      <c r="D92" s="0">
        <f t="shared" si="1"/>
        <v>0</v>
      </c>
    </row>
    <row r="93">
      <c r="B93" s="0">
        <v>71658786.61999999</v>
      </c>
      <c r="C93" s="0">
        <v>71658786.62</v>
      </c>
      <c r="D93" s="0">
        <f t="shared" si="1"/>
        <v>0</v>
      </c>
    </row>
    <row r="94">
      <c r="D94" s="0">
        <f t="shared" si="1"/>
        <v>0</v>
      </c>
    </row>
    <row r="95">
      <c r="D95" s="0">
        <f t="shared" si="1"/>
        <v>0</v>
      </c>
    </row>
    <row r="96">
      <c r="D96" s="0">
        <f t="shared" si="1"/>
        <v>0</v>
      </c>
    </row>
    <row r="97">
      <c r="B97" s="0">
        <v>1792231.17</v>
      </c>
      <c r="C97" s="0">
        <v>1792231.17</v>
      </c>
      <c r="D97" s="0">
        <f t="shared" si="1"/>
        <v>0</v>
      </c>
    </row>
    <row r="98">
      <c r="B98" s="0">
        <v>1792231.17</v>
      </c>
      <c r="C98" s="0">
        <v>1792231.17</v>
      </c>
      <c r="D98" s="0">
        <f t="shared" si="1"/>
        <v>0</v>
      </c>
    </row>
    <row r="99">
      <c r="D99" s="0">
        <f t="shared" si="1"/>
        <v>0</v>
      </c>
    </row>
    <row r="100">
      <c r="D100" s="0">
        <f t="shared" si="1"/>
        <v>0</v>
      </c>
    </row>
    <row r="101">
      <c r="B101" s="0">
        <v>1481568</v>
      </c>
      <c r="C101" s="0">
        <v>1481568</v>
      </c>
      <c r="D101" s="0">
        <f t="shared" si="1"/>
        <v>0</v>
      </c>
    </row>
    <row r="102">
      <c r="B102" s="0">
        <v>46000</v>
      </c>
      <c r="C102" s="0">
        <v>46000</v>
      </c>
      <c r="D102" s="0">
        <f t="shared" si="1"/>
        <v>0</v>
      </c>
    </row>
    <row r="103">
      <c r="B103" s="0">
        <v>50600</v>
      </c>
      <c r="C103" s="0">
        <v>50600</v>
      </c>
      <c r="D103" s="0">
        <f t="shared" si="1"/>
        <v>0</v>
      </c>
    </row>
    <row r="104">
      <c r="B104" s="0">
        <v>148156.8</v>
      </c>
      <c r="C104" s="0">
        <v>148156.8</v>
      </c>
      <c r="D104" s="0">
        <f t="shared" si="1"/>
        <v>0</v>
      </c>
    </row>
    <row r="105">
      <c r="B105" s="0">
        <v>19250</v>
      </c>
      <c r="C105" s="0">
        <v>19250</v>
      </c>
      <c r="D105" s="0">
        <f t="shared" si="1"/>
        <v>0</v>
      </c>
    </row>
    <row r="106">
      <c r="B106" s="0">
        <v>1950</v>
      </c>
      <c r="C106" s="0">
        <v>1950</v>
      </c>
      <c r="D106" s="0">
        <f t="shared" si="1"/>
        <v>0</v>
      </c>
    </row>
    <row r="107">
      <c r="B107" s="0">
        <v>177788.16</v>
      </c>
      <c r="C107" s="0">
        <v>177788.16</v>
      </c>
      <c r="D107" s="0">
        <f t="shared" si="1"/>
        <v>0</v>
      </c>
    </row>
    <row r="108">
      <c r="B108" s="0">
        <v>2300</v>
      </c>
      <c r="C108" s="0">
        <v>2300</v>
      </c>
      <c r="D108" s="0">
        <f t="shared" si="1"/>
        <v>0</v>
      </c>
    </row>
    <row r="109">
      <c r="B109" s="0">
        <v>0</v>
      </c>
      <c r="C109" s="0">
        <v>0</v>
      </c>
      <c r="D109" s="0">
        <f t="shared" si="1"/>
        <v>0</v>
      </c>
    </row>
    <row r="110">
      <c r="B110" s="0">
        <v>2300</v>
      </c>
      <c r="C110" s="0">
        <v>2300</v>
      </c>
      <c r="D110" s="0">
        <f t="shared" si="1"/>
        <v>0</v>
      </c>
    </row>
    <row r="111">
      <c r="B111" s="0">
        <v>1929912.96</v>
      </c>
      <c r="C111" s="0">
        <v>1929912.96</v>
      </c>
      <c r="D111" s="0">
        <f t="shared" si="1"/>
        <v>0</v>
      </c>
    </row>
    <row r="112">
      <c r="B112" s="0">
        <v>3722144.13</v>
      </c>
      <c r="C112" s="0">
        <v>3722144.13</v>
      </c>
      <c r="D112" s="0">
        <f t="shared" si="1"/>
        <v>0</v>
      </c>
    </row>
    <row r="113">
      <c r="D113" s="0">
        <f t="shared" si="1"/>
        <v>0</v>
      </c>
    </row>
    <row r="114">
      <c r="D114" s="0">
        <f t="shared" si="1"/>
        <v>0</v>
      </c>
    </row>
    <row r="115">
      <c r="D115" s="0">
        <f t="shared" si="1"/>
        <v>0</v>
      </c>
    </row>
    <row r="116">
      <c r="D116" s="0">
        <f t="shared" si="1"/>
        <v>0</v>
      </c>
    </row>
    <row r="117">
      <c r="D117" s="0">
        <f t="shared" si="1"/>
        <v>0</v>
      </c>
    </row>
    <row r="118">
      <c r="B118" s="0">
        <v>759645.64</v>
      </c>
      <c r="C118" s="0">
        <v>759645.64</v>
      </c>
      <c r="D118" s="0">
        <f t="shared" si="1"/>
        <v>0</v>
      </c>
    </row>
    <row r="119">
      <c r="B119" s="0">
        <v>472885</v>
      </c>
      <c r="C119" s="0">
        <v>472885</v>
      </c>
      <c r="D119" s="0">
        <f t="shared" si="1"/>
        <v>0</v>
      </c>
    </row>
    <row r="120">
      <c r="B120" s="0">
        <v>875131.6</v>
      </c>
      <c r="C120" s="0">
        <v>875131.6</v>
      </c>
      <c r="D120" s="0">
        <f t="shared" si="1"/>
        <v>0</v>
      </c>
    </row>
    <row r="121">
      <c r="B121" s="0">
        <v>81447</v>
      </c>
      <c r="C121" s="0">
        <v>81447</v>
      </c>
      <c r="D121" s="0">
        <f t="shared" si="1"/>
        <v>0</v>
      </c>
    </row>
    <row r="122">
      <c r="B122" s="0">
        <v>4750</v>
      </c>
      <c r="C122" s="0">
        <v>4750</v>
      </c>
      <c r="D122" s="0">
        <f t="shared" si="1"/>
        <v>0</v>
      </c>
    </row>
    <row r="123">
      <c r="B123" s="0">
        <v>231695.9</v>
      </c>
      <c r="C123" s="0">
        <v>231695.9</v>
      </c>
      <c r="D123" s="0">
        <f t="shared" si="1"/>
        <v>0</v>
      </c>
    </row>
    <row r="124">
      <c r="B124" s="0">
        <v>1523.5</v>
      </c>
      <c r="C124" s="0">
        <v>1523.5</v>
      </c>
      <c r="D124" s="0">
        <f t="shared" si="1"/>
        <v>0</v>
      </c>
    </row>
    <row r="125">
      <c r="B125" s="0">
        <v>260124.95</v>
      </c>
      <c r="C125" s="0">
        <v>260124.95</v>
      </c>
      <c r="D125" s="0">
        <f t="shared" si="1"/>
        <v>0</v>
      </c>
    </row>
    <row r="126">
      <c r="B126" s="0">
        <v>0</v>
      </c>
      <c r="C126" s="0">
        <v>0</v>
      </c>
      <c r="D126" s="0">
        <f t="shared" si="1"/>
        <v>0</v>
      </c>
    </row>
    <row r="127">
      <c r="B127" s="0">
        <v>548255.71</v>
      </c>
      <c r="C127" s="0">
        <v>548255.71</v>
      </c>
      <c r="D127" s="0">
        <f t="shared" si="1"/>
        <v>0</v>
      </c>
    </row>
    <row r="128">
      <c r="B128" s="0">
        <v>52015</v>
      </c>
      <c r="C128" s="0">
        <v>52015</v>
      </c>
      <c r="D128" s="0">
        <f t="shared" si="1"/>
        <v>0</v>
      </c>
    </row>
    <row r="129">
      <c r="B129" s="0">
        <v>145359.20000000004</v>
      </c>
      <c r="C129" s="0">
        <v>145359.20000000004</v>
      </c>
      <c r="D129" s="0">
        <f t="shared" si="1"/>
        <v>0</v>
      </c>
    </row>
    <row r="130">
      <c r="B130" s="0">
        <v>58893.531</v>
      </c>
      <c r="C130" s="0">
        <v>58893.531</v>
      </c>
      <c r="D130" s="0">
        <f t="shared" si="1"/>
        <v>0</v>
      </c>
    </row>
    <row r="131">
      <c r="B131" s="0">
        <v>35020.240000000005</v>
      </c>
      <c r="C131" s="0">
        <v>35020.240000000005</v>
      </c>
      <c r="D131" s="0">
        <f t="shared" si="1"/>
        <v>0</v>
      </c>
    </row>
    <row r="132">
      <c r="B132" s="0">
        <v>0</v>
      </c>
      <c r="C132" s="0">
        <v>0</v>
      </c>
      <c r="D132" s="0">
        <f t="shared" si="1"/>
        <v>0</v>
      </c>
    </row>
    <row r="133">
      <c r="B133" s="0">
        <v>0</v>
      </c>
      <c r="C133" s="0">
        <v>0</v>
      </c>
      <c r="D133" s="0">
        <f t="shared" si="1"/>
        <v>0</v>
      </c>
    </row>
    <row r="134">
      <c r="B134" s="0">
        <v>0</v>
      </c>
      <c r="C134" s="0">
        <v>0</v>
      </c>
      <c r="D134" s="0">
        <f t="shared" si="1"/>
        <v>0</v>
      </c>
    </row>
    <row r="135">
      <c r="B135" s="0">
        <v>0</v>
      </c>
      <c r="C135" s="0">
        <v>0</v>
      </c>
      <c r="D135" s="0">
        <f t="shared" si="1"/>
        <v>0</v>
      </c>
    </row>
    <row r="136">
      <c r="B136" s="0">
        <v>0</v>
      </c>
      <c r="C136" s="0">
        <v>0</v>
      </c>
      <c r="D136" s="0">
        <f t="shared" si="1"/>
        <v>0</v>
      </c>
    </row>
    <row r="137">
      <c r="B137" s="0">
        <v>0</v>
      </c>
      <c r="C137" s="0">
        <v>0</v>
      </c>
      <c r="D137" s="0">
        <f t="shared" si="1"/>
        <v>0</v>
      </c>
    </row>
    <row r="138">
      <c r="B138" s="0">
        <v>0</v>
      </c>
      <c r="C138" s="0">
        <v>0</v>
      </c>
      <c r="D138" s="0">
        <f t="shared" si="1"/>
        <v>0</v>
      </c>
    </row>
    <row r="139">
      <c r="B139" s="0">
        <v>0</v>
      </c>
      <c r="C139" s="0">
        <v>0</v>
      </c>
      <c r="D139" s="0">
        <f t="shared" si="1"/>
        <v>0</v>
      </c>
    </row>
    <row r="140">
      <c r="B140" s="0">
        <v>35257.69</v>
      </c>
      <c r="C140" s="0">
        <v>35257.69</v>
      </c>
      <c r="D140" s="0">
        <f t="shared" si="1"/>
        <v>0</v>
      </c>
    </row>
    <row r="141">
      <c r="B141" s="0">
        <v>0</v>
      </c>
      <c r="C141" s="0">
        <v>0</v>
      </c>
      <c r="D141" s="0">
        <f t="shared" si="1"/>
        <v>0</v>
      </c>
    </row>
    <row r="142">
      <c r="B142" s="0">
        <v>1960</v>
      </c>
      <c r="C142" s="0">
        <v>1960</v>
      </c>
      <c r="D142" s="0">
        <f t="shared" si="1"/>
        <v>0</v>
      </c>
    </row>
    <row r="143">
      <c r="B143" s="0">
        <v>0</v>
      </c>
      <c r="C143" s="0">
        <v>0</v>
      </c>
      <c r="D143" s="0">
        <f t="shared" si="1"/>
        <v>0</v>
      </c>
    </row>
    <row r="144">
      <c r="B144" s="0">
        <v>0</v>
      </c>
      <c r="C144" s="0">
        <v>0</v>
      </c>
      <c r="D144" s="0">
        <f t="shared" si="1"/>
        <v>0</v>
      </c>
    </row>
    <row r="145">
      <c r="B145" s="0">
        <v>2500</v>
      </c>
      <c r="C145" s="0">
        <v>2500</v>
      </c>
      <c r="D145" s="0">
        <f t="shared" si="1"/>
        <v>0</v>
      </c>
    </row>
    <row r="146">
      <c r="B146" s="0">
        <v>304883.9</v>
      </c>
      <c r="C146" s="0">
        <v>304883.9</v>
      </c>
      <c r="D146" s="0">
        <f t="shared" si="1"/>
        <v>0</v>
      </c>
    </row>
    <row r="147">
      <c r="B147" s="0">
        <v>897997.92</v>
      </c>
      <c r="C147" s="0">
        <v>897997.92</v>
      </c>
      <c r="D147" s="0">
        <f t="shared" si="1"/>
        <v>0</v>
      </c>
    </row>
    <row r="148">
      <c r="B148" s="0">
        <v>0</v>
      </c>
      <c r="C148" s="0">
        <v>0</v>
      </c>
      <c r="D148" s="0">
        <f t="shared" si="1"/>
        <v>0</v>
      </c>
    </row>
    <row r="149">
      <c r="B149" s="0">
        <v>4095664.6200000006</v>
      </c>
      <c r="C149" s="0">
        <v>4095664.6200000006</v>
      </c>
      <c r="D149" s="0">
        <f ref="D149:D212" t="shared" si="2">+C149-B149</f>
        <v>0</v>
      </c>
    </row>
    <row r="150">
      <c r="C150" s="0">
        <v>0</v>
      </c>
      <c r="D150" s="0">
        <f t="shared" si="2"/>
        <v>0</v>
      </c>
    </row>
    <row r="151">
      <c r="B151" s="0">
        <v>451940.49999999994</v>
      </c>
      <c r="C151" s="0">
        <v>451940.49999999994</v>
      </c>
      <c r="D151" s="0">
        <f t="shared" si="2"/>
        <v>0</v>
      </c>
    </row>
    <row r="152">
      <c r="B152" s="0">
        <v>78385</v>
      </c>
      <c r="C152" s="0">
        <v>78385</v>
      </c>
      <c r="D152" s="0">
        <f t="shared" si="2"/>
        <v>0</v>
      </c>
    </row>
    <row r="153">
      <c r="B153" s="0">
        <v>7810.55</v>
      </c>
      <c r="C153" s="0">
        <v>7810.55</v>
      </c>
      <c r="D153" s="0">
        <f t="shared" si="2"/>
        <v>0</v>
      </c>
    </row>
    <row r="154">
      <c r="B154" s="0">
        <v>69915.25</v>
      </c>
      <c r="C154" s="0">
        <v>69915.25</v>
      </c>
      <c r="D154" s="0">
        <f t="shared" si="2"/>
        <v>0</v>
      </c>
    </row>
    <row r="155">
      <c r="B155" s="0">
        <v>29008.22</v>
      </c>
      <c r="C155" s="0">
        <v>29008.22</v>
      </c>
      <c r="D155" s="0">
        <f t="shared" si="2"/>
        <v>0</v>
      </c>
    </row>
    <row r="156">
      <c r="B156" s="0">
        <v>42500</v>
      </c>
      <c r="C156" s="0">
        <v>42500</v>
      </c>
      <c r="D156" s="0">
        <f t="shared" si="2"/>
        <v>0</v>
      </c>
    </row>
    <row r="157">
      <c r="B157" s="0">
        <v>69050</v>
      </c>
      <c r="C157" s="0">
        <v>69050</v>
      </c>
      <c r="D157" s="0">
        <f t="shared" si="2"/>
        <v>0</v>
      </c>
    </row>
    <row r="158">
      <c r="B158" s="0">
        <v>0</v>
      </c>
      <c r="C158" s="0">
        <v>0</v>
      </c>
      <c r="D158" s="0">
        <f t="shared" si="2"/>
        <v>0</v>
      </c>
    </row>
    <row r="159">
      <c r="B159" s="0">
        <v>27800</v>
      </c>
      <c r="C159" s="0">
        <v>27800</v>
      </c>
      <c r="D159" s="0">
        <f t="shared" si="2"/>
        <v>0</v>
      </c>
    </row>
    <row r="160">
      <c r="B160" s="0">
        <v>480016.3</v>
      </c>
      <c r="C160" s="0">
        <v>480016.3</v>
      </c>
      <c r="D160" s="0">
        <f t="shared" si="2"/>
        <v>0</v>
      </c>
    </row>
    <row r="161">
      <c r="B161" s="0">
        <v>0</v>
      </c>
      <c r="C161" s="0">
        <v>0</v>
      </c>
      <c r="D161" s="0">
        <f t="shared" si="2"/>
        <v>0</v>
      </c>
    </row>
    <row r="162">
      <c r="B162" s="0">
        <v>9000</v>
      </c>
      <c r="C162" s="0">
        <v>9000</v>
      </c>
      <c r="D162" s="0">
        <f t="shared" si="2"/>
        <v>0</v>
      </c>
    </row>
    <row r="163">
      <c r="B163" s="0">
        <v>58043.96</v>
      </c>
      <c r="C163" s="0">
        <v>58043.96</v>
      </c>
      <c r="D163" s="0">
        <f t="shared" si="2"/>
        <v>0</v>
      </c>
    </row>
    <row r="164">
      <c r="B164" s="0">
        <v>33750</v>
      </c>
      <c r="C164" s="0">
        <v>33750</v>
      </c>
      <c r="D164" s="0">
        <f t="shared" si="2"/>
        <v>0</v>
      </c>
    </row>
    <row r="165">
      <c r="B165" s="0">
        <v>0</v>
      </c>
      <c r="C165" s="0">
        <v>0</v>
      </c>
      <c r="D165" s="0">
        <f t="shared" si="2"/>
        <v>0</v>
      </c>
    </row>
    <row r="166">
      <c r="B166" s="0">
        <v>10500</v>
      </c>
      <c r="C166" s="0">
        <v>10500</v>
      </c>
      <c r="D166" s="0">
        <f t="shared" si="2"/>
        <v>0</v>
      </c>
    </row>
    <row r="167">
      <c r="B167" s="0">
        <v>10232731.181000004</v>
      </c>
      <c r="C167" s="0">
        <v>10232731.181000004</v>
      </c>
      <c r="D167" s="0">
        <f t="shared" si="2"/>
        <v>0</v>
      </c>
    </row>
    <row r="168">
      <c r="D168" s="0">
        <f t="shared" si="2"/>
        <v>0</v>
      </c>
    </row>
    <row r="169">
      <c r="D169" s="0">
        <f t="shared" si="2"/>
        <v>0</v>
      </c>
    </row>
    <row r="170">
      <c r="D170" s="0">
        <f t="shared" si="2"/>
        <v>0</v>
      </c>
    </row>
    <row r="171">
      <c r="B171" s="0">
        <v>677788.79</v>
      </c>
      <c r="C171" s="0">
        <v>677788.79</v>
      </c>
      <c r="D171" s="0">
        <f t="shared" si="2"/>
        <v>0</v>
      </c>
    </row>
    <row r="172">
      <c r="B172" s="0">
        <v>116234.29000000001</v>
      </c>
      <c r="C172" s="0">
        <v>116234.29000000001</v>
      </c>
      <c r="D172" s="0">
        <f t="shared" si="2"/>
        <v>0</v>
      </c>
    </row>
    <row r="173">
      <c r="B173" s="0">
        <v>107180</v>
      </c>
      <c r="C173" s="0">
        <v>107180</v>
      </c>
      <c r="D173" s="0">
        <f t="shared" si="2"/>
        <v>0</v>
      </c>
    </row>
    <row r="174">
      <c r="B174" s="0">
        <v>43600</v>
      </c>
      <c r="C174" s="0">
        <v>43600</v>
      </c>
      <c r="D174" s="0">
        <f t="shared" si="2"/>
        <v>0</v>
      </c>
    </row>
    <row r="175">
      <c r="B175" s="0">
        <v>31950</v>
      </c>
      <c r="C175" s="0">
        <v>31950</v>
      </c>
      <c r="D175" s="0">
        <f t="shared" si="2"/>
        <v>0</v>
      </c>
    </row>
    <row r="176">
      <c r="B176" s="0">
        <v>304500</v>
      </c>
      <c r="C176" s="0">
        <v>304500</v>
      </c>
      <c r="D176" s="0">
        <f t="shared" si="2"/>
        <v>0</v>
      </c>
    </row>
    <row r="177">
      <c r="B177" s="0">
        <v>0</v>
      </c>
      <c r="C177" s="0">
        <v>0</v>
      </c>
      <c r="D177" s="0">
        <f t="shared" si="2"/>
        <v>0</v>
      </c>
    </row>
    <row r="178">
      <c r="B178" s="0">
        <v>0</v>
      </c>
      <c r="C178" s="0">
        <v>0</v>
      </c>
      <c r="D178" s="0">
        <f t="shared" si="2"/>
        <v>0</v>
      </c>
    </row>
    <row r="179">
      <c r="B179" s="0">
        <v>0</v>
      </c>
      <c r="C179" s="0">
        <v>0</v>
      </c>
      <c r="D179" s="0">
        <f t="shared" si="2"/>
        <v>0</v>
      </c>
    </row>
    <row r="180">
      <c r="B180" s="0">
        <v>0</v>
      </c>
      <c r="C180" s="0">
        <v>0</v>
      </c>
      <c r="D180" s="0">
        <f t="shared" si="2"/>
        <v>0</v>
      </c>
    </row>
    <row r="181">
      <c r="B181" s="0">
        <v>34543.8</v>
      </c>
      <c r="C181" s="0">
        <v>34543.8</v>
      </c>
      <c r="D181" s="0">
        <f t="shared" si="2"/>
        <v>0</v>
      </c>
    </row>
    <row r="182">
      <c r="B182" s="0">
        <v>21626.81</v>
      </c>
      <c r="C182" s="0">
        <v>21626.81</v>
      </c>
      <c r="D182" s="0">
        <f t="shared" si="2"/>
        <v>0</v>
      </c>
    </row>
    <row r="183">
      <c r="B183" s="0">
        <v>71471.17</v>
      </c>
      <c r="C183" s="0">
        <v>71471.17</v>
      </c>
      <c r="D183" s="0">
        <f t="shared" si="2"/>
        <v>0</v>
      </c>
    </row>
    <row r="184">
      <c r="B184" s="0">
        <v>0</v>
      </c>
      <c r="C184" s="0">
        <v>0</v>
      </c>
      <c r="D184" s="0">
        <f t="shared" si="2"/>
        <v>0</v>
      </c>
    </row>
    <row r="185">
      <c r="B185" s="0">
        <v>0</v>
      </c>
      <c r="C185" s="0">
        <v>0</v>
      </c>
      <c r="D185" s="0">
        <f t="shared" si="2"/>
        <v>0</v>
      </c>
    </row>
    <row r="186">
      <c r="B186" s="0">
        <v>0</v>
      </c>
      <c r="C186" s="0">
        <v>0</v>
      </c>
      <c r="D186" s="0">
        <f t="shared" si="2"/>
        <v>0</v>
      </c>
    </row>
    <row r="187">
      <c r="B187" s="0">
        <v>0</v>
      </c>
      <c r="C187" s="0">
        <v>0</v>
      </c>
      <c r="D187" s="0">
        <f t="shared" si="2"/>
        <v>0</v>
      </c>
    </row>
    <row r="188">
      <c r="B188" s="0">
        <v>24640</v>
      </c>
      <c r="C188" s="0">
        <v>24640</v>
      </c>
      <c r="D188" s="0">
        <f t="shared" si="2"/>
        <v>0</v>
      </c>
    </row>
    <row r="189">
      <c r="B189" s="0">
        <v>0</v>
      </c>
      <c r="C189" s="0">
        <v>0</v>
      </c>
      <c r="D189" s="0">
        <f t="shared" si="2"/>
        <v>0</v>
      </c>
    </row>
    <row r="190">
      <c r="B190" s="0">
        <v>0</v>
      </c>
      <c r="C190" s="0">
        <v>0</v>
      </c>
      <c r="D190" s="0">
        <f t="shared" si="2"/>
        <v>0</v>
      </c>
    </row>
    <row r="191">
      <c r="B191" s="0">
        <v>0</v>
      </c>
      <c r="C191" s="0">
        <v>0</v>
      </c>
      <c r="D191" s="0">
        <f t="shared" si="2"/>
        <v>0</v>
      </c>
    </row>
    <row r="192">
      <c r="B192" s="0">
        <v>0</v>
      </c>
      <c r="C192" s="0">
        <v>0</v>
      </c>
      <c r="D192" s="0">
        <f t="shared" si="2"/>
        <v>0</v>
      </c>
    </row>
    <row r="193">
      <c r="B193" s="0">
        <v>0</v>
      </c>
      <c r="C193" s="0">
        <v>0</v>
      </c>
      <c r="D193" s="0">
        <f t="shared" si="2"/>
        <v>0</v>
      </c>
    </row>
    <row r="194">
      <c r="B194" s="0">
        <v>58625</v>
      </c>
      <c r="C194" s="0">
        <v>58625</v>
      </c>
      <c r="D194" s="0">
        <f t="shared" si="2"/>
        <v>0</v>
      </c>
    </row>
    <row r="195">
      <c r="B195" s="0">
        <v>0</v>
      </c>
      <c r="C195" s="0">
        <v>0</v>
      </c>
      <c r="D195" s="0">
        <f t="shared" si="2"/>
        <v>0</v>
      </c>
    </row>
    <row r="196">
      <c r="B196" s="0">
        <v>0</v>
      </c>
      <c r="C196" s="0">
        <v>0</v>
      </c>
      <c r="D196" s="0">
        <f t="shared" si="2"/>
        <v>0</v>
      </c>
    </row>
    <row r="197">
      <c r="B197" s="0">
        <v>0</v>
      </c>
      <c r="C197" s="0">
        <v>0</v>
      </c>
      <c r="D197" s="0">
        <f t="shared" si="2"/>
        <v>0</v>
      </c>
    </row>
    <row r="198">
      <c r="B198" s="0">
        <v>0</v>
      </c>
      <c r="C198" s="0">
        <v>0</v>
      </c>
      <c r="D198" s="0">
        <f t="shared" si="2"/>
        <v>0</v>
      </c>
    </row>
    <row r="199">
      <c r="B199" s="0">
        <v>0</v>
      </c>
      <c r="C199" s="0">
        <v>0</v>
      </c>
      <c r="D199" s="0">
        <f t="shared" si="2"/>
        <v>0</v>
      </c>
    </row>
    <row r="200">
      <c r="B200" s="0">
        <v>130000</v>
      </c>
      <c r="C200" s="0">
        <v>130000</v>
      </c>
      <c r="D200" s="0">
        <f t="shared" si="2"/>
        <v>0</v>
      </c>
    </row>
    <row r="201">
      <c r="B201" s="0">
        <v>0</v>
      </c>
      <c r="C201" s="0">
        <v>0</v>
      </c>
      <c r="D201" s="0">
        <f t="shared" si="2"/>
        <v>0</v>
      </c>
    </row>
    <row r="202">
      <c r="B202" s="0">
        <v>420767.87</v>
      </c>
      <c r="C202" s="0">
        <v>420767.87</v>
      </c>
      <c r="D202" s="0">
        <f t="shared" si="2"/>
        <v>0</v>
      </c>
    </row>
    <row r="203">
      <c r="C203" s="0">
        <v>0</v>
      </c>
      <c r="D203" s="0">
        <f t="shared" si="2"/>
        <v>0</v>
      </c>
    </row>
    <row r="204">
      <c r="B204" s="0">
        <v>65235</v>
      </c>
      <c r="C204" s="0">
        <v>65235</v>
      </c>
      <c r="D204" s="0">
        <f t="shared" si="2"/>
        <v>0</v>
      </c>
    </row>
    <row r="205">
      <c r="B205" s="0">
        <v>0</v>
      </c>
      <c r="C205" s="0">
        <v>0</v>
      </c>
      <c r="D205" s="0">
        <f t="shared" si="2"/>
        <v>0</v>
      </c>
    </row>
    <row r="206">
      <c r="B206" s="0">
        <v>0</v>
      </c>
      <c r="C206" s="0">
        <v>0</v>
      </c>
      <c r="D206" s="0">
        <f t="shared" si="2"/>
        <v>0</v>
      </c>
    </row>
    <row r="207">
      <c r="B207" s="0">
        <v>0</v>
      </c>
      <c r="C207" s="0">
        <v>0</v>
      </c>
      <c r="D207" s="0">
        <f t="shared" si="2"/>
        <v>0</v>
      </c>
    </row>
    <row r="208">
      <c r="B208" s="0">
        <v>0</v>
      </c>
      <c r="C208" s="0">
        <v>0</v>
      </c>
      <c r="D208" s="0">
        <f t="shared" si="2"/>
        <v>0</v>
      </c>
    </row>
    <row r="209">
      <c r="B209" s="0">
        <v>0</v>
      </c>
      <c r="C209" s="0">
        <v>0</v>
      </c>
      <c r="D209" s="0">
        <f t="shared" si="2"/>
        <v>0</v>
      </c>
    </row>
    <row r="210">
      <c r="B210" s="0">
        <v>0</v>
      </c>
      <c r="C210" s="0">
        <v>0</v>
      </c>
      <c r="D210" s="0">
        <f t="shared" si="2"/>
        <v>0</v>
      </c>
    </row>
    <row r="211">
      <c r="B211" s="0">
        <v>0</v>
      </c>
      <c r="C211" s="0">
        <v>0</v>
      </c>
      <c r="D211" s="0">
        <f t="shared" si="2"/>
        <v>0</v>
      </c>
    </row>
    <row r="212">
      <c r="B212" s="0">
        <v>0</v>
      </c>
      <c r="C212" s="0">
        <v>0</v>
      </c>
      <c r="D212" s="0">
        <f t="shared" si="2"/>
        <v>0</v>
      </c>
    </row>
    <row r="213">
      <c r="B213" s="0">
        <v>6000</v>
      </c>
      <c r="C213" s="0">
        <v>6000</v>
      </c>
      <c r="D213" s="0">
        <f ref="D213:D276" t="shared" si="3">+C213-B213</f>
        <v>0</v>
      </c>
    </row>
    <row r="214">
      <c r="B214" s="0">
        <v>2114162.73</v>
      </c>
      <c r="C214" s="0">
        <v>2114162.73</v>
      </c>
      <c r="D214" s="0">
        <f t="shared" si="3"/>
        <v>0</v>
      </c>
    </row>
    <row r="215">
      <c r="D215" s="0">
        <f t="shared" si="3"/>
        <v>0</v>
      </c>
    </row>
    <row r="216">
      <c r="D216" s="0">
        <f t="shared" si="3"/>
        <v>0</v>
      </c>
    </row>
    <row r="217">
      <c r="D217" s="0">
        <f t="shared" si="3"/>
        <v>0</v>
      </c>
    </row>
    <row r="218">
      <c r="B218" s="0">
        <v>5918940.379999999</v>
      </c>
      <c r="C218" s="0">
        <v>5918940.379999999</v>
      </c>
      <c r="D218" s="0">
        <f t="shared" si="3"/>
        <v>0</v>
      </c>
    </row>
    <row r="219">
      <c r="B219" s="0">
        <v>23408215.11</v>
      </c>
      <c r="C219" s="0">
        <v>23408215.11</v>
      </c>
      <c r="D219" s="0">
        <f t="shared" si="3"/>
        <v>0</v>
      </c>
    </row>
    <row r="220">
      <c r="B220" s="0">
        <v>19047.61</v>
      </c>
      <c r="C220" s="0">
        <v>19047.61</v>
      </c>
      <c r="D220" s="0">
        <f t="shared" si="3"/>
        <v>0</v>
      </c>
    </row>
    <row r="221">
      <c r="B221" s="0">
        <v>4049894.7600000002</v>
      </c>
      <c r="C221" s="0">
        <v>4049894.7600000002</v>
      </c>
      <c r="D221" s="0">
        <f t="shared" si="3"/>
        <v>0</v>
      </c>
    </row>
    <row r="222">
      <c r="B222" s="0">
        <v>31770.8</v>
      </c>
      <c r="C222" s="0">
        <v>31770.8</v>
      </c>
      <c r="D222" s="0">
        <f t="shared" si="3"/>
        <v>0</v>
      </c>
    </row>
    <row r="223">
      <c r="B223" s="0">
        <v>111202.4</v>
      </c>
      <c r="C223" s="0">
        <v>111202.4</v>
      </c>
      <c r="D223" s="0">
        <f t="shared" si="3"/>
        <v>0</v>
      </c>
    </row>
    <row r="224">
      <c r="B224" s="0">
        <v>205196.11000000002</v>
      </c>
      <c r="C224" s="0">
        <v>205196.11000000002</v>
      </c>
      <c r="D224" s="0">
        <f t="shared" si="3"/>
        <v>0</v>
      </c>
    </row>
    <row r="225">
      <c r="B225" s="0">
        <v>212600</v>
      </c>
      <c r="C225" s="0">
        <v>212600</v>
      </c>
      <c r="D225" s="0">
        <f t="shared" si="3"/>
        <v>0</v>
      </c>
    </row>
    <row r="226">
      <c r="B226" s="0">
        <v>74955</v>
      </c>
      <c r="C226" s="0">
        <v>74955</v>
      </c>
      <c r="D226" s="0">
        <f t="shared" si="3"/>
        <v>0</v>
      </c>
    </row>
    <row r="227">
      <c r="B227" s="0">
        <v>0</v>
      </c>
      <c r="C227" s="0">
        <v>0</v>
      </c>
      <c r="D227" s="0">
        <f t="shared" si="3"/>
        <v>0</v>
      </c>
    </row>
    <row r="228">
      <c r="B228" s="0">
        <v>703380.07000000007</v>
      </c>
      <c r="C228" s="0">
        <v>703380.07000000007</v>
      </c>
      <c r="D228" s="0">
        <f t="shared" si="3"/>
        <v>0</v>
      </c>
    </row>
    <row r="229">
      <c r="B229" s="0">
        <v>3456210.5200000005</v>
      </c>
      <c r="C229" s="0">
        <v>3456210.5200000005</v>
      </c>
      <c r="D229" s="0">
        <f t="shared" si="3"/>
        <v>0</v>
      </c>
    </row>
    <row r="230">
      <c r="B230" s="0">
        <v>178565.48</v>
      </c>
      <c r="C230" s="0">
        <v>178565.48</v>
      </c>
      <c r="D230" s="0">
        <f t="shared" si="3"/>
        <v>0</v>
      </c>
    </row>
    <row r="231">
      <c r="B231" s="0">
        <v>190126.50000000003</v>
      </c>
      <c r="C231" s="0">
        <v>190126.5</v>
      </c>
      <c r="D231" s="0">
        <f t="shared" si="3"/>
        <v>0</v>
      </c>
    </row>
    <row r="232">
      <c r="B232" s="0">
        <v>611958.74</v>
      </c>
      <c r="C232" s="0">
        <v>611958.74000000011</v>
      </c>
      <c r="D232" s="0">
        <f t="shared" si="3"/>
        <v>0</v>
      </c>
    </row>
    <row r="233">
      <c r="B233" s="0">
        <v>450283.17000000004</v>
      </c>
      <c r="C233" s="0">
        <v>450283.17000000004</v>
      </c>
      <c r="D233" s="0">
        <f t="shared" si="3"/>
        <v>0</v>
      </c>
    </row>
    <row r="234">
      <c r="B234" s="0">
        <v>0</v>
      </c>
      <c r="C234" s="0">
        <v>0</v>
      </c>
      <c r="D234" s="0">
        <f t="shared" si="3"/>
        <v>0</v>
      </c>
    </row>
    <row r="235">
      <c r="B235" s="0">
        <v>61380</v>
      </c>
      <c r="C235" s="0">
        <v>61380</v>
      </c>
      <c r="D235" s="0">
        <f t="shared" si="3"/>
        <v>0</v>
      </c>
    </row>
    <row r="236">
      <c r="B236" s="0">
        <v>253508</v>
      </c>
      <c r="C236" s="0">
        <v>253508</v>
      </c>
      <c r="D236" s="0">
        <f t="shared" si="3"/>
        <v>0</v>
      </c>
    </row>
    <row r="237">
      <c r="B237" s="0">
        <v>159612</v>
      </c>
      <c r="C237" s="0">
        <v>159612</v>
      </c>
      <c r="D237" s="0">
        <f t="shared" si="3"/>
        <v>0</v>
      </c>
    </row>
    <row r="238">
      <c r="B238" s="0">
        <v>0</v>
      </c>
      <c r="C238" s="0">
        <v>0</v>
      </c>
      <c r="D238" s="0">
        <f t="shared" si="3"/>
        <v>0</v>
      </c>
    </row>
    <row r="239">
      <c r="B239" s="0">
        <v>0</v>
      </c>
      <c r="C239" s="0">
        <v>0</v>
      </c>
      <c r="D239" s="0">
        <f t="shared" si="3"/>
        <v>0</v>
      </c>
    </row>
    <row r="240">
      <c r="B240" s="0">
        <v>82332</v>
      </c>
      <c r="C240" s="0">
        <v>82332</v>
      </c>
      <c r="D240" s="0">
        <f t="shared" si="3"/>
        <v>0</v>
      </c>
    </row>
    <row r="241">
      <c r="B241" s="0">
        <v>0</v>
      </c>
      <c r="C241" s="0">
        <v>0</v>
      </c>
      <c r="D241" s="0">
        <f t="shared" si="3"/>
        <v>0</v>
      </c>
    </row>
    <row r="242">
      <c r="B242" s="0">
        <v>2661750</v>
      </c>
      <c r="C242" s="0">
        <v>2661750</v>
      </c>
      <c r="D242" s="0">
        <f t="shared" si="3"/>
        <v>0</v>
      </c>
    </row>
    <row r="243">
      <c r="B243" s="0">
        <v>1128829.32</v>
      </c>
      <c r="C243" s="0">
        <v>1128829.32</v>
      </c>
      <c r="D243" s="0">
        <f t="shared" si="3"/>
        <v>0</v>
      </c>
    </row>
    <row r="244">
      <c r="B244" s="0">
        <v>6909.25</v>
      </c>
      <c r="C244" s="0">
        <v>6909.25</v>
      </c>
      <c r="D244" s="0">
        <f t="shared" si="3"/>
        <v>0</v>
      </c>
    </row>
    <row r="245">
      <c r="B245" s="0">
        <v>0</v>
      </c>
      <c r="C245" s="0">
        <v>0</v>
      </c>
      <c r="D245" s="0">
        <f t="shared" si="3"/>
        <v>0</v>
      </c>
    </row>
    <row r="246">
      <c r="B246" s="0">
        <v>0</v>
      </c>
      <c r="C246" s="0">
        <v>0</v>
      </c>
      <c r="D246" s="0">
        <f t="shared" si="3"/>
        <v>0</v>
      </c>
    </row>
    <row r="247">
      <c r="B247" s="0">
        <v>73330.3</v>
      </c>
      <c r="C247" s="0">
        <v>73330.3</v>
      </c>
      <c r="D247" s="0">
        <f t="shared" si="3"/>
        <v>0</v>
      </c>
    </row>
    <row r="248">
      <c r="B248" s="0">
        <v>4912512.45</v>
      </c>
      <c r="C248" s="0">
        <v>4912512.45</v>
      </c>
      <c r="D248" s="0">
        <f t="shared" si="3"/>
        <v>0</v>
      </c>
    </row>
    <row r="249">
      <c r="B249" s="0">
        <v>4327828.4</v>
      </c>
      <c r="C249" s="0">
        <v>4327828.4</v>
      </c>
      <c r="D249" s="0">
        <f t="shared" si="3"/>
        <v>0</v>
      </c>
    </row>
    <row r="250">
      <c r="B250" s="0">
        <v>9356269.379999999</v>
      </c>
      <c r="C250" s="0">
        <v>9356269.379999999</v>
      </c>
      <c r="D250" s="0">
        <f t="shared" si="3"/>
        <v>0</v>
      </c>
    </row>
    <row r="251">
      <c r="D251" s="0">
        <f t="shared" si="3"/>
        <v>0</v>
      </c>
    </row>
    <row r="252">
      <c r="B252" s="0">
        <v>365475.75</v>
      </c>
      <c r="C252" s="0">
        <v>365475.75</v>
      </c>
      <c r="D252" s="0">
        <f t="shared" si="3"/>
        <v>0</v>
      </c>
    </row>
    <row r="253">
      <c r="B253" s="0">
        <v>520</v>
      </c>
      <c r="C253" s="0">
        <v>520</v>
      </c>
      <c r="D253" s="0">
        <f t="shared" si="3"/>
        <v>0</v>
      </c>
    </row>
    <row r="254">
      <c r="B254" s="0">
        <v>36011.65</v>
      </c>
      <c r="C254" s="0">
        <v>36011.65</v>
      </c>
      <c r="D254" s="0">
        <f t="shared" si="3"/>
        <v>0</v>
      </c>
    </row>
    <row r="255">
      <c r="B255" s="0">
        <v>21076.18</v>
      </c>
      <c r="C255" s="0">
        <v>21076.18</v>
      </c>
      <c r="D255" s="0">
        <f t="shared" si="3"/>
        <v>0</v>
      </c>
    </row>
    <row r="256">
      <c r="B256" s="0">
        <v>42621</v>
      </c>
      <c r="C256" s="0">
        <v>42621</v>
      </c>
      <c r="D256" s="0">
        <f t="shared" si="3"/>
        <v>0</v>
      </c>
    </row>
    <row r="257">
      <c r="B257" s="0">
        <v>0</v>
      </c>
      <c r="C257" s="0">
        <v>0</v>
      </c>
      <c r="D257" s="0">
        <f t="shared" si="3"/>
        <v>0</v>
      </c>
    </row>
    <row r="258">
      <c r="D258" s="0">
        <f t="shared" si="3"/>
        <v>0</v>
      </c>
    </row>
    <row r="259">
      <c r="D259" s="0">
        <f t="shared" si="3"/>
        <v>0</v>
      </c>
    </row>
    <row r="260">
      <c r="D260" s="0">
        <f t="shared" si="3"/>
        <v>0</v>
      </c>
    </row>
    <row r="261">
      <c r="D261" s="0">
        <f t="shared" si="3"/>
        <v>0</v>
      </c>
    </row>
    <row r="262">
      <c r="D262" s="0">
        <f t="shared" si="3"/>
        <v>0</v>
      </c>
    </row>
    <row r="263">
      <c r="D263" s="0">
        <f t="shared" si="3"/>
        <v>0</v>
      </c>
    </row>
    <row r="264">
      <c r="D264" s="0">
        <f t="shared" si="3"/>
        <v>0</v>
      </c>
    </row>
    <row r="265">
      <c r="C265" s="0">
        <v>0</v>
      </c>
      <c r="D265" s="0">
        <f t="shared" si="3"/>
        <v>0</v>
      </c>
    </row>
    <row r="266">
      <c r="B266" s="0">
        <v>0</v>
      </c>
      <c r="C266" s="0">
        <v>0</v>
      </c>
      <c r="D266" s="0">
        <f t="shared" si="3"/>
        <v>0</v>
      </c>
    </row>
    <row r="267">
      <c r="B267" s="0">
        <v>150000</v>
      </c>
      <c r="C267" s="0">
        <v>150000</v>
      </c>
      <c r="D267" s="0">
        <f t="shared" si="3"/>
        <v>0</v>
      </c>
    </row>
    <row r="268">
      <c r="B268" s="0">
        <v>36000</v>
      </c>
      <c r="C268" s="0">
        <v>36000</v>
      </c>
      <c r="D268" s="0">
        <f t="shared" si="3"/>
        <v>0</v>
      </c>
    </row>
    <row r="269">
      <c r="B269" s="0">
        <v>47993.89</v>
      </c>
      <c r="C269" s="0">
        <v>47993.89</v>
      </c>
      <c r="D269" s="0">
        <f t="shared" si="3"/>
        <v>0</v>
      </c>
    </row>
    <row r="270">
      <c r="B270" s="0">
        <v>1408.5</v>
      </c>
      <c r="C270" s="0">
        <v>1408.5</v>
      </c>
      <c r="D270" s="0">
        <f t="shared" si="3"/>
        <v>0</v>
      </c>
    </row>
    <row r="271">
      <c r="B271" s="0">
        <v>0</v>
      </c>
      <c r="C271" s="0">
        <v>0</v>
      </c>
      <c r="D271" s="0">
        <f t="shared" si="3"/>
        <v>0</v>
      </c>
    </row>
    <row r="272">
      <c r="B272" s="0">
        <v>111000</v>
      </c>
      <c r="C272" s="0">
        <v>111000</v>
      </c>
      <c r="D272" s="0">
        <f t="shared" si="3"/>
        <v>0</v>
      </c>
    </row>
    <row r="273">
      <c r="B273" s="0">
        <v>63458714.72</v>
      </c>
      <c r="C273" s="0">
        <v>63458714.72</v>
      </c>
      <c r="D273" s="0">
        <f t="shared" si="3"/>
        <v>0</v>
      </c>
    </row>
    <row r="274">
      <c r="B274" s="0">
        <v>75805608.631</v>
      </c>
      <c r="C274" s="0">
        <v>75805608.631</v>
      </c>
      <c r="D274" s="0">
        <f t="shared" si="3"/>
        <v>0</v>
      </c>
    </row>
    <row r="275">
      <c r="B275" s="0" t="s">
        <v>5</v>
      </c>
      <c r="D275" s="0" t="e">
        <f t="shared" si="3"/>
        <v>#VALUE!</v>
      </c>
    </row>
    <row r="276">
      <c r="D276" s="0">
        <f t="shared" si="3"/>
        <v>0</v>
      </c>
    </row>
    <row r="277">
      <c r="C277" s="0">
        <v>0</v>
      </c>
      <c r="D277" s="0">
        <f ref="D277:D340" t="shared" si="4">+C277-B277</f>
        <v>0</v>
      </c>
    </row>
    <row r="278">
      <c r="B278" s="0">
        <v>21493.96</v>
      </c>
      <c r="C278" s="0">
        <v>21493.96</v>
      </c>
      <c r="D278" s="0">
        <f t="shared" si="4"/>
        <v>0</v>
      </c>
    </row>
    <row r="279">
      <c r="B279" s="0">
        <v>7614455</v>
      </c>
      <c r="C279" s="0">
        <v>7614455</v>
      </c>
      <c r="D279" s="0">
        <f t="shared" si="4"/>
        <v>0</v>
      </c>
    </row>
    <row r="280">
      <c r="B280" s="0">
        <v>8975</v>
      </c>
      <c r="C280" s="0">
        <v>8975</v>
      </c>
      <c r="D280" s="0">
        <f t="shared" si="4"/>
        <v>0</v>
      </c>
    </row>
    <row r="281">
      <c r="B281" s="0">
        <v>372250404.84000015</v>
      </c>
      <c r="C281" s="0">
        <v>372250404.84000009</v>
      </c>
      <c r="D281" s="0">
        <f t="shared" si="4"/>
        <v>0</v>
      </c>
    </row>
    <row r="282">
      <c r="B282" s="0">
        <v>0</v>
      </c>
      <c r="C282" s="0">
        <v>0</v>
      </c>
      <c r="D282" s="0">
        <f t="shared" si="4"/>
        <v>0</v>
      </c>
    </row>
    <row r="283">
      <c r="B283" s="0">
        <v>379895328.80000013</v>
      </c>
      <c r="C283" s="0">
        <v>379895328.80000007</v>
      </c>
      <c r="D283" s="0">
        <f t="shared" si="4"/>
        <v>0</v>
      </c>
    </row>
    <row r="284">
      <c r="D284" s="0">
        <f t="shared" si="4"/>
        <v>0</v>
      </c>
    </row>
    <row r="285">
      <c r="D285" s="0">
        <f t="shared" si="4"/>
        <v>0</v>
      </c>
    </row>
    <row r="286">
      <c r="B286" s="0">
        <v>104853</v>
      </c>
      <c r="C286" s="0">
        <v>104853</v>
      </c>
      <c r="D286" s="0">
        <f t="shared" si="4"/>
        <v>0</v>
      </c>
    </row>
    <row r="287">
      <c r="B287" s="0">
        <v>1078650</v>
      </c>
      <c r="C287" s="0">
        <v>1078650</v>
      </c>
      <c r="D287" s="0">
        <f t="shared" si="4"/>
        <v>0</v>
      </c>
    </row>
    <row r="288">
      <c r="B288" s="0">
        <v>1895</v>
      </c>
      <c r="C288" s="0">
        <v>1895</v>
      </c>
      <c r="D288" s="0">
        <f t="shared" si="4"/>
        <v>0</v>
      </c>
    </row>
    <row r="289">
      <c r="B289" s="0">
        <v>258915</v>
      </c>
      <c r="C289" s="0">
        <v>258915</v>
      </c>
      <c r="D289" s="0">
        <f t="shared" si="4"/>
        <v>0</v>
      </c>
    </row>
    <row r="290">
      <c r="B290" s="0">
        <v>1298676.8</v>
      </c>
      <c r="C290" s="0">
        <v>1298676.8</v>
      </c>
      <c r="D290" s="0">
        <f t="shared" si="4"/>
        <v>0</v>
      </c>
    </row>
    <row r="291">
      <c r="B291" s="0">
        <v>2542164.55</v>
      </c>
      <c r="C291" s="0">
        <v>2542164.55</v>
      </c>
      <c r="D291" s="0">
        <f t="shared" si="4"/>
        <v>0</v>
      </c>
    </row>
    <row r="292">
      <c r="B292" s="0">
        <v>84550</v>
      </c>
      <c r="C292" s="0">
        <v>84550</v>
      </c>
      <c r="D292" s="0">
        <f t="shared" si="4"/>
        <v>0</v>
      </c>
    </row>
    <row r="293">
      <c r="B293" s="0">
        <v>21610</v>
      </c>
      <c r="C293" s="0">
        <v>21610</v>
      </c>
      <c r="D293" s="0">
        <f t="shared" si="4"/>
        <v>0</v>
      </c>
    </row>
    <row r="294">
      <c r="B294" s="0">
        <v>506551.36999999994</v>
      </c>
      <c r="C294" s="0">
        <v>506551.36999999988</v>
      </c>
      <c r="D294" s="0">
        <f t="shared" si="4"/>
        <v>0</v>
      </c>
    </row>
    <row r="295">
      <c r="B295" s="0">
        <v>5897865.72</v>
      </c>
      <c r="C295" s="0">
        <v>5897865.72</v>
      </c>
      <c r="D295" s="0">
        <f t="shared" si="4"/>
        <v>0</v>
      </c>
    </row>
    <row r="296">
      <c r="D296" s="0">
        <f t="shared" si="4"/>
        <v>0</v>
      </c>
    </row>
    <row r="297">
      <c r="D297" s="0">
        <f t="shared" si="4"/>
        <v>0</v>
      </c>
    </row>
    <row r="298">
      <c r="B298" s="0">
        <v>49875</v>
      </c>
      <c r="C298" s="0">
        <v>49875</v>
      </c>
      <c r="D298" s="0">
        <f t="shared" si="4"/>
        <v>0</v>
      </c>
    </row>
    <row r="299">
      <c r="B299" s="0">
        <v>535387</v>
      </c>
      <c r="C299" s="0">
        <v>535387</v>
      </c>
      <c r="D299" s="0">
        <f t="shared" si="4"/>
        <v>0</v>
      </c>
    </row>
    <row r="300">
      <c r="B300" s="0">
        <v>12500</v>
      </c>
      <c r="C300" s="0">
        <v>12500</v>
      </c>
      <c r="D300" s="0">
        <f t="shared" si="4"/>
        <v>0</v>
      </c>
    </row>
    <row r="301">
      <c r="B301" s="0">
        <v>8400</v>
      </c>
      <c r="C301" s="0">
        <v>8400</v>
      </c>
      <c r="D301" s="0">
        <f t="shared" si="4"/>
        <v>0</v>
      </c>
    </row>
    <row r="302">
      <c r="B302" s="0">
        <v>0</v>
      </c>
      <c r="C302" s="0">
        <v>0</v>
      </c>
      <c r="D302" s="0">
        <f t="shared" si="4"/>
        <v>0</v>
      </c>
    </row>
    <row r="303">
      <c r="B303" s="0">
        <v>606162</v>
      </c>
      <c r="C303" s="0">
        <v>606162</v>
      </c>
      <c r="D303" s="0">
        <f t="shared" si="4"/>
        <v>0</v>
      </c>
    </row>
    <row r="304">
      <c r="D304" s="0">
        <f t="shared" si="4"/>
        <v>0</v>
      </c>
    </row>
    <row r="305">
      <c r="D305" s="0">
        <f t="shared" si="4"/>
        <v>0</v>
      </c>
    </row>
    <row r="306">
      <c r="B306" s="0">
        <v>295234.71000000008</v>
      </c>
      <c r="C306" s="0">
        <v>295234.71000000008</v>
      </c>
      <c r="D306" s="0">
        <f t="shared" si="4"/>
        <v>0</v>
      </c>
    </row>
    <row r="307">
      <c r="B307" s="0">
        <v>11167128.5</v>
      </c>
      <c r="C307" s="0">
        <v>11167128.5</v>
      </c>
      <c r="D307" s="0">
        <f t="shared" si="4"/>
        <v>0</v>
      </c>
    </row>
    <row r="308">
      <c r="B308" s="0">
        <v>1879700</v>
      </c>
      <c r="C308" s="0">
        <v>1879700</v>
      </c>
      <c r="D308" s="0">
        <f t="shared" si="4"/>
        <v>0</v>
      </c>
    </row>
    <row r="309">
      <c r="B309" s="0">
        <v>3090827.3</v>
      </c>
      <c r="C309" s="0">
        <v>3090827.3</v>
      </c>
      <c r="D309" s="0">
        <f t="shared" si="4"/>
        <v>0</v>
      </c>
    </row>
    <row r="310">
      <c r="B310" s="0">
        <v>30690</v>
      </c>
      <c r="C310" s="0">
        <v>30690</v>
      </c>
      <c r="D310" s="0">
        <f t="shared" si="4"/>
        <v>0</v>
      </c>
    </row>
    <row r="311">
      <c r="B311" s="0">
        <v>1169794</v>
      </c>
      <c r="C311" s="0">
        <v>1169794</v>
      </c>
      <c r="D311" s="0">
        <f t="shared" si="4"/>
        <v>0</v>
      </c>
    </row>
    <row r="312">
      <c r="B312" s="0">
        <v>486508</v>
      </c>
      <c r="C312" s="0">
        <v>486508</v>
      </c>
      <c r="D312" s="0">
        <f t="shared" si="4"/>
        <v>0</v>
      </c>
    </row>
    <row r="313">
      <c r="B313" s="0">
        <v>3510593.0699999994</v>
      </c>
      <c r="C313" s="0">
        <v>3510593.0699999989</v>
      </c>
      <c r="D313" s="0">
        <f t="shared" si="4"/>
        <v>0</v>
      </c>
    </row>
    <row r="314">
      <c r="B314" s="0">
        <v>21630475.580000002</v>
      </c>
      <c r="C314" s="0">
        <v>21630475.580000002</v>
      </c>
      <c r="D314" s="0">
        <f t="shared" si="4"/>
        <v>0</v>
      </c>
    </row>
    <row r="315">
      <c r="D315" s="0">
        <f t="shared" si="4"/>
        <v>0</v>
      </c>
    </row>
    <row r="316">
      <c r="D316" s="0">
        <f t="shared" si="4"/>
        <v>0</v>
      </c>
    </row>
    <row r="317">
      <c r="B317" s="0">
        <v>220357.80000000002</v>
      </c>
      <c r="C317" s="0">
        <v>220357.80000000002</v>
      </c>
      <c r="D317" s="0">
        <f t="shared" si="4"/>
        <v>0</v>
      </c>
    </row>
    <row r="318">
      <c r="B318" s="0">
        <v>2823240</v>
      </c>
      <c r="C318" s="0">
        <v>2823240</v>
      </c>
      <c r="D318" s="0">
        <f t="shared" si="4"/>
        <v>0</v>
      </c>
    </row>
    <row r="319">
      <c r="B319" s="0">
        <v>18331</v>
      </c>
      <c r="C319" s="0">
        <v>18331</v>
      </c>
      <c r="D319" s="0">
        <f t="shared" si="4"/>
        <v>0</v>
      </c>
    </row>
    <row r="320">
      <c r="B320" s="0">
        <v>1336150</v>
      </c>
      <c r="C320" s="0">
        <v>1336150</v>
      </c>
      <c r="D320" s="0">
        <f t="shared" si="4"/>
        <v>0</v>
      </c>
    </row>
    <row r="321">
      <c r="B321" s="0">
        <v>0</v>
      </c>
      <c r="C321" s="0">
        <v>0</v>
      </c>
      <c r="D321" s="0">
        <f t="shared" si="4"/>
        <v>0</v>
      </c>
    </row>
    <row r="322">
      <c r="B322" s="0">
        <v>29000</v>
      </c>
      <c r="C322" s="0">
        <v>29000</v>
      </c>
      <c r="D322" s="0">
        <f t="shared" si="4"/>
        <v>0</v>
      </c>
    </row>
    <row r="323">
      <c r="B323" s="0">
        <v>335086</v>
      </c>
      <c r="C323" s="0">
        <v>335086</v>
      </c>
      <c r="D323" s="0">
        <f t="shared" si="4"/>
        <v>0</v>
      </c>
    </row>
    <row r="324">
      <c r="B324" s="0">
        <v>572537.71000000008</v>
      </c>
      <c r="C324" s="0">
        <v>572537.71000000008</v>
      </c>
      <c r="D324" s="0">
        <f t="shared" si="4"/>
        <v>0</v>
      </c>
    </row>
    <row r="325">
      <c r="B325" s="0">
        <v>5334702.51</v>
      </c>
      <c r="C325" s="0">
        <v>5334702.51</v>
      </c>
      <c r="D325" s="0">
        <f t="shared" si="4"/>
        <v>0</v>
      </c>
    </row>
    <row r="326">
      <c r="D326" s="0">
        <f t="shared" si="4"/>
        <v>0</v>
      </c>
    </row>
    <row r="327">
      <c r="D327" s="0">
        <f t="shared" si="4"/>
        <v>0</v>
      </c>
    </row>
    <row r="328">
      <c r="B328" s="0">
        <v>87115</v>
      </c>
      <c r="C328" s="0">
        <v>87115</v>
      </c>
      <c r="D328" s="0">
        <f t="shared" si="4"/>
        <v>0</v>
      </c>
    </row>
    <row r="329">
      <c r="B329" s="0">
        <v>5101140</v>
      </c>
      <c r="C329" s="0">
        <v>5101140</v>
      </c>
      <c r="D329" s="0">
        <f t="shared" si="4"/>
        <v>0</v>
      </c>
    </row>
    <row r="330">
      <c r="B330" s="0">
        <v>645020</v>
      </c>
      <c r="C330" s="0">
        <v>645020</v>
      </c>
      <c r="D330" s="0">
        <f t="shared" si="4"/>
        <v>0</v>
      </c>
    </row>
    <row r="331">
      <c r="B331" s="0">
        <v>1057233</v>
      </c>
      <c r="C331" s="0">
        <v>1057233</v>
      </c>
      <c r="D331" s="0">
        <f t="shared" si="4"/>
        <v>0</v>
      </c>
    </row>
    <row r="332">
      <c r="B332" s="0">
        <v>232085</v>
      </c>
      <c r="C332" s="0">
        <v>232085</v>
      </c>
      <c r="D332" s="0">
        <f t="shared" si="4"/>
        <v>0</v>
      </c>
    </row>
    <row r="333">
      <c r="B333" s="0">
        <v>2000000</v>
      </c>
      <c r="C333" s="0">
        <v>2000000</v>
      </c>
      <c r="D333" s="0">
        <f t="shared" si="4"/>
        <v>0</v>
      </c>
    </row>
    <row r="334">
      <c r="B334" s="0">
        <v>1924705.0800000003</v>
      </c>
      <c r="C334" s="0">
        <v>1924705.0800000003</v>
      </c>
      <c r="D334" s="0">
        <f t="shared" si="4"/>
        <v>0</v>
      </c>
    </row>
    <row r="335">
      <c r="B335" s="0">
        <v>11047298.08</v>
      </c>
      <c r="C335" s="0">
        <v>11047298.08</v>
      </c>
      <c r="D335" s="0">
        <f t="shared" si="4"/>
        <v>0</v>
      </c>
    </row>
    <row r="336">
      <c r="D336" s="0">
        <f t="shared" si="4"/>
        <v>0</v>
      </c>
    </row>
    <row r="337">
      <c r="D337" s="0">
        <f t="shared" si="4"/>
        <v>0</v>
      </c>
    </row>
    <row r="338">
      <c r="B338" s="0">
        <v>0</v>
      </c>
      <c r="C338" s="0">
        <v>0</v>
      </c>
      <c r="D338" s="0">
        <f t="shared" si="4"/>
        <v>0</v>
      </c>
    </row>
    <row r="339">
      <c r="B339" s="0">
        <v>1173865</v>
      </c>
      <c r="C339" s="0">
        <v>1173865</v>
      </c>
      <c r="D339" s="0">
        <f t="shared" si="4"/>
        <v>0</v>
      </c>
    </row>
    <row r="340">
      <c r="B340" s="0">
        <v>884071.3</v>
      </c>
      <c r="C340" s="0">
        <v>884071.3</v>
      </c>
      <c r="D340" s="0">
        <f t="shared" si="4"/>
        <v>0</v>
      </c>
    </row>
    <row r="341">
      <c r="B341" s="0">
        <v>70498</v>
      </c>
      <c r="C341" s="0">
        <v>70498</v>
      </c>
      <c r="D341" s="0">
        <f ref="D341:D404" t="shared" si="5">+C341-B341</f>
        <v>0</v>
      </c>
    </row>
    <row r="342">
      <c r="B342" s="0">
        <v>2128434.3</v>
      </c>
      <c r="C342" s="0">
        <v>2128434.3</v>
      </c>
      <c r="D342" s="0">
        <f t="shared" si="5"/>
        <v>0</v>
      </c>
    </row>
    <row r="343">
      <c r="D343" s="0">
        <f t="shared" si="5"/>
        <v>0</v>
      </c>
    </row>
    <row r="344">
      <c r="B344" s="0">
        <v>2128434.3</v>
      </c>
      <c r="C344" s="0">
        <v>2128434.3</v>
      </c>
      <c r="D344" s="0">
        <f t="shared" si="5"/>
        <v>0</v>
      </c>
    </row>
    <row r="345">
      <c r="B345" s="0">
        <v>426540266.99000013</v>
      </c>
      <c r="C345" s="0">
        <v>426540266.99000007</v>
      </c>
      <c r="D345" s="0">
        <f t="shared" si="5"/>
        <v>0</v>
      </c>
    </row>
    <row r="346">
      <c r="B346" s="0">
        <v>502345875.62100011</v>
      </c>
      <c r="C346" s="0">
        <v>502345875.62100005</v>
      </c>
      <c r="D346" s="0">
        <f t="shared" si="5"/>
        <v>0</v>
      </c>
    </row>
    <row r="347">
      <c r="D347" s="0">
        <f t="shared" si="5"/>
        <v>0</v>
      </c>
    </row>
    <row r="348">
      <c r="D348" s="0">
        <f t="shared" si="5"/>
        <v>0</v>
      </c>
    </row>
    <row r="349">
      <c r="D349" s="0">
        <f t="shared" si="5"/>
        <v>0</v>
      </c>
    </row>
    <row r="350">
      <c r="B350" s="0">
        <v>0</v>
      </c>
      <c r="C350" s="0">
        <v>0</v>
      </c>
      <c r="D350" s="0">
        <f t="shared" si="5"/>
        <v>0</v>
      </c>
    </row>
    <row r="351">
      <c r="B351" s="0">
        <v>0</v>
      </c>
      <c r="C351" s="0">
        <v>0</v>
      </c>
      <c r="D351" s="0">
        <f t="shared" si="5"/>
        <v>0</v>
      </c>
    </row>
    <row r="352">
      <c r="B352" s="0">
        <v>0</v>
      </c>
      <c r="C352" s="0">
        <v>0</v>
      </c>
      <c r="D352" s="0">
        <f t="shared" si="5"/>
        <v>0</v>
      </c>
    </row>
    <row r="353">
      <c r="D353" s="0">
        <f t="shared" si="5"/>
        <v>0</v>
      </c>
    </row>
    <row r="354">
      <c r="B354" s="0">
        <v>0</v>
      </c>
      <c r="C354" s="0">
        <v>0</v>
      </c>
      <c r="D354" s="0">
        <f t="shared" si="5"/>
        <v>0</v>
      </c>
    </row>
    <row r="355">
      <c r="B355" s="0">
        <v>0</v>
      </c>
      <c r="C355" s="0">
        <v>0</v>
      </c>
      <c r="D355" s="0">
        <f t="shared" si="5"/>
        <v>0</v>
      </c>
    </row>
    <row r="356">
      <c r="B356" s="0">
        <v>0</v>
      </c>
      <c r="C356" s="0">
        <v>0</v>
      </c>
      <c r="D356" s="0">
        <f t="shared" si="5"/>
        <v>0</v>
      </c>
    </row>
    <row r="357">
      <c r="B357" s="0">
        <v>0</v>
      </c>
      <c r="C357" s="0">
        <v>0</v>
      </c>
      <c r="D357" s="0">
        <f t="shared" si="5"/>
        <v>0</v>
      </c>
    </row>
    <row r="358">
      <c r="D358" s="0">
        <f t="shared" si="5"/>
        <v>0</v>
      </c>
    </row>
    <row r="359">
      <c r="B359" s="0">
        <v>0</v>
      </c>
      <c r="C359" s="0">
        <v>0</v>
      </c>
      <c r="D359" s="0">
        <f t="shared" si="5"/>
        <v>0</v>
      </c>
    </row>
    <row r="360">
      <c r="B360" s="0">
        <v>0</v>
      </c>
      <c r="C360" s="0">
        <v>0</v>
      </c>
      <c r="D360" s="0">
        <f t="shared" si="5"/>
        <v>0</v>
      </c>
    </row>
    <row r="361">
      <c r="B361" s="0">
        <v>0</v>
      </c>
      <c r="C361" s="0">
        <v>0</v>
      </c>
      <c r="D361" s="0">
        <f t="shared" si="5"/>
        <v>0</v>
      </c>
    </row>
    <row r="362">
      <c r="D362" s="0">
        <f t="shared" si="5"/>
        <v>0</v>
      </c>
    </row>
    <row r="363">
      <c r="B363" s="0">
        <v>0</v>
      </c>
      <c r="C363" s="0">
        <v>0</v>
      </c>
      <c r="D363" s="0">
        <f t="shared" si="5"/>
        <v>0</v>
      </c>
    </row>
    <row r="364">
      <c r="B364" s="0">
        <v>0</v>
      </c>
      <c r="C364" s="0">
        <v>0</v>
      </c>
      <c r="D364" s="0">
        <f t="shared" si="5"/>
        <v>0</v>
      </c>
    </row>
    <row r="365">
      <c r="B365" s="0">
        <v>0</v>
      </c>
      <c r="C365" s="0">
        <v>0</v>
      </c>
      <c r="D365" s="0">
        <f t="shared" si="5"/>
        <v>0</v>
      </c>
    </row>
    <row r="366">
      <c r="B366" s="0">
        <v>0</v>
      </c>
      <c r="C366" s="0">
        <v>0</v>
      </c>
      <c r="D366" s="0">
        <f t="shared" si="5"/>
        <v>0</v>
      </c>
    </row>
    <row r="367">
      <c r="B367" s="0">
        <v>574004662.241</v>
      </c>
      <c r="C367" s="0">
        <v>574004662.241</v>
      </c>
      <c r="D367" s="0">
        <f t="shared" si="5"/>
        <v>0</v>
      </c>
    </row>
    <row r="368">
      <c r="D368" s="0">
        <f t="shared" si="5"/>
        <v>0</v>
      </c>
    </row>
    <row r="369">
      <c r="D369" s="0">
        <f t="shared" si="5"/>
        <v>0</v>
      </c>
    </row>
    <row r="370">
      <c r="D370" s="0">
        <f t="shared" si="5"/>
        <v>0</v>
      </c>
    </row>
    <row r="371">
      <c r="B371" s="0">
        <v>210000</v>
      </c>
      <c r="C371" s="0">
        <v>210000</v>
      </c>
      <c r="D371" s="0">
        <f t="shared" si="5"/>
        <v>0</v>
      </c>
    </row>
    <row r="372">
      <c r="B372" s="0">
        <v>0</v>
      </c>
      <c r="C372" s="0">
        <v>0</v>
      </c>
      <c r="D372" s="0">
        <f t="shared" si="5"/>
        <v>0</v>
      </c>
    </row>
    <row r="373">
      <c r="B373" s="0">
        <v>210000</v>
      </c>
      <c r="C373" s="0">
        <v>210000</v>
      </c>
      <c r="D373" s="0">
        <f t="shared" si="5"/>
        <v>0</v>
      </c>
    </row>
    <row r="374">
      <c r="D374" s="0">
        <f t="shared" si="5"/>
        <v>0</v>
      </c>
    </row>
    <row r="375">
      <c r="D375" s="0">
        <f t="shared" si="5"/>
        <v>0</v>
      </c>
    </row>
    <row r="376">
      <c r="B376" s="0">
        <v>242250</v>
      </c>
      <c r="C376" s="0">
        <v>242250</v>
      </c>
      <c r="D376" s="0">
        <f t="shared" si="5"/>
        <v>0</v>
      </c>
    </row>
    <row r="377">
      <c r="B377" s="0">
        <v>600</v>
      </c>
      <c r="C377" s="0">
        <v>600</v>
      </c>
      <c r="D377" s="0">
        <f t="shared" si="5"/>
        <v>0</v>
      </c>
    </row>
    <row r="378">
      <c r="B378" s="0">
        <v>200732.77999999997</v>
      </c>
      <c r="C378" s="0">
        <v>200732.77999999997</v>
      </c>
      <c r="D378" s="0">
        <f t="shared" si="5"/>
        <v>0</v>
      </c>
    </row>
    <row r="379">
      <c r="B379" s="0">
        <v>0</v>
      </c>
      <c r="C379" s="0">
        <v>0</v>
      </c>
      <c r="D379" s="0">
        <f t="shared" si="5"/>
        <v>0</v>
      </c>
    </row>
    <row r="380">
      <c r="B380" s="0">
        <v>443582.77999999997</v>
      </c>
      <c r="C380" s="0">
        <v>443582.77999999997</v>
      </c>
      <c r="D380" s="0">
        <f t="shared" si="5"/>
        <v>0</v>
      </c>
    </row>
    <row r="381">
      <c r="D381" s="0">
        <f t="shared" si="5"/>
        <v>0</v>
      </c>
    </row>
    <row r="382">
      <c r="D382" s="0">
        <f t="shared" si="5"/>
        <v>0</v>
      </c>
    </row>
    <row r="383">
      <c r="B383" s="0">
        <v>204135.71000000002</v>
      </c>
      <c r="C383" s="0">
        <v>204135.71000000002</v>
      </c>
      <c r="D383" s="0">
        <f t="shared" si="5"/>
        <v>0</v>
      </c>
    </row>
    <row r="384">
      <c r="B384" s="0">
        <v>0</v>
      </c>
      <c r="C384" s="0">
        <v>0</v>
      </c>
      <c r="D384" s="0">
        <f t="shared" si="5"/>
        <v>0</v>
      </c>
    </row>
    <row r="385">
      <c r="B385" s="0">
        <v>204135.71000000002</v>
      </c>
      <c r="C385" s="0">
        <v>204135.71000000002</v>
      </c>
      <c r="D385" s="0">
        <f t="shared" si="5"/>
        <v>0</v>
      </c>
    </row>
    <row r="386">
      <c r="D386" s="0">
        <f t="shared" si="5"/>
        <v>0</v>
      </c>
    </row>
    <row r="387">
      <c r="D387" s="0">
        <f t="shared" si="5"/>
        <v>0</v>
      </c>
    </row>
    <row r="388">
      <c r="B388" s="0">
        <v>126000</v>
      </c>
      <c r="C388" s="0">
        <v>126000</v>
      </c>
      <c r="D388" s="0">
        <f t="shared" si="5"/>
        <v>0</v>
      </c>
    </row>
    <row r="389">
      <c r="B389" s="0">
        <v>0</v>
      </c>
      <c r="C389" s="0">
        <v>0</v>
      </c>
      <c r="D389" s="0">
        <f t="shared" si="5"/>
        <v>0</v>
      </c>
    </row>
    <row r="390">
      <c r="B390" s="0">
        <v>126000</v>
      </c>
      <c r="C390" s="0">
        <v>126000</v>
      </c>
      <c r="D390" s="0">
        <f t="shared" si="5"/>
        <v>0</v>
      </c>
    </row>
    <row r="391">
      <c r="D391" s="0">
        <f t="shared" si="5"/>
        <v>0</v>
      </c>
    </row>
    <row r="392">
      <c r="D392" s="0">
        <f t="shared" si="5"/>
        <v>0</v>
      </c>
    </row>
    <row r="393">
      <c r="B393" s="0">
        <v>1588401.36</v>
      </c>
      <c r="C393" s="0">
        <v>1588401.36</v>
      </c>
      <c r="D393" s="0">
        <f t="shared" si="5"/>
        <v>0</v>
      </c>
    </row>
    <row r="394">
      <c r="B394" s="0">
        <v>93187.56</v>
      </c>
      <c r="C394" s="0">
        <v>93187.56</v>
      </c>
      <c r="D394" s="0">
        <f t="shared" si="5"/>
        <v>0</v>
      </c>
    </row>
    <row r="395">
      <c r="B395" s="0">
        <v>43200</v>
      </c>
      <c r="C395" s="0">
        <v>43200</v>
      </c>
      <c r="D395" s="0">
        <f t="shared" si="5"/>
        <v>0</v>
      </c>
    </row>
    <row r="396">
      <c r="B396" s="0">
        <v>0</v>
      </c>
      <c r="C396" s="0">
        <v>0</v>
      </c>
      <c r="D396" s="0">
        <f t="shared" si="5"/>
        <v>0</v>
      </c>
    </row>
    <row r="397">
      <c r="B397" s="0">
        <v>1724788.9200000002</v>
      </c>
      <c r="C397" s="0">
        <v>1724788.9200000002</v>
      </c>
      <c r="D397" s="0">
        <f t="shared" si="5"/>
        <v>0</v>
      </c>
    </row>
    <row r="398">
      <c r="D398" s="0">
        <f t="shared" si="5"/>
        <v>0</v>
      </c>
    </row>
    <row r="399">
      <c r="D399" s="0">
        <f t="shared" si="5"/>
        <v>0</v>
      </c>
    </row>
    <row r="400">
      <c r="B400" s="0">
        <v>0</v>
      </c>
      <c r="C400" s="0">
        <v>0</v>
      </c>
      <c r="D400" s="0">
        <f t="shared" si="5"/>
        <v>0</v>
      </c>
    </row>
    <row r="401">
      <c r="B401" s="0">
        <v>74305.95</v>
      </c>
      <c r="C401" s="0">
        <v>74305.95</v>
      </c>
      <c r="D401" s="0">
        <f t="shared" si="5"/>
        <v>0</v>
      </c>
    </row>
    <row r="402">
      <c r="B402" s="0">
        <v>74305.95</v>
      </c>
      <c r="C402" s="0">
        <v>74305.95</v>
      </c>
      <c r="D402" s="0">
        <f t="shared" si="5"/>
        <v>0</v>
      </c>
    </row>
    <row r="403">
      <c r="D403" s="0">
        <f t="shared" si="5"/>
        <v>0</v>
      </c>
    </row>
    <row r="404">
      <c r="D404" s="0">
        <f t="shared" si="5"/>
        <v>0</v>
      </c>
    </row>
    <row r="405">
      <c r="B405" s="0">
        <v>0</v>
      </c>
      <c r="C405" s="0">
        <v>0</v>
      </c>
      <c r="D405" s="0">
        <f ref="D405:D468" t="shared" si="6">+C405-B405</f>
        <v>0</v>
      </c>
    </row>
    <row r="406">
      <c r="B406" s="0">
        <v>0</v>
      </c>
      <c r="C406" s="0">
        <v>0</v>
      </c>
      <c r="D406" s="0">
        <f t="shared" si="6"/>
        <v>0</v>
      </c>
    </row>
    <row r="407">
      <c r="D407" s="0">
        <f t="shared" si="6"/>
        <v>0</v>
      </c>
    </row>
    <row r="408">
      <c r="D408" s="0">
        <f t="shared" si="6"/>
        <v>0</v>
      </c>
    </row>
    <row r="409">
      <c r="B409" s="0">
        <v>658055.78</v>
      </c>
      <c r="C409" s="0">
        <v>658055.78</v>
      </c>
      <c r="D409" s="0">
        <f t="shared" si="6"/>
        <v>0</v>
      </c>
    </row>
    <row r="410">
      <c r="B410" s="0">
        <v>75641</v>
      </c>
      <c r="C410" s="0">
        <v>75641</v>
      </c>
      <c r="D410" s="0">
        <f t="shared" si="6"/>
        <v>0</v>
      </c>
    </row>
    <row r="411">
      <c r="B411" s="0">
        <v>94112.65</v>
      </c>
      <c r="C411" s="0">
        <v>94112.65</v>
      </c>
      <c r="D411" s="0">
        <f t="shared" si="6"/>
        <v>0</v>
      </c>
    </row>
    <row r="412">
      <c r="B412" s="0">
        <v>0</v>
      </c>
      <c r="C412" s="0">
        <v>0</v>
      </c>
      <c r="D412" s="0">
        <f t="shared" si="6"/>
        <v>0</v>
      </c>
    </row>
    <row r="413">
      <c r="B413" s="0">
        <v>0</v>
      </c>
      <c r="C413" s="0">
        <v>0</v>
      </c>
      <c r="D413" s="0">
        <f t="shared" si="6"/>
        <v>0</v>
      </c>
    </row>
    <row r="414">
      <c r="B414" s="0">
        <v>42479.33</v>
      </c>
      <c r="C414" s="0">
        <v>42479.33</v>
      </c>
      <c r="D414" s="0">
        <f t="shared" si="6"/>
        <v>0</v>
      </c>
    </row>
    <row r="415">
      <c r="B415" s="0">
        <v>191474</v>
      </c>
      <c r="C415" s="0">
        <v>191474</v>
      </c>
      <c r="D415" s="0">
        <f t="shared" si="6"/>
        <v>0</v>
      </c>
    </row>
    <row r="416">
      <c r="B416" s="0">
        <v>45795</v>
      </c>
      <c r="C416" s="0">
        <v>45795</v>
      </c>
      <c r="D416" s="0">
        <f t="shared" si="6"/>
        <v>0</v>
      </c>
    </row>
    <row r="417">
      <c r="B417" s="0">
        <v>0</v>
      </c>
      <c r="C417" s="0">
        <v>0</v>
      </c>
      <c r="D417" s="0">
        <f t="shared" si="6"/>
        <v>0</v>
      </c>
    </row>
    <row r="418">
      <c r="B418" s="0">
        <v>0</v>
      </c>
      <c r="C418" s="0">
        <v>0</v>
      </c>
      <c r="D418" s="0">
        <f t="shared" si="6"/>
        <v>0</v>
      </c>
    </row>
    <row r="419">
      <c r="B419" s="0">
        <v>3050.5</v>
      </c>
      <c r="C419" s="0">
        <v>3050.5</v>
      </c>
      <c r="D419" s="0">
        <f t="shared" si="6"/>
        <v>0</v>
      </c>
    </row>
    <row r="420">
      <c r="B420" s="0">
        <v>16298.74</v>
      </c>
      <c r="C420" s="0">
        <v>16298.74</v>
      </c>
      <c r="D420" s="0">
        <f t="shared" si="6"/>
        <v>0</v>
      </c>
    </row>
    <row r="421">
      <c r="B421" s="0">
        <v>34000</v>
      </c>
      <c r="C421" s="0">
        <v>34000</v>
      </c>
      <c r="D421" s="0">
        <f t="shared" si="6"/>
        <v>0</v>
      </c>
    </row>
    <row r="422">
      <c r="B422" s="0">
        <v>17879.25</v>
      </c>
      <c r="C422" s="0">
        <v>17879.25</v>
      </c>
      <c r="D422" s="0">
        <f t="shared" si="6"/>
        <v>0</v>
      </c>
    </row>
    <row r="423">
      <c r="B423" s="0">
        <v>0</v>
      </c>
      <c r="C423" s="0">
        <v>0</v>
      </c>
      <c r="D423" s="0">
        <f t="shared" si="6"/>
        <v>0</v>
      </c>
    </row>
    <row r="424">
      <c r="B424" s="0">
        <v>0</v>
      </c>
      <c r="C424" s="0">
        <v>0</v>
      </c>
      <c r="D424" s="0">
        <f t="shared" si="6"/>
        <v>0</v>
      </c>
    </row>
    <row r="425">
      <c r="B425" s="0">
        <v>0</v>
      </c>
      <c r="C425" s="0">
        <v>0</v>
      </c>
      <c r="D425" s="0">
        <f t="shared" si="6"/>
        <v>0</v>
      </c>
    </row>
    <row r="426">
      <c r="B426" s="0">
        <v>0</v>
      </c>
      <c r="C426" s="0">
        <v>0</v>
      </c>
      <c r="D426" s="0">
        <f t="shared" si="6"/>
        <v>0</v>
      </c>
    </row>
    <row r="427">
      <c r="B427" s="0">
        <v>0</v>
      </c>
      <c r="C427" s="0">
        <v>0</v>
      </c>
      <c r="D427" s="0">
        <f t="shared" si="6"/>
        <v>0</v>
      </c>
    </row>
    <row r="428">
      <c r="B428" s="0">
        <v>0</v>
      </c>
      <c r="C428" s="0">
        <v>0</v>
      </c>
      <c r="D428" s="0">
        <f t="shared" si="6"/>
        <v>0</v>
      </c>
    </row>
    <row r="429">
      <c r="B429" s="0">
        <v>8500</v>
      </c>
      <c r="C429" s="0">
        <v>8500</v>
      </c>
      <c r="D429" s="0">
        <f t="shared" si="6"/>
        <v>0</v>
      </c>
    </row>
    <row r="430">
      <c r="B430" s="0">
        <v>0</v>
      </c>
      <c r="C430" s="0">
        <v>0</v>
      </c>
      <c r="D430" s="0">
        <f t="shared" si="6"/>
        <v>0</v>
      </c>
    </row>
    <row r="431">
      <c r="B431" s="0">
        <v>30000</v>
      </c>
      <c r="C431" s="0">
        <v>30000</v>
      </c>
      <c r="D431" s="0">
        <f t="shared" si="6"/>
        <v>0</v>
      </c>
    </row>
    <row r="432">
      <c r="B432" s="0">
        <v>4610.4400000000005</v>
      </c>
      <c r="C432" s="0">
        <v>4610.4400000000005</v>
      </c>
      <c r="D432" s="0">
        <f t="shared" si="6"/>
        <v>0</v>
      </c>
    </row>
    <row r="433">
      <c r="B433" s="0">
        <v>0</v>
      </c>
      <c r="C433" s="0">
        <v>0</v>
      </c>
      <c r="D433" s="0">
        <f t="shared" si="6"/>
        <v>0</v>
      </c>
    </row>
    <row r="434">
      <c r="B434" s="0">
        <v>0</v>
      </c>
      <c r="C434" s="0">
        <v>0</v>
      </c>
      <c r="D434" s="0">
        <f t="shared" si="6"/>
        <v>0</v>
      </c>
    </row>
    <row r="435">
      <c r="B435" s="0">
        <v>0</v>
      </c>
      <c r="C435" s="0">
        <v>0</v>
      </c>
      <c r="D435" s="0">
        <f t="shared" si="6"/>
        <v>0</v>
      </c>
    </row>
    <row r="436">
      <c r="B436" s="0">
        <v>0</v>
      </c>
      <c r="C436" s="0">
        <v>0</v>
      </c>
      <c r="D436" s="0">
        <f t="shared" si="6"/>
        <v>0</v>
      </c>
    </row>
    <row r="437">
      <c r="B437" s="0">
        <v>0</v>
      </c>
      <c r="C437" s="0">
        <v>0</v>
      </c>
      <c r="D437" s="0">
        <f t="shared" si="6"/>
        <v>0</v>
      </c>
    </row>
    <row r="438">
      <c r="B438" s="0">
        <v>0</v>
      </c>
      <c r="C438" s="0">
        <v>0</v>
      </c>
      <c r="D438" s="0">
        <f t="shared" si="6"/>
        <v>0</v>
      </c>
    </row>
    <row r="439">
      <c r="B439" s="0">
        <v>243351.71000000002</v>
      </c>
      <c r="C439" s="0">
        <v>243351.71000000002</v>
      </c>
      <c r="D439" s="0">
        <f t="shared" si="6"/>
        <v>0</v>
      </c>
    </row>
    <row r="440">
      <c r="D440" s="0">
        <f t="shared" si="6"/>
        <v>0</v>
      </c>
    </row>
    <row r="441">
      <c r="B441" s="0">
        <v>0</v>
      </c>
      <c r="C441" s="0">
        <v>0</v>
      </c>
      <c r="D441" s="0">
        <f t="shared" si="6"/>
        <v>0</v>
      </c>
    </row>
    <row r="442">
      <c r="B442" s="0">
        <v>0</v>
      </c>
      <c r="C442" s="0">
        <v>0</v>
      </c>
      <c r="D442" s="0">
        <f t="shared" si="6"/>
        <v>0</v>
      </c>
    </row>
    <row r="443">
      <c r="B443" s="0">
        <v>1010</v>
      </c>
      <c r="C443" s="0">
        <v>1010</v>
      </c>
      <c r="D443" s="0">
        <f t="shared" si="6"/>
        <v>0</v>
      </c>
    </row>
    <row r="444">
      <c r="B444" s="0">
        <v>13863.25</v>
      </c>
      <c r="C444" s="0">
        <v>13863.25</v>
      </c>
      <c r="D444" s="0">
        <f t="shared" si="6"/>
        <v>0</v>
      </c>
    </row>
    <row r="445">
      <c r="B445" s="0">
        <v>0</v>
      </c>
      <c r="C445" s="0">
        <v>0</v>
      </c>
      <c r="D445" s="0">
        <f t="shared" si="6"/>
        <v>0</v>
      </c>
    </row>
    <row r="446">
      <c r="B446" s="0">
        <v>0</v>
      </c>
      <c r="C446" s="0">
        <v>0</v>
      </c>
      <c r="D446" s="0">
        <f t="shared" si="6"/>
        <v>0</v>
      </c>
    </row>
    <row r="447">
      <c r="B447" s="0">
        <v>0</v>
      </c>
      <c r="C447" s="0">
        <v>0</v>
      </c>
      <c r="D447" s="0">
        <f t="shared" si="6"/>
        <v>0</v>
      </c>
    </row>
    <row r="448">
      <c r="B448" s="0">
        <v>10773.72</v>
      </c>
      <c r="C448" s="0">
        <v>10773.72</v>
      </c>
      <c r="D448" s="0">
        <f t="shared" si="6"/>
        <v>0</v>
      </c>
    </row>
    <row r="449">
      <c r="B449" s="0">
        <v>450</v>
      </c>
      <c r="C449" s="0">
        <v>450</v>
      </c>
      <c r="D449" s="0">
        <f t="shared" si="6"/>
        <v>0</v>
      </c>
    </row>
    <row r="450">
      <c r="B450" s="0">
        <v>0</v>
      </c>
      <c r="C450" s="0">
        <v>0</v>
      </c>
      <c r="D450" s="0">
        <f t="shared" si="6"/>
        <v>0</v>
      </c>
    </row>
    <row r="451">
      <c r="B451" s="0">
        <v>0</v>
      </c>
      <c r="C451" s="0">
        <v>0</v>
      </c>
      <c r="D451" s="0">
        <f t="shared" si="6"/>
        <v>0</v>
      </c>
    </row>
    <row r="452">
      <c r="B452" s="0">
        <v>0</v>
      </c>
      <c r="C452" s="0">
        <v>0</v>
      </c>
      <c r="D452" s="0">
        <f t="shared" si="6"/>
        <v>0</v>
      </c>
    </row>
    <row r="453">
      <c r="B453" s="0">
        <v>1491345.3699999999</v>
      </c>
      <c r="C453" s="0">
        <v>1491345.3699999999</v>
      </c>
      <c r="D453" s="0">
        <f t="shared" si="6"/>
        <v>0</v>
      </c>
    </row>
    <row r="454">
      <c r="D454" s="0">
        <f t="shared" si="6"/>
        <v>0</v>
      </c>
    </row>
    <row r="455">
      <c r="D455" s="0">
        <f t="shared" si="6"/>
        <v>0</v>
      </c>
    </row>
    <row r="456">
      <c r="B456" s="0">
        <v>226500</v>
      </c>
      <c r="C456" s="0">
        <v>226500</v>
      </c>
      <c r="D456" s="0">
        <f t="shared" si="6"/>
        <v>0</v>
      </c>
    </row>
    <row r="457">
      <c r="B457" s="0">
        <v>91312.5</v>
      </c>
      <c r="C457" s="0">
        <v>91312.5</v>
      </c>
      <c r="D457" s="0">
        <f t="shared" si="6"/>
        <v>0</v>
      </c>
    </row>
    <row r="458">
      <c r="B458" s="0">
        <v>4000</v>
      </c>
      <c r="C458" s="0">
        <v>4000</v>
      </c>
      <c r="D458" s="0">
        <f t="shared" si="6"/>
        <v>0</v>
      </c>
    </row>
    <row r="459">
      <c r="B459" s="0">
        <v>0</v>
      </c>
      <c r="C459" s="0">
        <v>0</v>
      </c>
      <c r="D459" s="0">
        <f t="shared" si="6"/>
        <v>0</v>
      </c>
    </row>
    <row r="460">
      <c r="B460" s="0">
        <v>321812.5</v>
      </c>
      <c r="C460" s="0">
        <v>321812.5</v>
      </c>
      <c r="D460" s="0">
        <f t="shared" si="6"/>
        <v>0</v>
      </c>
    </row>
    <row r="461">
      <c r="D461" s="0">
        <f t="shared" si="6"/>
        <v>0</v>
      </c>
    </row>
    <row r="462">
      <c r="D462" s="0">
        <f t="shared" si="6"/>
        <v>0</v>
      </c>
    </row>
    <row r="463">
      <c r="B463" s="0">
        <v>45390</v>
      </c>
      <c r="C463" s="0">
        <v>45390</v>
      </c>
      <c r="D463" s="0">
        <f t="shared" si="6"/>
        <v>0</v>
      </c>
    </row>
    <row r="464">
      <c r="B464" s="0">
        <v>173108.84999999998</v>
      </c>
      <c r="C464" s="0">
        <v>173108.84999999998</v>
      </c>
      <c r="D464" s="0">
        <f t="shared" si="6"/>
        <v>0</v>
      </c>
    </row>
    <row r="465">
      <c r="B465" s="0">
        <v>0</v>
      </c>
      <c r="C465" s="0">
        <v>0</v>
      </c>
      <c r="D465" s="0">
        <f t="shared" si="6"/>
        <v>0</v>
      </c>
    </row>
    <row r="466">
      <c r="B466" s="0">
        <v>218498.84999999998</v>
      </c>
      <c r="C466" s="0">
        <v>218498.84999999998</v>
      </c>
      <c r="D466" s="0">
        <f t="shared" si="6"/>
        <v>0</v>
      </c>
    </row>
    <row r="467">
      <c r="D467" s="0">
        <f t="shared" si="6"/>
        <v>0</v>
      </c>
    </row>
    <row r="468">
      <c r="D468" s="0">
        <f t="shared" si="6"/>
        <v>0</v>
      </c>
    </row>
    <row r="469">
      <c r="B469" s="0">
        <v>436104.08999999997</v>
      </c>
      <c r="C469" s="0">
        <v>436104.08999999997</v>
      </c>
      <c r="D469" s="0">
        <f ref="D469:D532" t="shared" si="7">+C469-B469</f>
        <v>0</v>
      </c>
    </row>
    <row r="470">
      <c r="B470" s="0">
        <v>0</v>
      </c>
      <c r="C470" s="0">
        <v>0</v>
      </c>
      <c r="D470" s="0">
        <f t="shared" si="7"/>
        <v>0</v>
      </c>
    </row>
    <row r="471">
      <c r="B471" s="0">
        <v>436104.08999999997</v>
      </c>
      <c r="C471" s="0">
        <v>436104.08999999997</v>
      </c>
      <c r="D471" s="0">
        <f t="shared" si="7"/>
        <v>0</v>
      </c>
    </row>
    <row r="472">
      <c r="D472" s="0">
        <f t="shared" si="7"/>
        <v>0</v>
      </c>
    </row>
    <row r="473">
      <c r="D473" s="0">
        <f t="shared" si="7"/>
        <v>0</v>
      </c>
    </row>
    <row r="474">
      <c r="B474" s="0">
        <v>0</v>
      </c>
      <c r="C474" s="0">
        <v>0</v>
      </c>
      <c r="D474" s="0">
        <f t="shared" si="7"/>
        <v>0</v>
      </c>
    </row>
    <row r="475">
      <c r="B475" s="0">
        <v>0</v>
      </c>
      <c r="C475" s="0">
        <v>0</v>
      </c>
      <c r="D475" s="0">
        <f t="shared" si="7"/>
        <v>0</v>
      </c>
    </row>
    <row r="476">
      <c r="D476" s="0">
        <f t="shared" si="7"/>
        <v>0</v>
      </c>
    </row>
    <row r="477">
      <c r="D477" s="0">
        <f t="shared" si="7"/>
        <v>0</v>
      </c>
    </row>
    <row r="478">
      <c r="B478" s="0">
        <v>0</v>
      </c>
      <c r="C478" s="0">
        <v>0</v>
      </c>
      <c r="D478" s="0">
        <f t="shared" si="7"/>
        <v>0</v>
      </c>
    </row>
    <row r="479">
      <c r="B479" s="0">
        <v>0</v>
      </c>
      <c r="C479" s="0">
        <v>0</v>
      </c>
      <c r="D479" s="0">
        <f t="shared" si="7"/>
        <v>0</v>
      </c>
    </row>
    <row r="480">
      <c r="D480" s="0">
        <f t="shared" si="7"/>
        <v>0</v>
      </c>
    </row>
    <row r="481">
      <c r="D481" s="0">
        <f t="shared" si="7"/>
        <v>0</v>
      </c>
    </row>
    <row r="482">
      <c r="B482" s="0">
        <v>0</v>
      </c>
      <c r="C482" s="0">
        <v>0</v>
      </c>
      <c r="D482" s="0">
        <f t="shared" si="7"/>
        <v>0</v>
      </c>
    </row>
    <row r="483">
      <c r="B483" s="0">
        <v>0</v>
      </c>
      <c r="C483" s="0">
        <v>0</v>
      </c>
      <c r="D483" s="0">
        <f t="shared" si="7"/>
        <v>0</v>
      </c>
    </row>
    <row r="484">
      <c r="D484" s="0">
        <f t="shared" si="7"/>
        <v>0</v>
      </c>
    </row>
    <row r="485">
      <c r="D485" s="0">
        <f t="shared" si="7"/>
        <v>0</v>
      </c>
    </row>
    <row r="486">
      <c r="B486" s="0">
        <v>0</v>
      </c>
      <c r="C486" s="0">
        <v>0</v>
      </c>
      <c r="D486" s="0">
        <f t="shared" si="7"/>
        <v>0</v>
      </c>
    </row>
    <row r="487">
      <c r="B487" s="0">
        <v>0</v>
      </c>
      <c r="C487" s="0">
        <v>0</v>
      </c>
      <c r="D487" s="0">
        <f t="shared" si="7"/>
        <v>0</v>
      </c>
    </row>
    <row r="488">
      <c r="D488" s="0">
        <f t="shared" si="7"/>
        <v>0</v>
      </c>
    </row>
    <row r="489">
      <c r="D489" s="0">
        <f t="shared" si="7"/>
        <v>0</v>
      </c>
    </row>
    <row r="490">
      <c r="B490" s="0">
        <v>194902</v>
      </c>
      <c r="C490" s="0">
        <v>194902</v>
      </c>
      <c r="D490" s="0">
        <f t="shared" si="7"/>
        <v>0</v>
      </c>
    </row>
    <row r="491">
      <c r="B491" s="0">
        <v>0</v>
      </c>
      <c r="C491" s="0">
        <v>0</v>
      </c>
      <c r="D491" s="0">
        <f t="shared" si="7"/>
        <v>0</v>
      </c>
    </row>
    <row r="492">
      <c r="B492" s="0">
        <v>194902</v>
      </c>
      <c r="C492" s="0">
        <v>194902</v>
      </c>
      <c r="D492" s="0">
        <f t="shared" si="7"/>
        <v>0</v>
      </c>
    </row>
    <row r="493">
      <c r="D493" s="0">
        <f t="shared" si="7"/>
        <v>0</v>
      </c>
    </row>
    <row r="494">
      <c r="D494" s="0">
        <f t="shared" si="7"/>
        <v>0</v>
      </c>
    </row>
    <row r="495">
      <c r="B495" s="0">
        <v>2500</v>
      </c>
      <c r="C495" s="0">
        <v>2500</v>
      </c>
      <c r="D495" s="0">
        <f t="shared" si="7"/>
        <v>0</v>
      </c>
    </row>
    <row r="496">
      <c r="B496" s="0">
        <v>0</v>
      </c>
      <c r="C496" s="0">
        <v>0</v>
      </c>
      <c r="D496" s="0">
        <f t="shared" si="7"/>
        <v>0</v>
      </c>
    </row>
    <row r="497">
      <c r="B497" s="0">
        <v>2500</v>
      </c>
      <c r="C497" s="0">
        <v>2500</v>
      </c>
      <c r="D497" s="0">
        <f t="shared" si="7"/>
        <v>0</v>
      </c>
    </row>
    <row r="498">
      <c r="D498" s="0">
        <f t="shared" si="7"/>
        <v>0</v>
      </c>
    </row>
    <row r="499">
      <c r="D499" s="0">
        <f t="shared" si="7"/>
        <v>0</v>
      </c>
    </row>
    <row r="500">
      <c r="B500" s="0">
        <v>25500</v>
      </c>
      <c r="C500" s="0">
        <v>25500</v>
      </c>
      <c r="D500" s="0">
        <f t="shared" si="7"/>
        <v>0</v>
      </c>
    </row>
    <row r="501">
      <c r="B501" s="0">
        <v>132649</v>
      </c>
      <c r="C501" s="0">
        <v>132649</v>
      </c>
      <c r="D501" s="0">
        <f t="shared" si="7"/>
        <v>0</v>
      </c>
    </row>
    <row r="502">
      <c r="B502" s="0">
        <v>29925</v>
      </c>
      <c r="C502" s="0">
        <v>29925</v>
      </c>
      <c r="D502" s="0">
        <f t="shared" si="7"/>
        <v>0</v>
      </c>
    </row>
    <row r="503">
      <c r="B503" s="0">
        <v>0</v>
      </c>
      <c r="C503" s="0">
        <v>0</v>
      </c>
      <c r="D503" s="0">
        <f t="shared" si="7"/>
        <v>0</v>
      </c>
    </row>
    <row r="504">
      <c r="B504" s="0">
        <v>188074</v>
      </c>
      <c r="C504" s="0">
        <v>188074</v>
      </c>
      <c r="D504" s="0">
        <f t="shared" si="7"/>
        <v>0</v>
      </c>
    </row>
    <row r="505">
      <c r="D505" s="0">
        <f t="shared" si="7"/>
        <v>0</v>
      </c>
    </row>
    <row r="506">
      <c r="D506" s="0">
        <f t="shared" si="7"/>
        <v>0</v>
      </c>
    </row>
    <row r="507">
      <c r="B507" s="0">
        <v>294150</v>
      </c>
      <c r="C507" s="0">
        <v>294150</v>
      </c>
      <c r="D507" s="0">
        <f t="shared" si="7"/>
        <v>0</v>
      </c>
    </row>
    <row r="508">
      <c r="B508" s="0">
        <v>15543.5</v>
      </c>
      <c r="C508" s="0">
        <v>15543.5</v>
      </c>
      <c r="D508" s="0">
        <f t="shared" si="7"/>
        <v>0</v>
      </c>
    </row>
    <row r="509">
      <c r="B509" s="0">
        <v>0</v>
      </c>
      <c r="C509" s="0">
        <v>0</v>
      </c>
      <c r="D509" s="0">
        <f t="shared" si="7"/>
        <v>0</v>
      </c>
    </row>
    <row r="510">
      <c r="B510" s="0">
        <v>309693.5</v>
      </c>
      <c r="C510" s="0">
        <v>309693.5</v>
      </c>
      <c r="D510" s="0">
        <f t="shared" si="7"/>
        <v>0</v>
      </c>
    </row>
    <row r="511">
      <c r="D511" s="0">
        <f t="shared" si="7"/>
        <v>0</v>
      </c>
    </row>
    <row r="512">
      <c r="D512" s="0">
        <f t="shared" si="7"/>
        <v>0</v>
      </c>
    </row>
    <row r="513">
      <c r="B513" s="0">
        <v>143000</v>
      </c>
      <c r="C513" s="0">
        <v>143000</v>
      </c>
      <c r="D513" s="0">
        <f t="shared" si="7"/>
        <v>0</v>
      </c>
    </row>
    <row r="514">
      <c r="B514" s="0">
        <v>0</v>
      </c>
      <c r="C514" s="0">
        <v>0</v>
      </c>
      <c r="D514" s="0">
        <f t="shared" si="7"/>
        <v>0</v>
      </c>
    </row>
    <row r="515">
      <c r="B515" s="0">
        <v>143000</v>
      </c>
      <c r="C515" s="0">
        <v>143000</v>
      </c>
      <c r="D515" s="0">
        <f t="shared" si="7"/>
        <v>0</v>
      </c>
    </row>
    <row r="516">
      <c r="D516" s="0">
        <f t="shared" si="7"/>
        <v>0</v>
      </c>
    </row>
    <row r="517">
      <c r="D517" s="0">
        <f t="shared" si="7"/>
        <v>0</v>
      </c>
    </row>
    <row r="518">
      <c r="B518" s="0">
        <v>0</v>
      </c>
      <c r="C518" s="0">
        <v>0</v>
      </c>
      <c r="D518" s="0">
        <f t="shared" si="7"/>
        <v>0</v>
      </c>
    </row>
    <row r="519">
      <c r="B519" s="0">
        <v>0</v>
      </c>
      <c r="C519" s="0">
        <v>0</v>
      </c>
      <c r="D519" s="0">
        <f t="shared" si="7"/>
        <v>0</v>
      </c>
    </row>
    <row r="520">
      <c r="D520" s="0">
        <f t="shared" si="7"/>
        <v>0</v>
      </c>
    </row>
    <row r="521">
      <c r="D521" s="0">
        <f t="shared" si="7"/>
        <v>0</v>
      </c>
    </row>
    <row r="522">
      <c r="B522" s="0">
        <v>0</v>
      </c>
      <c r="C522" s="0">
        <v>0</v>
      </c>
      <c r="D522" s="0">
        <f t="shared" si="7"/>
        <v>0</v>
      </c>
    </row>
    <row r="523">
      <c r="B523" s="0">
        <v>0</v>
      </c>
      <c r="C523" s="0">
        <v>0</v>
      </c>
      <c r="D523" s="0">
        <f t="shared" si="7"/>
        <v>0</v>
      </c>
    </row>
    <row r="524">
      <c r="D524" s="0">
        <f t="shared" si="7"/>
        <v>0</v>
      </c>
    </row>
    <row r="525">
      <c r="D525" s="0">
        <f t="shared" si="7"/>
        <v>0</v>
      </c>
    </row>
    <row r="526">
      <c r="B526" s="0">
        <v>0</v>
      </c>
      <c r="C526" s="0">
        <v>0</v>
      </c>
      <c r="D526" s="0">
        <f t="shared" si="7"/>
        <v>0</v>
      </c>
    </row>
    <row r="527">
      <c r="B527" s="0">
        <v>0</v>
      </c>
      <c r="C527" s="0">
        <v>0</v>
      </c>
      <c r="D527" s="0">
        <f t="shared" si="7"/>
        <v>0</v>
      </c>
    </row>
    <row r="528">
      <c r="D528" s="0">
        <f t="shared" si="7"/>
        <v>0</v>
      </c>
    </row>
    <row r="529">
      <c r="D529" s="0">
        <f t="shared" si="7"/>
        <v>0</v>
      </c>
    </row>
    <row r="530">
      <c r="B530" s="0">
        <v>0</v>
      </c>
      <c r="C530" s="0">
        <v>0</v>
      </c>
      <c r="D530" s="0">
        <f t="shared" si="7"/>
        <v>0</v>
      </c>
    </row>
    <row r="531">
      <c r="B531" s="0">
        <v>0</v>
      </c>
      <c r="C531" s="0">
        <v>0</v>
      </c>
      <c r="D531" s="0">
        <f t="shared" si="7"/>
        <v>0</v>
      </c>
    </row>
    <row r="532">
      <c r="D532" s="0">
        <f t="shared" si="7"/>
        <v>0</v>
      </c>
    </row>
    <row r="533">
      <c r="D533" s="0">
        <f ref="D533:D596" t="shared" si="8">+C533-B533</f>
        <v>0</v>
      </c>
    </row>
    <row r="534">
      <c r="B534" s="0">
        <v>0</v>
      </c>
      <c r="C534" s="0">
        <v>0</v>
      </c>
      <c r="D534" s="0">
        <f t="shared" si="8"/>
        <v>0</v>
      </c>
    </row>
    <row r="535">
      <c r="B535" s="0">
        <v>0</v>
      </c>
      <c r="C535" s="0">
        <v>0</v>
      </c>
      <c r="D535" s="0">
        <f t="shared" si="8"/>
        <v>0</v>
      </c>
    </row>
    <row r="536">
      <c r="D536" s="0">
        <f t="shared" si="8"/>
        <v>0</v>
      </c>
    </row>
    <row r="537">
      <c r="D537" s="0">
        <f t="shared" si="8"/>
        <v>0</v>
      </c>
    </row>
    <row r="538">
      <c r="B538" s="0">
        <v>137700</v>
      </c>
      <c r="C538" s="0">
        <v>137700</v>
      </c>
      <c r="D538" s="0">
        <f t="shared" si="8"/>
        <v>0</v>
      </c>
    </row>
    <row r="539">
      <c r="B539" s="0">
        <v>0</v>
      </c>
      <c r="C539" s="0">
        <v>0</v>
      </c>
      <c r="D539" s="0">
        <f t="shared" si="8"/>
        <v>0</v>
      </c>
    </row>
    <row r="540">
      <c r="B540" s="0">
        <v>137700</v>
      </c>
      <c r="C540" s="0">
        <v>137700</v>
      </c>
      <c r="D540" s="0">
        <f t="shared" si="8"/>
        <v>0</v>
      </c>
    </row>
    <row r="541">
      <c r="D541" s="0">
        <f t="shared" si="8"/>
        <v>0</v>
      </c>
    </row>
    <row r="542">
      <c r="D542" s="0">
        <f t="shared" si="8"/>
        <v>0</v>
      </c>
    </row>
    <row r="543">
      <c r="B543" s="0">
        <v>2200</v>
      </c>
      <c r="C543" s="0">
        <v>2200</v>
      </c>
      <c r="D543" s="0">
        <f t="shared" si="8"/>
        <v>0</v>
      </c>
    </row>
    <row r="544">
      <c r="B544" s="0">
        <v>0</v>
      </c>
      <c r="C544" s="0">
        <v>0</v>
      </c>
      <c r="D544" s="0">
        <f t="shared" si="8"/>
        <v>0</v>
      </c>
    </row>
    <row r="545">
      <c r="B545" s="0">
        <v>2200</v>
      </c>
      <c r="C545" s="0">
        <v>2200</v>
      </c>
      <c r="D545" s="0">
        <f t="shared" si="8"/>
        <v>0</v>
      </c>
    </row>
    <row r="546">
      <c r="D546" s="0">
        <f t="shared" si="8"/>
        <v>0</v>
      </c>
    </row>
    <row r="547">
      <c r="D547" s="0">
        <f t="shared" si="8"/>
        <v>0</v>
      </c>
    </row>
    <row r="548">
      <c r="B548" s="0">
        <v>0</v>
      </c>
      <c r="C548" s="0">
        <v>0</v>
      </c>
      <c r="D548" s="0">
        <f t="shared" si="8"/>
        <v>0</v>
      </c>
    </row>
    <row r="549">
      <c r="B549" s="0">
        <v>0</v>
      </c>
      <c r="C549" s="0">
        <v>0</v>
      </c>
      <c r="D549" s="0">
        <f t="shared" si="8"/>
        <v>0</v>
      </c>
    </row>
    <row r="550">
      <c r="D550" s="0">
        <f t="shared" si="8"/>
        <v>0</v>
      </c>
    </row>
    <row r="551">
      <c r="D551" s="0">
        <f t="shared" si="8"/>
        <v>0</v>
      </c>
    </row>
    <row r="552">
      <c r="B552" s="0">
        <v>360528</v>
      </c>
      <c r="C552" s="0">
        <v>360528</v>
      </c>
      <c r="D552" s="0">
        <f t="shared" si="8"/>
        <v>0</v>
      </c>
    </row>
    <row r="553">
      <c r="B553" s="0">
        <v>0</v>
      </c>
      <c r="C553" s="0">
        <v>0</v>
      </c>
      <c r="D553" s="0">
        <f t="shared" si="8"/>
        <v>0</v>
      </c>
    </row>
    <row r="554">
      <c r="B554" s="0">
        <v>360528</v>
      </c>
      <c r="C554" s="0">
        <v>360528</v>
      </c>
      <c r="D554" s="0">
        <f t="shared" si="8"/>
        <v>0</v>
      </c>
    </row>
    <row r="555">
      <c r="D555" s="0">
        <f t="shared" si="8"/>
        <v>0</v>
      </c>
    </row>
    <row r="556">
      <c r="D556" s="0">
        <f t="shared" si="8"/>
        <v>0</v>
      </c>
    </row>
    <row r="557">
      <c r="B557" s="0">
        <v>0</v>
      </c>
      <c r="C557" s="0">
        <v>0</v>
      </c>
      <c r="D557" s="0">
        <f t="shared" si="8"/>
        <v>0</v>
      </c>
    </row>
    <row r="558">
      <c r="B558" s="0">
        <v>0</v>
      </c>
      <c r="C558" s="0">
        <v>0</v>
      </c>
      <c r="D558" s="0">
        <f t="shared" si="8"/>
        <v>0</v>
      </c>
    </row>
    <row r="559">
      <c r="D559" s="0">
        <f t="shared" si="8"/>
        <v>0</v>
      </c>
    </row>
    <row r="560">
      <c r="D560" s="0">
        <f t="shared" si="8"/>
        <v>0</v>
      </c>
    </row>
    <row r="561">
      <c r="B561" s="0">
        <v>360528</v>
      </c>
      <c r="C561" s="0">
        <v>360528</v>
      </c>
      <c r="D561" s="0">
        <f t="shared" si="8"/>
        <v>0</v>
      </c>
    </row>
    <row r="562">
      <c r="B562" s="0">
        <v>0</v>
      </c>
      <c r="C562" s="0">
        <v>0</v>
      </c>
      <c r="D562" s="0">
        <f t="shared" si="8"/>
        <v>0</v>
      </c>
    </row>
    <row r="563">
      <c r="B563" s="0">
        <v>360528</v>
      </c>
      <c r="C563" s="0">
        <v>360528</v>
      </c>
      <c r="D563" s="0">
        <f t="shared" si="8"/>
        <v>0</v>
      </c>
    </row>
    <row r="564">
      <c r="D564" s="0">
        <f t="shared" si="8"/>
        <v>0</v>
      </c>
    </row>
    <row r="565">
      <c r="D565" s="0">
        <f t="shared" si="8"/>
        <v>0</v>
      </c>
    </row>
    <row r="566">
      <c r="B566" s="0">
        <v>0</v>
      </c>
      <c r="C566" s="0">
        <v>0</v>
      </c>
      <c r="D566" s="0">
        <f t="shared" si="8"/>
        <v>0</v>
      </c>
    </row>
    <row r="567">
      <c r="B567" s="0">
        <v>0</v>
      </c>
      <c r="C567" s="0">
        <v>0</v>
      </c>
      <c r="D567" s="0">
        <f t="shared" si="8"/>
        <v>0</v>
      </c>
    </row>
    <row r="568">
      <c r="D568" s="0">
        <f t="shared" si="8"/>
        <v>0</v>
      </c>
    </row>
    <row r="569">
      <c r="D569" s="0">
        <f t="shared" si="8"/>
        <v>0</v>
      </c>
    </row>
    <row r="570">
      <c r="B570" s="0">
        <v>0</v>
      </c>
      <c r="C570" s="0">
        <v>0</v>
      </c>
      <c r="D570" s="0">
        <f t="shared" si="8"/>
        <v>0</v>
      </c>
    </row>
    <row r="571">
      <c r="B571" s="0">
        <v>0</v>
      </c>
      <c r="C571" s="0">
        <v>0</v>
      </c>
      <c r="D571" s="0">
        <f t="shared" si="8"/>
        <v>0</v>
      </c>
    </row>
    <row r="572">
      <c r="D572" s="0">
        <f t="shared" si="8"/>
        <v>0</v>
      </c>
    </row>
    <row r="573">
      <c r="D573" s="0">
        <f t="shared" si="8"/>
        <v>0</v>
      </c>
    </row>
    <row r="574">
      <c r="B574" s="0">
        <v>360528</v>
      </c>
      <c r="C574" s="0">
        <v>360528</v>
      </c>
      <c r="D574" s="0">
        <f t="shared" si="8"/>
        <v>0</v>
      </c>
    </row>
    <row r="575">
      <c r="B575" s="0">
        <v>0</v>
      </c>
      <c r="C575" s="0">
        <v>0</v>
      </c>
      <c r="D575" s="0">
        <f t="shared" si="8"/>
        <v>0</v>
      </c>
    </row>
    <row r="576">
      <c r="B576" s="0">
        <v>360528</v>
      </c>
      <c r="C576" s="0">
        <v>360528</v>
      </c>
      <c r="D576" s="0">
        <f t="shared" si="8"/>
        <v>0</v>
      </c>
    </row>
    <row r="577">
      <c r="D577" s="0">
        <f t="shared" si="8"/>
        <v>0</v>
      </c>
    </row>
    <row r="578">
      <c r="D578" s="0">
        <f t="shared" si="8"/>
        <v>0</v>
      </c>
    </row>
    <row r="579">
      <c r="B579" s="0">
        <v>0</v>
      </c>
      <c r="C579" s="0">
        <v>0</v>
      </c>
      <c r="D579" s="0">
        <f t="shared" si="8"/>
        <v>0</v>
      </c>
    </row>
    <row r="580">
      <c r="B580" s="0">
        <v>0</v>
      </c>
      <c r="C580" s="0">
        <v>0</v>
      </c>
      <c r="D580" s="0">
        <f t="shared" si="8"/>
        <v>0</v>
      </c>
    </row>
    <row r="581">
      <c r="D581" s="0">
        <f t="shared" si="8"/>
        <v>0</v>
      </c>
    </row>
    <row r="582">
      <c r="D582" s="0">
        <f t="shared" si="8"/>
        <v>0</v>
      </c>
    </row>
    <row r="583">
      <c r="B583" s="0">
        <v>0</v>
      </c>
      <c r="C583" s="0">
        <v>0</v>
      </c>
      <c r="D583" s="0">
        <f t="shared" si="8"/>
        <v>0</v>
      </c>
    </row>
    <row r="584">
      <c r="B584" s="0">
        <v>0</v>
      </c>
      <c r="C584" s="0">
        <v>0</v>
      </c>
      <c r="D584" s="0">
        <f t="shared" si="8"/>
        <v>0</v>
      </c>
    </row>
    <row r="585">
      <c r="D585" s="0">
        <f t="shared" si="8"/>
        <v>0</v>
      </c>
    </row>
    <row r="586">
      <c r="D586" s="0">
        <f t="shared" si="8"/>
        <v>0</v>
      </c>
    </row>
    <row r="587">
      <c r="B587" s="0">
        <v>0</v>
      </c>
      <c r="C587" s="0">
        <v>0</v>
      </c>
      <c r="D587" s="0">
        <f t="shared" si="8"/>
        <v>0</v>
      </c>
    </row>
    <row r="588">
      <c r="B588" s="0">
        <v>0</v>
      </c>
      <c r="C588" s="0">
        <v>0</v>
      </c>
      <c r="D588" s="0">
        <f t="shared" si="8"/>
        <v>0</v>
      </c>
    </row>
    <row r="589">
      <c r="D589" s="0">
        <f t="shared" si="8"/>
        <v>0</v>
      </c>
    </row>
    <row r="590">
      <c r="D590" s="0">
        <f t="shared" si="8"/>
        <v>0</v>
      </c>
    </row>
    <row r="591">
      <c r="B591" s="0">
        <v>0</v>
      </c>
      <c r="C591" s="0">
        <v>0</v>
      </c>
      <c r="D591" s="0">
        <f t="shared" si="8"/>
        <v>0</v>
      </c>
    </row>
    <row r="592">
      <c r="B592" s="0">
        <v>0</v>
      </c>
      <c r="C592" s="0">
        <v>0</v>
      </c>
      <c r="D592" s="0">
        <f t="shared" si="8"/>
        <v>0</v>
      </c>
    </row>
    <row r="593">
      <c r="D593" s="0">
        <f t="shared" si="8"/>
        <v>0</v>
      </c>
    </row>
    <row r="594">
      <c r="D594" s="0">
        <f t="shared" si="8"/>
        <v>0</v>
      </c>
    </row>
    <row r="595">
      <c r="B595" s="0">
        <v>0</v>
      </c>
      <c r="C595" s="0">
        <v>0</v>
      </c>
      <c r="D595" s="0">
        <f t="shared" si="8"/>
        <v>0</v>
      </c>
    </row>
    <row r="596">
      <c r="B596" s="0">
        <v>0</v>
      </c>
      <c r="C596" s="0">
        <v>0</v>
      </c>
      <c r="D596" s="0">
        <f t="shared" si="8"/>
        <v>0</v>
      </c>
    </row>
    <row r="597">
      <c r="B597" s="0">
        <v>7310227.67</v>
      </c>
      <c r="C597" s="0">
        <v>7310227.67</v>
      </c>
      <c r="D597" s="0">
        <f ref="D597:D660" t="shared" si="9">+C597-B597</f>
        <v>0</v>
      </c>
    </row>
    <row r="598">
      <c r="D598" s="0">
        <f t="shared" si="9"/>
        <v>0</v>
      </c>
    </row>
    <row r="599">
      <c r="D599" s="0">
        <f t="shared" si="9"/>
        <v>0</v>
      </c>
    </row>
    <row r="600">
      <c r="D600" s="0">
        <f t="shared" si="9"/>
        <v>0</v>
      </c>
    </row>
    <row r="601">
      <c r="B601" s="0">
        <v>0</v>
      </c>
      <c r="C601" s="0">
        <v>0</v>
      </c>
      <c r="D601" s="0">
        <f t="shared" si="9"/>
        <v>0</v>
      </c>
    </row>
    <row r="602">
      <c r="B602" s="0">
        <v>0</v>
      </c>
      <c r="C602" s="0">
        <v>0</v>
      </c>
      <c r="D602" s="0">
        <f t="shared" si="9"/>
        <v>0</v>
      </c>
    </row>
    <row r="603">
      <c r="D603" s="0">
        <f t="shared" si="9"/>
        <v>0</v>
      </c>
    </row>
    <row r="604">
      <c r="D604" s="0">
        <f t="shared" si="9"/>
        <v>0</v>
      </c>
    </row>
    <row r="605">
      <c r="B605" s="0">
        <v>0</v>
      </c>
      <c r="C605" s="0">
        <v>0</v>
      </c>
      <c r="D605" s="0">
        <f t="shared" si="9"/>
        <v>0</v>
      </c>
    </row>
    <row r="606">
      <c r="B606" s="0">
        <v>0</v>
      </c>
      <c r="C606" s="0">
        <v>0</v>
      </c>
      <c r="D606" s="0">
        <f t="shared" si="9"/>
        <v>0</v>
      </c>
    </row>
    <row r="607">
      <c r="D607" s="0">
        <f t="shared" si="9"/>
        <v>0</v>
      </c>
    </row>
    <row r="608">
      <c r="D608" s="0">
        <f t="shared" si="9"/>
        <v>0</v>
      </c>
    </row>
    <row r="609">
      <c r="B609" s="0">
        <v>0</v>
      </c>
      <c r="C609" s="0">
        <v>0</v>
      </c>
      <c r="D609" s="0">
        <f t="shared" si="9"/>
        <v>0</v>
      </c>
    </row>
    <row r="610">
      <c r="B610" s="0">
        <v>0</v>
      </c>
      <c r="C610" s="0">
        <v>0</v>
      </c>
      <c r="D610" s="0">
        <f t="shared" si="9"/>
        <v>0</v>
      </c>
    </row>
    <row r="611">
      <c r="D611" s="0">
        <f t="shared" si="9"/>
        <v>0</v>
      </c>
    </row>
    <row r="612">
      <c r="D612" s="0">
        <f t="shared" si="9"/>
        <v>0</v>
      </c>
    </row>
    <row r="613">
      <c r="B613" s="0">
        <v>0</v>
      </c>
      <c r="C613" s="0">
        <v>0</v>
      </c>
      <c r="D613" s="0">
        <f t="shared" si="9"/>
        <v>0</v>
      </c>
    </row>
    <row r="614">
      <c r="B614" s="0">
        <v>0</v>
      </c>
      <c r="C614" s="0">
        <v>0</v>
      </c>
      <c r="D614" s="0">
        <f t="shared" si="9"/>
        <v>0</v>
      </c>
    </row>
    <row r="615">
      <c r="B615" s="0">
        <v>0</v>
      </c>
      <c r="C615" s="0">
        <v>0</v>
      </c>
      <c r="D615" s="0">
        <f t="shared" si="9"/>
        <v>0</v>
      </c>
    </row>
    <row r="616">
      <c r="D616" s="0">
        <f t="shared" si="9"/>
        <v>0</v>
      </c>
    </row>
    <row r="617">
      <c r="D617" s="0">
        <f t="shared" si="9"/>
        <v>0</v>
      </c>
    </row>
    <row r="618">
      <c r="D618" s="0">
        <f t="shared" si="9"/>
        <v>0</v>
      </c>
    </row>
    <row r="619">
      <c r="D619" s="0">
        <f t="shared" si="9"/>
        <v>0</v>
      </c>
    </row>
    <row r="620">
      <c r="D620" s="0">
        <f t="shared" si="9"/>
        <v>0</v>
      </c>
    </row>
    <row r="621">
      <c r="B621" s="0">
        <v>42222.5</v>
      </c>
      <c r="C621" s="0">
        <v>42222.5</v>
      </c>
      <c r="D621" s="0">
        <f t="shared" si="9"/>
        <v>0</v>
      </c>
    </row>
    <row r="622">
      <c r="B622" s="0">
        <v>33600</v>
      </c>
      <c r="C622" s="0">
        <v>33600</v>
      </c>
      <c r="D622" s="0">
        <f t="shared" si="9"/>
        <v>0</v>
      </c>
    </row>
    <row r="623">
      <c r="B623" s="0">
        <v>697918.5</v>
      </c>
      <c r="C623" s="0">
        <v>697918.5</v>
      </c>
      <c r="D623" s="0">
        <f t="shared" si="9"/>
        <v>0</v>
      </c>
    </row>
    <row r="624">
      <c r="B624" s="0">
        <v>1200</v>
      </c>
      <c r="C624" s="0">
        <v>1200</v>
      </c>
      <c r="D624" s="0">
        <f t="shared" si="9"/>
        <v>0</v>
      </c>
    </row>
    <row r="625">
      <c r="B625" s="0">
        <v>0</v>
      </c>
      <c r="C625" s="0">
        <v>0</v>
      </c>
      <c r="D625" s="0">
        <f t="shared" si="9"/>
        <v>0</v>
      </c>
    </row>
    <row r="626">
      <c r="B626" s="0">
        <v>0</v>
      </c>
      <c r="C626" s="0">
        <v>0</v>
      </c>
      <c r="D626" s="0">
        <f t="shared" si="9"/>
        <v>0</v>
      </c>
    </row>
    <row r="627">
      <c r="B627" s="0">
        <v>0</v>
      </c>
      <c r="C627" s="0">
        <v>0</v>
      </c>
      <c r="D627" s="0">
        <f t="shared" si="9"/>
        <v>0</v>
      </c>
    </row>
    <row r="628">
      <c r="B628" s="0">
        <v>16257.5</v>
      </c>
      <c r="C628" s="0">
        <v>16257.5</v>
      </c>
      <c r="D628" s="0">
        <f t="shared" si="9"/>
        <v>0</v>
      </c>
    </row>
    <row r="629">
      <c r="B629" s="0">
        <v>0</v>
      </c>
      <c r="C629" s="0">
        <v>0</v>
      </c>
      <c r="D629" s="0">
        <f t="shared" si="9"/>
        <v>0</v>
      </c>
    </row>
    <row r="630">
      <c r="B630" s="0">
        <v>0</v>
      </c>
      <c r="C630" s="0">
        <v>0</v>
      </c>
      <c r="D630" s="0">
        <f t="shared" si="9"/>
        <v>0</v>
      </c>
    </row>
    <row r="631">
      <c r="B631" s="0">
        <v>225</v>
      </c>
      <c r="C631" s="0">
        <v>225</v>
      </c>
      <c r="D631" s="0">
        <f t="shared" si="9"/>
        <v>0</v>
      </c>
    </row>
    <row r="632">
      <c r="B632" s="0">
        <v>1912.49</v>
      </c>
      <c r="C632" s="0">
        <v>1912.49</v>
      </c>
      <c r="D632" s="0">
        <f t="shared" si="9"/>
        <v>0</v>
      </c>
    </row>
    <row r="633">
      <c r="B633" s="0">
        <v>11100.05</v>
      </c>
      <c r="C633" s="0">
        <v>11100.05</v>
      </c>
      <c r="D633" s="0">
        <f t="shared" si="9"/>
        <v>0</v>
      </c>
    </row>
    <row r="634">
      <c r="B634" s="0">
        <v>0</v>
      </c>
      <c r="C634" s="0">
        <v>0</v>
      </c>
      <c r="D634" s="0">
        <f t="shared" si="9"/>
        <v>0</v>
      </c>
    </row>
    <row r="635">
      <c r="B635" s="0">
        <v>0</v>
      </c>
      <c r="C635" s="0">
        <v>0</v>
      </c>
      <c r="D635" s="0">
        <f t="shared" si="9"/>
        <v>0</v>
      </c>
    </row>
    <row r="636">
      <c r="B636" s="0">
        <v>0</v>
      </c>
      <c r="C636" s="0">
        <v>0</v>
      </c>
      <c r="D636" s="0">
        <f t="shared" si="9"/>
        <v>0</v>
      </c>
    </row>
    <row r="637">
      <c r="B637" s="0">
        <v>0</v>
      </c>
      <c r="C637" s="0">
        <v>0</v>
      </c>
      <c r="D637" s="0">
        <f t="shared" si="9"/>
        <v>0</v>
      </c>
    </row>
    <row r="638">
      <c r="B638" s="0">
        <v>0</v>
      </c>
      <c r="C638" s="0">
        <v>0</v>
      </c>
      <c r="D638" s="0">
        <f t="shared" si="9"/>
        <v>0</v>
      </c>
    </row>
    <row r="639">
      <c r="B639" s="0">
        <v>0</v>
      </c>
      <c r="C639" s="0">
        <v>0</v>
      </c>
      <c r="D639" s="0">
        <f t="shared" si="9"/>
        <v>0</v>
      </c>
    </row>
    <row r="640">
      <c r="B640" s="0">
        <v>0</v>
      </c>
      <c r="C640" s="0">
        <v>0</v>
      </c>
      <c r="D640" s="0">
        <f t="shared" si="9"/>
        <v>0</v>
      </c>
    </row>
    <row r="641">
      <c r="B641" s="0">
        <v>0</v>
      </c>
      <c r="C641" s="0">
        <v>0</v>
      </c>
      <c r="D641" s="0">
        <f t="shared" si="9"/>
        <v>0</v>
      </c>
    </row>
    <row r="642">
      <c r="B642" s="0">
        <v>0</v>
      </c>
      <c r="C642" s="0">
        <v>0</v>
      </c>
      <c r="D642" s="0">
        <f t="shared" si="9"/>
        <v>0</v>
      </c>
    </row>
    <row r="643">
      <c r="B643" s="0">
        <v>0</v>
      </c>
      <c r="C643" s="0">
        <v>0</v>
      </c>
      <c r="D643" s="0">
        <f t="shared" si="9"/>
        <v>0</v>
      </c>
    </row>
    <row r="644">
      <c r="B644" s="0">
        <v>0</v>
      </c>
      <c r="C644" s="0">
        <v>0</v>
      </c>
      <c r="D644" s="0">
        <f t="shared" si="9"/>
        <v>0</v>
      </c>
    </row>
    <row r="645">
      <c r="B645" s="0">
        <v>3559</v>
      </c>
      <c r="C645" s="0">
        <v>3559</v>
      </c>
      <c r="D645" s="0">
        <f t="shared" si="9"/>
        <v>0</v>
      </c>
    </row>
    <row r="646">
      <c r="B646" s="0">
        <v>0</v>
      </c>
      <c r="C646" s="0">
        <v>0</v>
      </c>
      <c r="D646" s="0">
        <f t="shared" si="9"/>
        <v>0</v>
      </c>
    </row>
    <row r="647">
      <c r="B647" s="0">
        <v>0</v>
      </c>
      <c r="C647" s="0">
        <v>0</v>
      </c>
      <c r="D647" s="0">
        <f t="shared" si="9"/>
        <v>0</v>
      </c>
    </row>
    <row r="648">
      <c r="B648" s="0">
        <v>0</v>
      </c>
      <c r="C648" s="0">
        <v>0</v>
      </c>
      <c r="D648" s="0">
        <f t="shared" si="9"/>
        <v>0</v>
      </c>
    </row>
    <row r="649">
      <c r="B649" s="0">
        <v>0</v>
      </c>
      <c r="C649" s="0">
        <v>0</v>
      </c>
      <c r="D649" s="0">
        <f t="shared" si="9"/>
        <v>0</v>
      </c>
    </row>
    <row r="650">
      <c r="B650" s="0">
        <v>0</v>
      </c>
      <c r="C650" s="0">
        <v>0</v>
      </c>
      <c r="D650" s="0">
        <f t="shared" si="9"/>
        <v>0</v>
      </c>
    </row>
    <row r="651">
      <c r="B651" s="0">
        <v>0</v>
      </c>
      <c r="C651" s="0">
        <v>0</v>
      </c>
      <c r="D651" s="0">
        <f t="shared" si="9"/>
        <v>0</v>
      </c>
    </row>
    <row r="652">
      <c r="B652" s="0">
        <v>0</v>
      </c>
      <c r="C652" s="0">
        <v>0</v>
      </c>
      <c r="D652" s="0">
        <f t="shared" si="9"/>
        <v>0</v>
      </c>
    </row>
    <row r="653">
      <c r="B653" s="0">
        <v>388144.35999999993</v>
      </c>
      <c r="C653" s="0">
        <v>388144.36</v>
      </c>
      <c r="D653" s="0">
        <f t="shared" si="9"/>
        <v>0</v>
      </c>
    </row>
    <row r="654">
      <c r="C654" s="0">
        <v>0</v>
      </c>
      <c r="D654" s="0">
        <f t="shared" si="9"/>
        <v>0</v>
      </c>
    </row>
    <row r="655">
      <c r="B655" s="0">
        <v>12675.45</v>
      </c>
      <c r="C655" s="0">
        <v>12675.45</v>
      </c>
      <c r="D655" s="0">
        <f t="shared" si="9"/>
        <v>0</v>
      </c>
    </row>
    <row r="656">
      <c r="B656" s="0">
        <v>0</v>
      </c>
      <c r="C656" s="0">
        <v>0</v>
      </c>
      <c r="D656" s="0">
        <f t="shared" si="9"/>
        <v>0</v>
      </c>
    </row>
    <row r="657">
      <c r="B657" s="0">
        <v>0</v>
      </c>
      <c r="C657" s="0">
        <v>0</v>
      </c>
      <c r="D657" s="0">
        <f t="shared" si="9"/>
        <v>0</v>
      </c>
    </row>
    <row r="658">
      <c r="B658" s="0">
        <v>0</v>
      </c>
      <c r="C658" s="0">
        <v>0</v>
      </c>
      <c r="D658" s="0">
        <f t="shared" si="9"/>
        <v>0</v>
      </c>
    </row>
    <row r="659">
      <c r="B659" s="0">
        <v>0</v>
      </c>
      <c r="C659" s="0">
        <v>0</v>
      </c>
      <c r="D659" s="0">
        <f t="shared" si="9"/>
        <v>0</v>
      </c>
    </row>
    <row r="660">
      <c r="B660" s="0">
        <v>0</v>
      </c>
      <c r="C660" s="0">
        <v>0</v>
      </c>
      <c r="D660" s="0">
        <f t="shared" si="9"/>
        <v>0</v>
      </c>
    </row>
    <row r="661">
      <c r="B661" s="0">
        <v>0</v>
      </c>
      <c r="C661" s="0">
        <v>0</v>
      </c>
      <c r="D661" s="0">
        <f ref="D661:D724" t="shared" si="10">+C661-B661</f>
        <v>0</v>
      </c>
    </row>
    <row r="662">
      <c r="B662" s="0">
        <v>0</v>
      </c>
      <c r="C662" s="0">
        <v>0</v>
      </c>
      <c r="D662" s="0">
        <f t="shared" si="10"/>
        <v>0</v>
      </c>
    </row>
    <row r="663">
      <c r="B663" s="0">
        <v>0</v>
      </c>
      <c r="C663" s="0">
        <v>0</v>
      </c>
      <c r="D663" s="0">
        <f t="shared" si="10"/>
        <v>0</v>
      </c>
    </row>
    <row r="664">
      <c r="B664" s="0">
        <v>0</v>
      </c>
      <c r="C664" s="0">
        <v>0</v>
      </c>
      <c r="D664" s="0">
        <f t="shared" si="10"/>
        <v>0</v>
      </c>
    </row>
    <row r="665">
      <c r="B665" s="0">
        <v>1208814.8499999999</v>
      </c>
      <c r="C665" s="0">
        <v>1208814.8499999999</v>
      </c>
      <c r="D665" s="0">
        <f t="shared" si="10"/>
        <v>0</v>
      </c>
    </row>
    <row r="666">
      <c r="D666" s="0">
        <f t="shared" si="10"/>
        <v>0</v>
      </c>
    </row>
    <row r="667">
      <c r="D667" s="0">
        <f t="shared" si="10"/>
        <v>0</v>
      </c>
    </row>
    <row r="668">
      <c r="D668" s="0">
        <f t="shared" si="10"/>
        <v>0</v>
      </c>
    </row>
    <row r="669">
      <c r="B669" s="0">
        <v>29520</v>
      </c>
      <c r="C669" s="0">
        <v>29520</v>
      </c>
      <c r="D669" s="0">
        <f t="shared" si="10"/>
        <v>0</v>
      </c>
    </row>
    <row r="670">
      <c r="B670" s="0">
        <v>224800</v>
      </c>
      <c r="C670" s="0">
        <v>224800</v>
      </c>
      <c r="D670" s="0">
        <f t="shared" si="10"/>
        <v>0</v>
      </c>
    </row>
    <row r="671">
      <c r="B671" s="0">
        <v>236630</v>
      </c>
      <c r="C671" s="0">
        <v>236630</v>
      </c>
      <c r="D671" s="0">
        <f t="shared" si="10"/>
        <v>0</v>
      </c>
    </row>
    <row r="672">
      <c r="B672" s="0">
        <v>0</v>
      </c>
      <c r="C672" s="0">
        <v>0</v>
      </c>
      <c r="D672" s="0">
        <f t="shared" si="10"/>
        <v>0</v>
      </c>
    </row>
    <row r="673">
      <c r="B673" s="0">
        <v>0</v>
      </c>
      <c r="C673" s="0">
        <v>0</v>
      </c>
      <c r="D673" s="0">
        <f t="shared" si="10"/>
        <v>0</v>
      </c>
    </row>
    <row r="674">
      <c r="B674" s="0">
        <v>0</v>
      </c>
      <c r="C674" s="0">
        <v>0</v>
      </c>
      <c r="D674" s="0">
        <f t="shared" si="10"/>
        <v>0</v>
      </c>
    </row>
    <row r="675">
      <c r="B675" s="0">
        <v>0</v>
      </c>
      <c r="C675" s="0">
        <v>0</v>
      </c>
      <c r="D675" s="0">
        <f t="shared" si="10"/>
        <v>0</v>
      </c>
    </row>
    <row r="676">
      <c r="B676" s="0">
        <v>0</v>
      </c>
      <c r="C676" s="0">
        <v>0</v>
      </c>
      <c r="D676" s="0">
        <f t="shared" si="10"/>
        <v>0</v>
      </c>
    </row>
    <row r="677">
      <c r="B677" s="0">
        <v>2022.48</v>
      </c>
      <c r="C677" s="0">
        <v>2022.48</v>
      </c>
      <c r="D677" s="0">
        <f t="shared" si="10"/>
        <v>0</v>
      </c>
    </row>
    <row r="678">
      <c r="B678" s="0">
        <v>907.48</v>
      </c>
      <c r="C678" s="0">
        <v>907.48</v>
      </c>
      <c r="D678" s="0">
        <f t="shared" si="10"/>
        <v>0</v>
      </c>
    </row>
    <row r="679">
      <c r="B679" s="0">
        <v>0</v>
      </c>
      <c r="C679" s="0">
        <v>0</v>
      </c>
      <c r="D679" s="0">
        <f t="shared" si="10"/>
        <v>0</v>
      </c>
    </row>
    <row r="680">
      <c r="B680" s="0">
        <v>0</v>
      </c>
      <c r="C680" s="0">
        <v>0</v>
      </c>
      <c r="D680" s="0">
        <f t="shared" si="10"/>
        <v>0</v>
      </c>
    </row>
    <row r="681">
      <c r="B681" s="0">
        <v>0</v>
      </c>
      <c r="C681" s="0">
        <v>0</v>
      </c>
      <c r="D681" s="0">
        <f t="shared" si="10"/>
        <v>0</v>
      </c>
    </row>
    <row r="682">
      <c r="B682" s="0">
        <v>557800</v>
      </c>
      <c r="C682" s="0">
        <v>557800</v>
      </c>
      <c r="D682" s="0">
        <f t="shared" si="10"/>
        <v>0</v>
      </c>
    </row>
    <row r="683">
      <c r="B683" s="0">
        <v>0</v>
      </c>
      <c r="C683" s="0">
        <v>0</v>
      </c>
      <c r="D683" s="0">
        <f t="shared" si="10"/>
        <v>0</v>
      </c>
    </row>
    <row r="684">
      <c r="B684" s="0">
        <v>0</v>
      </c>
      <c r="C684" s="0">
        <v>0</v>
      </c>
      <c r="D684" s="0">
        <f t="shared" si="10"/>
        <v>0</v>
      </c>
    </row>
    <row r="685">
      <c r="B685" s="0">
        <v>0</v>
      </c>
      <c r="C685" s="0">
        <v>0</v>
      </c>
      <c r="D685" s="0">
        <f t="shared" si="10"/>
        <v>0</v>
      </c>
    </row>
    <row r="686">
      <c r="B686" s="0">
        <v>0</v>
      </c>
      <c r="C686" s="0">
        <v>0</v>
      </c>
      <c r="D686" s="0">
        <f t="shared" si="10"/>
        <v>0</v>
      </c>
    </row>
    <row r="687">
      <c r="C687" s="0">
        <v>0</v>
      </c>
      <c r="D687" s="0">
        <f t="shared" si="10"/>
        <v>0</v>
      </c>
    </row>
    <row r="688">
      <c r="B688" s="0">
        <v>0</v>
      </c>
      <c r="C688" s="0">
        <v>0</v>
      </c>
      <c r="D688" s="0">
        <f t="shared" si="10"/>
        <v>0</v>
      </c>
    </row>
    <row r="689">
      <c r="B689" s="0">
        <v>1051679.96</v>
      </c>
      <c r="C689" s="0">
        <v>1051679.96</v>
      </c>
      <c r="D689" s="0">
        <f t="shared" si="10"/>
        <v>0</v>
      </c>
    </row>
    <row r="690">
      <c r="D690" s="0">
        <f t="shared" si="10"/>
        <v>0</v>
      </c>
    </row>
    <row r="691">
      <c r="D691" s="0">
        <f t="shared" si="10"/>
        <v>0</v>
      </c>
    </row>
    <row r="692">
      <c r="D692" s="0">
        <f t="shared" si="10"/>
        <v>0</v>
      </c>
    </row>
    <row r="693">
      <c r="B693" s="0">
        <v>385923.33</v>
      </c>
      <c r="C693" s="0">
        <v>385923.33</v>
      </c>
      <c r="D693" s="0">
        <f t="shared" si="10"/>
        <v>0</v>
      </c>
    </row>
    <row r="694">
      <c r="B694" s="0">
        <v>9737512.08</v>
      </c>
      <c r="C694" s="0">
        <v>9737512.08</v>
      </c>
      <c r="D694" s="0">
        <f t="shared" si="10"/>
        <v>0</v>
      </c>
    </row>
    <row r="695">
      <c r="B695" s="0">
        <v>24000</v>
      </c>
      <c r="C695" s="0">
        <v>24000</v>
      </c>
      <c r="D695" s="0">
        <f t="shared" si="10"/>
        <v>0</v>
      </c>
    </row>
    <row r="696">
      <c r="B696" s="0">
        <v>620946.32000000007</v>
      </c>
      <c r="C696" s="0">
        <v>620946.32000000007</v>
      </c>
      <c r="D696" s="0">
        <f t="shared" si="10"/>
        <v>0</v>
      </c>
    </row>
    <row r="697">
      <c r="B697" s="0">
        <v>0</v>
      </c>
      <c r="C697" s="0">
        <v>0</v>
      </c>
      <c r="D697" s="0">
        <f t="shared" si="10"/>
        <v>0</v>
      </c>
    </row>
    <row r="698">
      <c r="B698" s="0">
        <v>0</v>
      </c>
      <c r="C698" s="0">
        <v>0</v>
      </c>
      <c r="D698" s="0">
        <f t="shared" si="10"/>
        <v>0</v>
      </c>
    </row>
    <row r="699">
      <c r="B699" s="0">
        <v>11083.84</v>
      </c>
      <c r="C699" s="0">
        <v>11083.84</v>
      </c>
      <c r="D699" s="0">
        <f t="shared" si="10"/>
        <v>0</v>
      </c>
    </row>
    <row r="700">
      <c r="B700" s="0">
        <v>10347.25</v>
      </c>
      <c r="C700" s="0">
        <v>10347.25</v>
      </c>
      <c r="D700" s="0">
        <f t="shared" si="10"/>
        <v>0</v>
      </c>
    </row>
    <row r="701">
      <c r="B701" s="0">
        <v>109071.56</v>
      </c>
      <c r="C701" s="0">
        <v>109071.56</v>
      </c>
      <c r="D701" s="0">
        <f t="shared" si="10"/>
        <v>0</v>
      </c>
    </row>
    <row r="702">
      <c r="B702" s="0">
        <v>203480.22</v>
      </c>
      <c r="C702" s="0">
        <v>203480.22</v>
      </c>
      <c r="D702" s="0">
        <f t="shared" si="10"/>
        <v>0</v>
      </c>
    </row>
    <row r="703">
      <c r="B703" s="0">
        <v>540</v>
      </c>
      <c r="C703" s="0">
        <v>540</v>
      </c>
      <c r="D703" s="0">
        <f t="shared" si="10"/>
        <v>0</v>
      </c>
    </row>
    <row r="704">
      <c r="B704" s="0">
        <v>78630.220000000016</v>
      </c>
      <c r="C704" s="0">
        <v>78630.220000000016</v>
      </c>
      <c r="D704" s="0">
        <f t="shared" si="10"/>
        <v>0</v>
      </c>
    </row>
    <row r="705">
      <c r="B705" s="0">
        <v>4112.62</v>
      </c>
      <c r="C705" s="0">
        <v>4112.62</v>
      </c>
      <c r="D705" s="0">
        <f t="shared" si="10"/>
        <v>0</v>
      </c>
    </row>
    <row r="706">
      <c r="B706" s="0">
        <v>28131.13</v>
      </c>
      <c r="C706" s="0">
        <v>28131.13</v>
      </c>
      <c r="D706" s="0">
        <f t="shared" si="10"/>
        <v>0</v>
      </c>
    </row>
    <row r="707">
      <c r="B707" s="0">
        <v>0</v>
      </c>
      <c r="C707" s="0">
        <v>0</v>
      </c>
      <c r="D707" s="0">
        <f t="shared" si="10"/>
        <v>0</v>
      </c>
    </row>
    <row r="708">
      <c r="B708" s="0">
        <v>0</v>
      </c>
      <c r="C708" s="0">
        <v>0</v>
      </c>
      <c r="D708" s="0">
        <f t="shared" si="10"/>
        <v>0</v>
      </c>
    </row>
    <row r="709">
      <c r="B709" s="0">
        <v>43256</v>
      </c>
      <c r="C709" s="0">
        <v>43256</v>
      </c>
      <c r="D709" s="0">
        <f t="shared" si="10"/>
        <v>0</v>
      </c>
    </row>
    <row r="710">
      <c r="B710" s="0">
        <v>32500</v>
      </c>
      <c r="C710" s="0">
        <v>32500</v>
      </c>
      <c r="D710" s="0">
        <f t="shared" si="10"/>
        <v>0</v>
      </c>
    </row>
    <row r="711">
      <c r="B711" s="0">
        <v>0</v>
      </c>
      <c r="C711" s="0">
        <v>0</v>
      </c>
      <c r="D711" s="0">
        <f t="shared" si="10"/>
        <v>0</v>
      </c>
    </row>
    <row r="712">
      <c r="B712" s="0">
        <v>560600</v>
      </c>
      <c r="C712" s="0">
        <v>560600</v>
      </c>
      <c r="D712" s="0">
        <f t="shared" si="10"/>
        <v>0</v>
      </c>
    </row>
    <row r="713">
      <c r="B713" s="0">
        <v>476260</v>
      </c>
      <c r="C713" s="0">
        <v>476260</v>
      </c>
      <c r="D713" s="0">
        <f t="shared" si="10"/>
        <v>0</v>
      </c>
    </row>
    <row r="714">
      <c r="B714" s="0">
        <v>658198</v>
      </c>
      <c r="C714" s="0">
        <v>658198</v>
      </c>
      <c r="D714" s="0">
        <f t="shared" si="10"/>
        <v>0</v>
      </c>
    </row>
    <row r="715">
      <c r="B715" s="0">
        <v>10734</v>
      </c>
      <c r="C715" s="0">
        <v>10734</v>
      </c>
      <c r="D715" s="0">
        <f t="shared" si="10"/>
        <v>0</v>
      </c>
    </row>
    <row r="716">
      <c r="B716" s="0">
        <v>0</v>
      </c>
      <c r="C716" s="0">
        <v>0</v>
      </c>
      <c r="D716" s="0">
        <f t="shared" si="10"/>
        <v>0</v>
      </c>
    </row>
    <row r="717">
      <c r="B717" s="0">
        <v>0</v>
      </c>
      <c r="C717" s="0">
        <v>0</v>
      </c>
      <c r="D717" s="0">
        <f t="shared" si="10"/>
        <v>0</v>
      </c>
    </row>
    <row r="718">
      <c r="B718" s="0">
        <v>165992.98</v>
      </c>
      <c r="C718" s="0">
        <v>165992.98</v>
      </c>
      <c r="D718" s="0">
        <f t="shared" si="10"/>
        <v>0</v>
      </c>
    </row>
    <row r="719">
      <c r="B719" s="0">
        <v>10005.54</v>
      </c>
      <c r="C719" s="0">
        <v>10005.54</v>
      </c>
      <c r="D719" s="0">
        <f t="shared" si="10"/>
        <v>0</v>
      </c>
    </row>
    <row r="720">
      <c r="B720" s="0">
        <v>102518.25</v>
      </c>
      <c r="C720" s="0">
        <v>102518.25</v>
      </c>
      <c r="D720" s="0">
        <f t="shared" si="10"/>
        <v>0</v>
      </c>
    </row>
    <row r="721">
      <c r="B721" s="0">
        <v>3409853.955</v>
      </c>
      <c r="C721" s="0">
        <v>3409853.9550000005</v>
      </c>
      <c r="D721" s="0">
        <f t="shared" si="10"/>
        <v>0</v>
      </c>
    </row>
    <row r="722">
      <c r="C722" s="0">
        <v>0</v>
      </c>
      <c r="D722" s="0">
        <f t="shared" si="10"/>
        <v>0</v>
      </c>
    </row>
    <row r="723">
      <c r="B723" s="0">
        <v>2809.3</v>
      </c>
      <c r="C723" s="0">
        <v>2809.3</v>
      </c>
      <c r="D723" s="0">
        <f t="shared" si="10"/>
        <v>0</v>
      </c>
    </row>
    <row r="724">
      <c r="B724" s="0">
        <v>0</v>
      </c>
      <c r="C724" s="0">
        <v>0</v>
      </c>
      <c r="D724" s="0">
        <f t="shared" si="10"/>
        <v>0</v>
      </c>
    </row>
    <row r="725">
      <c r="B725" s="0">
        <v>0</v>
      </c>
      <c r="C725" s="0">
        <v>0</v>
      </c>
      <c r="D725" s="0">
        <f ref="D725:D788" t="shared" si="11">+C725-B725</f>
        <v>0</v>
      </c>
    </row>
    <row r="726">
      <c r="B726" s="0">
        <v>0</v>
      </c>
      <c r="C726" s="0">
        <v>0</v>
      </c>
      <c r="D726" s="0">
        <f t="shared" si="11"/>
        <v>0</v>
      </c>
    </row>
    <row r="727">
      <c r="B727" s="0">
        <v>5200</v>
      </c>
      <c r="C727" s="0">
        <v>5200</v>
      </c>
      <c r="D727" s="0">
        <f t="shared" si="11"/>
        <v>0</v>
      </c>
    </row>
    <row r="728">
      <c r="B728" s="0">
        <v>560000</v>
      </c>
      <c r="C728" s="0">
        <v>560000</v>
      </c>
      <c r="D728" s="0">
        <f t="shared" si="11"/>
        <v>0</v>
      </c>
    </row>
    <row r="729">
      <c r="B729" s="0">
        <v>1972500</v>
      </c>
      <c r="C729" s="0">
        <v>1972500</v>
      </c>
      <c r="D729" s="0">
        <f t="shared" si="11"/>
        <v>0</v>
      </c>
    </row>
    <row r="730">
      <c r="B730" s="0">
        <v>0</v>
      </c>
      <c r="C730" s="0">
        <v>0</v>
      </c>
      <c r="D730" s="0">
        <f t="shared" si="11"/>
        <v>0</v>
      </c>
    </row>
    <row r="731">
      <c r="B731" s="0">
        <v>0</v>
      </c>
      <c r="C731" s="0">
        <v>0</v>
      </c>
      <c r="D731" s="0">
        <f t="shared" si="11"/>
        <v>0</v>
      </c>
    </row>
    <row r="732">
      <c r="B732" s="0">
        <v>0</v>
      </c>
      <c r="C732" s="0">
        <v>0</v>
      </c>
      <c r="D732" s="0">
        <f t="shared" si="11"/>
        <v>0</v>
      </c>
    </row>
    <row r="733">
      <c r="B733" s="0">
        <v>0</v>
      </c>
      <c r="C733" s="0">
        <v>0</v>
      </c>
      <c r="D733" s="0">
        <f t="shared" si="11"/>
        <v>0</v>
      </c>
    </row>
    <row r="734">
      <c r="B734" s="0">
        <v>5326</v>
      </c>
      <c r="C734" s="0">
        <v>5326</v>
      </c>
      <c r="D734" s="0">
        <f t="shared" si="11"/>
        <v>0</v>
      </c>
    </row>
    <row r="735">
      <c r="B735" s="0">
        <v>19229532.595000003</v>
      </c>
      <c r="C735" s="0">
        <v>19229532.595000003</v>
      </c>
      <c r="D735" s="0">
        <f t="shared" si="11"/>
        <v>0</v>
      </c>
    </row>
    <row r="736">
      <c r="B736" s="0">
        <v>21490027.405000005</v>
      </c>
      <c r="C736" s="0">
        <v>21490027.405000005</v>
      </c>
      <c r="D736" s="0">
        <f t="shared" si="11"/>
        <v>0</v>
      </c>
    </row>
    <row r="737">
      <c r="B737" s="0" t="s">
        <v>5</v>
      </c>
      <c r="D737" s="0" t="e">
        <f t="shared" si="11"/>
        <v>#VALUE!</v>
      </c>
    </row>
    <row r="738">
      <c r="D738" s="0">
        <f t="shared" si="11"/>
        <v>0</v>
      </c>
    </row>
    <row r="739">
      <c r="D739" s="0">
        <f t="shared" si="11"/>
        <v>0</v>
      </c>
    </row>
    <row r="740">
      <c r="B740" s="0">
        <v>21955.760000000002</v>
      </c>
      <c r="C740" s="0">
        <v>21955.760000000002</v>
      </c>
      <c r="D740" s="0">
        <f t="shared" si="11"/>
        <v>0</v>
      </c>
    </row>
    <row r="741">
      <c r="B741" s="0">
        <v>5352700</v>
      </c>
      <c r="C741" s="0">
        <v>5352700</v>
      </c>
      <c r="D741" s="0">
        <f t="shared" si="11"/>
        <v>0</v>
      </c>
    </row>
    <row r="742">
      <c r="B742" s="0">
        <v>162000</v>
      </c>
      <c r="C742" s="0">
        <v>162000</v>
      </c>
      <c r="D742" s="0">
        <f t="shared" si="11"/>
        <v>0</v>
      </c>
    </row>
    <row r="743">
      <c r="B743" s="0">
        <v>7860</v>
      </c>
      <c r="C743" s="0">
        <v>7860</v>
      </c>
      <c r="D743" s="0">
        <f t="shared" si="11"/>
        <v>0</v>
      </c>
    </row>
    <row r="744">
      <c r="B744" s="0">
        <v>79139</v>
      </c>
      <c r="C744" s="0">
        <v>79139</v>
      </c>
      <c r="D744" s="0">
        <f t="shared" si="11"/>
        <v>0</v>
      </c>
    </row>
    <row r="745">
      <c r="B745" s="0">
        <v>6633493.9499999993</v>
      </c>
      <c r="C745" s="0">
        <v>6633493.9499999993</v>
      </c>
      <c r="D745" s="0">
        <f t="shared" si="11"/>
        <v>0</v>
      </c>
    </row>
    <row r="746">
      <c r="B746" s="0">
        <v>0</v>
      </c>
      <c r="C746" s="0">
        <v>0</v>
      </c>
      <c r="D746" s="0">
        <f t="shared" si="11"/>
        <v>0</v>
      </c>
    </row>
    <row r="747">
      <c r="B747" s="0">
        <v>12257148.709999999</v>
      </c>
      <c r="C747" s="0">
        <v>12257148.709999999</v>
      </c>
      <c r="D747" s="0">
        <f t="shared" si="11"/>
        <v>0</v>
      </c>
    </row>
    <row r="748">
      <c r="D748" s="0">
        <f t="shared" si="11"/>
        <v>0</v>
      </c>
    </row>
    <row r="749">
      <c r="D749" s="0">
        <f t="shared" si="11"/>
        <v>0</v>
      </c>
    </row>
    <row r="750">
      <c r="B750" s="0">
        <v>33675</v>
      </c>
      <c r="C750" s="0">
        <v>33675</v>
      </c>
      <c r="D750" s="0">
        <f t="shared" si="11"/>
        <v>0</v>
      </c>
    </row>
    <row r="751">
      <c r="B751" s="0">
        <v>0</v>
      </c>
      <c r="C751" s="0">
        <v>0</v>
      </c>
      <c r="D751" s="0">
        <f t="shared" si="11"/>
        <v>0</v>
      </c>
    </row>
    <row r="752">
      <c r="B752" s="0">
        <v>33675</v>
      </c>
      <c r="C752" s="0">
        <v>33675</v>
      </c>
      <c r="D752" s="0">
        <f t="shared" si="11"/>
        <v>0</v>
      </c>
    </row>
    <row r="753">
      <c r="D753" s="0">
        <f t="shared" si="11"/>
        <v>0</v>
      </c>
    </row>
    <row r="754">
      <c r="D754" s="0">
        <f t="shared" si="11"/>
        <v>0</v>
      </c>
    </row>
    <row r="755">
      <c r="B755" s="0">
        <v>132604.12</v>
      </c>
      <c r="C755" s="0">
        <v>132604.12</v>
      </c>
      <c r="D755" s="0">
        <f t="shared" si="11"/>
        <v>0</v>
      </c>
    </row>
    <row r="756">
      <c r="B756" s="0">
        <v>1824280</v>
      </c>
      <c r="C756" s="0">
        <v>1824280</v>
      </c>
      <c r="D756" s="0">
        <f t="shared" si="11"/>
        <v>0</v>
      </c>
    </row>
    <row r="757">
      <c r="B757" s="0">
        <v>152175</v>
      </c>
      <c r="C757" s="0">
        <v>152175</v>
      </c>
      <c r="D757" s="0">
        <f t="shared" si="11"/>
        <v>0</v>
      </c>
    </row>
    <row r="758">
      <c r="B758" s="0">
        <v>2740000</v>
      </c>
      <c r="C758" s="0">
        <v>2740000</v>
      </c>
      <c r="D758" s="0">
        <f t="shared" si="11"/>
        <v>0</v>
      </c>
    </row>
    <row r="759">
      <c r="B759" s="0">
        <v>13300</v>
      </c>
      <c r="C759" s="0">
        <v>13300</v>
      </c>
      <c r="D759" s="0">
        <f t="shared" si="11"/>
        <v>0</v>
      </c>
    </row>
    <row r="760">
      <c r="B760" s="0">
        <v>542500</v>
      </c>
      <c r="C760" s="0">
        <v>542500</v>
      </c>
      <c r="D760" s="0">
        <f t="shared" si="11"/>
        <v>0</v>
      </c>
    </row>
    <row r="761">
      <c r="B761" s="0">
        <v>5404859.12</v>
      </c>
      <c r="C761" s="0">
        <v>5404859.12</v>
      </c>
      <c r="D761" s="0">
        <f t="shared" si="11"/>
        <v>0</v>
      </c>
    </row>
    <row r="762">
      <c r="D762" s="0">
        <f t="shared" si="11"/>
        <v>0</v>
      </c>
    </row>
    <row r="763">
      <c r="D763" s="0">
        <f t="shared" si="11"/>
        <v>0</v>
      </c>
    </row>
    <row r="764">
      <c r="B764" s="0">
        <v>12510</v>
      </c>
      <c r="C764" s="0">
        <v>12510</v>
      </c>
      <c r="D764" s="0">
        <f t="shared" si="11"/>
        <v>0</v>
      </c>
    </row>
    <row r="765">
      <c r="B765" s="0">
        <v>16900</v>
      </c>
      <c r="C765" s="0">
        <v>16900</v>
      </c>
      <c r="D765" s="0">
        <f t="shared" si="11"/>
        <v>0</v>
      </c>
    </row>
    <row r="766">
      <c r="B766" s="0">
        <v>7200</v>
      </c>
      <c r="C766" s="0">
        <v>7200</v>
      </c>
      <c r="D766" s="0">
        <f t="shared" si="11"/>
        <v>0</v>
      </c>
    </row>
    <row r="767">
      <c r="B767" s="0">
        <v>6245</v>
      </c>
      <c r="C767" s="0">
        <v>6245</v>
      </c>
      <c r="D767" s="0">
        <f t="shared" si="11"/>
        <v>0</v>
      </c>
    </row>
    <row r="768">
      <c r="B768" s="0">
        <v>0</v>
      </c>
      <c r="C768" s="0">
        <v>0</v>
      </c>
      <c r="D768" s="0">
        <f t="shared" si="11"/>
        <v>0</v>
      </c>
    </row>
    <row r="769">
      <c r="B769" s="0">
        <v>42855</v>
      </c>
      <c r="C769" s="0">
        <v>42855</v>
      </c>
      <c r="D769" s="0">
        <f t="shared" si="11"/>
        <v>0</v>
      </c>
    </row>
    <row r="770">
      <c r="B770" s="0">
        <v>17738537.83</v>
      </c>
      <c r="C770" s="0">
        <v>17738537.83</v>
      </c>
      <c r="D770" s="0">
        <f t="shared" si="11"/>
        <v>0</v>
      </c>
    </row>
    <row r="771">
      <c r="B771" s="0">
        <v>39228565.235</v>
      </c>
      <c r="C771" s="0">
        <v>39228565.235</v>
      </c>
      <c r="D771" s="0">
        <f t="shared" si="11"/>
        <v>0</v>
      </c>
    </row>
    <row r="772">
      <c r="D772" s="0">
        <f t="shared" si="11"/>
        <v>0</v>
      </c>
    </row>
    <row r="773">
      <c r="D773" s="0">
        <f t="shared" si="11"/>
        <v>0</v>
      </c>
    </row>
    <row r="774">
      <c r="D774" s="0">
        <f t="shared" si="11"/>
        <v>0</v>
      </c>
    </row>
    <row r="775">
      <c r="B775" s="0">
        <v>4415627.7200000007</v>
      </c>
      <c r="C775" s="0">
        <v>4415627.7200000007</v>
      </c>
      <c r="D775" s="0">
        <f t="shared" si="11"/>
        <v>0</v>
      </c>
    </row>
    <row r="776">
      <c r="B776" s="0">
        <v>189334785.21</v>
      </c>
      <c r="C776" s="0">
        <v>189334785.21</v>
      </c>
      <c r="D776" s="0">
        <f t="shared" si="11"/>
        <v>0</v>
      </c>
    </row>
    <row r="777">
      <c r="B777" s="0">
        <v>239522652.67000002</v>
      </c>
      <c r="C777" s="0">
        <v>239522652.67000002</v>
      </c>
      <c r="D777" s="0">
        <f t="shared" si="11"/>
        <v>0</v>
      </c>
    </row>
    <row r="778">
      <c r="D778" s="0">
        <f t="shared" si="11"/>
        <v>0</v>
      </c>
    </row>
    <row r="779">
      <c r="C779" s="0">
        <v>0</v>
      </c>
      <c r="D779" s="0">
        <f t="shared" si="11"/>
        <v>0</v>
      </c>
    </row>
    <row r="780">
      <c r="B780" s="0">
        <v>22631995.87</v>
      </c>
      <c r="C780" s="0">
        <v>22631995.87</v>
      </c>
      <c r="D780" s="0">
        <f t="shared" si="11"/>
        <v>0</v>
      </c>
    </row>
    <row r="781">
      <c r="B781" s="0">
        <v>413680</v>
      </c>
      <c r="C781" s="0">
        <v>413680</v>
      </c>
      <c r="D781" s="0">
        <f t="shared" si="11"/>
        <v>0</v>
      </c>
    </row>
    <row r="782">
      <c r="B782" s="0">
        <v>456318741.47</v>
      </c>
      <c r="C782" s="0">
        <v>456318741.47</v>
      </c>
      <c r="D782" s="0">
        <f t="shared" si="11"/>
        <v>0</v>
      </c>
    </row>
    <row r="783">
      <c r="B783" s="0">
        <v>495547306.70500004</v>
      </c>
      <c r="C783" s="0">
        <v>495547306.70500004</v>
      </c>
      <c r="D783" s="0">
        <f t="shared" si="11"/>
        <v>0</v>
      </c>
    </row>
    <row r="784">
      <c r="D784" s="0">
        <f t="shared" si="11"/>
        <v>0</v>
      </c>
    </row>
    <row r="785">
      <c r="D785" s="0">
        <f t="shared" si="11"/>
        <v>0</v>
      </c>
    </row>
    <row r="786">
      <c r="D786" s="0">
        <f t="shared" si="11"/>
        <v>0</v>
      </c>
    </row>
    <row r="787">
      <c r="D787" s="0">
        <f t="shared" si="11"/>
        <v>0</v>
      </c>
    </row>
    <row r="788">
      <c r="B788" s="0">
        <v>0</v>
      </c>
      <c r="C788" s="0">
        <v>0</v>
      </c>
      <c r="D788" s="0">
        <f t="shared" si="11"/>
        <v>0</v>
      </c>
    </row>
    <row r="789">
      <c r="D789" s="0">
        <f ref="D789:D852" t="shared" si="12">+C789-B789</f>
        <v>0</v>
      </c>
    </row>
    <row r="790">
      <c r="D790" s="0">
        <f t="shared" si="12"/>
        <v>0</v>
      </c>
    </row>
    <row r="791">
      <c r="B791" s="0">
        <v>123209.54000000001</v>
      </c>
      <c r="C791" s="0">
        <v>123209.54000000001</v>
      </c>
      <c r="D791" s="0">
        <f t="shared" si="12"/>
        <v>0</v>
      </c>
    </row>
    <row r="792">
      <c r="D792" s="0">
        <f t="shared" si="12"/>
        <v>0</v>
      </c>
    </row>
    <row r="793">
      <c r="D793" s="0">
        <f t="shared" si="12"/>
        <v>0</v>
      </c>
    </row>
    <row r="794">
      <c r="B794" s="0">
        <v>71723</v>
      </c>
      <c r="C794" s="0">
        <v>71723</v>
      </c>
      <c r="D794" s="0">
        <f t="shared" si="12"/>
        <v>0</v>
      </c>
    </row>
    <row r="795">
      <c r="B795" s="0">
        <v>38500</v>
      </c>
      <c r="C795" s="0">
        <v>38500</v>
      </c>
      <c r="D795" s="0">
        <f t="shared" si="12"/>
        <v>0</v>
      </c>
    </row>
    <row r="796">
      <c r="B796" s="0">
        <v>28840.47</v>
      </c>
      <c r="C796" s="0">
        <v>28840.47</v>
      </c>
      <c r="D796" s="0">
        <f t="shared" si="12"/>
        <v>0</v>
      </c>
    </row>
    <row r="797">
      <c r="B797" s="0">
        <v>251.25</v>
      </c>
      <c r="C797" s="0">
        <v>251.25</v>
      </c>
      <c r="D797" s="0">
        <f t="shared" si="12"/>
        <v>0</v>
      </c>
    </row>
    <row r="798">
      <c r="B798" s="0">
        <v>0</v>
      </c>
      <c r="C798" s="0">
        <v>0</v>
      </c>
      <c r="D798" s="0">
        <f t="shared" si="12"/>
        <v>0</v>
      </c>
    </row>
    <row r="799">
      <c r="B799" s="0">
        <v>139314.72</v>
      </c>
      <c r="C799" s="0">
        <v>139314.72</v>
      </c>
      <c r="D799" s="0">
        <f t="shared" si="12"/>
        <v>0</v>
      </c>
    </row>
    <row r="800">
      <c r="D800" s="0">
        <f t="shared" si="12"/>
        <v>0</v>
      </c>
    </row>
    <row r="801">
      <c r="D801" s="0">
        <f t="shared" si="12"/>
        <v>0</v>
      </c>
    </row>
    <row r="802">
      <c r="D802" s="0">
        <f t="shared" si="12"/>
        <v>0</v>
      </c>
    </row>
    <row r="803">
      <c r="B803" s="0">
        <v>941780</v>
      </c>
      <c r="C803" s="0">
        <v>941780</v>
      </c>
      <c r="D803" s="0">
        <f t="shared" si="12"/>
        <v>0</v>
      </c>
    </row>
    <row r="804">
      <c r="B804" s="0">
        <v>4770</v>
      </c>
      <c r="C804" s="0">
        <v>4770</v>
      </c>
      <c r="D804" s="0">
        <f t="shared" si="12"/>
        <v>0</v>
      </c>
    </row>
    <row r="805">
      <c r="B805" s="0">
        <v>2871492</v>
      </c>
      <c r="C805" s="0">
        <v>2871492</v>
      </c>
      <c r="D805" s="0">
        <f t="shared" si="12"/>
        <v>0</v>
      </c>
    </row>
    <row r="806">
      <c r="B806" s="0">
        <v>0</v>
      </c>
      <c r="C806" s="0">
        <v>0</v>
      </c>
      <c r="D806" s="0">
        <f t="shared" si="12"/>
        <v>0</v>
      </c>
    </row>
    <row r="807">
      <c r="B807" s="0">
        <v>3818042</v>
      </c>
      <c r="C807" s="0">
        <v>3818042</v>
      </c>
      <c r="D807" s="0">
        <f t="shared" si="12"/>
        <v>0</v>
      </c>
    </row>
    <row r="808">
      <c r="D808" s="0">
        <f t="shared" si="12"/>
        <v>0</v>
      </c>
    </row>
    <row r="809">
      <c r="D809" s="0">
        <f t="shared" si="12"/>
        <v>0</v>
      </c>
    </row>
    <row r="810">
      <c r="B810" s="0">
        <v>42547.76</v>
      </c>
      <c r="C810" s="0">
        <v>42547.76</v>
      </c>
      <c r="D810" s="0">
        <f t="shared" si="12"/>
        <v>0</v>
      </c>
    </row>
    <row r="811">
      <c r="B811" s="0">
        <v>143535</v>
      </c>
      <c r="C811" s="0">
        <v>143535</v>
      </c>
      <c r="D811" s="0">
        <f t="shared" si="12"/>
        <v>0</v>
      </c>
    </row>
    <row r="812">
      <c r="B812" s="0">
        <v>1500</v>
      </c>
      <c r="C812" s="0">
        <v>1500</v>
      </c>
      <c r="D812" s="0">
        <f t="shared" si="12"/>
        <v>0</v>
      </c>
    </row>
    <row r="813">
      <c r="B813" s="0">
        <v>235366.05</v>
      </c>
      <c r="C813" s="0">
        <v>235366.05</v>
      </c>
      <c r="D813" s="0">
        <f t="shared" si="12"/>
        <v>0</v>
      </c>
    </row>
    <row r="814">
      <c r="B814" s="0">
        <v>29800</v>
      </c>
      <c r="C814" s="0">
        <v>29800</v>
      </c>
      <c r="D814" s="0">
        <f t="shared" si="12"/>
        <v>0</v>
      </c>
    </row>
    <row r="815">
      <c r="B815" s="0">
        <v>3450</v>
      </c>
      <c r="C815" s="0">
        <v>3450</v>
      </c>
      <c r="D815" s="0">
        <f t="shared" si="12"/>
        <v>0</v>
      </c>
    </row>
    <row r="816">
      <c r="B816" s="0">
        <v>13425</v>
      </c>
      <c r="C816" s="0">
        <v>13425</v>
      </c>
      <c r="D816" s="0">
        <f t="shared" si="12"/>
        <v>0</v>
      </c>
    </row>
    <row r="817">
      <c r="B817" s="0">
        <v>31000</v>
      </c>
      <c r="C817" s="0">
        <v>31000</v>
      </c>
      <c r="D817" s="0">
        <f t="shared" si="12"/>
        <v>0</v>
      </c>
    </row>
    <row r="818">
      <c r="B818" s="0">
        <v>0</v>
      </c>
      <c r="C818" s="0">
        <v>0</v>
      </c>
      <c r="D818" s="0">
        <f t="shared" si="12"/>
        <v>0</v>
      </c>
    </row>
    <row r="819">
      <c r="B819" s="0">
        <v>500623.81</v>
      </c>
      <c r="C819" s="0">
        <v>500623.81</v>
      </c>
      <c r="D819" s="0">
        <f t="shared" si="12"/>
        <v>0</v>
      </c>
    </row>
    <row r="820">
      <c r="D820" s="0">
        <f t="shared" si="12"/>
        <v>0</v>
      </c>
    </row>
    <row r="821">
      <c r="D821" s="0">
        <f t="shared" si="12"/>
        <v>0</v>
      </c>
    </row>
    <row r="822">
      <c r="B822" s="0">
        <v>0</v>
      </c>
      <c r="C822" s="0">
        <v>0</v>
      </c>
      <c r="D822" s="0">
        <f t="shared" si="12"/>
        <v>0</v>
      </c>
    </row>
    <row r="823">
      <c r="B823" s="0">
        <v>612350</v>
      </c>
      <c r="C823" s="0">
        <v>612350</v>
      </c>
      <c r="D823" s="0">
        <f t="shared" si="12"/>
        <v>0</v>
      </c>
    </row>
    <row r="824">
      <c r="B824" s="0">
        <v>20000</v>
      </c>
      <c r="C824" s="0">
        <v>20000</v>
      </c>
      <c r="D824" s="0">
        <f t="shared" si="12"/>
        <v>0</v>
      </c>
    </row>
    <row r="825">
      <c r="B825" s="0">
        <v>0</v>
      </c>
      <c r="C825" s="0">
        <v>0</v>
      </c>
      <c r="D825" s="0">
        <f t="shared" si="12"/>
        <v>0</v>
      </c>
    </row>
    <row r="826">
      <c r="B826" s="0">
        <v>632350</v>
      </c>
      <c r="C826" s="0">
        <v>632350</v>
      </c>
      <c r="D826" s="0">
        <f t="shared" si="12"/>
        <v>0</v>
      </c>
    </row>
    <row r="827">
      <c r="D827" s="0">
        <f t="shared" si="12"/>
        <v>0</v>
      </c>
    </row>
    <row r="828">
      <c r="D828" s="0">
        <f t="shared" si="12"/>
        <v>0</v>
      </c>
    </row>
    <row r="829">
      <c r="B829" s="0">
        <v>0</v>
      </c>
      <c r="C829" s="0">
        <v>0</v>
      </c>
      <c r="D829" s="0">
        <f t="shared" si="12"/>
        <v>0</v>
      </c>
    </row>
    <row r="830">
      <c r="B830" s="0">
        <v>0</v>
      </c>
      <c r="C830" s="0">
        <v>0</v>
      </c>
      <c r="D830" s="0">
        <f t="shared" si="12"/>
        <v>0</v>
      </c>
    </row>
    <row r="831">
      <c r="B831" s="0">
        <v>0</v>
      </c>
      <c r="C831" s="0">
        <v>0</v>
      </c>
      <c r="D831" s="0">
        <f t="shared" si="12"/>
        <v>0</v>
      </c>
    </row>
    <row r="832">
      <c r="D832" s="0">
        <f t="shared" si="12"/>
        <v>0</v>
      </c>
    </row>
    <row r="833">
      <c r="D833" s="0">
        <f t="shared" si="12"/>
        <v>0</v>
      </c>
    </row>
    <row r="834">
      <c r="B834" s="0">
        <v>0</v>
      </c>
      <c r="C834" s="0">
        <v>0</v>
      </c>
      <c r="D834" s="0">
        <f t="shared" si="12"/>
        <v>0</v>
      </c>
    </row>
    <row r="835">
      <c r="B835" s="0">
        <v>0</v>
      </c>
      <c r="C835" s="0">
        <v>0</v>
      </c>
      <c r="D835" s="0">
        <f t="shared" si="12"/>
        <v>0</v>
      </c>
    </row>
    <row r="836">
      <c r="B836" s="0">
        <v>0</v>
      </c>
      <c r="C836" s="0">
        <v>0</v>
      </c>
      <c r="D836" s="0">
        <f t="shared" si="12"/>
        <v>0</v>
      </c>
    </row>
    <row r="837">
      <c r="D837" s="0">
        <f t="shared" si="12"/>
        <v>0</v>
      </c>
    </row>
    <row r="838">
      <c r="D838" s="0">
        <f t="shared" si="12"/>
        <v>0</v>
      </c>
    </row>
    <row r="839">
      <c r="B839" s="0">
        <v>335204</v>
      </c>
      <c r="C839" s="0">
        <v>335204</v>
      </c>
      <c r="D839" s="0">
        <f t="shared" si="12"/>
        <v>0</v>
      </c>
    </row>
    <row r="840">
      <c r="B840" s="0">
        <v>14850</v>
      </c>
      <c r="C840" s="0">
        <v>14850</v>
      </c>
      <c r="D840" s="0">
        <f t="shared" si="12"/>
        <v>0</v>
      </c>
    </row>
    <row r="841">
      <c r="B841" s="0">
        <v>0</v>
      </c>
      <c r="C841" s="0">
        <v>0</v>
      </c>
      <c r="D841" s="0">
        <f t="shared" si="12"/>
        <v>0</v>
      </c>
    </row>
    <row r="842">
      <c r="B842" s="0">
        <v>0</v>
      </c>
      <c r="C842" s="0">
        <v>0</v>
      </c>
      <c r="D842" s="0">
        <f t="shared" si="12"/>
        <v>0</v>
      </c>
    </row>
    <row r="843">
      <c r="B843" s="0">
        <v>0</v>
      </c>
      <c r="C843" s="0">
        <v>0</v>
      </c>
      <c r="D843" s="0">
        <f t="shared" si="12"/>
        <v>0</v>
      </c>
    </row>
    <row r="844">
      <c r="B844" s="0">
        <v>350054</v>
      </c>
      <c r="C844" s="0">
        <v>350054</v>
      </c>
      <c r="D844" s="0">
        <f t="shared" si="12"/>
        <v>0</v>
      </c>
    </row>
    <row r="845">
      <c r="D845" s="0">
        <f t="shared" si="12"/>
        <v>0</v>
      </c>
    </row>
    <row r="846">
      <c r="D846" s="0">
        <f t="shared" si="12"/>
        <v>0</v>
      </c>
    </row>
    <row r="847">
      <c r="B847" s="0">
        <v>145000</v>
      </c>
      <c r="C847" s="0">
        <v>145000</v>
      </c>
      <c r="D847" s="0">
        <f t="shared" si="12"/>
        <v>0</v>
      </c>
    </row>
    <row r="848">
      <c r="B848" s="0">
        <v>0</v>
      </c>
      <c r="C848" s="0">
        <v>0</v>
      </c>
      <c r="D848" s="0">
        <f t="shared" si="12"/>
        <v>0</v>
      </c>
    </row>
    <row r="849">
      <c r="B849" s="0">
        <v>145000</v>
      </c>
      <c r="C849" s="0">
        <v>145000</v>
      </c>
      <c r="D849" s="0">
        <f t="shared" si="12"/>
        <v>0</v>
      </c>
    </row>
    <row r="850">
      <c r="D850" s="0">
        <f t="shared" si="12"/>
        <v>0</v>
      </c>
    </row>
    <row r="851">
      <c r="D851" s="0">
        <f t="shared" si="12"/>
        <v>0</v>
      </c>
    </row>
    <row r="852">
      <c r="B852" s="0">
        <v>199859.11</v>
      </c>
      <c r="C852" s="0">
        <v>199859.11</v>
      </c>
      <c r="D852" s="0">
        <f t="shared" si="12"/>
        <v>0</v>
      </c>
    </row>
    <row r="853">
      <c r="B853" s="0">
        <v>0</v>
      </c>
      <c r="C853" s="0">
        <v>0</v>
      </c>
      <c r="D853" s="0">
        <f ref="D853:D916" t="shared" si="13">+C853-B853</f>
        <v>0</v>
      </c>
    </row>
    <row r="854">
      <c r="B854" s="0">
        <v>199859.11</v>
      </c>
      <c r="C854" s="0">
        <v>199859.11</v>
      </c>
      <c r="D854" s="0">
        <f t="shared" si="13"/>
        <v>0</v>
      </c>
    </row>
    <row r="855">
      <c r="D855" s="0">
        <f t="shared" si="13"/>
        <v>0</v>
      </c>
    </row>
    <row r="856">
      <c r="D856" s="0">
        <f t="shared" si="13"/>
        <v>0</v>
      </c>
    </row>
    <row r="857">
      <c r="B857" s="0">
        <v>0</v>
      </c>
      <c r="C857" s="0">
        <v>0</v>
      </c>
      <c r="D857" s="0">
        <f t="shared" si="13"/>
        <v>0</v>
      </c>
    </row>
    <row r="858">
      <c r="B858" s="0">
        <v>0</v>
      </c>
      <c r="C858" s="0">
        <v>0</v>
      </c>
      <c r="D858" s="0">
        <f t="shared" si="13"/>
        <v>0</v>
      </c>
    </row>
    <row r="859">
      <c r="B859" s="0">
        <v>0</v>
      </c>
      <c r="C859" s="0">
        <v>0</v>
      </c>
      <c r="D859" s="0">
        <f t="shared" si="13"/>
        <v>0</v>
      </c>
    </row>
    <row r="860">
      <c r="D860" s="0">
        <f t="shared" si="13"/>
        <v>0</v>
      </c>
    </row>
    <row r="861">
      <c r="D861" s="0">
        <f t="shared" si="13"/>
        <v>0</v>
      </c>
    </row>
    <row r="862">
      <c r="B862" s="0">
        <v>145000</v>
      </c>
      <c r="C862" s="0">
        <v>145000</v>
      </c>
      <c r="D862" s="0">
        <f t="shared" si="13"/>
        <v>0</v>
      </c>
    </row>
    <row r="863">
      <c r="B863" s="0">
        <v>0</v>
      </c>
      <c r="C863" s="0">
        <v>0</v>
      </c>
      <c r="D863" s="0">
        <f t="shared" si="13"/>
        <v>0</v>
      </c>
    </row>
    <row r="864">
      <c r="B864" s="0">
        <v>145000</v>
      </c>
      <c r="C864" s="0">
        <v>145000</v>
      </c>
      <c r="D864" s="0">
        <f t="shared" si="13"/>
        <v>0</v>
      </c>
    </row>
    <row r="865">
      <c r="D865" s="0">
        <f t="shared" si="13"/>
        <v>0</v>
      </c>
    </row>
    <row r="866">
      <c r="D866" s="0">
        <f t="shared" si="13"/>
        <v>0</v>
      </c>
    </row>
    <row r="867">
      <c r="B867" s="0">
        <v>1000000</v>
      </c>
      <c r="C867" s="0">
        <v>1000000</v>
      </c>
      <c r="D867" s="0">
        <f t="shared" si="13"/>
        <v>0</v>
      </c>
    </row>
    <row r="868">
      <c r="B868" s="0">
        <v>0</v>
      </c>
      <c r="C868" s="0">
        <v>0</v>
      </c>
      <c r="D868" s="0">
        <f t="shared" si="13"/>
        <v>0</v>
      </c>
    </row>
    <row r="869">
      <c r="B869" s="0">
        <v>1000000</v>
      </c>
      <c r="C869" s="0">
        <v>1000000</v>
      </c>
      <c r="D869" s="0">
        <f t="shared" si="13"/>
        <v>0</v>
      </c>
    </row>
    <row r="870">
      <c r="D870" s="0">
        <f t="shared" si="13"/>
        <v>0</v>
      </c>
    </row>
    <row r="871">
      <c r="D871" s="0">
        <f t="shared" si="13"/>
        <v>0</v>
      </c>
    </row>
    <row r="872">
      <c r="B872" s="0">
        <v>4198</v>
      </c>
      <c r="C872" s="0">
        <v>4198</v>
      </c>
      <c r="D872" s="0">
        <f t="shared" si="13"/>
        <v>0</v>
      </c>
    </row>
    <row r="873">
      <c r="B873" s="0">
        <v>25009</v>
      </c>
      <c r="C873" s="0">
        <v>25009</v>
      </c>
      <c r="D873" s="0">
        <f t="shared" si="13"/>
        <v>0</v>
      </c>
    </row>
    <row r="874">
      <c r="B874" s="0">
        <v>23100</v>
      </c>
      <c r="C874" s="0">
        <v>23100</v>
      </c>
      <c r="D874" s="0">
        <f t="shared" si="13"/>
        <v>0</v>
      </c>
    </row>
    <row r="875">
      <c r="B875" s="0">
        <v>0</v>
      </c>
      <c r="C875" s="0">
        <v>0</v>
      </c>
      <c r="D875" s="0">
        <f t="shared" si="13"/>
        <v>0</v>
      </c>
    </row>
    <row r="876">
      <c r="B876" s="0">
        <v>415400.01</v>
      </c>
      <c r="C876" s="0">
        <v>415400.01</v>
      </c>
      <c r="D876" s="0">
        <f t="shared" si="13"/>
        <v>0</v>
      </c>
    </row>
    <row r="877">
      <c r="B877" s="0">
        <v>1950</v>
      </c>
      <c r="C877" s="0">
        <v>1950</v>
      </c>
      <c r="D877" s="0">
        <f t="shared" si="13"/>
        <v>0</v>
      </c>
    </row>
    <row r="878">
      <c r="B878" s="0">
        <v>0</v>
      </c>
      <c r="C878" s="0">
        <v>0</v>
      </c>
      <c r="D878" s="0">
        <f t="shared" si="13"/>
        <v>0</v>
      </c>
    </row>
    <row r="879">
      <c r="B879" s="0">
        <v>469657.01</v>
      </c>
      <c r="C879" s="0">
        <v>469657.01</v>
      </c>
      <c r="D879" s="0">
        <f t="shared" si="13"/>
        <v>0</v>
      </c>
    </row>
    <row r="880">
      <c r="D880" s="0">
        <f t="shared" si="13"/>
        <v>0</v>
      </c>
    </row>
    <row r="881">
      <c r="D881" s="0">
        <f t="shared" si="13"/>
        <v>0</v>
      </c>
    </row>
    <row r="882">
      <c r="B882" s="0">
        <v>1420</v>
      </c>
      <c r="C882" s="0">
        <v>1420</v>
      </c>
      <c r="D882" s="0">
        <f t="shared" si="13"/>
        <v>0</v>
      </c>
    </row>
    <row r="883">
      <c r="B883" s="0">
        <v>0</v>
      </c>
      <c r="C883" s="0">
        <v>0</v>
      </c>
      <c r="D883" s="0">
        <f t="shared" si="13"/>
        <v>0</v>
      </c>
    </row>
    <row r="884">
      <c r="B884" s="0">
        <v>0</v>
      </c>
      <c r="C884" s="0">
        <v>0</v>
      </c>
      <c r="D884" s="0">
        <f t="shared" si="13"/>
        <v>0</v>
      </c>
    </row>
    <row r="885">
      <c r="B885" s="0">
        <v>0</v>
      </c>
      <c r="C885" s="0">
        <v>0</v>
      </c>
      <c r="D885" s="0">
        <f t="shared" si="13"/>
        <v>0</v>
      </c>
    </row>
    <row r="886">
      <c r="B886" s="0">
        <v>1420</v>
      </c>
      <c r="C886" s="0">
        <v>1420</v>
      </c>
      <c r="D886" s="0">
        <f t="shared" si="13"/>
        <v>0</v>
      </c>
    </row>
    <row r="887">
      <c r="D887" s="0">
        <f t="shared" si="13"/>
        <v>0</v>
      </c>
    </row>
    <row r="888">
      <c r="D888" s="0">
        <f t="shared" si="13"/>
        <v>0</v>
      </c>
    </row>
    <row r="889">
      <c r="B889" s="0">
        <v>206547.09999999998</v>
      </c>
      <c r="C889" s="0">
        <v>206547.09999999998</v>
      </c>
      <c r="D889" s="0">
        <f t="shared" si="13"/>
        <v>0</v>
      </c>
    </row>
    <row r="890">
      <c r="B890" s="0">
        <v>259320</v>
      </c>
      <c r="C890" s="0">
        <v>259320</v>
      </c>
      <c r="D890" s="0">
        <f t="shared" si="13"/>
        <v>0</v>
      </c>
    </row>
    <row r="891">
      <c r="B891" s="0">
        <v>359080</v>
      </c>
      <c r="C891" s="0">
        <v>359080</v>
      </c>
      <c r="D891" s="0">
        <f t="shared" si="13"/>
        <v>0</v>
      </c>
    </row>
    <row r="892">
      <c r="B892" s="0">
        <v>283655</v>
      </c>
      <c r="C892" s="0">
        <v>283655</v>
      </c>
      <c r="D892" s="0">
        <f t="shared" si="13"/>
        <v>0</v>
      </c>
    </row>
    <row r="893">
      <c r="B893" s="0">
        <v>0</v>
      </c>
      <c r="C893" s="0">
        <v>0</v>
      </c>
      <c r="D893" s="0">
        <f t="shared" si="13"/>
        <v>0</v>
      </c>
    </row>
    <row r="894">
      <c r="B894" s="0">
        <v>92048</v>
      </c>
      <c r="C894" s="0">
        <v>92048</v>
      </c>
      <c r="D894" s="0">
        <f t="shared" si="13"/>
        <v>0</v>
      </c>
    </row>
    <row r="895">
      <c r="B895" s="0">
        <v>0</v>
      </c>
      <c r="C895" s="0">
        <v>0</v>
      </c>
      <c r="D895" s="0">
        <f t="shared" si="13"/>
        <v>0</v>
      </c>
    </row>
    <row r="896">
      <c r="B896" s="0">
        <v>1200650.1</v>
      </c>
      <c r="C896" s="0">
        <v>1200650.1</v>
      </c>
      <c r="D896" s="0">
        <f t="shared" si="13"/>
        <v>0</v>
      </c>
    </row>
    <row r="897">
      <c r="D897" s="0">
        <f t="shared" si="13"/>
        <v>0</v>
      </c>
    </row>
    <row r="898">
      <c r="D898" s="0">
        <f t="shared" si="13"/>
        <v>0</v>
      </c>
    </row>
    <row r="899">
      <c r="B899" s="0">
        <v>0</v>
      </c>
      <c r="C899" s="0">
        <v>0</v>
      </c>
      <c r="D899" s="0">
        <f t="shared" si="13"/>
        <v>0</v>
      </c>
    </row>
    <row r="900">
      <c r="B900" s="0">
        <v>0</v>
      </c>
      <c r="C900" s="0">
        <v>0</v>
      </c>
      <c r="D900" s="0">
        <f t="shared" si="13"/>
        <v>0</v>
      </c>
    </row>
    <row r="901">
      <c r="B901" s="0">
        <v>0</v>
      </c>
      <c r="C901" s="0">
        <v>0</v>
      </c>
      <c r="D901" s="0">
        <f t="shared" si="13"/>
        <v>0</v>
      </c>
    </row>
    <row r="902">
      <c r="D902" s="0">
        <f t="shared" si="13"/>
        <v>0</v>
      </c>
    </row>
    <row r="903">
      <c r="D903" s="0">
        <f t="shared" si="13"/>
        <v>0</v>
      </c>
    </row>
    <row r="904">
      <c r="B904" s="0">
        <v>0</v>
      </c>
      <c r="C904" s="0">
        <v>0</v>
      </c>
      <c r="D904" s="0">
        <f t="shared" si="13"/>
        <v>0</v>
      </c>
    </row>
    <row r="905">
      <c r="B905" s="0">
        <v>0</v>
      </c>
      <c r="C905" s="0">
        <v>0</v>
      </c>
      <c r="D905" s="0">
        <f t="shared" si="13"/>
        <v>0</v>
      </c>
    </row>
    <row r="906">
      <c r="B906" s="0">
        <v>0</v>
      </c>
      <c r="C906" s="0">
        <v>0</v>
      </c>
      <c r="D906" s="0">
        <f t="shared" si="13"/>
        <v>0</v>
      </c>
    </row>
    <row r="907">
      <c r="B907" s="0">
        <v>0</v>
      </c>
      <c r="C907" s="0">
        <v>0</v>
      </c>
      <c r="D907" s="0">
        <f t="shared" si="13"/>
        <v>0</v>
      </c>
    </row>
    <row r="908">
      <c r="D908" s="0">
        <f t="shared" si="13"/>
        <v>0</v>
      </c>
    </row>
    <row r="909">
      <c r="D909" s="0">
        <f t="shared" si="13"/>
        <v>0</v>
      </c>
    </row>
    <row r="910">
      <c r="B910" s="0">
        <v>14473.16</v>
      </c>
      <c r="C910" s="0">
        <v>14473.16</v>
      </c>
      <c r="D910" s="0">
        <f t="shared" si="13"/>
        <v>0</v>
      </c>
    </row>
    <row r="911">
      <c r="B911" s="0">
        <v>35800</v>
      </c>
      <c r="C911" s="0">
        <v>35800</v>
      </c>
      <c r="D911" s="0">
        <f t="shared" si="13"/>
        <v>0</v>
      </c>
    </row>
    <row r="912">
      <c r="B912" s="0">
        <v>29800</v>
      </c>
      <c r="C912" s="0">
        <v>29800</v>
      </c>
      <c r="D912" s="0">
        <f t="shared" si="13"/>
        <v>0</v>
      </c>
    </row>
    <row r="913">
      <c r="B913" s="0">
        <v>13638666.969999995</v>
      </c>
      <c r="C913" s="0">
        <v>13638666.969999995</v>
      </c>
      <c r="D913" s="0">
        <f t="shared" si="13"/>
        <v>0</v>
      </c>
    </row>
    <row r="914">
      <c r="B914" s="0">
        <v>0</v>
      </c>
      <c r="C914" s="0">
        <v>0</v>
      </c>
      <c r="D914" s="0">
        <f t="shared" si="13"/>
        <v>0</v>
      </c>
    </row>
    <row r="915">
      <c r="B915" s="0">
        <v>13718740.129999995</v>
      </c>
      <c r="C915" s="0">
        <v>13718740.129999995</v>
      </c>
      <c r="D915" s="0">
        <f t="shared" si="13"/>
        <v>0</v>
      </c>
    </row>
    <row r="916">
      <c r="D916" s="0">
        <f t="shared" si="13"/>
        <v>0</v>
      </c>
    </row>
    <row r="917">
      <c r="D917" s="0">
        <f ref="D917:D980" t="shared" si="14">+C917-B917</f>
        <v>0</v>
      </c>
    </row>
    <row r="918">
      <c r="B918" s="0">
        <v>0</v>
      </c>
      <c r="C918" s="0">
        <v>0</v>
      </c>
      <c r="D918" s="0">
        <f t="shared" si="14"/>
        <v>0</v>
      </c>
    </row>
    <row r="919">
      <c r="B919" s="0">
        <v>0</v>
      </c>
      <c r="C919" s="0">
        <v>0</v>
      </c>
      <c r="D919" s="0">
        <f t="shared" si="14"/>
        <v>0</v>
      </c>
    </row>
    <row r="920">
      <c r="B920" s="0">
        <v>0</v>
      </c>
      <c r="C920" s="0">
        <v>0</v>
      </c>
      <c r="D920" s="0">
        <f t="shared" si="14"/>
        <v>0</v>
      </c>
    </row>
    <row r="921">
      <c r="D921" s="0">
        <f t="shared" si="14"/>
        <v>0</v>
      </c>
    </row>
    <row r="922">
      <c r="D922" s="0">
        <f t="shared" si="14"/>
        <v>0</v>
      </c>
    </row>
    <row r="923">
      <c r="B923" s="0">
        <v>202506.82</v>
      </c>
      <c r="C923" s="0">
        <v>202506.82</v>
      </c>
      <c r="D923" s="0">
        <f t="shared" si="14"/>
        <v>0</v>
      </c>
    </row>
    <row r="924">
      <c r="B924" s="0">
        <v>0</v>
      </c>
      <c r="C924" s="0">
        <v>0</v>
      </c>
      <c r="D924" s="0">
        <f t="shared" si="14"/>
        <v>0</v>
      </c>
    </row>
    <row r="925">
      <c r="B925" s="0">
        <v>590784.72</v>
      </c>
      <c r="C925" s="0">
        <v>590784.72</v>
      </c>
      <c r="D925" s="0">
        <f t="shared" si="14"/>
        <v>0</v>
      </c>
    </row>
    <row r="926">
      <c r="B926" s="0">
        <v>0</v>
      </c>
      <c r="C926" s="0">
        <v>0</v>
      </c>
      <c r="D926" s="0">
        <f t="shared" si="14"/>
        <v>0</v>
      </c>
    </row>
    <row r="927">
      <c r="B927" s="0">
        <v>793291.54</v>
      </c>
      <c r="C927" s="0">
        <v>793291.54</v>
      </c>
      <c r="D927" s="0">
        <f t="shared" si="14"/>
        <v>0</v>
      </c>
    </row>
    <row r="928">
      <c r="D928" s="0">
        <f t="shared" si="14"/>
        <v>0</v>
      </c>
    </row>
    <row r="929">
      <c r="D929" s="0">
        <f t="shared" si="14"/>
        <v>0</v>
      </c>
    </row>
    <row r="930">
      <c r="B930" s="0">
        <v>667937</v>
      </c>
      <c r="C930" s="0">
        <v>667937</v>
      </c>
      <c r="D930" s="0">
        <f t="shared" si="14"/>
        <v>0</v>
      </c>
    </row>
    <row r="931">
      <c r="B931" s="0">
        <v>291155</v>
      </c>
      <c r="C931" s="0">
        <v>291155</v>
      </c>
      <c r="D931" s="0">
        <f t="shared" si="14"/>
        <v>0</v>
      </c>
    </row>
    <row r="932">
      <c r="B932" s="0">
        <v>0</v>
      </c>
      <c r="C932" s="0">
        <v>0</v>
      </c>
      <c r="D932" s="0">
        <f t="shared" si="14"/>
        <v>0</v>
      </c>
    </row>
    <row r="933">
      <c r="B933" s="0">
        <v>0</v>
      </c>
      <c r="C933" s="0">
        <v>0</v>
      </c>
      <c r="D933" s="0">
        <f t="shared" si="14"/>
        <v>0</v>
      </c>
    </row>
    <row r="934">
      <c r="B934" s="0">
        <v>959092</v>
      </c>
      <c r="C934" s="0">
        <v>959092</v>
      </c>
      <c r="D934" s="0">
        <f t="shared" si="14"/>
        <v>0</v>
      </c>
    </row>
    <row r="935">
      <c r="D935" s="0">
        <f t="shared" si="14"/>
        <v>0</v>
      </c>
    </row>
    <row r="936">
      <c r="D936" s="0">
        <f t="shared" si="14"/>
        <v>0</v>
      </c>
    </row>
    <row r="937">
      <c r="B937" s="0">
        <v>7222.95</v>
      </c>
      <c r="C937" s="0">
        <v>7222.95</v>
      </c>
      <c r="D937" s="0">
        <f t="shared" si="14"/>
        <v>0</v>
      </c>
    </row>
    <row r="938">
      <c r="B938" s="0">
        <v>104285.6</v>
      </c>
      <c r="C938" s="0">
        <v>104285.6</v>
      </c>
      <c r="D938" s="0">
        <f t="shared" si="14"/>
        <v>0</v>
      </c>
    </row>
    <row r="939">
      <c r="B939" s="0">
        <v>0</v>
      </c>
      <c r="C939" s="0">
        <v>0</v>
      </c>
      <c r="D939" s="0">
        <f t="shared" si="14"/>
        <v>0</v>
      </c>
    </row>
    <row r="940">
      <c r="B940" s="0">
        <v>111508.55</v>
      </c>
      <c r="C940" s="0">
        <v>111508.55</v>
      </c>
      <c r="D940" s="0">
        <f t="shared" si="14"/>
        <v>0</v>
      </c>
    </row>
    <row r="941">
      <c r="D941" s="0">
        <f t="shared" si="14"/>
        <v>0</v>
      </c>
    </row>
    <row r="942">
      <c r="D942" s="0">
        <f t="shared" si="14"/>
        <v>0</v>
      </c>
    </row>
    <row r="943">
      <c r="B943" s="0">
        <v>6363.7099999999991</v>
      </c>
      <c r="C943" s="0">
        <v>6363.7099999999991</v>
      </c>
      <c r="D943" s="0">
        <f t="shared" si="14"/>
        <v>0</v>
      </c>
    </row>
    <row r="944">
      <c r="B944" s="0">
        <v>0</v>
      </c>
      <c r="C944" s="0">
        <v>0</v>
      </c>
      <c r="D944" s="0">
        <f t="shared" si="14"/>
        <v>0</v>
      </c>
    </row>
    <row r="945">
      <c r="B945" s="0">
        <v>6363.7099999999991</v>
      </c>
      <c r="C945" s="0">
        <v>6363.7099999999991</v>
      </c>
      <c r="D945" s="0">
        <f t="shared" si="14"/>
        <v>0</v>
      </c>
    </row>
    <row r="946">
      <c r="D946" s="0">
        <f t="shared" si="14"/>
        <v>0</v>
      </c>
    </row>
    <row r="947">
      <c r="D947" s="0">
        <f t="shared" si="14"/>
        <v>0</v>
      </c>
    </row>
    <row r="948">
      <c r="B948" s="0">
        <v>0</v>
      </c>
      <c r="C948" s="0">
        <v>0</v>
      </c>
      <c r="D948" s="0">
        <f t="shared" si="14"/>
        <v>0</v>
      </c>
    </row>
    <row r="949">
      <c r="B949" s="0">
        <v>0</v>
      </c>
      <c r="C949" s="0">
        <v>0</v>
      </c>
      <c r="D949" s="0">
        <f t="shared" si="14"/>
        <v>0</v>
      </c>
    </row>
    <row r="950">
      <c r="B950" s="0">
        <v>0</v>
      </c>
      <c r="C950" s="0">
        <v>0</v>
      </c>
      <c r="D950" s="0">
        <f t="shared" si="14"/>
        <v>0</v>
      </c>
    </row>
    <row r="951">
      <c r="D951" s="0">
        <f t="shared" si="14"/>
        <v>0</v>
      </c>
    </row>
    <row r="952">
      <c r="D952" s="0">
        <f t="shared" si="14"/>
        <v>0</v>
      </c>
    </row>
    <row r="953">
      <c r="B953" s="0">
        <v>274700</v>
      </c>
      <c r="C953" s="0">
        <v>274700</v>
      </c>
      <c r="D953" s="0">
        <f t="shared" si="14"/>
        <v>0</v>
      </c>
    </row>
    <row r="954">
      <c r="B954" s="0">
        <v>0</v>
      </c>
      <c r="C954" s="0">
        <v>0</v>
      </c>
      <c r="D954" s="0">
        <f t="shared" si="14"/>
        <v>0</v>
      </c>
    </row>
    <row r="955">
      <c r="B955" s="0">
        <v>274700</v>
      </c>
      <c r="C955" s="0">
        <v>274700</v>
      </c>
      <c r="D955" s="0">
        <f t="shared" si="14"/>
        <v>0</v>
      </c>
    </row>
    <row r="956">
      <c r="D956" s="0">
        <f t="shared" si="14"/>
        <v>0</v>
      </c>
    </row>
    <row r="957">
      <c r="D957" s="0">
        <f t="shared" si="14"/>
        <v>0</v>
      </c>
    </row>
    <row r="958">
      <c r="B958" s="0">
        <v>0</v>
      </c>
      <c r="C958" s="0">
        <v>0</v>
      </c>
      <c r="D958" s="0">
        <f t="shared" si="14"/>
        <v>0</v>
      </c>
    </row>
    <row r="959">
      <c r="B959" s="0">
        <v>0</v>
      </c>
      <c r="C959" s="0">
        <v>0</v>
      </c>
      <c r="D959" s="0">
        <f t="shared" si="14"/>
        <v>0</v>
      </c>
    </row>
    <row r="960">
      <c r="B960" s="0">
        <v>0</v>
      </c>
      <c r="C960" s="0">
        <v>0</v>
      </c>
      <c r="D960" s="0">
        <f t="shared" si="14"/>
        <v>0</v>
      </c>
    </row>
    <row r="961">
      <c r="D961" s="0">
        <f t="shared" si="14"/>
        <v>0</v>
      </c>
    </row>
    <row r="962">
      <c r="D962" s="0">
        <f t="shared" si="14"/>
        <v>0</v>
      </c>
    </row>
    <row r="963">
      <c r="B963" s="0">
        <v>259122</v>
      </c>
      <c r="C963" s="0">
        <v>259122</v>
      </c>
      <c r="D963" s="0">
        <f t="shared" si="14"/>
        <v>0</v>
      </c>
    </row>
    <row r="964">
      <c r="B964" s="0">
        <v>0</v>
      </c>
      <c r="C964" s="0">
        <v>0</v>
      </c>
      <c r="D964" s="0">
        <f t="shared" si="14"/>
        <v>0</v>
      </c>
    </row>
    <row r="965">
      <c r="B965" s="0">
        <v>259122</v>
      </c>
      <c r="C965" s="0">
        <v>259122</v>
      </c>
      <c r="D965" s="0">
        <f t="shared" si="14"/>
        <v>0</v>
      </c>
    </row>
    <row r="966">
      <c r="D966" s="0">
        <f t="shared" si="14"/>
        <v>0</v>
      </c>
    </row>
    <row r="967">
      <c r="D967" s="0">
        <f t="shared" si="14"/>
        <v>0</v>
      </c>
    </row>
    <row r="968">
      <c r="B968" s="0">
        <v>0</v>
      </c>
      <c r="C968" s="0">
        <v>0</v>
      </c>
      <c r="D968" s="0">
        <f t="shared" si="14"/>
        <v>0</v>
      </c>
    </row>
    <row r="969">
      <c r="B969" s="0">
        <v>0</v>
      </c>
      <c r="C969" s="0">
        <v>0</v>
      </c>
      <c r="D969" s="0">
        <f t="shared" si="14"/>
        <v>0</v>
      </c>
    </row>
    <row r="970">
      <c r="B970" s="0">
        <v>0</v>
      </c>
      <c r="C970" s="0">
        <v>0</v>
      </c>
      <c r="D970" s="0">
        <f t="shared" si="14"/>
        <v>0</v>
      </c>
    </row>
    <row r="971">
      <c r="D971" s="0">
        <f t="shared" si="14"/>
        <v>0</v>
      </c>
    </row>
    <row r="972">
      <c r="D972" s="0">
        <f t="shared" si="14"/>
        <v>0</v>
      </c>
    </row>
    <row r="973">
      <c r="B973" s="0">
        <v>7832</v>
      </c>
      <c r="C973" s="0">
        <v>7832</v>
      </c>
      <c r="D973" s="0">
        <f t="shared" si="14"/>
        <v>0</v>
      </c>
    </row>
    <row r="974">
      <c r="B974" s="0">
        <v>117410</v>
      </c>
      <c r="C974" s="0">
        <v>117410</v>
      </c>
      <c r="D974" s="0">
        <f t="shared" si="14"/>
        <v>0</v>
      </c>
    </row>
    <row r="975">
      <c r="B975" s="0">
        <v>0</v>
      </c>
      <c r="C975" s="0">
        <v>0</v>
      </c>
      <c r="D975" s="0">
        <f t="shared" si="14"/>
        <v>0</v>
      </c>
    </row>
    <row r="976">
      <c r="B976" s="0">
        <v>0</v>
      </c>
      <c r="C976" s="0">
        <v>0</v>
      </c>
      <c r="D976" s="0">
        <f t="shared" si="14"/>
        <v>0</v>
      </c>
    </row>
    <row r="977">
      <c r="B977" s="0">
        <v>495121.47000000003</v>
      </c>
      <c r="C977" s="0">
        <v>495121.47000000009</v>
      </c>
      <c r="D977" s="0">
        <f t="shared" si="14"/>
        <v>0</v>
      </c>
    </row>
    <row r="978">
      <c r="B978" s="0">
        <v>0</v>
      </c>
      <c r="C978" s="0">
        <v>0</v>
      </c>
      <c r="D978" s="0">
        <f t="shared" si="14"/>
        <v>0</v>
      </c>
    </row>
    <row r="979">
      <c r="B979" s="0">
        <v>620363.47</v>
      </c>
      <c r="C979" s="0">
        <v>620363.47000000009</v>
      </c>
      <c r="D979" s="0">
        <f t="shared" si="14"/>
        <v>0</v>
      </c>
    </row>
    <row r="980">
      <c r="D980" s="0">
        <f t="shared" si="14"/>
        <v>0</v>
      </c>
    </row>
    <row r="981">
      <c r="D981" s="0">
        <f ref="D981:D1044" t="shared" si="15">+C981-B981</f>
        <v>0</v>
      </c>
    </row>
    <row r="982">
      <c r="B982" s="0">
        <v>6712</v>
      </c>
      <c r="C982" s="0">
        <v>6712</v>
      </c>
      <c r="D982" s="0">
        <f t="shared" si="15"/>
        <v>0</v>
      </c>
    </row>
    <row r="983">
      <c r="B983" s="0">
        <v>60000</v>
      </c>
      <c r="C983" s="0">
        <v>60000</v>
      </c>
      <c r="D983" s="0">
        <f t="shared" si="15"/>
        <v>0</v>
      </c>
    </row>
    <row r="984">
      <c r="B984" s="0">
        <v>56293.469999999994</v>
      </c>
      <c r="C984" s="0">
        <v>56293.469999999994</v>
      </c>
      <c r="D984" s="0">
        <f t="shared" si="15"/>
        <v>0</v>
      </c>
    </row>
    <row r="985">
      <c r="B985" s="0">
        <v>0</v>
      </c>
      <c r="C985" s="0">
        <v>0</v>
      </c>
      <c r="D985" s="0">
        <f t="shared" si="15"/>
        <v>0</v>
      </c>
    </row>
    <row r="986">
      <c r="B986" s="0">
        <v>123005.47</v>
      </c>
      <c r="C986" s="0">
        <v>123005.47</v>
      </c>
      <c r="D986" s="0">
        <f t="shared" si="15"/>
        <v>0</v>
      </c>
    </row>
    <row r="987">
      <c r="D987" s="0">
        <f t="shared" si="15"/>
        <v>0</v>
      </c>
    </row>
    <row r="988">
      <c r="D988" s="0">
        <f t="shared" si="15"/>
        <v>0</v>
      </c>
    </row>
    <row r="989">
      <c r="B989" s="0">
        <v>0</v>
      </c>
      <c r="C989" s="0">
        <v>0</v>
      </c>
      <c r="D989" s="0">
        <f t="shared" si="15"/>
        <v>0</v>
      </c>
    </row>
    <row r="990">
      <c r="B990" s="0">
        <v>0</v>
      </c>
      <c r="C990" s="0">
        <v>0</v>
      </c>
      <c r="D990" s="0">
        <f t="shared" si="15"/>
        <v>0</v>
      </c>
    </row>
    <row r="991">
      <c r="B991" s="0">
        <v>76916.2</v>
      </c>
      <c r="C991" s="0">
        <v>76916.2</v>
      </c>
      <c r="D991" s="0">
        <f t="shared" si="15"/>
        <v>0</v>
      </c>
    </row>
    <row r="992">
      <c r="B992" s="0">
        <v>0</v>
      </c>
      <c r="C992" s="0">
        <v>0</v>
      </c>
      <c r="D992" s="0">
        <f t="shared" si="15"/>
        <v>0</v>
      </c>
    </row>
    <row r="993">
      <c r="B993" s="0">
        <v>76916.2</v>
      </c>
      <c r="C993" s="0">
        <v>76916.2</v>
      </c>
      <c r="D993" s="0">
        <f t="shared" si="15"/>
        <v>0</v>
      </c>
    </row>
    <row r="994">
      <c r="D994" s="0">
        <f t="shared" si="15"/>
        <v>0</v>
      </c>
    </row>
    <row r="995">
      <c r="D995" s="0">
        <f t="shared" si="15"/>
        <v>0</v>
      </c>
    </row>
    <row r="996">
      <c r="B996" s="0">
        <v>0</v>
      </c>
      <c r="C996" s="0">
        <v>0</v>
      </c>
      <c r="D996" s="0">
        <f t="shared" si="15"/>
        <v>0</v>
      </c>
    </row>
    <row r="997">
      <c r="B997" s="0">
        <v>122108.74</v>
      </c>
      <c r="C997" s="0">
        <v>122108.74</v>
      </c>
      <c r="D997" s="0">
        <f t="shared" si="15"/>
        <v>0</v>
      </c>
    </row>
    <row r="998">
      <c r="B998" s="0">
        <v>0</v>
      </c>
      <c r="C998" s="0">
        <v>0</v>
      </c>
      <c r="D998" s="0">
        <f t="shared" si="15"/>
        <v>0</v>
      </c>
    </row>
    <row r="999">
      <c r="B999" s="0">
        <v>122108.74</v>
      </c>
      <c r="C999" s="0">
        <v>122108.74</v>
      </c>
      <c r="D999" s="0">
        <f t="shared" si="15"/>
        <v>0</v>
      </c>
    </row>
    <row r="1000">
      <c r="D1000" s="0">
        <f t="shared" si="15"/>
        <v>0</v>
      </c>
    </row>
    <row r="1001">
      <c r="D1001" s="0">
        <f t="shared" si="15"/>
        <v>0</v>
      </c>
    </row>
    <row r="1002">
      <c r="B1002" s="0">
        <v>1210</v>
      </c>
      <c r="C1002" s="0">
        <v>1210</v>
      </c>
      <c r="D1002" s="0">
        <f t="shared" si="15"/>
        <v>0</v>
      </c>
    </row>
    <row r="1003">
      <c r="B1003" s="0">
        <v>219112</v>
      </c>
      <c r="C1003" s="0">
        <v>219112</v>
      </c>
      <c r="D1003" s="0">
        <f t="shared" si="15"/>
        <v>0</v>
      </c>
    </row>
    <row r="1004">
      <c r="B1004" s="0">
        <v>0</v>
      </c>
      <c r="C1004" s="0">
        <v>0</v>
      </c>
      <c r="D1004" s="0">
        <f t="shared" si="15"/>
        <v>0</v>
      </c>
    </row>
    <row r="1005">
      <c r="B1005" s="0">
        <v>220322</v>
      </c>
      <c r="C1005" s="0">
        <v>220322</v>
      </c>
      <c r="D1005" s="0">
        <f t="shared" si="15"/>
        <v>0</v>
      </c>
    </row>
    <row r="1006">
      <c r="D1006" s="0">
        <f t="shared" si="15"/>
        <v>0</v>
      </c>
    </row>
    <row r="1007">
      <c r="D1007" s="0">
        <f t="shared" si="15"/>
        <v>0</v>
      </c>
    </row>
    <row r="1008">
      <c r="B1008" s="0">
        <v>195887</v>
      </c>
      <c r="C1008" s="0">
        <v>195887</v>
      </c>
      <c r="D1008" s="0">
        <f t="shared" si="15"/>
        <v>0</v>
      </c>
    </row>
    <row r="1009">
      <c r="B1009" s="0">
        <v>37380</v>
      </c>
      <c r="C1009" s="0">
        <v>37380</v>
      </c>
      <c r="D1009" s="0">
        <f t="shared" si="15"/>
        <v>0</v>
      </c>
    </row>
    <row r="1010">
      <c r="B1010" s="0">
        <v>0</v>
      </c>
      <c r="C1010" s="0">
        <v>0</v>
      </c>
      <c r="D1010" s="0">
        <f t="shared" si="15"/>
        <v>0</v>
      </c>
    </row>
    <row r="1011">
      <c r="B1011" s="0">
        <v>275062.63</v>
      </c>
      <c r="C1011" s="0">
        <v>275062.63</v>
      </c>
      <c r="D1011" s="0">
        <f t="shared" si="15"/>
        <v>0</v>
      </c>
    </row>
    <row r="1012">
      <c r="B1012" s="0">
        <v>0</v>
      </c>
      <c r="C1012" s="0">
        <v>0</v>
      </c>
      <c r="D1012" s="0">
        <f t="shared" si="15"/>
        <v>0</v>
      </c>
    </row>
    <row r="1013">
      <c r="B1013" s="0">
        <v>508329.63</v>
      </c>
      <c r="C1013" s="0">
        <v>508329.63</v>
      </c>
      <c r="D1013" s="0">
        <f t="shared" si="15"/>
        <v>0</v>
      </c>
    </row>
    <row r="1014">
      <c r="D1014" s="0">
        <f t="shared" si="15"/>
        <v>0</v>
      </c>
    </row>
    <row r="1015">
      <c r="D1015" s="0">
        <f t="shared" si="15"/>
        <v>0</v>
      </c>
    </row>
    <row r="1016">
      <c r="B1016" s="0">
        <v>0</v>
      </c>
      <c r="C1016" s="0">
        <v>0</v>
      </c>
      <c r="D1016" s="0">
        <f t="shared" si="15"/>
        <v>0</v>
      </c>
    </row>
    <row r="1017">
      <c r="B1017" s="0">
        <v>0</v>
      </c>
      <c r="C1017" s="0">
        <v>0</v>
      </c>
      <c r="D1017" s="0">
        <f t="shared" si="15"/>
        <v>0</v>
      </c>
    </row>
    <row r="1018">
      <c r="B1018" s="0">
        <v>0</v>
      </c>
      <c r="C1018" s="0">
        <v>0</v>
      </c>
      <c r="D1018" s="0">
        <f t="shared" si="15"/>
        <v>0</v>
      </c>
    </row>
    <row r="1019">
      <c r="D1019" s="0">
        <f t="shared" si="15"/>
        <v>0</v>
      </c>
    </row>
    <row r="1020">
      <c r="D1020" s="0">
        <f t="shared" si="15"/>
        <v>0</v>
      </c>
    </row>
    <row r="1021">
      <c r="B1021" s="0">
        <v>0</v>
      </c>
      <c r="C1021" s="0">
        <v>0</v>
      </c>
      <c r="D1021" s="0">
        <f t="shared" si="15"/>
        <v>0</v>
      </c>
    </row>
    <row r="1022">
      <c r="B1022" s="0">
        <v>0</v>
      </c>
      <c r="C1022" s="0">
        <v>0</v>
      </c>
      <c r="D1022" s="0">
        <f t="shared" si="15"/>
        <v>0</v>
      </c>
    </row>
    <row r="1023">
      <c r="B1023" s="0">
        <v>0</v>
      </c>
      <c r="C1023" s="0">
        <v>0</v>
      </c>
      <c r="D1023" s="0">
        <f t="shared" si="15"/>
        <v>0</v>
      </c>
    </row>
    <row r="1024">
      <c r="B1024" s="0">
        <v>0</v>
      </c>
      <c r="C1024" s="0">
        <v>0</v>
      </c>
      <c r="D1024" s="0">
        <f t="shared" si="15"/>
        <v>0</v>
      </c>
    </row>
    <row r="1025">
      <c r="D1025" s="0">
        <f t="shared" si="15"/>
        <v>0</v>
      </c>
    </row>
    <row r="1026">
      <c r="D1026" s="0">
        <f t="shared" si="15"/>
        <v>0</v>
      </c>
    </row>
    <row r="1027">
      <c r="B1027" s="0">
        <v>0</v>
      </c>
      <c r="C1027" s="0">
        <v>0</v>
      </c>
      <c r="D1027" s="0">
        <f t="shared" si="15"/>
        <v>0</v>
      </c>
    </row>
    <row r="1028">
      <c r="B1028" s="0">
        <v>0</v>
      </c>
      <c r="C1028" s="0">
        <v>0</v>
      </c>
      <c r="D1028" s="0">
        <f t="shared" si="15"/>
        <v>0</v>
      </c>
    </row>
    <row r="1029">
      <c r="B1029" s="0">
        <v>0</v>
      </c>
      <c r="C1029" s="0">
        <v>0</v>
      </c>
      <c r="D1029" s="0">
        <f t="shared" si="15"/>
        <v>0</v>
      </c>
    </row>
    <row r="1030">
      <c r="D1030" s="0">
        <f t="shared" si="15"/>
        <v>0</v>
      </c>
    </row>
    <row r="1031">
      <c r="D1031" s="0">
        <f t="shared" si="15"/>
        <v>0</v>
      </c>
    </row>
    <row r="1032">
      <c r="B1032" s="0">
        <v>7741</v>
      </c>
      <c r="C1032" s="0">
        <v>7741</v>
      </c>
      <c r="D1032" s="0">
        <f t="shared" si="15"/>
        <v>0</v>
      </c>
    </row>
    <row r="1033">
      <c r="B1033" s="0">
        <v>144218.75</v>
      </c>
      <c r="C1033" s="0">
        <v>144218.75</v>
      </c>
      <c r="D1033" s="0">
        <f t="shared" si="15"/>
        <v>0</v>
      </c>
    </row>
    <row r="1034">
      <c r="B1034" s="0">
        <v>4000</v>
      </c>
      <c r="C1034" s="0">
        <v>4000</v>
      </c>
      <c r="D1034" s="0">
        <f t="shared" si="15"/>
        <v>0</v>
      </c>
    </row>
    <row r="1035">
      <c r="B1035" s="0">
        <v>776350</v>
      </c>
      <c r="C1035" s="0">
        <v>776350</v>
      </c>
      <c r="D1035" s="0">
        <f t="shared" si="15"/>
        <v>0</v>
      </c>
    </row>
    <row r="1036">
      <c r="B1036" s="0">
        <v>87320</v>
      </c>
      <c r="C1036" s="0">
        <v>87320</v>
      </c>
      <c r="D1036" s="0">
        <f t="shared" si="15"/>
        <v>0</v>
      </c>
    </row>
    <row r="1037">
      <c r="B1037" s="0">
        <v>33108.75</v>
      </c>
      <c r="C1037" s="0">
        <v>33108.75</v>
      </c>
      <c r="D1037" s="0">
        <f t="shared" si="15"/>
        <v>0</v>
      </c>
    </row>
    <row r="1038">
      <c r="B1038" s="0">
        <v>48990</v>
      </c>
      <c r="C1038" s="0">
        <v>48990</v>
      </c>
      <c r="D1038" s="0">
        <f t="shared" si="15"/>
        <v>0</v>
      </c>
    </row>
    <row r="1039">
      <c r="B1039" s="0">
        <v>11062</v>
      </c>
      <c r="C1039" s="0">
        <v>11062</v>
      </c>
      <c r="D1039" s="0">
        <f t="shared" si="15"/>
        <v>0</v>
      </c>
    </row>
    <row r="1040">
      <c r="B1040" s="0">
        <v>0</v>
      </c>
      <c r="C1040" s="0">
        <v>0</v>
      </c>
      <c r="D1040" s="0">
        <f t="shared" si="15"/>
        <v>0</v>
      </c>
    </row>
    <row r="1041">
      <c r="B1041" s="0">
        <v>1112790.5</v>
      </c>
      <c r="C1041" s="0">
        <v>1112790.5</v>
      </c>
      <c r="D1041" s="0">
        <f t="shared" si="15"/>
        <v>0</v>
      </c>
    </row>
    <row r="1042">
      <c r="D1042" s="0">
        <f t="shared" si="15"/>
        <v>0</v>
      </c>
    </row>
    <row r="1043">
      <c r="D1043" s="0">
        <f t="shared" si="15"/>
        <v>0</v>
      </c>
    </row>
    <row r="1044">
      <c r="B1044" s="0">
        <v>0</v>
      </c>
      <c r="C1044" s="0">
        <v>0</v>
      </c>
      <c r="D1044" s="0">
        <f t="shared" si="15"/>
        <v>0</v>
      </c>
    </row>
    <row r="1045">
      <c r="B1045" s="0">
        <v>0</v>
      </c>
      <c r="C1045" s="0">
        <v>0</v>
      </c>
      <c r="D1045" s="0">
        <f ref="D1045:D1108" t="shared" si="16">+C1045-B1045</f>
        <v>0</v>
      </c>
    </row>
    <row r="1046">
      <c r="B1046" s="0">
        <v>0</v>
      </c>
      <c r="C1046" s="0">
        <v>0</v>
      </c>
      <c r="D1046" s="0">
        <f t="shared" si="16"/>
        <v>0</v>
      </c>
    </row>
    <row r="1047">
      <c r="D1047" s="0">
        <f t="shared" si="16"/>
        <v>0</v>
      </c>
    </row>
    <row r="1048">
      <c r="D1048" s="0">
        <f t="shared" si="16"/>
        <v>0</v>
      </c>
    </row>
    <row r="1049">
      <c r="B1049" s="0">
        <v>0</v>
      </c>
      <c r="C1049" s="0">
        <v>0</v>
      </c>
      <c r="D1049" s="0">
        <f t="shared" si="16"/>
        <v>0</v>
      </c>
    </row>
    <row r="1050">
      <c r="B1050" s="0">
        <v>4129000</v>
      </c>
      <c r="C1050" s="0">
        <v>4129000</v>
      </c>
      <c r="D1050" s="0">
        <f t="shared" si="16"/>
        <v>0</v>
      </c>
    </row>
    <row r="1051">
      <c r="B1051" s="0">
        <v>4129000</v>
      </c>
      <c r="C1051" s="0">
        <v>4129000</v>
      </c>
      <c r="D1051" s="0">
        <f t="shared" si="16"/>
        <v>0</v>
      </c>
    </row>
    <row r="1052">
      <c r="D1052" s="0">
        <f t="shared" si="16"/>
        <v>0</v>
      </c>
    </row>
    <row r="1053">
      <c r="D1053" s="0">
        <f t="shared" si="16"/>
        <v>0</v>
      </c>
    </row>
    <row r="1054">
      <c r="B1054" s="0">
        <v>1800</v>
      </c>
      <c r="C1054" s="0">
        <v>1800</v>
      </c>
      <c r="D1054" s="0">
        <f t="shared" si="16"/>
        <v>0</v>
      </c>
    </row>
    <row r="1055">
      <c r="B1055" s="0">
        <v>0</v>
      </c>
      <c r="C1055" s="0">
        <v>0</v>
      </c>
      <c r="D1055" s="0">
        <f t="shared" si="16"/>
        <v>0</v>
      </c>
    </row>
    <row r="1056">
      <c r="B1056" s="0">
        <v>0</v>
      </c>
      <c r="C1056" s="0">
        <v>0</v>
      </c>
      <c r="D1056" s="0">
        <f t="shared" si="16"/>
        <v>0</v>
      </c>
    </row>
    <row r="1057">
      <c r="B1057" s="0">
        <v>18000</v>
      </c>
      <c r="C1057" s="0">
        <v>18000</v>
      </c>
      <c r="D1057" s="0">
        <f t="shared" si="16"/>
        <v>0</v>
      </c>
    </row>
    <row r="1058">
      <c r="B1058" s="0">
        <v>300000</v>
      </c>
      <c r="C1058" s="0">
        <v>300000</v>
      </c>
      <c r="D1058" s="0">
        <f t="shared" si="16"/>
        <v>0</v>
      </c>
    </row>
    <row r="1059">
      <c r="B1059" s="0">
        <v>0</v>
      </c>
      <c r="C1059" s="0">
        <v>0</v>
      </c>
      <c r="D1059" s="0">
        <f t="shared" si="16"/>
        <v>0</v>
      </c>
    </row>
    <row r="1060">
      <c r="B1060" s="0">
        <v>319800</v>
      </c>
      <c r="C1060" s="0">
        <v>319800</v>
      </c>
      <c r="D1060" s="0">
        <f t="shared" si="16"/>
        <v>0</v>
      </c>
    </row>
    <row r="1061">
      <c r="D1061" s="0">
        <f t="shared" si="16"/>
        <v>0</v>
      </c>
    </row>
    <row r="1062">
      <c r="D1062" s="0">
        <f t="shared" si="16"/>
        <v>0</v>
      </c>
    </row>
    <row r="1063">
      <c r="B1063" s="0">
        <v>0</v>
      </c>
      <c r="C1063" s="0">
        <v>0</v>
      </c>
      <c r="D1063" s="0">
        <f t="shared" si="16"/>
        <v>0</v>
      </c>
    </row>
    <row r="1064">
      <c r="B1064" s="0">
        <v>0</v>
      </c>
      <c r="C1064" s="0">
        <v>0</v>
      </c>
      <c r="D1064" s="0">
        <f t="shared" si="16"/>
        <v>0</v>
      </c>
    </row>
    <row r="1065">
      <c r="B1065" s="0">
        <v>0</v>
      </c>
      <c r="C1065" s="0">
        <v>0</v>
      </c>
      <c r="D1065" s="0">
        <f t="shared" si="16"/>
        <v>0</v>
      </c>
    </row>
    <row r="1066">
      <c r="B1066" s="0">
        <v>0</v>
      </c>
      <c r="C1066" s="0">
        <v>0</v>
      </c>
      <c r="D1066" s="0">
        <f t="shared" si="16"/>
        <v>0</v>
      </c>
    </row>
    <row r="1067">
      <c r="D1067" s="0">
        <f t="shared" si="16"/>
        <v>0</v>
      </c>
    </row>
    <row r="1068">
      <c r="D1068" s="0">
        <f t="shared" si="16"/>
        <v>0</v>
      </c>
    </row>
    <row r="1069">
      <c r="B1069" s="0">
        <v>40600</v>
      </c>
      <c r="C1069" s="0">
        <v>40600</v>
      </c>
      <c r="D1069" s="0">
        <f t="shared" si="16"/>
        <v>0</v>
      </c>
    </row>
    <row r="1070">
      <c r="B1070" s="0">
        <v>1528</v>
      </c>
      <c r="C1070" s="0">
        <v>1528</v>
      </c>
      <c r="D1070" s="0">
        <f t="shared" si="16"/>
        <v>0</v>
      </c>
    </row>
    <row r="1071">
      <c r="B1071" s="0">
        <v>2970</v>
      </c>
      <c r="C1071" s="0">
        <v>2970</v>
      </c>
      <c r="D1071" s="0">
        <f t="shared" si="16"/>
        <v>0</v>
      </c>
    </row>
    <row r="1072">
      <c r="B1072" s="0">
        <v>0</v>
      </c>
      <c r="C1072" s="0">
        <v>0</v>
      </c>
      <c r="D1072" s="0">
        <f t="shared" si="16"/>
        <v>0</v>
      </c>
    </row>
    <row r="1073">
      <c r="B1073" s="0">
        <v>45098</v>
      </c>
      <c r="C1073" s="0">
        <v>45098</v>
      </c>
      <c r="D1073" s="0">
        <f t="shared" si="16"/>
        <v>0</v>
      </c>
    </row>
    <row r="1074">
      <c r="D1074" s="0">
        <f t="shared" si="16"/>
        <v>0</v>
      </c>
    </row>
    <row r="1075">
      <c r="D1075" s="0">
        <f t="shared" si="16"/>
        <v>0</v>
      </c>
    </row>
    <row r="1076">
      <c r="B1076" s="0">
        <v>0</v>
      </c>
      <c r="C1076" s="0">
        <v>0</v>
      </c>
      <c r="D1076" s="0">
        <f t="shared" si="16"/>
        <v>0</v>
      </c>
    </row>
    <row r="1077">
      <c r="B1077" s="0">
        <v>0</v>
      </c>
      <c r="C1077" s="0">
        <v>0</v>
      </c>
      <c r="D1077" s="0">
        <f t="shared" si="16"/>
        <v>0</v>
      </c>
    </row>
    <row r="1078">
      <c r="B1078" s="0">
        <v>0</v>
      </c>
      <c r="C1078" s="0">
        <v>0</v>
      </c>
      <c r="D1078" s="0">
        <f t="shared" si="16"/>
        <v>0</v>
      </c>
    </row>
    <row r="1079">
      <c r="D1079" s="0">
        <f t="shared" si="16"/>
        <v>0</v>
      </c>
    </row>
    <row r="1080">
      <c r="D1080" s="0">
        <f t="shared" si="16"/>
        <v>0</v>
      </c>
    </row>
    <row r="1081">
      <c r="B1081" s="0">
        <v>0</v>
      </c>
      <c r="C1081" s="0">
        <v>0</v>
      </c>
      <c r="D1081" s="0">
        <f t="shared" si="16"/>
        <v>0</v>
      </c>
    </row>
    <row r="1082">
      <c r="B1082" s="0">
        <v>0</v>
      </c>
      <c r="C1082" s="0">
        <v>0</v>
      </c>
      <c r="D1082" s="0">
        <f t="shared" si="16"/>
        <v>0</v>
      </c>
    </row>
    <row r="1083">
      <c r="B1083" s="0">
        <v>0</v>
      </c>
      <c r="C1083" s="0">
        <v>0</v>
      </c>
      <c r="D1083" s="0">
        <f t="shared" si="16"/>
        <v>0</v>
      </c>
    </row>
    <row r="1084">
      <c r="D1084" s="0">
        <f t="shared" si="16"/>
        <v>0</v>
      </c>
    </row>
    <row r="1085">
      <c r="D1085" s="0">
        <f t="shared" si="16"/>
        <v>0</v>
      </c>
    </row>
    <row r="1086">
      <c r="B1086" s="0">
        <v>0</v>
      </c>
      <c r="C1086" s="0">
        <v>0</v>
      </c>
      <c r="D1086" s="0">
        <f t="shared" si="16"/>
        <v>0</v>
      </c>
    </row>
    <row r="1087">
      <c r="B1087" s="0">
        <v>0</v>
      </c>
      <c r="C1087" s="0">
        <v>0</v>
      </c>
      <c r="D1087" s="0">
        <f t="shared" si="16"/>
        <v>0</v>
      </c>
    </row>
    <row r="1088">
      <c r="B1088" s="0">
        <v>0</v>
      </c>
      <c r="C1088" s="0">
        <v>0</v>
      </c>
      <c r="D1088" s="0">
        <f t="shared" si="16"/>
        <v>0</v>
      </c>
    </row>
    <row r="1089">
      <c r="D1089" s="0">
        <f t="shared" si="16"/>
        <v>0</v>
      </c>
    </row>
    <row r="1090">
      <c r="D1090" s="0">
        <f t="shared" si="16"/>
        <v>0</v>
      </c>
    </row>
    <row r="1091">
      <c r="B1091" s="0">
        <v>41700</v>
      </c>
      <c r="C1091" s="0">
        <v>41700</v>
      </c>
      <c r="D1091" s="0">
        <f t="shared" si="16"/>
        <v>0</v>
      </c>
    </row>
    <row r="1092">
      <c r="B1092" s="0">
        <v>2161</v>
      </c>
      <c r="C1092" s="0">
        <v>2161</v>
      </c>
      <c r="D1092" s="0">
        <f t="shared" si="16"/>
        <v>0</v>
      </c>
    </row>
    <row r="1093">
      <c r="B1093" s="0">
        <v>18495</v>
      </c>
      <c r="C1093" s="0">
        <v>18495</v>
      </c>
      <c r="D1093" s="0">
        <f t="shared" si="16"/>
        <v>0</v>
      </c>
    </row>
    <row r="1094">
      <c r="B1094" s="0">
        <v>97000</v>
      </c>
      <c r="C1094" s="0">
        <v>97000</v>
      </c>
      <c r="D1094" s="0">
        <f t="shared" si="16"/>
        <v>0</v>
      </c>
    </row>
    <row r="1095">
      <c r="B1095" s="0">
        <v>295500</v>
      </c>
      <c r="C1095" s="0">
        <v>295500</v>
      </c>
      <c r="D1095" s="0">
        <f t="shared" si="16"/>
        <v>0</v>
      </c>
    </row>
    <row r="1096">
      <c r="B1096" s="0">
        <v>285480</v>
      </c>
      <c r="C1096" s="0">
        <v>285480</v>
      </c>
      <c r="D1096" s="0">
        <f t="shared" si="16"/>
        <v>0</v>
      </c>
    </row>
    <row r="1097">
      <c r="B1097" s="0">
        <v>84375</v>
      </c>
      <c r="C1097" s="0">
        <v>84375</v>
      </c>
      <c r="D1097" s="0">
        <f t="shared" si="16"/>
        <v>0</v>
      </c>
    </row>
    <row r="1098">
      <c r="B1098" s="0">
        <v>0</v>
      </c>
      <c r="C1098" s="0">
        <v>0</v>
      </c>
      <c r="D1098" s="0">
        <f t="shared" si="16"/>
        <v>0</v>
      </c>
    </row>
    <row r="1099">
      <c r="B1099" s="0">
        <v>824711</v>
      </c>
      <c r="C1099" s="0">
        <v>824711</v>
      </c>
      <c r="D1099" s="0">
        <f t="shared" si="16"/>
        <v>0</v>
      </c>
    </row>
    <row r="1100">
      <c r="D1100" s="0">
        <f t="shared" si="16"/>
        <v>0</v>
      </c>
    </row>
    <row r="1101">
      <c r="D1101" s="0">
        <f t="shared" si="16"/>
        <v>0</v>
      </c>
    </row>
    <row r="1102">
      <c r="B1102" s="0">
        <v>17550</v>
      </c>
      <c r="C1102" s="0">
        <v>17550</v>
      </c>
      <c r="D1102" s="0">
        <f t="shared" si="16"/>
        <v>0</v>
      </c>
    </row>
    <row r="1103">
      <c r="B1103" s="0">
        <v>16231.25</v>
      </c>
      <c r="C1103" s="0">
        <v>16231.25</v>
      </c>
      <c r="D1103" s="0">
        <f t="shared" si="16"/>
        <v>0</v>
      </c>
    </row>
    <row r="1104">
      <c r="B1104" s="0">
        <v>52160</v>
      </c>
      <c r="C1104" s="0">
        <v>52160</v>
      </c>
      <c r="D1104" s="0">
        <f t="shared" si="16"/>
        <v>0</v>
      </c>
    </row>
    <row r="1105">
      <c r="B1105" s="0">
        <v>800000</v>
      </c>
      <c r="C1105" s="0">
        <v>800000</v>
      </c>
      <c r="D1105" s="0">
        <f t="shared" si="16"/>
        <v>0</v>
      </c>
    </row>
    <row r="1106">
      <c r="B1106" s="0">
        <v>0</v>
      </c>
      <c r="C1106" s="0">
        <v>0</v>
      </c>
      <c r="D1106" s="0">
        <f t="shared" si="16"/>
        <v>0</v>
      </c>
    </row>
    <row r="1107">
      <c r="B1107" s="0">
        <v>885941.25</v>
      </c>
      <c r="C1107" s="0">
        <v>885941.25</v>
      </c>
      <c r="D1107" s="0">
        <f t="shared" si="16"/>
        <v>0</v>
      </c>
    </row>
    <row r="1108">
      <c r="D1108" s="0">
        <f t="shared" si="16"/>
        <v>0</v>
      </c>
    </row>
    <row r="1109">
      <c r="D1109" s="0">
        <f ref="D1109:D1172" t="shared" si="17">+C1109-B1109</f>
        <v>0</v>
      </c>
    </row>
    <row r="1110">
      <c r="B1110" s="0">
        <v>0</v>
      </c>
      <c r="C1110" s="0">
        <v>0</v>
      </c>
      <c r="D1110" s="0">
        <f t="shared" si="17"/>
        <v>0</v>
      </c>
    </row>
    <row r="1111">
      <c r="B1111" s="0">
        <v>0</v>
      </c>
      <c r="C1111" s="0">
        <v>0</v>
      </c>
      <c r="D1111" s="0">
        <f t="shared" si="17"/>
        <v>0</v>
      </c>
    </row>
    <row r="1112">
      <c r="B1112" s="0">
        <v>0</v>
      </c>
      <c r="C1112" s="0">
        <v>0</v>
      </c>
      <c r="D1112" s="0">
        <f t="shared" si="17"/>
        <v>0</v>
      </c>
    </row>
    <row r="1113">
      <c r="D1113" s="0">
        <f t="shared" si="17"/>
        <v>0</v>
      </c>
    </row>
    <row r="1114">
      <c r="D1114" s="0">
        <f t="shared" si="17"/>
        <v>0</v>
      </c>
    </row>
    <row r="1115">
      <c r="B1115" s="0">
        <v>0</v>
      </c>
      <c r="C1115" s="0">
        <v>0</v>
      </c>
      <c r="D1115" s="0">
        <f t="shared" si="17"/>
        <v>0</v>
      </c>
    </row>
    <row r="1116">
      <c r="B1116" s="0">
        <v>0</v>
      </c>
      <c r="C1116" s="0">
        <v>0</v>
      </c>
      <c r="D1116" s="0">
        <f t="shared" si="17"/>
        <v>0</v>
      </c>
    </row>
    <row r="1117">
      <c r="B1117" s="0">
        <v>0</v>
      </c>
      <c r="C1117" s="0">
        <v>0</v>
      </c>
      <c r="D1117" s="0">
        <f t="shared" si="17"/>
        <v>0</v>
      </c>
    </row>
    <row r="1118">
      <c r="B1118" s="0">
        <v>0</v>
      </c>
      <c r="C1118" s="0">
        <v>0</v>
      </c>
      <c r="D1118" s="0">
        <f t="shared" si="17"/>
        <v>0</v>
      </c>
    </row>
    <row r="1119">
      <c r="D1119" s="0">
        <f t="shared" si="17"/>
        <v>0</v>
      </c>
    </row>
    <row r="1120">
      <c r="D1120" s="0">
        <f t="shared" si="17"/>
        <v>0</v>
      </c>
    </row>
    <row r="1121">
      <c r="B1121" s="0">
        <v>0</v>
      </c>
      <c r="C1121" s="0">
        <v>0</v>
      </c>
      <c r="D1121" s="0">
        <f t="shared" si="17"/>
        <v>0</v>
      </c>
    </row>
    <row r="1122">
      <c r="B1122" s="0">
        <v>0</v>
      </c>
      <c r="C1122" s="0">
        <v>0</v>
      </c>
      <c r="D1122" s="0">
        <f t="shared" si="17"/>
        <v>0</v>
      </c>
    </row>
    <row r="1123">
      <c r="B1123" s="0">
        <v>0</v>
      </c>
      <c r="C1123" s="0">
        <v>0</v>
      </c>
      <c r="D1123" s="0">
        <f t="shared" si="17"/>
        <v>0</v>
      </c>
    </row>
    <row r="1124">
      <c r="D1124" s="0">
        <f t="shared" si="17"/>
        <v>0</v>
      </c>
    </row>
    <row r="1125">
      <c r="D1125" s="0">
        <f t="shared" si="17"/>
        <v>0</v>
      </c>
    </row>
    <row r="1126">
      <c r="B1126" s="0">
        <v>0</v>
      </c>
      <c r="C1126" s="0">
        <v>0</v>
      </c>
      <c r="D1126" s="0">
        <f t="shared" si="17"/>
        <v>0</v>
      </c>
    </row>
    <row r="1127">
      <c r="B1127" s="0">
        <v>0</v>
      </c>
      <c r="C1127" s="0">
        <v>0</v>
      </c>
      <c r="D1127" s="0">
        <f t="shared" si="17"/>
        <v>0</v>
      </c>
    </row>
    <row r="1128">
      <c r="B1128" s="0">
        <v>0</v>
      </c>
      <c r="C1128" s="0">
        <v>0</v>
      </c>
      <c r="D1128" s="0">
        <f t="shared" si="17"/>
        <v>0</v>
      </c>
    </row>
    <row r="1129">
      <c r="D1129" s="0">
        <f t="shared" si="17"/>
        <v>0</v>
      </c>
    </row>
    <row r="1130">
      <c r="D1130" s="0">
        <f t="shared" si="17"/>
        <v>0</v>
      </c>
    </row>
    <row r="1131">
      <c r="B1131" s="0">
        <v>0</v>
      </c>
      <c r="C1131" s="0">
        <v>0</v>
      </c>
      <c r="D1131" s="0">
        <f t="shared" si="17"/>
        <v>0</v>
      </c>
    </row>
    <row r="1132">
      <c r="B1132" s="0">
        <v>0</v>
      </c>
      <c r="C1132" s="0">
        <v>0</v>
      </c>
      <c r="D1132" s="0">
        <f t="shared" si="17"/>
        <v>0</v>
      </c>
    </row>
    <row r="1133">
      <c r="B1133" s="0">
        <v>0</v>
      </c>
      <c r="C1133" s="0">
        <v>0</v>
      </c>
      <c r="D1133" s="0">
        <f t="shared" si="17"/>
        <v>0</v>
      </c>
    </row>
    <row r="1134">
      <c r="D1134" s="0">
        <f t="shared" si="17"/>
        <v>0</v>
      </c>
    </row>
    <row r="1135">
      <c r="D1135" s="0">
        <f t="shared" si="17"/>
        <v>0</v>
      </c>
    </row>
    <row r="1136">
      <c r="B1136" s="0">
        <v>2170</v>
      </c>
      <c r="C1136" s="0">
        <v>2170</v>
      </c>
      <c r="D1136" s="0">
        <f t="shared" si="17"/>
        <v>0</v>
      </c>
    </row>
    <row r="1137">
      <c r="B1137" s="0">
        <v>7176</v>
      </c>
      <c r="C1137" s="0">
        <v>7176</v>
      </c>
      <c r="D1137" s="0">
        <f t="shared" si="17"/>
        <v>0</v>
      </c>
    </row>
    <row r="1138">
      <c r="B1138" s="0">
        <v>178300</v>
      </c>
      <c r="C1138" s="0">
        <v>178300</v>
      </c>
      <c r="D1138" s="0">
        <f t="shared" si="17"/>
        <v>0</v>
      </c>
    </row>
    <row r="1139">
      <c r="B1139" s="0">
        <v>0</v>
      </c>
      <c r="C1139" s="0">
        <v>0</v>
      </c>
      <c r="D1139" s="0">
        <f t="shared" si="17"/>
        <v>0</v>
      </c>
    </row>
    <row r="1140">
      <c r="B1140" s="0">
        <v>187646</v>
      </c>
      <c r="C1140" s="0">
        <v>187646</v>
      </c>
      <c r="D1140" s="0">
        <f t="shared" si="17"/>
        <v>0</v>
      </c>
    </row>
    <row r="1141">
      <c r="D1141" s="0">
        <f t="shared" si="17"/>
        <v>0</v>
      </c>
    </row>
    <row r="1142">
      <c r="D1142" s="0">
        <f t="shared" si="17"/>
        <v>0</v>
      </c>
    </row>
    <row r="1143">
      <c r="B1143" s="0">
        <v>0</v>
      </c>
      <c r="C1143" s="0">
        <v>0</v>
      </c>
      <c r="D1143" s="0">
        <f t="shared" si="17"/>
        <v>0</v>
      </c>
    </row>
    <row r="1144">
      <c r="B1144" s="0">
        <v>0</v>
      </c>
      <c r="C1144" s="0">
        <v>0</v>
      </c>
      <c r="D1144" s="0">
        <f t="shared" si="17"/>
        <v>0</v>
      </c>
    </row>
    <row r="1145">
      <c r="B1145" s="0">
        <v>0</v>
      </c>
      <c r="C1145" s="0">
        <v>0</v>
      </c>
      <c r="D1145" s="0">
        <f t="shared" si="17"/>
        <v>0</v>
      </c>
    </row>
    <row r="1146">
      <c r="D1146" s="0">
        <f t="shared" si="17"/>
        <v>0</v>
      </c>
    </row>
    <row r="1147">
      <c r="D1147" s="0">
        <f t="shared" si="17"/>
        <v>0</v>
      </c>
    </row>
    <row r="1148">
      <c r="B1148" s="0">
        <v>0</v>
      </c>
      <c r="C1148" s="0">
        <v>0</v>
      </c>
      <c r="D1148" s="0">
        <f t="shared" si="17"/>
        <v>0</v>
      </c>
    </row>
    <row r="1149">
      <c r="B1149" s="0">
        <v>0</v>
      </c>
      <c r="C1149" s="0">
        <v>0</v>
      </c>
      <c r="D1149" s="0">
        <f t="shared" si="17"/>
        <v>0</v>
      </c>
    </row>
    <row r="1150">
      <c r="B1150" s="0">
        <v>0</v>
      </c>
      <c r="C1150" s="0">
        <v>0</v>
      </c>
      <c r="D1150" s="0">
        <f t="shared" si="17"/>
        <v>0</v>
      </c>
    </row>
    <row r="1151">
      <c r="D1151" s="0">
        <f t="shared" si="17"/>
        <v>0</v>
      </c>
    </row>
    <row r="1152">
      <c r="D1152" s="0">
        <f t="shared" si="17"/>
        <v>0</v>
      </c>
    </row>
    <row r="1153">
      <c r="B1153" s="0">
        <v>0</v>
      </c>
      <c r="C1153" s="0">
        <v>0</v>
      </c>
      <c r="D1153" s="0">
        <f t="shared" si="17"/>
        <v>0</v>
      </c>
    </row>
    <row r="1154">
      <c r="B1154" s="0">
        <v>0</v>
      </c>
      <c r="C1154" s="0">
        <v>0</v>
      </c>
      <c r="D1154" s="0">
        <f t="shared" si="17"/>
        <v>0</v>
      </c>
    </row>
    <row r="1155">
      <c r="B1155" s="0">
        <v>0</v>
      </c>
      <c r="C1155" s="0">
        <v>0</v>
      </c>
      <c r="D1155" s="0">
        <f t="shared" si="17"/>
        <v>0</v>
      </c>
    </row>
    <row r="1156">
      <c r="B1156" s="0">
        <v>34024030.48</v>
      </c>
      <c r="C1156" s="0">
        <v>34024030.48</v>
      </c>
      <c r="D1156" s="0">
        <f t="shared" si="17"/>
        <v>0</v>
      </c>
    </row>
    <row r="1157">
      <c r="D1157" s="0">
        <f t="shared" si="17"/>
        <v>0</v>
      </c>
    </row>
    <row r="1158">
      <c r="D1158" s="0">
        <f t="shared" si="17"/>
        <v>0</v>
      </c>
    </row>
    <row r="1159">
      <c r="D1159" s="0">
        <f t="shared" si="17"/>
        <v>0</v>
      </c>
    </row>
    <row r="1160">
      <c r="B1160" s="0">
        <v>1760</v>
      </c>
      <c r="C1160" s="0">
        <v>1760</v>
      </c>
      <c r="D1160" s="0">
        <f t="shared" si="17"/>
        <v>0</v>
      </c>
    </row>
    <row r="1161">
      <c r="B1161" s="0">
        <v>2028000</v>
      </c>
      <c r="C1161" s="0">
        <v>2028000</v>
      </c>
      <c r="D1161" s="0">
        <f t="shared" si="17"/>
        <v>0</v>
      </c>
    </row>
    <row r="1162">
      <c r="B1162" s="0">
        <v>325000</v>
      </c>
      <c r="C1162" s="0">
        <v>325000</v>
      </c>
      <c r="D1162" s="0">
        <f t="shared" si="17"/>
        <v>0</v>
      </c>
    </row>
    <row r="1163">
      <c r="B1163" s="0">
        <v>0</v>
      </c>
      <c r="C1163" s="0">
        <v>0</v>
      </c>
      <c r="D1163" s="0">
        <f t="shared" si="17"/>
        <v>0</v>
      </c>
    </row>
    <row r="1164">
      <c r="B1164" s="0">
        <v>2354760</v>
      </c>
      <c r="C1164" s="0">
        <v>2354760</v>
      </c>
      <c r="D1164" s="0">
        <f t="shared" si="17"/>
        <v>0</v>
      </c>
    </row>
    <row r="1165">
      <c r="D1165" s="0">
        <f t="shared" si="17"/>
        <v>0</v>
      </c>
    </row>
    <row r="1166">
      <c r="D1166" s="0">
        <f t="shared" si="17"/>
        <v>0</v>
      </c>
    </row>
    <row r="1167">
      <c r="B1167" s="0">
        <v>0</v>
      </c>
      <c r="C1167" s="0">
        <v>0</v>
      </c>
      <c r="D1167" s="0">
        <f t="shared" si="17"/>
        <v>0</v>
      </c>
    </row>
    <row r="1168">
      <c r="B1168" s="0">
        <v>0</v>
      </c>
      <c r="C1168" s="0">
        <v>0</v>
      </c>
      <c r="D1168" s="0">
        <f t="shared" si="17"/>
        <v>0</v>
      </c>
    </row>
    <row r="1169">
      <c r="D1169" s="0">
        <f t="shared" si="17"/>
        <v>0</v>
      </c>
    </row>
    <row r="1170">
      <c r="D1170" s="0">
        <f t="shared" si="17"/>
        <v>0</v>
      </c>
    </row>
    <row r="1171">
      <c r="B1171" s="0">
        <v>0</v>
      </c>
      <c r="C1171" s="0">
        <v>0</v>
      </c>
      <c r="D1171" s="0">
        <f t="shared" si="17"/>
        <v>0</v>
      </c>
    </row>
    <row r="1172">
      <c r="B1172" s="0">
        <v>272400</v>
      </c>
      <c r="C1172" s="0">
        <v>272400</v>
      </c>
      <c r="D1172" s="0">
        <f t="shared" si="17"/>
        <v>0</v>
      </c>
    </row>
    <row r="1173">
      <c r="B1173" s="0">
        <v>272400</v>
      </c>
      <c r="C1173" s="0">
        <v>272400</v>
      </c>
      <c r="D1173" s="0">
        <f ref="D1173:D1236" t="shared" si="18">+C1173-B1173</f>
        <v>0</v>
      </c>
    </row>
    <row r="1174">
      <c r="D1174" s="0">
        <f t="shared" si="18"/>
        <v>0</v>
      </c>
    </row>
    <row r="1175">
      <c r="D1175" s="0">
        <f t="shared" si="18"/>
        <v>0</v>
      </c>
    </row>
    <row r="1176">
      <c r="B1176" s="0">
        <v>229650</v>
      </c>
      <c r="C1176" s="0">
        <v>229650</v>
      </c>
      <c r="D1176" s="0">
        <f t="shared" si="18"/>
        <v>0</v>
      </c>
    </row>
    <row r="1177">
      <c r="B1177" s="0">
        <v>0</v>
      </c>
      <c r="C1177" s="0">
        <v>0</v>
      </c>
      <c r="D1177" s="0">
        <f t="shared" si="18"/>
        <v>0</v>
      </c>
    </row>
    <row r="1178">
      <c r="B1178" s="0">
        <v>229650</v>
      </c>
      <c r="C1178" s="0">
        <v>229650</v>
      </c>
      <c r="D1178" s="0">
        <f t="shared" si="18"/>
        <v>0</v>
      </c>
    </row>
    <row r="1179">
      <c r="D1179" s="0">
        <f t="shared" si="18"/>
        <v>0</v>
      </c>
    </row>
    <row r="1180">
      <c r="D1180" s="0">
        <f t="shared" si="18"/>
        <v>0</v>
      </c>
    </row>
    <row r="1181">
      <c r="B1181" s="0">
        <v>0</v>
      </c>
      <c r="C1181" s="0">
        <v>0</v>
      </c>
      <c r="D1181" s="0">
        <f t="shared" si="18"/>
        <v>0</v>
      </c>
    </row>
    <row r="1182">
      <c r="B1182" s="0">
        <v>0</v>
      </c>
      <c r="C1182" s="0">
        <v>0</v>
      </c>
      <c r="D1182" s="0">
        <f t="shared" si="18"/>
        <v>0</v>
      </c>
    </row>
    <row r="1183">
      <c r="D1183" s="0">
        <f t="shared" si="18"/>
        <v>0</v>
      </c>
    </row>
    <row r="1184">
      <c r="D1184" s="0">
        <f t="shared" si="18"/>
        <v>0</v>
      </c>
    </row>
    <row r="1185">
      <c r="B1185" s="0">
        <v>0</v>
      </c>
      <c r="C1185" s="0">
        <v>0</v>
      </c>
      <c r="D1185" s="0">
        <f t="shared" si="18"/>
        <v>0</v>
      </c>
    </row>
    <row r="1186">
      <c r="B1186" s="0">
        <v>0</v>
      </c>
      <c r="C1186" s="0">
        <v>0</v>
      </c>
      <c r="D1186" s="0">
        <f t="shared" si="18"/>
        <v>0</v>
      </c>
    </row>
    <row r="1187">
      <c r="D1187" s="0">
        <f t="shared" si="18"/>
        <v>0</v>
      </c>
    </row>
    <row r="1188">
      <c r="D1188" s="0">
        <f t="shared" si="18"/>
        <v>0</v>
      </c>
    </row>
    <row r="1189">
      <c r="B1189" s="0">
        <v>0</v>
      </c>
      <c r="C1189" s="0">
        <v>0</v>
      </c>
      <c r="D1189" s="0">
        <f t="shared" si="18"/>
        <v>0</v>
      </c>
    </row>
    <row r="1190">
      <c r="B1190" s="0">
        <v>0</v>
      </c>
      <c r="C1190" s="0">
        <v>0</v>
      </c>
      <c r="D1190" s="0">
        <f t="shared" si="18"/>
        <v>0</v>
      </c>
    </row>
    <row r="1191">
      <c r="D1191" s="0">
        <f t="shared" si="18"/>
        <v>0</v>
      </c>
    </row>
    <row r="1192">
      <c r="D1192" s="0">
        <f t="shared" si="18"/>
        <v>0</v>
      </c>
      <c r="G1192" s="64"/>
    </row>
    <row r="1193">
      <c r="B1193" s="0">
        <v>0</v>
      </c>
      <c r="C1193" s="0">
        <v>0</v>
      </c>
      <c r="D1193" s="0">
        <f t="shared" si="18"/>
        <v>0</v>
      </c>
      <c r="G1193" s="64">
        <v>10680</v>
      </c>
    </row>
    <row r="1194">
      <c r="B1194" s="0">
        <v>0</v>
      </c>
      <c r="C1194" s="0">
        <v>0</v>
      </c>
      <c r="D1194" s="0">
        <f t="shared" si="18"/>
        <v>0</v>
      </c>
      <c r="G1194" s="64">
        <v>18546</v>
      </c>
    </row>
    <row r="1195">
      <c r="B1195" s="0">
        <v>2856810</v>
      </c>
      <c r="C1195" s="0">
        <v>2856810</v>
      </c>
      <c r="D1195" s="0">
        <f t="shared" si="18"/>
        <v>0</v>
      </c>
      <c r="G1195" s="64">
        <v>26437</v>
      </c>
    </row>
    <row r="1196">
      <c r="D1196" s="0">
        <f t="shared" si="18"/>
        <v>0</v>
      </c>
      <c r="G1196" s="64">
        <v>17748</v>
      </c>
    </row>
    <row r="1197">
      <c r="D1197" s="0">
        <f t="shared" si="18"/>
        <v>0</v>
      </c>
      <c r="G1197" s="64">
        <v>10005</v>
      </c>
    </row>
    <row r="1198">
      <c r="D1198" s="0">
        <f t="shared" si="18"/>
        <v>0</v>
      </c>
      <c r="G1198" s="64">
        <v>9467</v>
      </c>
    </row>
    <row r="1199">
      <c r="B1199" s="0">
        <v>0</v>
      </c>
      <c r="C1199" s="0">
        <v>0</v>
      </c>
      <c r="D1199" s="0">
        <f t="shared" si="18"/>
        <v>0</v>
      </c>
      <c r="G1199" s="64">
        <v>25932</v>
      </c>
    </row>
    <row r="1200">
      <c r="D1200" s="0">
        <f t="shared" si="18"/>
        <v>0</v>
      </c>
      <c r="G1200" s="64"/>
    </row>
    <row r="1201">
      <c r="D1201" s="0">
        <f t="shared" si="18"/>
        <v>0</v>
      </c>
      <c r="G1201" s="64"/>
    </row>
    <row r="1202">
      <c r="B1202" s="0">
        <v>3438919.38</v>
      </c>
      <c r="C1202" s="0">
        <v>3438919.38</v>
      </c>
      <c r="D1202" s="0">
        <f t="shared" si="18"/>
        <v>0</v>
      </c>
      <c r="G1202" s="64"/>
    </row>
    <row r="1203">
      <c r="D1203" s="0">
        <f t="shared" si="18"/>
        <v>0</v>
      </c>
      <c r="G1203" s="64"/>
    </row>
    <row r="1204">
      <c r="D1204" s="0">
        <f t="shared" si="18"/>
        <v>0</v>
      </c>
    </row>
    <row r="1205">
      <c r="B1205" s="0">
        <v>0</v>
      </c>
      <c r="C1205" s="0">
        <v>0</v>
      </c>
      <c r="D1205" s="0">
        <f t="shared" si="18"/>
        <v>0</v>
      </c>
    </row>
    <row r="1206">
      <c r="D1206" s="0">
        <f t="shared" si="18"/>
        <v>0</v>
      </c>
      <c r="G1206" s="64"/>
    </row>
    <row r="1207">
      <c r="D1207" s="0">
        <f t="shared" si="18"/>
        <v>0</v>
      </c>
      <c r="G1207" s="64"/>
    </row>
    <row r="1208">
      <c r="B1208" s="0">
        <v>1451268.8</v>
      </c>
      <c r="C1208" s="0">
        <v>1451268.8</v>
      </c>
      <c r="D1208" s="0">
        <f t="shared" si="18"/>
        <v>0</v>
      </c>
      <c r="G1208" s="64"/>
    </row>
    <row r="1209">
      <c r="D1209" s="0">
        <f t="shared" si="18"/>
        <v>0</v>
      </c>
      <c r="G1209" s="64">
        <f>26437+25932</f>
        <v>52369</v>
      </c>
    </row>
    <row r="1210">
      <c r="D1210" s="0">
        <f t="shared" si="18"/>
        <v>0</v>
      </c>
      <c r="G1210" s="64">
        <f>17748+9467</f>
        <v>27215</v>
      </c>
    </row>
    <row r="1211">
      <c r="B1211" s="0">
        <v>0</v>
      </c>
      <c r="C1211" s="0">
        <v>0</v>
      </c>
      <c r="D1211" s="0">
        <f t="shared" si="18"/>
        <v>0</v>
      </c>
      <c r="G1211" s="64">
        <f>18546+10005</f>
        <v>28551</v>
      </c>
    </row>
    <row r="1212">
      <c r="D1212" s="0">
        <f t="shared" si="18"/>
        <v>0</v>
      </c>
      <c r="G1212" s="64">
        <v>10680</v>
      </c>
    </row>
    <row r="1213">
      <c r="D1213" s="0">
        <f t="shared" si="18"/>
        <v>0</v>
      </c>
      <c r="G1213" s="64"/>
    </row>
    <row r="1214">
      <c r="B1214" s="0">
        <v>123155436.93</v>
      </c>
      <c r="C1214" s="0">
        <v>123155436.93</v>
      </c>
      <c r="D1214" s="0">
        <f t="shared" si="18"/>
        <v>0</v>
      </c>
      <c r="G1214" s="64">
        <f>SUM(G1209:G1213)</f>
        <v>118815</v>
      </c>
    </row>
    <row r="1215">
      <c r="D1215" s="0">
        <f t="shared" si="18"/>
        <v>0</v>
      </c>
    </row>
    <row r="1216">
      <c r="D1216" s="0">
        <f t="shared" si="18"/>
        <v>0</v>
      </c>
    </row>
    <row r="1217">
      <c r="B1217" s="0">
        <v>28140000</v>
      </c>
      <c r="C1217" s="0">
        <v>28140000</v>
      </c>
      <c r="D1217" s="0">
        <f t="shared" si="18"/>
        <v>0</v>
      </c>
    </row>
    <row r="1218">
      <c r="D1218" s="0">
        <f t="shared" si="18"/>
        <v>0</v>
      </c>
    </row>
    <row r="1219">
      <c r="D1219" s="0">
        <f t="shared" si="18"/>
        <v>0</v>
      </c>
    </row>
    <row r="1220">
      <c r="B1220" s="0">
        <v>0</v>
      </c>
      <c r="C1220" s="0">
        <v>0</v>
      </c>
      <c r="D1220" s="0">
        <f t="shared" si="18"/>
        <v>0</v>
      </c>
    </row>
    <row r="1221">
      <c r="D1221" s="0">
        <f t="shared" si="18"/>
        <v>0</v>
      </c>
    </row>
    <row r="1222">
      <c r="D1222" s="0">
        <f t="shared" si="18"/>
        <v>0</v>
      </c>
    </row>
    <row r="1223">
      <c r="B1223" s="0">
        <v>240000</v>
      </c>
      <c r="C1223" s="0">
        <v>240000</v>
      </c>
      <c r="D1223" s="0">
        <f t="shared" si="18"/>
        <v>0</v>
      </c>
    </row>
    <row r="1224">
      <c r="B1224" s="0">
        <v>156425625.11</v>
      </c>
      <c r="C1224" s="0">
        <v>156425625.11</v>
      </c>
      <c r="D1224" s="0">
        <f t="shared" si="18"/>
        <v>0</v>
      </c>
    </row>
    <row r="1225">
      <c r="D1225" s="0">
        <f t="shared" si="18"/>
        <v>0</v>
      </c>
    </row>
    <row r="1226">
      <c r="D1226" s="0">
        <f t="shared" si="18"/>
        <v>0</v>
      </c>
    </row>
    <row r="1227">
      <c r="D1227" s="0">
        <f t="shared" si="18"/>
        <v>0</v>
      </c>
    </row>
    <row r="1228">
      <c r="D1228" s="0">
        <f t="shared" si="18"/>
        <v>0</v>
      </c>
    </row>
    <row r="1229">
      <c r="B1229" s="0">
        <v>5660000</v>
      </c>
      <c r="C1229" s="0">
        <v>5660000</v>
      </c>
      <c r="D1229" s="0">
        <f t="shared" si="18"/>
        <v>0</v>
      </c>
    </row>
    <row r="1230">
      <c r="D1230" s="0">
        <f t="shared" si="18"/>
        <v>0</v>
      </c>
    </row>
    <row r="1231">
      <c r="D1231" s="0">
        <f t="shared" si="18"/>
        <v>0</v>
      </c>
    </row>
    <row r="1232">
      <c r="B1232" s="0">
        <v>0</v>
      </c>
      <c r="C1232" s="0">
        <v>0</v>
      </c>
      <c r="D1232" s="0">
        <f t="shared" si="18"/>
        <v>0</v>
      </c>
    </row>
    <row r="1233">
      <c r="B1233" s="0">
        <v>5660000</v>
      </c>
      <c r="C1233" s="0">
        <v>5660000</v>
      </c>
      <c r="D1233" s="0">
        <f t="shared" si="18"/>
        <v>0</v>
      </c>
    </row>
    <row r="1234">
      <c r="B1234" s="0">
        <v>162085625.11</v>
      </c>
      <c r="C1234" s="0">
        <v>162085625.11</v>
      </c>
      <c r="D1234" s="0">
        <f t="shared" si="18"/>
        <v>0</v>
      </c>
    </row>
    <row r="1235">
      <c r="D1235" s="0">
        <f t="shared" si="18"/>
        <v>0</v>
      </c>
    </row>
    <row r="1236">
      <c r="B1236" s="0">
        <v>76109405.715</v>
      </c>
      <c r="C1236" s="0">
        <v>76109405.715</v>
      </c>
      <c r="D1236" s="0">
        <f t="shared" si="18"/>
        <v>0</v>
      </c>
    </row>
    <row r="1237">
      <c r="B1237" s="0">
        <v>618404366.58</v>
      </c>
      <c r="C1237" s="0">
        <v>618404366.58</v>
      </c>
      <c r="D1237" s="0">
        <f ref="D1237:D1253" t="shared" si="19">+C1237-B1237</f>
        <v>0</v>
      </c>
    </row>
    <row r="1238">
      <c r="B1238" s="0">
        <v>694513772.29500008</v>
      </c>
      <c r="C1238" s="0">
        <v>694513772.29500008</v>
      </c>
      <c r="D1238" s="0">
        <f t="shared" si="19"/>
        <v>0</v>
      </c>
    </row>
    <row r="1239">
      <c r="B1239" s="0">
        <v>75380930.749999985</v>
      </c>
      <c r="C1239" s="0">
        <v>75380930.75</v>
      </c>
      <c r="D1239" s="0">
        <f t="shared" si="19"/>
        <v>0</v>
      </c>
    </row>
    <row r="1240">
      <c r="B1240" s="0">
        <v>509656103.29100013</v>
      </c>
      <c r="C1240" s="0">
        <v>509656103.29100007</v>
      </c>
      <c r="D1240" s="0">
        <f t="shared" si="19"/>
        <v>0</v>
      </c>
    </row>
    <row r="1241">
      <c r="B1241" s="0">
        <v>0</v>
      </c>
      <c r="C1241" s="0">
        <v>0</v>
      </c>
      <c r="D1241" s="0">
        <f t="shared" si="19"/>
        <v>0</v>
      </c>
    </row>
    <row r="1242">
      <c r="B1242" s="0">
        <v>585037034.04100013</v>
      </c>
      <c r="C1242" s="0">
        <v>585032534.04100025</v>
      </c>
      <c r="D1242" s="0">
        <f t="shared" si="19"/>
        <v>-4499.9999998807907</v>
      </c>
    </row>
    <row r="1243">
      <c r="B1243" s="0">
        <v>1279550806.3360002</v>
      </c>
      <c r="C1243" s="0">
        <v>1279546306.3360002</v>
      </c>
      <c r="D1243" s="0">
        <f t="shared" si="19"/>
        <v>-4500</v>
      </c>
    </row>
    <row r="1245">
      <c r="B1245" s="0">
        <v>76109405.715</v>
      </c>
      <c r="C1245" s="0">
        <v>76109405.715</v>
      </c>
      <c r="D1245" s="0">
        <f t="shared" si="19"/>
        <v>0</v>
      </c>
    </row>
    <row r="1246">
      <c r="B1246" s="0">
        <v>618404366.58</v>
      </c>
      <c r="C1246" s="0">
        <v>618404366.58</v>
      </c>
      <c r="D1246" s="0">
        <f t="shared" si="19"/>
        <v>0</v>
      </c>
    </row>
    <row r="1247">
      <c r="B1247" s="0">
        <v>694513772.29500008</v>
      </c>
      <c r="C1247" s="0">
        <v>694513772.29500008</v>
      </c>
      <c r="D1247" s="0">
        <f t="shared" si="19"/>
        <v>0</v>
      </c>
    </row>
    <row r="1248">
      <c r="B1248" s="0">
        <v>75380930.749999985</v>
      </c>
      <c r="C1248" s="0">
        <v>75380930.75</v>
      </c>
      <c r="D1248" s="0">
        <f t="shared" si="19"/>
        <v>0</v>
      </c>
    </row>
    <row r="1249">
      <c r="B1249" s="0">
        <v>509656103.29100013</v>
      </c>
      <c r="C1249" s="0">
        <v>509656103.29100007</v>
      </c>
      <c r="D1249" s="0">
        <f t="shared" si="19"/>
        <v>0</v>
      </c>
    </row>
    <row r="1250">
      <c r="B1250" s="0">
        <v>0</v>
      </c>
      <c r="C1250" s="0">
        <v>0</v>
      </c>
      <c r="D1250" s="0">
        <f t="shared" si="19"/>
        <v>0</v>
      </c>
    </row>
    <row r="1251">
      <c r="B1251" s="0">
        <v>585037034.04100013</v>
      </c>
      <c r="C1251" s="0">
        <v>585032534.04100025</v>
      </c>
      <c r="D1251" s="0">
        <f t="shared" si="19"/>
        <v>-4499.9999998807907</v>
      </c>
    </row>
    <row r="1252">
      <c r="B1252" s="0">
        <v>1279550806.3360002</v>
      </c>
      <c r="C1252" s="0">
        <v>1279546306.3360002</v>
      </c>
      <c r="D1252" s="0">
        <f t="shared" si="19"/>
        <v>-4500</v>
      </c>
    </row>
    <row r="1253">
      <c r="D1253" s="0">
        <f t="shared" si="19"/>
        <v>0</v>
      </c>
    </row>
  </sheetData>
  <customSheetViews>
    <customSheetView guid="{9BEE38D6-6653-4D30-B7FE-4B53FEFD21A5}" topLeftCell="A1175">
      <selection activeCell="B1175" sqref="B1175"/>
      <pageMargins left="0.7" right="0.7" top="0.75" bottom="0.75" header="0.3" footer="0.3"/>
    </customSheetView>
  </customSheetView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3</vt:i4>
      </vt:variant>
    </vt:vector>
  </HeadingPairs>
  <TitlesOfParts>
    <vt:vector size="7" baseType="lpstr">
      <vt:lpstr>JAN-DEC</vt:lpstr>
      <vt:lpstr>Sheet2</vt:lpstr>
      <vt:lpstr>Sheet3</vt:lpstr>
      <vt:lpstr>Sheet1</vt:lpstr>
      <vt:lpstr>'JAN-DEC'!Print_Area</vt:lpstr>
      <vt:lpstr>Sheet2!Print_Area</vt:lpstr>
      <vt:lpstr>'JAN-DEC'!Print_Titles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Jmendez</dc:creator>
  <cp:lastModifiedBy>Admin (No Pass)</cp:lastModifiedBy>
  <cp:lastPrinted>2018-10-19T09:30:54Z</cp:lastPrinted>
  <dcterms:created xsi:type="dcterms:W3CDTF">2016-01-30T10:31:30Z</dcterms:created>
  <dcterms:modified xsi:type="dcterms:W3CDTF">2018-10-22T10:05:22Z</dcterms:modified>
</cp:coreProperties>
</file>