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5" i="1"/>
  <c r="D114"/>
  <c r="D113"/>
  <c r="D112"/>
  <c r="D111"/>
  <c r="D109"/>
  <c r="D108"/>
  <c r="D107"/>
  <c r="D106"/>
  <c r="D105"/>
  <c r="D104"/>
  <c r="D103"/>
  <c r="D102"/>
  <c r="D101"/>
  <c r="D100"/>
  <c r="D99"/>
  <c r="D98"/>
  <c r="D97"/>
  <c r="D96"/>
  <c r="D95"/>
  <c r="D94"/>
  <c r="D93"/>
  <c r="D77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<sst xmlns="http://schemas.openxmlformats.org/spreadsheetml/2006/main" count="285" uniqueCount="157">
  <si>
    <t>Description</t>
  </si>
  <si>
    <t xml:space="preserve">MRP </t>
  </si>
  <si>
    <t>DP</t>
  </si>
  <si>
    <t>Name</t>
  </si>
  <si>
    <t>END</t>
  </si>
  <si>
    <t>CE138XAT-B/XTL</t>
  </si>
  <si>
    <t>CP1370ESTD/XTL</t>
  </si>
  <si>
    <t>CE113PF/XTL</t>
  </si>
  <si>
    <t>CE117ADV-X/XTL</t>
  </si>
  <si>
    <t>CE117ADV-B/XTL</t>
  </si>
  <si>
    <t>CE117PF-X/XTL</t>
  </si>
  <si>
    <t>CE117PF-B/XTL</t>
  </si>
  <si>
    <t>CE103FF-2S/XTL</t>
  </si>
  <si>
    <t>CE108MDF-M/XTL</t>
  </si>
  <si>
    <t>CE107FF-S/XTL</t>
  </si>
  <si>
    <t>CE108MDF-S/XTL</t>
  </si>
  <si>
    <t>CE108MDF-B/XTL</t>
  </si>
  <si>
    <t>CE1041DFB/XTL</t>
  </si>
  <si>
    <t>CE104VD-B/XTL</t>
  </si>
  <si>
    <t>CE104VD/XTL</t>
  </si>
  <si>
    <t>CE73JD-PR/XTL</t>
  </si>
  <si>
    <t>CE73JD/XTL</t>
  </si>
  <si>
    <t>CE73JD-B/XTL</t>
  </si>
  <si>
    <t>Samsung MWO Convection</t>
  </si>
  <si>
    <t>RSA2NQPN1/XTL</t>
  </si>
  <si>
    <t>RSA2NQMG1/XTL</t>
  </si>
  <si>
    <t>RS21HSTPN1/XTL</t>
  </si>
  <si>
    <t>RS21HUTPN1/XTL</t>
  </si>
  <si>
    <t>RF67DEPN1/XTL</t>
  </si>
  <si>
    <t>RS21HPLFH1/XTL</t>
  </si>
  <si>
    <t>RS21HZLMR1/XTL</t>
  </si>
  <si>
    <t>RFG28MESL1/XTL</t>
  </si>
  <si>
    <t>RS844CRPC5H/TL</t>
  </si>
  <si>
    <t>Samsung Referigrator Side By Side</t>
  </si>
  <si>
    <t>RT59FBSL1/XTL</t>
  </si>
  <si>
    <t>RT55KZRSL1/XTL</t>
  </si>
  <si>
    <t>RT60KZRSL1/XTL</t>
  </si>
  <si>
    <t>RT5582ATBSL/TL</t>
  </si>
  <si>
    <t>RT5982ATBSL/TL</t>
  </si>
  <si>
    <t>RL48RWCIH1/XTL</t>
  </si>
  <si>
    <t>Samsung Refrigrator Frost Free(CBU)</t>
  </si>
  <si>
    <t>RR1914BCARR/TL</t>
  </si>
  <si>
    <t>RR1914BCASE/TL</t>
  </si>
  <si>
    <t>RR1915CCASE/TL</t>
  </si>
  <si>
    <t>RR1915RCAVL/TL</t>
  </si>
  <si>
    <t>RR1915TCABX/TL</t>
  </si>
  <si>
    <t>RR2115RCASZ/TL</t>
  </si>
  <si>
    <t>RR2115RCAVL/TL</t>
  </si>
  <si>
    <t>RR2115RCAPZ/TL</t>
  </si>
  <si>
    <t>RR2115TCABL/TL</t>
  </si>
  <si>
    <t>RR1915TCARX/TL</t>
  </si>
  <si>
    <t>RR1915TCAPX/TL</t>
  </si>
  <si>
    <t>RR2115TCARX/TL</t>
  </si>
  <si>
    <t>RR2115TCAPX/TL</t>
  </si>
  <si>
    <t>RR2315TCAPX/TL</t>
  </si>
  <si>
    <t>RR2315TCARX/TL</t>
  </si>
  <si>
    <t>RR1914ASBRR/TL</t>
  </si>
  <si>
    <t>RR1914ASBSE/TL</t>
  </si>
  <si>
    <t>RR2015CSBRR/TL</t>
  </si>
  <si>
    <t>Samsng Ref Direct Cool</t>
  </si>
  <si>
    <t>RT2534BACRR/TL</t>
  </si>
  <si>
    <t>RT2534BACSE/TL</t>
  </si>
  <si>
    <t>RT2534PACSE/TL</t>
  </si>
  <si>
    <t>RT26FAJYASA/TL</t>
  </si>
  <si>
    <t>RT26FARZASP/TL</t>
  </si>
  <si>
    <t>RT26FAJSABX/TL</t>
  </si>
  <si>
    <t>RT26FAJSASL/TL</t>
  </si>
  <si>
    <t>RT26FAJSARX/TL</t>
  </si>
  <si>
    <t>RT26FAJSALX/TL</t>
  </si>
  <si>
    <t>RT28FAJYASA/TL</t>
  </si>
  <si>
    <t>RT28FARZASP/TL</t>
  </si>
  <si>
    <t>RT28FAJSABX/TL</t>
  </si>
  <si>
    <t>RT28FAJSASL/TL</t>
  </si>
  <si>
    <t>RT28FAJSARX/TL</t>
  </si>
  <si>
    <t>RT28FAJSALX/TL</t>
  </si>
  <si>
    <t>RT33FARZASP/TL</t>
  </si>
  <si>
    <t>RT33FAJFABX/TL</t>
  </si>
  <si>
    <t>RT33FAJFASL/TL</t>
  </si>
  <si>
    <t>RT33FAJFARX/TL</t>
  </si>
  <si>
    <t>RT33FAJFALX/TL</t>
  </si>
  <si>
    <t>RT36FARZASP/TL</t>
  </si>
  <si>
    <t>RT36FDJFABX/TL</t>
  </si>
  <si>
    <t>RT36FDJFASL/TL</t>
  </si>
  <si>
    <t>RT36FDJFALX/TL</t>
  </si>
  <si>
    <t>Samsung Ref - FF Home</t>
  </si>
  <si>
    <t>CQ138S-G/XTL</t>
  </si>
  <si>
    <t>Samsung Smart Oven</t>
  </si>
  <si>
    <t>WT727QPNDMW/XTL</t>
  </si>
  <si>
    <t>WT725QPNDMP/XTL</t>
  </si>
  <si>
    <t>WT657QPNDPG/XTL</t>
  </si>
  <si>
    <t>WT655QPNDRP/XTL</t>
  </si>
  <si>
    <t>WT1007AG/XTL</t>
  </si>
  <si>
    <t>WT9505EG/XTL</t>
  </si>
  <si>
    <t>WT9201EC/XTL</t>
  </si>
  <si>
    <t>WT9001EG/XTL</t>
  </si>
  <si>
    <t>Samsung Washing Machine Semi Automatic (PP Body)</t>
  </si>
  <si>
    <t>WA13WPMEH/XTL</t>
  </si>
  <si>
    <t>WA11WPMEH/XTL</t>
  </si>
  <si>
    <t>WA95BWPEH/XTL</t>
  </si>
  <si>
    <t>WA95BWBEH/XTL</t>
  </si>
  <si>
    <t>WA90BWQEH/XTL</t>
  </si>
  <si>
    <t>WA90BWMEH/XTL</t>
  </si>
  <si>
    <t>WA85BWPEH/XTL</t>
  </si>
  <si>
    <t>WA85BWMEH/XTL</t>
  </si>
  <si>
    <t>WA85BSOEH/XTL</t>
  </si>
  <si>
    <t>WA85B4TEC/XTL</t>
  </si>
  <si>
    <t>WA82BWMEC/XTL</t>
  </si>
  <si>
    <t>WA82VNLEC/XTL</t>
  </si>
  <si>
    <t>WA82BSLEC/XTL</t>
  </si>
  <si>
    <t>WA82B4TEC/XTL</t>
  </si>
  <si>
    <t>WA80E5LEC/XTL</t>
  </si>
  <si>
    <t>Samsung Washing Machine Top Loader Fully Automatic</t>
  </si>
  <si>
    <t>WF550B0BKWQ/TL</t>
  </si>
  <si>
    <t>WF602B2BKSD/TL</t>
  </si>
  <si>
    <t>WF8558NMW8/XTL</t>
  </si>
  <si>
    <t>WF8558QMW8/XTL</t>
  </si>
  <si>
    <t>WF0550WJW/XTL</t>
  </si>
  <si>
    <t>WF0602WKQ/XTL</t>
  </si>
  <si>
    <t>WF0602WKW/XTL</t>
  </si>
  <si>
    <t>WD0704REC/XTL</t>
  </si>
  <si>
    <t>WF1124XBY/XTL</t>
  </si>
  <si>
    <t>WD8804RJN/XTL</t>
  </si>
  <si>
    <t>WD0904W8Y1/XTL</t>
  </si>
  <si>
    <t>WF600B0BKWQ/TL</t>
  </si>
  <si>
    <t>WF700B0BKWQ/TL</t>
  </si>
  <si>
    <t>WF706U2SAWQ/TL</t>
  </si>
  <si>
    <t>WF806U4SAGD/TL</t>
  </si>
  <si>
    <t>Samsung Washing Machine Front Loader Fully Automatic</t>
  </si>
  <si>
    <t>Samsum Aircon- (1.0 Tr)</t>
  </si>
  <si>
    <t>AR12FC2UAUQ</t>
  </si>
  <si>
    <t>AR12FC3UAUQ</t>
  </si>
  <si>
    <t>AR12FC2UAEB</t>
  </si>
  <si>
    <t>AR12FC3TAUR</t>
  </si>
  <si>
    <t>AR12FC3EAPW</t>
  </si>
  <si>
    <t>AR12FC5UAEB</t>
  </si>
  <si>
    <t>AR12FC5TAPD</t>
  </si>
  <si>
    <t>AR12FC5EFBH</t>
  </si>
  <si>
    <t>Samsung Aircon-(1.5 Tr)</t>
  </si>
  <si>
    <t>AR18FC2UAUQ</t>
  </si>
  <si>
    <t>AR18FC3UAUQ</t>
  </si>
  <si>
    <t>AR18FC2UAEB</t>
  </si>
  <si>
    <t>AR18FC2TAUR</t>
  </si>
  <si>
    <t>AR18FC2EAPW</t>
  </si>
  <si>
    <t>AR18FC3UAEB</t>
  </si>
  <si>
    <t>AR18FC3TAUR</t>
  </si>
  <si>
    <t>AR18FC3TMUR</t>
  </si>
  <si>
    <t>AR18FC3TDPD</t>
  </si>
  <si>
    <t>AR18FC3EAPW</t>
  </si>
  <si>
    <t>AR18FC3EAUN</t>
  </si>
  <si>
    <t>AR18FC3EGBH</t>
  </si>
  <si>
    <t>AR18FC5UAEB</t>
  </si>
  <si>
    <t>AR18FC5TAPD</t>
  </si>
  <si>
    <t>AR18FC5TMTD</t>
  </si>
  <si>
    <t>AR18FC5EFBH</t>
  </si>
  <si>
    <t>Samsung Aircon-(2.0 Tr)</t>
  </si>
  <si>
    <t>AR24FC2UAEB</t>
  </si>
  <si>
    <t>AR24FC2TAUR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</si>
</sst>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9"/>
      <name val="Calibri"/>
      <family val="2"/>
      <charset val="163"/>
    </font>
    <font>
      <b/>
      <sz val="9"/>
      <name val="Calibri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1" applyNumberFormat="1" applyFont="1" applyFill="1" applyBorder="1" applyAlignment="1">
      <alignment vertical="center" wrapText="1"/>
    </xf>
    <xf numFmtId="0" fontId="4" fillId="0" borderId="7" xfId="1" applyNumberFormat="1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3" fontId="6" fillId="0" borderId="8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6" fillId="0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6" fillId="0" borderId="6" xfId="1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 vertical="center" wrapText="1"/>
    </xf>
    <xf numFmtId="3" fontId="6" fillId="4" borderId="8" xfId="1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3" fontId="6" fillId="4" borderId="1" xfId="1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3" fontId="6" fillId="4" borderId="6" xfId="1" applyNumberFormat="1" applyFont="1" applyFill="1" applyBorder="1" applyAlignment="1">
      <alignment horizontal="center"/>
    </xf>
    <xf numFmtId="3" fontId="6" fillId="4" borderId="9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3" fontId="6" fillId="4" borderId="7" xfId="0" applyNumberFormat="1" applyFont="1" applyFill="1" applyBorder="1" applyAlignment="1">
      <alignment horizontal="center"/>
    </xf>
    <xf numFmtId="3" fontId="6" fillId="0" borderId="8" xfId="1" applyNumberFormat="1" applyFont="1" applyFill="1" applyBorder="1" applyAlignment="1">
      <alignment horizontal="center"/>
    </xf>
    <xf numFmtId="3" fontId="6" fillId="0" borderId="1" xfId="1" applyNumberFormat="1" applyFont="1" applyFill="1" applyBorder="1" applyAlignment="1">
      <alignment horizontal="center"/>
    </xf>
    <xf numFmtId="3" fontId="6" fillId="4" borderId="1" xfId="2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1" applyNumberFormat="1" applyFont="1" applyFill="1" applyBorder="1" applyAlignment="1">
      <alignment vertical="center" wrapText="1"/>
    </xf>
    <xf numFmtId="0" fontId="4" fillId="5" borderId="1" xfId="3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1" applyNumberFormat="1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 wrapText="1"/>
    </xf>
    <xf numFmtId="164" fontId="4" fillId="5" borderId="8" xfId="1" applyNumberFormat="1" applyFont="1" applyFill="1" applyBorder="1" applyAlignment="1">
      <alignment horizontal="right" vertical="center" wrapText="1"/>
    </xf>
    <xf numFmtId="164" fontId="4" fillId="5" borderId="1" xfId="1" applyNumberFormat="1" applyFont="1" applyFill="1" applyBorder="1" applyAlignment="1">
      <alignment horizontal="right" vertical="center" wrapText="1"/>
    </xf>
    <xf numFmtId="164" fontId="4" fillId="5" borderId="6" xfId="1" applyNumberFormat="1" applyFont="1" applyFill="1" applyBorder="1" applyAlignment="1">
      <alignment horizontal="right" vertical="center" wrapText="1"/>
    </xf>
    <xf numFmtId="164" fontId="4" fillId="5" borderId="9" xfId="0" applyNumberFormat="1" applyFont="1" applyFill="1" applyBorder="1" applyAlignment="1">
      <alignment horizontal="right" vertical="center" wrapText="1"/>
    </xf>
    <xf numFmtId="164" fontId="4" fillId="5" borderId="4" xfId="0" applyNumberFormat="1" applyFont="1" applyFill="1" applyBorder="1" applyAlignment="1">
      <alignment horizontal="right" vertical="center" wrapText="1"/>
    </xf>
    <xf numFmtId="164" fontId="4" fillId="5" borderId="7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</cellXfs>
  <cellStyles count="4">
    <cellStyle name="Comma" xfId="1" builtinId="3"/>
    <cellStyle name="Normal" xfId="0" builtinId="0"/>
    <cellStyle name="Normal_PRICE - FEB '08" xfId="3"/>
    <cellStyle name="Normal_pricing JULY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2"/>
  <sheetViews>
    <sheetView tabSelected="1" workbookViewId="0">
      <selection activeCell="C151" sqref="C151"/>
    </sheetView>
  </sheetViews>
  <sheetFormatPr defaultRowHeight="15"/>
  <cols>
    <col min="1" max="1" width="43.42578125" customWidth="1"/>
    <col min="2" max="2" width="29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 ht="15" customHeight="1">
      <c r="A2" s="3" t="s">
        <v>23</v>
      </c>
      <c r="B2" s="5" t="s">
        <v>5</v>
      </c>
      <c r="C2" s="4">
        <v>18990</v>
      </c>
      <c r="D2" s="6">
        <f>10+17940</f>
        <v>17950</v>
      </c>
    </row>
    <row r="3" spans="1:4">
      <c r="A3" s="3" t="s">
        <v>23</v>
      </c>
      <c r="B3" s="5" t="s">
        <v>6</v>
      </c>
      <c r="C3" s="4">
        <v>25690</v>
      </c>
      <c r="D3" s="6">
        <f>10+24640</f>
        <v>24650</v>
      </c>
    </row>
    <row r="4" spans="1:4">
      <c r="A4" s="3" t="s">
        <v>23</v>
      </c>
      <c r="B4" s="5" t="s">
        <v>7</v>
      </c>
      <c r="C4" s="4">
        <v>19140</v>
      </c>
      <c r="D4" s="6">
        <f>10+17640</f>
        <v>17650</v>
      </c>
    </row>
    <row r="5" spans="1:4">
      <c r="A5" s="3" t="s">
        <v>23</v>
      </c>
      <c r="B5" s="5" t="s">
        <v>8</v>
      </c>
      <c r="C5" s="4">
        <v>18390</v>
      </c>
      <c r="D5" s="6">
        <f>10+17590</f>
        <v>17600</v>
      </c>
    </row>
    <row r="6" spans="1:4">
      <c r="A6" s="3" t="s">
        <v>23</v>
      </c>
      <c r="B6" s="5" t="s">
        <v>9</v>
      </c>
      <c r="C6" s="4">
        <v>18240</v>
      </c>
      <c r="D6" s="6">
        <f>10+16740</f>
        <v>16750</v>
      </c>
    </row>
    <row r="7" spans="1:4">
      <c r="A7" s="3" t="s">
        <v>23</v>
      </c>
      <c r="B7" s="5" t="s">
        <v>10</v>
      </c>
      <c r="C7" s="4">
        <v>18740</v>
      </c>
      <c r="D7" s="6">
        <f>10+17240</f>
        <v>17250</v>
      </c>
    </row>
    <row r="8" spans="1:4">
      <c r="A8" s="3" t="s">
        <v>23</v>
      </c>
      <c r="B8" s="5" t="s">
        <v>11</v>
      </c>
      <c r="C8" s="4">
        <v>18040</v>
      </c>
      <c r="D8" s="6">
        <f>10+15740</f>
        <v>15750</v>
      </c>
    </row>
    <row r="9" spans="1:4">
      <c r="A9" s="3" t="s">
        <v>23</v>
      </c>
      <c r="B9" s="5" t="s">
        <v>12</v>
      </c>
      <c r="C9" s="4">
        <v>16690</v>
      </c>
      <c r="D9" s="6">
        <f>10+14990</f>
        <v>15000</v>
      </c>
    </row>
    <row r="10" spans="1:4">
      <c r="A10" s="3" t="s">
        <v>23</v>
      </c>
      <c r="B10" s="5" t="s">
        <v>13</v>
      </c>
      <c r="C10" s="4">
        <v>15240</v>
      </c>
      <c r="D10" s="6">
        <f>10+14440</f>
        <v>14450</v>
      </c>
    </row>
    <row r="11" spans="1:4">
      <c r="A11" s="3" t="s">
        <v>23</v>
      </c>
      <c r="B11" s="5" t="s">
        <v>14</v>
      </c>
      <c r="C11" s="4">
        <v>15890</v>
      </c>
      <c r="D11" s="6">
        <f>10+13890</f>
        <v>13900</v>
      </c>
    </row>
    <row r="12" spans="1:4">
      <c r="A12" s="3" t="s">
        <v>23</v>
      </c>
      <c r="B12" s="5" t="s">
        <v>15</v>
      </c>
      <c r="C12" s="4">
        <v>15190</v>
      </c>
      <c r="D12" s="6">
        <f>10+12990</f>
        <v>13000</v>
      </c>
    </row>
    <row r="13" spans="1:4">
      <c r="A13" s="3" t="s">
        <v>23</v>
      </c>
      <c r="B13" s="5" t="s">
        <v>16</v>
      </c>
      <c r="C13" s="4">
        <v>14990</v>
      </c>
      <c r="D13" s="6">
        <f>10+12590</f>
        <v>12600</v>
      </c>
    </row>
    <row r="14" spans="1:4">
      <c r="A14" s="3" t="s">
        <v>23</v>
      </c>
      <c r="B14" s="5" t="s">
        <v>17</v>
      </c>
      <c r="C14" s="4">
        <v>14190</v>
      </c>
      <c r="D14" s="6">
        <f>12990+10</f>
        <v>13000</v>
      </c>
    </row>
    <row r="15" spans="1:4">
      <c r="A15" s="3" t="s">
        <v>23</v>
      </c>
      <c r="B15" s="5" t="s">
        <v>18</v>
      </c>
      <c r="C15" s="4">
        <v>13190</v>
      </c>
      <c r="D15" s="6">
        <f>10+11990</f>
        <v>12000</v>
      </c>
    </row>
    <row r="16" spans="1:4">
      <c r="A16" s="3" t="s">
        <v>23</v>
      </c>
      <c r="B16" s="5" t="s">
        <v>19</v>
      </c>
      <c r="C16" s="4">
        <v>12490</v>
      </c>
      <c r="D16" s="6">
        <f>10+11290</f>
        <v>11300</v>
      </c>
    </row>
    <row r="17" spans="1:4">
      <c r="A17" s="3" t="s">
        <v>23</v>
      </c>
      <c r="B17" s="5" t="s">
        <v>20</v>
      </c>
      <c r="C17" s="4">
        <v>12340</v>
      </c>
      <c r="D17" s="6">
        <f>10+11340</f>
        <v>11350</v>
      </c>
    </row>
    <row r="18" spans="1:4">
      <c r="A18" s="3" t="s">
        <v>23</v>
      </c>
      <c r="B18" s="5" t="s">
        <v>21</v>
      </c>
      <c r="C18" s="4">
        <v>11340</v>
      </c>
      <c r="D18" s="6">
        <f>60+10040</f>
        <v>10100</v>
      </c>
    </row>
    <row r="19" spans="1:4" ht="15.75" thickBot="1">
      <c r="A19" s="3" t="s">
        <v>23</v>
      </c>
      <c r="B19" s="7" t="s">
        <v>22</v>
      </c>
      <c r="C19" s="8">
        <v>10960</v>
      </c>
      <c r="D19" s="9">
        <f>40+9960</f>
        <v>10000</v>
      </c>
    </row>
    <row r="20" spans="1:4">
      <c r="A20" s="3" t="s">
        <v>33</v>
      </c>
      <c r="B20" s="10" t="s">
        <v>24</v>
      </c>
      <c r="C20" s="11">
        <v>65500</v>
      </c>
      <c r="D20" s="18">
        <v>63000</v>
      </c>
    </row>
    <row r="21" spans="1:4">
      <c r="A21" s="3" t="s">
        <v>33</v>
      </c>
      <c r="B21" s="12" t="s">
        <v>25</v>
      </c>
      <c r="C21" s="13">
        <v>64000</v>
      </c>
      <c r="D21" s="19">
        <v>60500</v>
      </c>
    </row>
    <row r="22" spans="1:4">
      <c r="A22" s="3" t="s">
        <v>33</v>
      </c>
      <c r="B22" s="12" t="s">
        <v>26</v>
      </c>
      <c r="C22" s="13">
        <v>69500</v>
      </c>
      <c r="D22" s="19">
        <v>68500</v>
      </c>
    </row>
    <row r="23" spans="1:4">
      <c r="A23" s="3" t="s">
        <v>33</v>
      </c>
      <c r="B23" s="12" t="s">
        <v>27</v>
      </c>
      <c r="C23" s="13">
        <v>84500</v>
      </c>
      <c r="D23" s="19">
        <v>83500</v>
      </c>
    </row>
    <row r="24" spans="1:4">
      <c r="A24" s="3" t="s">
        <v>33</v>
      </c>
      <c r="B24" s="12" t="s">
        <v>28</v>
      </c>
      <c r="C24" s="13">
        <v>85000</v>
      </c>
      <c r="D24" s="19">
        <v>81500</v>
      </c>
    </row>
    <row r="25" spans="1:4">
      <c r="A25" s="3" t="s">
        <v>33</v>
      </c>
      <c r="B25" s="14" t="s">
        <v>29</v>
      </c>
      <c r="C25" s="15">
        <v>100000</v>
      </c>
      <c r="D25" s="20">
        <v>90000</v>
      </c>
    </row>
    <row r="26" spans="1:4">
      <c r="A26" s="3" t="s">
        <v>33</v>
      </c>
      <c r="B26" s="12" t="s">
        <v>30</v>
      </c>
      <c r="C26" s="13">
        <v>110000</v>
      </c>
      <c r="D26" s="19">
        <v>106500</v>
      </c>
    </row>
    <row r="27" spans="1:4">
      <c r="A27" s="3" t="s">
        <v>33</v>
      </c>
      <c r="B27" s="12" t="s">
        <v>31</v>
      </c>
      <c r="C27" s="13">
        <v>170000</v>
      </c>
      <c r="D27" s="19">
        <v>162500</v>
      </c>
    </row>
    <row r="28" spans="1:4" ht="15.75" thickBot="1">
      <c r="A28" s="3" t="s">
        <v>33</v>
      </c>
      <c r="B28" s="16" t="s">
        <v>32</v>
      </c>
      <c r="C28" s="17">
        <v>179000</v>
      </c>
      <c r="D28" s="21">
        <v>165000</v>
      </c>
    </row>
    <row r="29" spans="1:4">
      <c r="A29" s="3" t="s">
        <v>40</v>
      </c>
      <c r="B29" s="10" t="s">
        <v>34</v>
      </c>
      <c r="C29" s="11">
        <v>57000</v>
      </c>
      <c r="D29" s="18">
        <v>54000</v>
      </c>
    </row>
    <row r="30" spans="1:4">
      <c r="A30" s="3" t="s">
        <v>40</v>
      </c>
      <c r="B30" s="12" t="s">
        <v>35</v>
      </c>
      <c r="C30" s="13">
        <v>53000</v>
      </c>
      <c r="D30" s="19">
        <v>50000</v>
      </c>
    </row>
    <row r="31" spans="1:4">
      <c r="A31" s="3" t="s">
        <v>40</v>
      </c>
      <c r="B31" s="12" t="s">
        <v>36</v>
      </c>
      <c r="C31" s="13">
        <v>58500</v>
      </c>
      <c r="D31" s="19">
        <v>55500</v>
      </c>
    </row>
    <row r="32" spans="1:4">
      <c r="A32" s="3" t="s">
        <v>40</v>
      </c>
      <c r="B32" s="12" t="s">
        <v>37</v>
      </c>
      <c r="C32" s="13">
        <v>61500</v>
      </c>
      <c r="D32" s="19">
        <v>58500</v>
      </c>
    </row>
    <row r="33" spans="1:4">
      <c r="A33" s="3" t="s">
        <v>40</v>
      </c>
      <c r="B33" s="12" t="s">
        <v>38</v>
      </c>
      <c r="C33" s="13">
        <v>65500</v>
      </c>
      <c r="D33" s="19">
        <v>62500</v>
      </c>
    </row>
    <row r="34" spans="1:4" ht="15.75" thickBot="1">
      <c r="A34" s="3" t="s">
        <v>40</v>
      </c>
      <c r="B34" s="16" t="s">
        <v>39</v>
      </c>
      <c r="C34" s="17">
        <v>45000</v>
      </c>
      <c r="D34" s="21">
        <v>43000</v>
      </c>
    </row>
    <row r="35" spans="1:4">
      <c r="A35" s="3" t="s">
        <v>59</v>
      </c>
      <c r="B35" s="22" t="s">
        <v>41</v>
      </c>
      <c r="C35" s="23">
        <v>11300</v>
      </c>
      <c r="D35" s="28">
        <v>10500</v>
      </c>
    </row>
    <row r="36" spans="1:4">
      <c r="A36" s="3" t="s">
        <v>59</v>
      </c>
      <c r="B36" s="24" t="s">
        <v>42</v>
      </c>
      <c r="C36" s="25">
        <v>11300</v>
      </c>
      <c r="D36" s="29">
        <v>10500</v>
      </c>
    </row>
    <row r="37" spans="1:4">
      <c r="A37" s="3" t="s">
        <v>59</v>
      </c>
      <c r="B37" s="24" t="s">
        <v>43</v>
      </c>
      <c r="C37" s="25">
        <v>12700</v>
      </c>
      <c r="D37" s="29">
        <v>12000</v>
      </c>
    </row>
    <row r="38" spans="1:4">
      <c r="A38" s="3" t="s">
        <v>59</v>
      </c>
      <c r="B38" s="24" t="s">
        <v>44</v>
      </c>
      <c r="C38" s="25">
        <v>13700</v>
      </c>
      <c r="D38" s="29">
        <v>13000</v>
      </c>
    </row>
    <row r="39" spans="1:4">
      <c r="A39" s="3" t="s">
        <v>59</v>
      </c>
      <c r="B39" s="24" t="s">
        <v>45</v>
      </c>
      <c r="C39" s="25">
        <v>15900</v>
      </c>
      <c r="D39" s="29">
        <v>15200</v>
      </c>
    </row>
    <row r="40" spans="1:4">
      <c r="A40" s="3" t="s">
        <v>59</v>
      </c>
      <c r="B40" s="24" t="s">
        <v>46</v>
      </c>
      <c r="C40" s="25">
        <v>16800</v>
      </c>
      <c r="D40" s="29">
        <v>16000</v>
      </c>
    </row>
    <row r="41" spans="1:4">
      <c r="A41" s="3" t="s">
        <v>59</v>
      </c>
      <c r="B41" s="24" t="s">
        <v>47</v>
      </c>
      <c r="C41" s="25">
        <v>16800</v>
      </c>
      <c r="D41" s="29">
        <v>16000</v>
      </c>
    </row>
    <row r="42" spans="1:4">
      <c r="A42" s="3" t="s">
        <v>59</v>
      </c>
      <c r="B42" s="24" t="s">
        <v>48</v>
      </c>
      <c r="C42" s="25">
        <v>16800</v>
      </c>
      <c r="D42" s="29">
        <v>16000</v>
      </c>
    </row>
    <row r="43" spans="1:4">
      <c r="A43" s="3" t="s">
        <v>59</v>
      </c>
      <c r="B43" s="24" t="s">
        <v>49</v>
      </c>
      <c r="C43" s="25">
        <v>18000</v>
      </c>
      <c r="D43" s="29">
        <v>17200</v>
      </c>
    </row>
    <row r="44" spans="1:4">
      <c r="A44" s="3" t="s">
        <v>59</v>
      </c>
      <c r="B44" s="24" t="s">
        <v>50</v>
      </c>
      <c r="C44" s="25">
        <v>15500</v>
      </c>
      <c r="D44" s="29">
        <v>14800</v>
      </c>
    </row>
    <row r="45" spans="1:4">
      <c r="A45" s="3" t="s">
        <v>59</v>
      </c>
      <c r="B45" s="24" t="s">
        <v>51</v>
      </c>
      <c r="C45" s="25">
        <v>15700</v>
      </c>
      <c r="D45" s="29">
        <v>15000</v>
      </c>
    </row>
    <row r="46" spans="1:4">
      <c r="A46" s="3" t="s">
        <v>59</v>
      </c>
      <c r="B46" s="24" t="s">
        <v>52</v>
      </c>
      <c r="C46" s="25">
        <v>17700</v>
      </c>
      <c r="D46" s="29">
        <v>16900</v>
      </c>
    </row>
    <row r="47" spans="1:4">
      <c r="A47" s="3" t="s">
        <v>59</v>
      </c>
      <c r="B47" s="24" t="s">
        <v>53</v>
      </c>
      <c r="C47" s="25">
        <v>18000</v>
      </c>
      <c r="D47" s="29">
        <v>17200</v>
      </c>
    </row>
    <row r="48" spans="1:4">
      <c r="A48" s="3" t="s">
        <v>59</v>
      </c>
      <c r="B48" s="24" t="s">
        <v>54</v>
      </c>
      <c r="C48" s="25">
        <v>19300</v>
      </c>
      <c r="D48" s="29">
        <v>18500</v>
      </c>
    </row>
    <row r="49" spans="1:4">
      <c r="A49" s="3" t="s">
        <v>59</v>
      </c>
      <c r="B49" s="24" t="s">
        <v>55</v>
      </c>
      <c r="C49" s="25">
        <v>18900</v>
      </c>
      <c r="D49" s="29">
        <v>18100</v>
      </c>
    </row>
    <row r="50" spans="1:4">
      <c r="A50" s="3" t="s">
        <v>59</v>
      </c>
      <c r="B50" s="24" t="s">
        <v>56</v>
      </c>
      <c r="C50" s="25">
        <v>11200</v>
      </c>
      <c r="D50" s="29">
        <v>10500</v>
      </c>
    </row>
    <row r="51" spans="1:4">
      <c r="A51" s="3" t="s">
        <v>59</v>
      </c>
      <c r="B51" s="24" t="s">
        <v>57</v>
      </c>
      <c r="C51" s="25">
        <v>11200</v>
      </c>
      <c r="D51" s="29">
        <v>10500</v>
      </c>
    </row>
    <row r="52" spans="1:4" ht="15.75" thickBot="1">
      <c r="A52" s="3" t="s">
        <v>59</v>
      </c>
      <c r="B52" s="26" t="s">
        <v>58</v>
      </c>
      <c r="C52" s="27">
        <v>12600</v>
      </c>
      <c r="D52" s="30">
        <v>11800</v>
      </c>
    </row>
    <row r="53" spans="1:4">
      <c r="A53" s="34" t="s">
        <v>84</v>
      </c>
      <c r="B53" s="10" t="s">
        <v>60</v>
      </c>
      <c r="C53" s="31">
        <v>17150</v>
      </c>
      <c r="D53" s="18">
        <v>16450</v>
      </c>
    </row>
    <row r="54" spans="1:4">
      <c r="A54" s="34" t="s">
        <v>84</v>
      </c>
      <c r="B54" s="12" t="s">
        <v>61</v>
      </c>
      <c r="C54" s="32">
        <v>17450</v>
      </c>
      <c r="D54" s="19">
        <v>16750</v>
      </c>
    </row>
    <row r="55" spans="1:4">
      <c r="A55" s="34" t="s">
        <v>84</v>
      </c>
      <c r="B55" s="12" t="s">
        <v>62</v>
      </c>
      <c r="C55" s="32">
        <v>18800</v>
      </c>
      <c r="D55" s="19">
        <v>17500</v>
      </c>
    </row>
    <row r="56" spans="1:4">
      <c r="A56" s="34" t="s">
        <v>84</v>
      </c>
      <c r="B56" s="24" t="s">
        <v>63</v>
      </c>
      <c r="C56" s="25">
        <v>20500</v>
      </c>
      <c r="D56" s="29">
        <v>19500</v>
      </c>
    </row>
    <row r="57" spans="1:4">
      <c r="A57" s="34" t="s">
        <v>84</v>
      </c>
      <c r="B57" s="24" t="s">
        <v>64</v>
      </c>
      <c r="C57" s="25">
        <v>21000</v>
      </c>
      <c r="D57" s="29">
        <v>20000</v>
      </c>
    </row>
    <row r="58" spans="1:4">
      <c r="A58" s="34" t="s">
        <v>84</v>
      </c>
      <c r="B58" s="24" t="s">
        <v>65</v>
      </c>
      <c r="C58" s="25">
        <v>24000</v>
      </c>
      <c r="D58" s="29">
        <v>23000</v>
      </c>
    </row>
    <row r="59" spans="1:4">
      <c r="A59" s="34" t="s">
        <v>84</v>
      </c>
      <c r="B59" s="24" t="s">
        <v>66</v>
      </c>
      <c r="C59" s="25">
        <v>23000</v>
      </c>
      <c r="D59" s="29">
        <v>22000</v>
      </c>
    </row>
    <row r="60" spans="1:4">
      <c r="A60" s="34" t="s">
        <v>84</v>
      </c>
      <c r="B60" s="24" t="s">
        <v>67</v>
      </c>
      <c r="C60" s="25">
        <v>24000</v>
      </c>
      <c r="D60" s="29">
        <v>23000</v>
      </c>
    </row>
    <row r="61" spans="1:4">
      <c r="A61" s="34" t="s">
        <v>84</v>
      </c>
      <c r="B61" s="24" t="s">
        <v>68</v>
      </c>
      <c r="C61" s="25">
        <v>23500</v>
      </c>
      <c r="D61" s="29">
        <v>22500</v>
      </c>
    </row>
    <row r="62" spans="1:4">
      <c r="A62" s="34" t="s">
        <v>84</v>
      </c>
      <c r="B62" s="24" t="s">
        <v>69</v>
      </c>
      <c r="C62" s="25">
        <v>24200</v>
      </c>
      <c r="D62" s="29">
        <v>23000</v>
      </c>
    </row>
    <row r="63" spans="1:4">
      <c r="A63" s="34" t="s">
        <v>84</v>
      </c>
      <c r="B63" s="24" t="s">
        <v>70</v>
      </c>
      <c r="C63" s="25">
        <v>25200</v>
      </c>
      <c r="D63" s="29">
        <v>24000</v>
      </c>
    </row>
    <row r="64" spans="1:4">
      <c r="A64" s="34" t="s">
        <v>84</v>
      </c>
      <c r="B64" s="24" t="s">
        <v>71</v>
      </c>
      <c r="C64" s="25">
        <v>27200</v>
      </c>
      <c r="D64" s="29">
        <v>26000</v>
      </c>
    </row>
    <row r="65" spans="1:4">
      <c r="A65" s="34" t="s">
        <v>84</v>
      </c>
      <c r="B65" s="24" t="s">
        <v>72</v>
      </c>
      <c r="C65" s="25">
        <v>26200</v>
      </c>
      <c r="D65" s="29">
        <v>25000</v>
      </c>
    </row>
    <row r="66" spans="1:4">
      <c r="A66" s="34" t="s">
        <v>84</v>
      </c>
      <c r="B66" s="24" t="s">
        <v>73</v>
      </c>
      <c r="C66" s="25">
        <v>27200</v>
      </c>
      <c r="D66" s="29">
        <v>26000</v>
      </c>
    </row>
    <row r="67" spans="1:4">
      <c r="A67" s="34" t="s">
        <v>84</v>
      </c>
      <c r="B67" s="24" t="s">
        <v>74</v>
      </c>
      <c r="C67" s="33">
        <v>26700</v>
      </c>
      <c r="D67" s="29">
        <v>25500</v>
      </c>
    </row>
    <row r="68" spans="1:4">
      <c r="A68" s="34" t="s">
        <v>84</v>
      </c>
      <c r="B68" s="24" t="s">
        <v>75</v>
      </c>
      <c r="C68" s="25">
        <v>28000</v>
      </c>
      <c r="D68" s="29">
        <v>26500</v>
      </c>
    </row>
    <row r="69" spans="1:4">
      <c r="A69" s="34" t="s">
        <v>84</v>
      </c>
      <c r="B69" s="24" t="s">
        <v>76</v>
      </c>
      <c r="C69" s="25">
        <v>30000</v>
      </c>
      <c r="D69" s="29">
        <v>28500</v>
      </c>
    </row>
    <row r="70" spans="1:4">
      <c r="A70" s="34" t="s">
        <v>84</v>
      </c>
      <c r="B70" s="24" t="s">
        <v>77</v>
      </c>
      <c r="C70" s="25">
        <v>29000</v>
      </c>
      <c r="D70" s="29">
        <v>27500</v>
      </c>
    </row>
    <row r="71" spans="1:4">
      <c r="A71" s="34" t="s">
        <v>84</v>
      </c>
      <c r="B71" s="24" t="s">
        <v>78</v>
      </c>
      <c r="C71" s="25">
        <v>30000</v>
      </c>
      <c r="D71" s="29">
        <v>28500</v>
      </c>
    </row>
    <row r="72" spans="1:4">
      <c r="A72" s="34" t="s">
        <v>84</v>
      </c>
      <c r="B72" s="24" t="s">
        <v>79</v>
      </c>
      <c r="C72" s="25">
        <v>29500</v>
      </c>
      <c r="D72" s="29">
        <v>28000</v>
      </c>
    </row>
    <row r="73" spans="1:4">
      <c r="A73" s="34" t="s">
        <v>84</v>
      </c>
      <c r="B73" s="24" t="s">
        <v>80</v>
      </c>
      <c r="C73" s="25">
        <v>33200</v>
      </c>
      <c r="D73" s="29">
        <v>31500</v>
      </c>
    </row>
    <row r="74" spans="1:4">
      <c r="A74" s="34" t="s">
        <v>84</v>
      </c>
      <c r="B74" s="24" t="s">
        <v>81</v>
      </c>
      <c r="C74" s="25">
        <v>35700</v>
      </c>
      <c r="D74" s="29">
        <v>34000</v>
      </c>
    </row>
    <row r="75" spans="1:4">
      <c r="A75" s="34" t="s">
        <v>84</v>
      </c>
      <c r="B75" s="24" t="s">
        <v>82</v>
      </c>
      <c r="C75" s="25">
        <v>35200</v>
      </c>
      <c r="D75" s="29">
        <v>33500</v>
      </c>
    </row>
    <row r="76" spans="1:4" ht="15.75" thickBot="1">
      <c r="A76" s="34" t="s">
        <v>84</v>
      </c>
      <c r="B76" s="26" t="s">
        <v>83</v>
      </c>
      <c r="C76" s="27">
        <v>35700</v>
      </c>
      <c r="D76" s="30">
        <v>34000</v>
      </c>
    </row>
    <row r="77" spans="1:4">
      <c r="A77" s="35" t="s">
        <v>86</v>
      </c>
      <c r="B77" s="36" t="s">
        <v>85</v>
      </c>
      <c r="C77" s="37">
        <v>30940</v>
      </c>
      <c r="D77" s="37">
        <f>27940-40</f>
        <v>27900</v>
      </c>
    </row>
    <row r="78" spans="1:4" ht="22.5">
      <c r="A78" s="39" t="s">
        <v>95</v>
      </c>
      <c r="B78" s="38" t="s">
        <v>87</v>
      </c>
      <c r="C78" s="37">
        <v>12700</v>
      </c>
      <c r="D78" s="37">
        <v>11450</v>
      </c>
    </row>
    <row r="79" spans="1:4" ht="22.5">
      <c r="A79" s="39" t="s">
        <v>95</v>
      </c>
      <c r="B79" s="38" t="s">
        <v>88</v>
      </c>
      <c r="C79" s="37">
        <v>12450</v>
      </c>
      <c r="D79" s="37">
        <v>11200</v>
      </c>
    </row>
    <row r="80" spans="1:4" ht="22.5">
      <c r="A80" s="39" t="s">
        <v>95</v>
      </c>
      <c r="B80" s="38" t="s">
        <v>89</v>
      </c>
      <c r="C80" s="37">
        <v>11950</v>
      </c>
      <c r="D80" s="37">
        <v>10700</v>
      </c>
    </row>
    <row r="81" spans="1:4" ht="22.5">
      <c r="A81" s="39" t="s">
        <v>95</v>
      </c>
      <c r="B81" s="38" t="s">
        <v>90</v>
      </c>
      <c r="C81" s="37">
        <v>11700</v>
      </c>
      <c r="D81" s="37">
        <v>10500</v>
      </c>
    </row>
    <row r="82" spans="1:4" ht="22.5">
      <c r="A82" s="39" t="s">
        <v>95</v>
      </c>
      <c r="B82" s="38" t="s">
        <v>91</v>
      </c>
      <c r="C82" s="37">
        <v>13550</v>
      </c>
      <c r="D82" s="37">
        <v>12550</v>
      </c>
    </row>
    <row r="83" spans="1:4" ht="22.5">
      <c r="A83" s="39" t="s">
        <v>95</v>
      </c>
      <c r="B83" s="38" t="s">
        <v>92</v>
      </c>
      <c r="C83" s="37">
        <v>13150</v>
      </c>
      <c r="D83" s="37">
        <v>12150</v>
      </c>
    </row>
    <row r="84" spans="1:4" ht="22.5">
      <c r="A84" s="39" t="s">
        <v>95</v>
      </c>
      <c r="B84" s="38" t="s">
        <v>93</v>
      </c>
      <c r="C84" s="37">
        <v>12700</v>
      </c>
      <c r="D84" s="37">
        <v>11700</v>
      </c>
    </row>
    <row r="85" spans="1:4">
      <c r="A85" s="39" t="s">
        <v>95</v>
      </c>
      <c r="B85" s="38" t="s">
        <v>94</v>
      </c>
      <c r="C85" s="37">
        <v>12250</v>
      </c>
      <c r="D85" s="37">
        <v>11250</v>
      </c>
    </row>
    <row r="86" spans="1:4">
      <c r="A86" s="39" t="s">
        <v>111</v>
      </c>
      <c r="B86" s="36" t="s">
        <v>96</v>
      </c>
      <c r="C86" s="37">
        <v>30900</v>
      </c>
      <c r="D86" s="37">
        <v>29400</v>
      </c>
    </row>
    <row r="87" spans="1:4">
      <c r="A87" s="39" t="s">
        <v>111</v>
      </c>
      <c r="B87" s="36" t="s">
        <v>97</v>
      </c>
      <c r="C87" s="37">
        <v>27700</v>
      </c>
      <c r="D87" s="37">
        <v>26200</v>
      </c>
    </row>
    <row r="88" spans="1:4">
      <c r="A88" s="39" t="s">
        <v>111</v>
      </c>
      <c r="B88" s="36" t="s">
        <v>98</v>
      </c>
      <c r="C88" s="37">
        <v>26000</v>
      </c>
      <c r="D88" s="37">
        <v>23800</v>
      </c>
    </row>
    <row r="89" spans="1:4">
      <c r="A89" s="39" t="s">
        <v>111</v>
      </c>
      <c r="B89" s="36" t="s">
        <v>99</v>
      </c>
      <c r="C89" s="37">
        <v>24950</v>
      </c>
      <c r="D89" s="37">
        <v>22250</v>
      </c>
    </row>
    <row r="90" spans="1:4">
      <c r="A90" s="39" t="s">
        <v>111</v>
      </c>
      <c r="B90" s="36" t="s">
        <v>100</v>
      </c>
      <c r="C90" s="37">
        <v>24100</v>
      </c>
      <c r="D90" s="37">
        <v>21900</v>
      </c>
    </row>
    <row r="91" spans="1:4">
      <c r="A91" s="39" t="s">
        <v>111</v>
      </c>
      <c r="B91" s="36" t="s">
        <v>101</v>
      </c>
      <c r="C91" s="37">
        <v>23100</v>
      </c>
      <c r="D91" s="37">
        <v>20900</v>
      </c>
    </row>
    <row r="92" spans="1:4">
      <c r="A92" s="39" t="s">
        <v>111</v>
      </c>
      <c r="B92" s="36" t="s">
        <v>102</v>
      </c>
      <c r="C92" s="37">
        <v>21950</v>
      </c>
      <c r="D92" s="37">
        <v>19750</v>
      </c>
    </row>
    <row r="93" spans="1:4">
      <c r="A93" s="39" t="s">
        <v>111</v>
      </c>
      <c r="B93" s="36" t="s">
        <v>103</v>
      </c>
      <c r="C93" s="37">
        <v>20910</v>
      </c>
      <c r="D93" s="37">
        <f>19010-10</f>
        <v>19000</v>
      </c>
    </row>
    <row r="94" spans="1:4">
      <c r="A94" s="39" t="s">
        <v>111</v>
      </c>
      <c r="B94" s="36" t="s">
        <v>104</v>
      </c>
      <c r="C94" s="37">
        <v>17880</v>
      </c>
      <c r="D94" s="37">
        <f>16680+20</f>
        <v>16700</v>
      </c>
    </row>
    <row r="95" spans="1:4">
      <c r="A95" s="39" t="s">
        <v>111</v>
      </c>
      <c r="B95" s="36" t="s">
        <v>105</v>
      </c>
      <c r="C95" s="37">
        <v>16190</v>
      </c>
      <c r="D95" s="37">
        <f>10+13990</f>
        <v>14000</v>
      </c>
    </row>
    <row r="96" spans="1:4">
      <c r="A96" s="39" t="s">
        <v>111</v>
      </c>
      <c r="B96" s="36" t="s">
        <v>106</v>
      </c>
      <c r="C96" s="37">
        <v>19190</v>
      </c>
      <c r="D96" s="37">
        <f>10+17490</f>
        <v>17500</v>
      </c>
    </row>
    <row r="97" spans="1:4">
      <c r="A97" s="39" t="s">
        <v>111</v>
      </c>
      <c r="B97" s="36" t="s">
        <v>107</v>
      </c>
      <c r="C97" s="37">
        <v>16890</v>
      </c>
      <c r="D97" s="37">
        <f>10+15690</f>
        <v>15700</v>
      </c>
    </row>
    <row r="98" spans="1:4">
      <c r="A98" s="39" t="s">
        <v>111</v>
      </c>
      <c r="B98" s="36" t="s">
        <v>108</v>
      </c>
      <c r="C98" s="37">
        <v>15890</v>
      </c>
      <c r="D98" s="37">
        <f>10+14690</f>
        <v>14700</v>
      </c>
    </row>
    <row r="99" spans="1:4">
      <c r="A99" s="39" t="s">
        <v>111</v>
      </c>
      <c r="B99" s="36" t="s">
        <v>109</v>
      </c>
      <c r="C99" s="37">
        <v>14590</v>
      </c>
      <c r="D99" s="37">
        <f>10+13390</f>
        <v>13400</v>
      </c>
    </row>
    <row r="100" spans="1:4" ht="15.75" thickBot="1">
      <c r="A100" s="39" t="s">
        <v>111</v>
      </c>
      <c r="B100" s="40" t="s">
        <v>110</v>
      </c>
      <c r="C100" s="41">
        <v>12990</v>
      </c>
      <c r="D100" s="41">
        <f>10+12190</f>
        <v>12200</v>
      </c>
    </row>
    <row r="101" spans="1:4">
      <c r="A101" s="39" t="s">
        <v>127</v>
      </c>
      <c r="B101" s="36" t="s">
        <v>112</v>
      </c>
      <c r="C101" s="37">
        <v>27990</v>
      </c>
      <c r="D101" s="37">
        <f>10+24490</f>
        <v>24500</v>
      </c>
    </row>
    <row r="102" spans="1:4">
      <c r="A102" s="39" t="s">
        <v>127</v>
      </c>
      <c r="B102" s="36" t="s">
        <v>113</v>
      </c>
      <c r="C102" s="37">
        <v>34990</v>
      </c>
      <c r="D102" s="37">
        <f>10+32490</f>
        <v>32500</v>
      </c>
    </row>
    <row r="103" spans="1:4">
      <c r="A103" s="39" t="s">
        <v>127</v>
      </c>
      <c r="B103" s="36" t="s">
        <v>114</v>
      </c>
      <c r="C103" s="37">
        <v>24190</v>
      </c>
      <c r="D103" s="37">
        <f>10+21190</f>
        <v>21200</v>
      </c>
    </row>
    <row r="104" spans="1:4">
      <c r="A104" s="39" t="s">
        <v>127</v>
      </c>
      <c r="B104" s="36" t="s">
        <v>115</v>
      </c>
      <c r="C104" s="37">
        <v>24230</v>
      </c>
      <c r="D104" s="37">
        <f>10+23390</f>
        <v>23400</v>
      </c>
    </row>
    <row r="105" spans="1:4">
      <c r="A105" s="39" t="s">
        <v>127</v>
      </c>
      <c r="B105" s="36" t="s">
        <v>116</v>
      </c>
      <c r="C105" s="37">
        <v>31990</v>
      </c>
      <c r="D105" s="37">
        <f>10+29490</f>
        <v>29500</v>
      </c>
    </row>
    <row r="106" spans="1:4">
      <c r="A106" s="39" t="s">
        <v>127</v>
      </c>
      <c r="B106" s="36" t="s">
        <v>117</v>
      </c>
      <c r="C106" s="37">
        <v>35990</v>
      </c>
      <c r="D106" s="37">
        <f>10+33490</f>
        <v>33500</v>
      </c>
    </row>
    <row r="107" spans="1:4">
      <c r="A107" s="39" t="s">
        <v>127</v>
      </c>
      <c r="B107" s="36" t="s">
        <v>118</v>
      </c>
      <c r="C107" s="37">
        <v>35990</v>
      </c>
      <c r="D107" s="37">
        <f>10+33490</f>
        <v>33500</v>
      </c>
    </row>
    <row r="108" spans="1:4">
      <c r="A108" s="39" t="s">
        <v>127</v>
      </c>
      <c r="B108" s="36" t="s">
        <v>119</v>
      </c>
      <c r="C108" s="37">
        <v>50990</v>
      </c>
      <c r="D108" s="37">
        <f>10+47990</f>
        <v>48000</v>
      </c>
    </row>
    <row r="109" spans="1:4">
      <c r="A109" s="39" t="s">
        <v>127</v>
      </c>
      <c r="B109" s="36" t="s">
        <v>120</v>
      </c>
      <c r="C109" s="37">
        <v>57990</v>
      </c>
      <c r="D109" s="37">
        <f>10+55990</f>
        <v>56000</v>
      </c>
    </row>
    <row r="110" spans="1:4">
      <c r="A110" s="39" t="s">
        <v>127</v>
      </c>
      <c r="B110" s="36" t="s">
        <v>121</v>
      </c>
      <c r="C110" s="37">
        <v>53500</v>
      </c>
      <c r="D110" s="37">
        <v>50500</v>
      </c>
    </row>
    <row r="111" spans="1:4">
      <c r="A111" s="39" t="s">
        <v>127</v>
      </c>
      <c r="B111" s="36" t="s">
        <v>122</v>
      </c>
      <c r="C111" s="37">
        <v>77990</v>
      </c>
      <c r="D111" s="37">
        <f>10+74990</f>
        <v>75000</v>
      </c>
    </row>
    <row r="112" spans="1:4">
      <c r="A112" s="39" t="s">
        <v>127</v>
      </c>
      <c r="B112" s="36" t="s">
        <v>123</v>
      </c>
      <c r="C112" s="37">
        <v>33990</v>
      </c>
      <c r="D112" s="37">
        <f>10+31490</f>
        <v>31500</v>
      </c>
    </row>
    <row r="113" spans="1:4">
      <c r="A113" s="39" t="s">
        <v>127</v>
      </c>
      <c r="B113" s="36" t="s">
        <v>124</v>
      </c>
      <c r="C113" s="37">
        <v>38990</v>
      </c>
      <c r="D113" s="37">
        <f>10+35990</f>
        <v>36000</v>
      </c>
    </row>
    <row r="114" spans="1:4">
      <c r="A114" s="39" t="s">
        <v>127</v>
      </c>
      <c r="B114" s="36" t="s">
        <v>125</v>
      </c>
      <c r="C114" s="37">
        <v>42990</v>
      </c>
      <c r="D114" s="37">
        <f>10+39990</f>
        <v>40000</v>
      </c>
    </row>
    <row r="115" spans="1:4" ht="15.75" thickBot="1">
      <c r="A115" s="39" t="s">
        <v>127</v>
      </c>
      <c r="B115" s="36" t="s">
        <v>126</v>
      </c>
      <c r="C115" s="37">
        <v>48490</v>
      </c>
      <c r="D115" s="37">
        <f>10+46490</f>
        <v>46500</v>
      </c>
    </row>
    <row r="116" spans="1:4">
      <c r="A116" s="39" t="s">
        <v>128</v>
      </c>
      <c r="B116" s="42" t="s">
        <v>129</v>
      </c>
      <c r="C116" s="43">
        <v>23100</v>
      </c>
      <c r="D116" s="46">
        <v>22400</v>
      </c>
    </row>
    <row r="117" spans="1:4">
      <c r="A117" s="39" t="s">
        <v>128</v>
      </c>
      <c r="B117" s="36" t="s">
        <v>130</v>
      </c>
      <c r="C117" s="44">
        <v>25200</v>
      </c>
      <c r="D117" s="47">
        <v>24400</v>
      </c>
    </row>
    <row r="118" spans="1:4">
      <c r="A118" s="39" t="s">
        <v>128</v>
      </c>
      <c r="B118" s="36" t="s">
        <v>131</v>
      </c>
      <c r="C118" s="44">
        <v>24200</v>
      </c>
      <c r="D118" s="47">
        <v>23400</v>
      </c>
    </row>
    <row r="119" spans="1:4">
      <c r="A119" s="39" t="s">
        <v>128</v>
      </c>
      <c r="B119" s="36" t="s">
        <v>132</v>
      </c>
      <c r="C119" s="44">
        <v>27300</v>
      </c>
      <c r="D119" s="47">
        <v>26500</v>
      </c>
    </row>
    <row r="120" spans="1:4">
      <c r="A120" s="39" t="s">
        <v>128</v>
      </c>
      <c r="B120" s="36" t="s">
        <v>133</v>
      </c>
      <c r="C120" s="44">
        <v>28800</v>
      </c>
      <c r="D120" s="47">
        <v>27900</v>
      </c>
    </row>
    <row r="121" spans="1:4">
      <c r="A121" s="39" t="s">
        <v>128</v>
      </c>
      <c r="B121" s="36" t="s">
        <v>134</v>
      </c>
      <c r="C121" s="44">
        <v>31500</v>
      </c>
      <c r="D121" s="47">
        <v>30500</v>
      </c>
    </row>
    <row r="122" spans="1:4">
      <c r="A122" s="39" t="s">
        <v>128</v>
      </c>
      <c r="B122" s="36" t="s">
        <v>135</v>
      </c>
      <c r="C122" s="44">
        <v>32500</v>
      </c>
      <c r="D122" s="47">
        <v>31500</v>
      </c>
    </row>
    <row r="123" spans="1:4" ht="15.75" thickBot="1">
      <c r="A123" s="39" t="s">
        <v>128</v>
      </c>
      <c r="B123" s="40" t="s">
        <v>136</v>
      </c>
      <c r="C123" s="45">
        <v>34500</v>
      </c>
      <c r="D123" s="48">
        <v>33400</v>
      </c>
    </row>
    <row r="124" spans="1:4">
      <c r="A124" s="39" t="s">
        <v>137</v>
      </c>
      <c r="B124" s="42" t="s">
        <v>138</v>
      </c>
      <c r="C124" s="43">
        <v>26200</v>
      </c>
      <c r="D124" s="46">
        <v>25400</v>
      </c>
    </row>
    <row r="125" spans="1:4">
      <c r="A125" s="39" t="s">
        <v>137</v>
      </c>
      <c r="B125" s="36" t="s">
        <v>139</v>
      </c>
      <c r="C125" s="44">
        <v>28300</v>
      </c>
      <c r="D125" s="47">
        <v>27400</v>
      </c>
    </row>
    <row r="126" spans="1:4">
      <c r="A126" s="39" t="s">
        <v>137</v>
      </c>
      <c r="B126" s="36" t="s">
        <v>140</v>
      </c>
      <c r="C126" s="44">
        <v>29100</v>
      </c>
      <c r="D126" s="47">
        <v>28200</v>
      </c>
    </row>
    <row r="127" spans="1:4">
      <c r="A127" s="39" t="s">
        <v>137</v>
      </c>
      <c r="B127" s="36" t="s">
        <v>141</v>
      </c>
      <c r="C127" s="44">
        <v>29600</v>
      </c>
      <c r="D127" s="47">
        <v>28700</v>
      </c>
    </row>
    <row r="128" spans="1:4">
      <c r="A128" s="39" t="s">
        <v>137</v>
      </c>
      <c r="B128" s="36" t="s">
        <v>142</v>
      </c>
      <c r="C128" s="44">
        <v>30600</v>
      </c>
      <c r="D128" s="47">
        <v>29700</v>
      </c>
    </row>
    <row r="129" spans="1:4">
      <c r="A129" s="39" t="s">
        <v>137</v>
      </c>
      <c r="B129" s="36" t="s">
        <v>143</v>
      </c>
      <c r="C129" s="44">
        <v>32200</v>
      </c>
      <c r="D129" s="47">
        <v>30900</v>
      </c>
    </row>
    <row r="130" spans="1:4">
      <c r="A130" s="39" t="s">
        <v>137</v>
      </c>
      <c r="B130" s="36" t="s">
        <v>144</v>
      </c>
      <c r="C130" s="44">
        <v>32600</v>
      </c>
      <c r="D130" s="47">
        <v>31600</v>
      </c>
    </row>
    <row r="131" spans="1:4">
      <c r="A131" s="39" t="s">
        <v>137</v>
      </c>
      <c r="B131" s="36" t="s">
        <v>145</v>
      </c>
      <c r="C131" s="44">
        <v>32600</v>
      </c>
      <c r="D131" s="47">
        <v>31600</v>
      </c>
    </row>
    <row r="132" spans="1:4">
      <c r="A132" s="39" t="s">
        <v>137</v>
      </c>
      <c r="B132" s="36" t="s">
        <v>146</v>
      </c>
      <c r="C132" s="44">
        <v>34700</v>
      </c>
      <c r="D132" s="47">
        <v>33600</v>
      </c>
    </row>
    <row r="133" spans="1:4">
      <c r="A133" s="39" t="s">
        <v>137</v>
      </c>
      <c r="B133" s="36" t="s">
        <v>147</v>
      </c>
      <c r="C133" s="44">
        <v>33600</v>
      </c>
      <c r="D133" s="47">
        <v>32600</v>
      </c>
    </row>
    <row r="134" spans="1:4">
      <c r="A134" s="39" t="s">
        <v>137</v>
      </c>
      <c r="B134" s="36" t="s">
        <v>148</v>
      </c>
      <c r="C134" s="44">
        <v>34100</v>
      </c>
      <c r="D134" s="47">
        <v>33100</v>
      </c>
    </row>
    <row r="135" spans="1:4">
      <c r="A135" s="39" t="s">
        <v>137</v>
      </c>
      <c r="B135" s="36" t="s">
        <v>149</v>
      </c>
      <c r="C135" s="44">
        <v>36800</v>
      </c>
      <c r="D135" s="47">
        <v>35700</v>
      </c>
    </row>
    <row r="136" spans="1:4">
      <c r="A136" s="39" t="s">
        <v>137</v>
      </c>
      <c r="B136" s="36" t="s">
        <v>150</v>
      </c>
      <c r="C136" s="44">
        <v>36800</v>
      </c>
      <c r="D136" s="47">
        <v>35700</v>
      </c>
    </row>
    <row r="137" spans="1:4">
      <c r="A137" s="39" t="s">
        <v>137</v>
      </c>
      <c r="B137" s="36" t="s">
        <v>151</v>
      </c>
      <c r="C137" s="44">
        <v>37300</v>
      </c>
      <c r="D137" s="47">
        <v>36200</v>
      </c>
    </row>
    <row r="138" spans="1:4">
      <c r="A138" s="39" t="s">
        <v>137</v>
      </c>
      <c r="B138" s="36" t="s">
        <v>152</v>
      </c>
      <c r="C138" s="44">
        <v>37300</v>
      </c>
      <c r="D138" s="47">
        <v>36200</v>
      </c>
    </row>
    <row r="139" spans="1:4" ht="15.75" thickBot="1">
      <c r="A139" s="39" t="s">
        <v>137</v>
      </c>
      <c r="B139" s="40" t="s">
        <v>153</v>
      </c>
      <c r="C139" s="45">
        <v>39500</v>
      </c>
      <c r="D139" s="48">
        <v>38300</v>
      </c>
    </row>
    <row r="140" spans="1:4">
      <c r="A140" s="49" t="s">
        <v>154</v>
      </c>
      <c r="B140" s="42" t="s">
        <v>155</v>
      </c>
      <c r="C140" s="43">
        <v>39100</v>
      </c>
      <c r="D140" s="46">
        <v>37900</v>
      </c>
    </row>
    <row r="141" spans="1:4" ht="15.75" thickBot="1">
      <c r="A141" s="49" t="s">
        <v>154</v>
      </c>
      <c r="B141" s="40" t="s">
        <v>156</v>
      </c>
      <c r="C141" s="45">
        <v>39600</v>
      </c>
      <c r="D141" s="48">
        <v>38400</v>
      </c>
    </row>
    <row r="142" spans="1:4">
      <c r="A142" s="2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mridula</dc:creator>
  <cp:lastModifiedBy>mridula</cp:lastModifiedBy>
  <dcterms:created xsi:type="dcterms:W3CDTF">2013-01-20T09:39:46Z</dcterms:created>
  <dcterms:modified xsi:type="dcterms:W3CDTF">2013-02-04T10:46:09Z</dcterms:modified>
</cp:coreProperties>
</file>