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Google Drive\!Varsity\!Post\CBP732\Assignment 1.1\"/>
    </mc:Choice>
  </mc:AlternateContent>
  <bookViews>
    <workbookView xWindow="0" yWindow="0" windowWidth="19200" windowHeight="11955" firstSheet="1" activeTab="2" xr2:uid="{00000000-000D-0000-FFFF-FFFF00000000}"/>
  </bookViews>
  <sheets>
    <sheet name="Meyer69" sheetId="1" r:id="rId1"/>
    <sheet name="Barford79" sheetId="6" r:id="rId2"/>
    <sheet name="Hall79" sheetId="8" r:id="rId3"/>
    <sheet name="Cortassa98" sheetId="7" r:id="rId4"/>
    <sheet name="VanHoek97" sheetId="2" r:id="rId5"/>
    <sheet name="Postma89" sheetId="3" r:id="rId6"/>
    <sheet name="Pijen93" sheetId="4" r:id="rId7"/>
    <sheet name="Sonn86" sheetId="5" r:id="rId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  <c r="C2" i="6"/>
  <c r="C3" i="6"/>
  <c r="C4" i="6"/>
  <c r="C5" i="6"/>
  <c r="C6" i="6"/>
  <c r="C7" i="6"/>
  <c r="C8" i="6"/>
  <c r="C9" i="6"/>
  <c r="C10" i="6"/>
  <c r="C11" i="6"/>
  <c r="D3" i="5"/>
  <c r="D4" i="5"/>
  <c r="D5" i="5"/>
  <c r="D6" i="5"/>
  <c r="D2" i="5"/>
  <c r="D3" i="4"/>
  <c r="D4" i="4"/>
  <c r="D5" i="4"/>
  <c r="D6" i="4"/>
  <c r="D2" i="4"/>
  <c r="C3" i="4"/>
  <c r="C4" i="4"/>
  <c r="C5" i="4"/>
  <c r="C6" i="4"/>
  <c r="C2" i="4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<sst xmlns="http://schemas.openxmlformats.org/spreadsheetml/2006/main" count="81" uniqueCount="50">
  <si>
    <t>D (1/h)</t>
  </si>
  <si>
    <t>X (g/L)</t>
  </si>
  <si>
    <t>CO2 (mmol/g/h)</t>
  </si>
  <si>
    <t>O2 (mmol/g/h)</t>
  </si>
  <si>
    <t>0.8</t>
  </si>
  <si>
    <t>0.3</t>
  </si>
  <si>
    <t>98.9</t>
  </si>
  <si>
    <t>0.05</t>
  </si>
  <si>
    <t>1.3</t>
  </si>
  <si>
    <t>1.4</t>
  </si>
  <si>
    <t>0.6</t>
  </si>
  <si>
    <t>95.0</t>
  </si>
  <si>
    <t>1.1</t>
  </si>
  <si>
    <t>96.0</t>
  </si>
  <si>
    <t>0.15</t>
  </si>
  <si>
    <t>3.9</t>
  </si>
  <si>
    <t>1.7</t>
  </si>
  <si>
    <t>102.4</t>
  </si>
  <si>
    <t>5.3</t>
  </si>
  <si>
    <t>2.3</t>
  </si>
  <si>
    <t>100.9</t>
  </si>
  <si>
    <t>7.0</t>
  </si>
  <si>
    <t>2.8</t>
  </si>
  <si>
    <t>102.6</t>
  </si>
  <si>
    <t>7.4</t>
  </si>
  <si>
    <t>3.4</t>
  </si>
  <si>
    <t>0.11</t>
  </si>
  <si>
    <t>0.08</t>
  </si>
  <si>
    <t>0.01</t>
  </si>
  <si>
    <t>97.0</t>
  </si>
  <si>
    <t>6.1</t>
  </si>
  <si>
    <t>8.8</t>
  </si>
  <si>
    <t>4.5</t>
  </si>
  <si>
    <t>0.41</t>
  </si>
  <si>
    <t>99.1</t>
  </si>
  <si>
    <t>5.1</t>
  </si>
  <si>
    <t>14.9</t>
  </si>
  <si>
    <t>8.6</t>
  </si>
  <si>
    <t>9.5</t>
  </si>
  <si>
    <t>0.62</t>
  </si>
  <si>
    <t>0.03</t>
  </si>
  <si>
    <t>99.4</t>
  </si>
  <si>
    <t>3.7</t>
  </si>
  <si>
    <t>18.9</t>
  </si>
  <si>
    <t>11.1</t>
  </si>
  <si>
    <t>13.9</t>
  </si>
  <si>
    <t>0.60</t>
  </si>
  <si>
    <t>97.9</t>
  </si>
  <si>
    <t>Glucose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</si>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</sst>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sqref="A1:D1"/>
    </sheetView>
  </sheetViews>
  <sheetFormatPr defaultRowHeight="15" x14ac:dyDescent="0.25"/>
  <cols>
    <col min="1" max="1" width="7.140625" style="1" bestFit="1" customWidth="1"/>
    <col min="2" max="2" width="6.7109375" style="1" bestFit="1" customWidth="1"/>
    <col min="3" max="3" width="15.5703125" style="1" bestFit="1" customWidth="1"/>
    <col min="4" max="4" width="14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0.05</v>
      </c>
      <c r="B2" s="2">
        <f t="shared" ref="B2:B6" si="0">2.2342*A2+13.551</f>
        <v>13.662710000000001</v>
      </c>
      <c r="C2" s="1">
        <f t="shared" ref="C2:C6" si="1">29.526*A2+0.6455</f>
        <v>2.1218000000000004</v>
      </c>
      <c r="D2" s="1">
        <f t="shared" ref="D2:D6" si="2">29.526*A2+0.6455</f>
        <v>2.1218000000000004</v>
      </c>
    </row>
    <row r="3" spans="1:4" x14ac:dyDescent="0.25">
      <c r="A3" s="1">
        <v>0.1</v>
      </c>
      <c r="B3" s="2">
        <f t="shared" si="0"/>
        <v>13.774420000000001</v>
      </c>
      <c r="C3" s="1">
        <f t="shared" si="1"/>
        <v>3.5981000000000005</v>
      </c>
      <c r="D3" s="1">
        <f t="shared" si="2"/>
        <v>3.5981000000000005</v>
      </c>
    </row>
    <row r="4" spans="1:4" x14ac:dyDescent="0.25">
      <c r="A4" s="1">
        <v>0.15</v>
      </c>
      <c r="B4" s="2">
        <f t="shared" si="0"/>
        <v>13.88613</v>
      </c>
      <c r="C4" s="1">
        <f t="shared" si="1"/>
        <v>5.0743999999999998</v>
      </c>
      <c r="D4" s="1">
        <f t="shared" si="2"/>
        <v>5.0743999999999998</v>
      </c>
    </row>
    <row r="5" spans="1:4" x14ac:dyDescent="0.25">
      <c r="A5" s="1">
        <v>0.2</v>
      </c>
      <c r="B5" s="2">
        <f t="shared" si="0"/>
        <v>13.99784</v>
      </c>
      <c r="C5" s="1">
        <f t="shared" si="1"/>
        <v>6.5507000000000009</v>
      </c>
      <c r="D5" s="1">
        <f t="shared" si="2"/>
        <v>6.5507000000000009</v>
      </c>
    </row>
    <row r="6" spans="1:4" x14ac:dyDescent="0.25">
      <c r="A6" s="1">
        <v>0.24299999999999999</v>
      </c>
      <c r="B6" s="2">
        <f t="shared" si="0"/>
        <v>14.093910600000001</v>
      </c>
      <c r="C6" s="1">
        <f t="shared" si="1"/>
        <v>7.8203180000000003</v>
      </c>
      <c r="D6" s="1">
        <f t="shared" si="2"/>
        <v>7.8203180000000003</v>
      </c>
    </row>
    <row r="7" spans="1:4" x14ac:dyDescent="0.25">
      <c r="A7" s="1">
        <v>0.253</v>
      </c>
      <c r="B7" s="2">
        <f t="shared" ref="B7:B17" si="3">-203133*A7^5 + 372908*A7^4 - 273102*A7^3 + 99847*A7^2 - 18267*A7 + 1347.9</f>
        <v>12.063475169094545</v>
      </c>
      <c r="C7" s="1">
        <f t="shared" ref="C7:C17" si="4">123.78*A7-23.229</f>
        <v>8.0873400000000011</v>
      </c>
      <c r="D7" s="1">
        <f t="shared" ref="D7:D17" si="5">-30.005*A7+15.513</f>
        <v>7.921735</v>
      </c>
    </row>
    <row r="8" spans="1:4" x14ac:dyDescent="0.25">
      <c r="A8" s="1">
        <v>0.27</v>
      </c>
      <c r="B8" s="2">
        <f t="shared" si="3"/>
        <v>9.5019857169013449</v>
      </c>
      <c r="C8" s="1">
        <f t="shared" si="4"/>
        <v>10.191600000000001</v>
      </c>
      <c r="D8" s="1">
        <f t="shared" si="5"/>
        <v>7.4116499999999998</v>
      </c>
    </row>
    <row r="9" spans="1:4" x14ac:dyDescent="0.25">
      <c r="A9" s="1">
        <v>0.28999999999999998</v>
      </c>
      <c r="B9" s="2">
        <f t="shared" si="3"/>
        <v>7.7763304983013768</v>
      </c>
      <c r="C9" s="1">
        <f t="shared" si="4"/>
        <v>12.667200000000001</v>
      </c>
      <c r="D9" s="1">
        <f t="shared" si="5"/>
        <v>6.8115500000000004</v>
      </c>
    </row>
    <row r="10" spans="1:4" x14ac:dyDescent="0.25">
      <c r="A10" s="1">
        <v>0.31</v>
      </c>
      <c r="B10" s="2">
        <f t="shared" si="3"/>
        <v>6.7761756717004573</v>
      </c>
      <c r="C10" s="1">
        <f t="shared" si="4"/>
        <v>15.142800000000001</v>
      </c>
      <c r="D10" s="1">
        <f t="shared" si="5"/>
        <v>6.211450000000001</v>
      </c>
    </row>
    <row r="11" spans="1:4" x14ac:dyDescent="0.25">
      <c r="A11" s="1">
        <v>0.33</v>
      </c>
      <c r="B11" s="2">
        <f t="shared" si="3"/>
        <v>6.0870300530991699</v>
      </c>
      <c r="C11" s="1">
        <f t="shared" si="4"/>
        <v>17.618400000000001</v>
      </c>
      <c r="D11" s="1">
        <f t="shared" si="5"/>
        <v>5.6113499999999998</v>
      </c>
    </row>
    <row r="12" spans="1:4" x14ac:dyDescent="0.25">
      <c r="A12" s="1">
        <v>0.35</v>
      </c>
      <c r="B12" s="2">
        <f t="shared" si="3"/>
        <v>5.5173215624995464</v>
      </c>
      <c r="C12" s="1">
        <f t="shared" si="4"/>
        <v>20.094000000000001</v>
      </c>
      <c r="D12" s="1">
        <f t="shared" si="5"/>
        <v>5.0112500000000004</v>
      </c>
    </row>
    <row r="13" spans="1:4" x14ac:dyDescent="0.25">
      <c r="A13" s="1">
        <v>0.37</v>
      </c>
      <c r="B13" s="2">
        <f t="shared" si="3"/>
        <v>5.0203941519007458</v>
      </c>
      <c r="C13" s="1">
        <f t="shared" si="4"/>
        <v>22.569600000000001</v>
      </c>
      <c r="D13" s="1">
        <f t="shared" si="5"/>
        <v>4.411150000000001</v>
      </c>
    </row>
    <row r="14" spans="1:4" x14ac:dyDescent="0.25">
      <c r="A14" s="1">
        <v>0.39</v>
      </c>
      <c r="B14" s="2">
        <f t="shared" si="3"/>
        <v>4.6165047333029179</v>
      </c>
      <c r="C14" s="1">
        <f t="shared" si="4"/>
        <v>25.045200000000001</v>
      </c>
      <c r="D14" s="1">
        <f t="shared" si="5"/>
        <v>3.8110499999999998</v>
      </c>
    </row>
    <row r="15" spans="1:4" x14ac:dyDescent="0.25">
      <c r="A15" s="1">
        <v>0.41</v>
      </c>
      <c r="B15" s="2">
        <f t="shared" si="3"/>
        <v>4.3148201067001537</v>
      </c>
      <c r="C15" s="1">
        <f t="shared" si="4"/>
        <v>27.520800000000001</v>
      </c>
      <c r="D15" s="1">
        <f t="shared" si="5"/>
        <v>3.2109500000000004</v>
      </c>
    </row>
    <row r="16" spans="1:4" x14ac:dyDescent="0.25">
      <c r="A16" s="1">
        <v>0.43</v>
      </c>
      <c r="B16" s="2">
        <f t="shared" si="3"/>
        <v>4.0354138880979917</v>
      </c>
      <c r="C16" s="1">
        <f t="shared" si="4"/>
        <v>29.996400000000001</v>
      </c>
      <c r="D16" s="1">
        <f t="shared" si="5"/>
        <v>2.610850000000001</v>
      </c>
    </row>
    <row r="17" spans="1:4" x14ac:dyDescent="0.25">
      <c r="A17" s="1">
        <v>0.45</v>
      </c>
      <c r="B17" s="2">
        <f t="shared" si="3"/>
        <v>3.5312634375009111</v>
      </c>
      <c r="C17" s="1">
        <f t="shared" si="4"/>
        <v>32.472000000000001</v>
      </c>
      <c r="D17" s="1">
        <f t="shared" si="5"/>
        <v>2.0107499999999998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8B89-7EA2-4CD0-91A1-EFFEC237D60F}">
  <dimension ref="A1:F11"/>
  <sheetViews>
    <sheetView workbookViewId="0">
      <selection sqref="A1:D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3.7674215322854802E-2</v>
      </c>
      <c r="B2">
        <v>4.9345644748078596</v>
      </c>
      <c r="C2">
        <f>101.235*F2/(8.314*(30+273.15))</f>
        <v>1.3006280798670351</v>
      </c>
      <c r="D2">
        <f>101.235*E2/(8.314*(30+273.15))</f>
        <v>1.8415811704735934</v>
      </c>
      <c r="E2">
        <v>45.848778671673699</v>
      </c>
      <c r="F2">
        <v>32.380983213817402</v>
      </c>
    </row>
    <row r="3" spans="1:6" x14ac:dyDescent="0.25">
      <c r="A3">
        <v>0.128703239069556</v>
      </c>
      <c r="B3">
        <v>5.0639410760034096</v>
      </c>
      <c r="C3">
        <f>101.235*F3/(8.314*(30+273.15))</f>
        <v>3.0152933329290934</v>
      </c>
      <c r="D3">
        <f t="shared" ref="D3:D11" si="0">101.235*E3/(8.314*(30+273.15))</f>
        <v>3.6644370416569649</v>
      </c>
      <c r="E3">
        <v>91.231364423652494</v>
      </c>
      <c r="F3">
        <v>75.070009874224894</v>
      </c>
    </row>
    <row r="4" spans="1:6" x14ac:dyDescent="0.25">
      <c r="A4">
        <v>0.19954999433446099</v>
      </c>
      <c r="B4">
        <v>4.8742314261315096</v>
      </c>
      <c r="C4">
        <f>101.235*F4/(8.314*(30+273.15))</f>
        <v>5.5991245613792087</v>
      </c>
      <c r="D4">
        <f t="shared" si="0"/>
        <v>5.5991245613792087</v>
      </c>
      <c r="E4">
        <v>139.39815789047699</v>
      </c>
      <c r="F4">
        <v>139.39815789047699</v>
      </c>
    </row>
    <row r="5" spans="1:6" x14ac:dyDescent="0.25">
      <c r="A5">
        <v>0.22871133269663399</v>
      </c>
      <c r="B5">
        <v>3.4875320239111902</v>
      </c>
      <c r="C5">
        <f>101.235*F5/(8.314*(30+273.15))</f>
        <v>9.7051665779640199</v>
      </c>
      <c r="D5">
        <f t="shared" si="0"/>
        <v>9.110118178296803</v>
      </c>
      <c r="E5">
        <v>226.80933033329501</v>
      </c>
      <c r="F5">
        <v>241.62390533693701</v>
      </c>
    </row>
    <row r="6" spans="1:6" x14ac:dyDescent="0.25">
      <c r="A6">
        <v>0.256211858782394</v>
      </c>
      <c r="B6">
        <v>3.2198761742100799</v>
      </c>
      <c r="C6">
        <f>101.235*F6/(8.314*(30+273.15))</f>
        <v>10.890321978874653</v>
      </c>
      <c r="D6">
        <f t="shared" si="0"/>
        <v>10.187082961086135</v>
      </c>
      <c r="E6">
        <v>253.62189811742201</v>
      </c>
      <c r="F6">
        <v>271.130032212635</v>
      </c>
    </row>
    <row r="7" spans="1:6" x14ac:dyDescent="0.25">
      <c r="A7">
        <v>0.328505754568852</v>
      </c>
      <c r="B7">
        <v>2.7103757472246</v>
      </c>
      <c r="C7">
        <f>101.235*F7/(8.314*(30+273.15))</f>
        <v>14.772180551179266</v>
      </c>
      <c r="D7">
        <f t="shared" si="0"/>
        <v>12.175605716267793</v>
      </c>
      <c r="E7">
        <v>303.12899622837</v>
      </c>
      <c r="F7">
        <v>367.77441442608</v>
      </c>
    </row>
    <row r="8" spans="1:6" x14ac:dyDescent="0.25">
      <c r="A8">
        <v>0.38908655324797198</v>
      </c>
      <c r="B8">
        <v>2.2281596925704599</v>
      </c>
      <c r="C8">
        <f>101.235*F8/(8.314*(30+273.15))</f>
        <v>18.006976003566034</v>
      </c>
      <c r="D8">
        <f t="shared" si="0"/>
        <v>12.218777934075835</v>
      </c>
      <c r="E8">
        <v>304.20382990433399</v>
      </c>
      <c r="F8">
        <v>448.30924130339702</v>
      </c>
    </row>
    <row r="9" spans="1:6" x14ac:dyDescent="0.25">
      <c r="A9">
        <v>0.45835505123265902</v>
      </c>
      <c r="B9">
        <v>1.6656276686592799</v>
      </c>
      <c r="C9">
        <f>101.235*F9/(8.314*(30+273.15))</f>
        <v>24.810501412348614</v>
      </c>
      <c r="D9">
        <f t="shared" si="0"/>
        <v>12.639056873701037</v>
      </c>
      <c r="E9">
        <v>314.66727099082499</v>
      </c>
      <c r="F9">
        <v>617.69266879259203</v>
      </c>
    </row>
    <row r="10" spans="1:6" x14ac:dyDescent="0.25">
      <c r="A10">
        <v>0.52892500445149404</v>
      </c>
      <c r="B10">
        <v>1.68906917164818</v>
      </c>
      <c r="C10">
        <f>101.235*F10/(8.314*(30+273.15))</f>
        <v>28.58442944013316</v>
      </c>
      <c r="D10">
        <f t="shared" si="0"/>
        <v>11.490311776965832</v>
      </c>
      <c r="E10">
        <v>286.06763034786701</v>
      </c>
      <c r="F10">
        <v>711.64996681612797</v>
      </c>
    </row>
    <row r="11" spans="1:6" x14ac:dyDescent="0.25">
      <c r="A11">
        <v>0.59815465302620696</v>
      </c>
      <c r="B11">
        <v>1.6327711357813901</v>
      </c>
      <c r="C11">
        <f>101.235*F11/(8.314*(30+273.15))</f>
        <v>30.627567651577962</v>
      </c>
      <c r="D11">
        <f t="shared" si="0"/>
        <v>11.477828244105709</v>
      </c>
      <c r="E11">
        <v>285.75683506807098</v>
      </c>
      <c r="F11">
        <v>762.51679427618603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DC48-FD57-4794-B0E3-0B71ED7912F8}">
  <dimension ref="A1:D12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0.04</v>
      </c>
      <c r="C2">
        <v>0.12</v>
      </c>
      <c r="D2">
        <v>1.88</v>
      </c>
    </row>
    <row r="3" spans="1:4" x14ac:dyDescent="0.25">
      <c r="A3">
        <v>0.13</v>
      </c>
      <c r="C3">
        <v>0.52</v>
      </c>
      <c r="D3">
        <v>6.4</v>
      </c>
    </row>
    <row r="4" spans="1:4" x14ac:dyDescent="0.25">
      <c r="A4">
        <v>0.2</v>
      </c>
      <c r="C4">
        <v>1.37</v>
      </c>
      <c r="D4">
        <v>5.19</v>
      </c>
    </row>
    <row r="5" spans="1:4" x14ac:dyDescent="0.25">
      <c r="A5">
        <v>0.23</v>
      </c>
      <c r="C5">
        <v>4.38</v>
      </c>
      <c r="D5">
        <v>13.93</v>
      </c>
    </row>
    <row r="6" spans="1:4" x14ac:dyDescent="0.25">
      <c r="A6">
        <v>0.26</v>
      </c>
      <c r="C6">
        <v>5.27</v>
      </c>
      <c r="D6">
        <v>7.56</v>
      </c>
    </row>
    <row r="7" spans="1:4" x14ac:dyDescent="0.25">
      <c r="A7">
        <v>0.33</v>
      </c>
      <c r="C7">
        <v>8.73</v>
      </c>
      <c r="D7">
        <v>18.940000000000001</v>
      </c>
    </row>
    <row r="8" spans="1:4" x14ac:dyDescent="0.25">
      <c r="A8">
        <v>0.37</v>
      </c>
      <c r="C8">
        <v>5.95</v>
      </c>
      <c r="D8">
        <v>-15.57</v>
      </c>
    </row>
    <row r="9" spans="1:4" x14ac:dyDescent="0.25">
      <c r="A9">
        <v>0.39</v>
      </c>
      <c r="C9">
        <v>7.06</v>
      </c>
      <c r="D9">
        <v>11.13</v>
      </c>
    </row>
    <row r="10" spans="1:4" x14ac:dyDescent="0.25">
      <c r="A10">
        <v>0.46</v>
      </c>
      <c r="C10">
        <v>21.21</v>
      </c>
      <c r="D10">
        <v>22.86</v>
      </c>
    </row>
    <row r="11" spans="1:4" x14ac:dyDescent="0.25">
      <c r="A11">
        <v>0.53</v>
      </c>
      <c r="C11">
        <v>22.42</v>
      </c>
      <c r="D11">
        <v>-0.16</v>
      </c>
    </row>
    <row r="12" spans="1:4" x14ac:dyDescent="0.25">
      <c r="A12">
        <v>0.6</v>
      </c>
      <c r="C12">
        <v>20.2</v>
      </c>
      <c r="D12">
        <v>9.26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B5B2-371F-4C6D-A99A-226108F947B1}">
  <dimension ref="A1:D8"/>
  <sheetViews>
    <sheetView workbookViewId="0">
      <selection activeCell="D2" sqref="D2:D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5.8095257186384898E-2</v>
      </c>
      <c r="C2">
        <v>2.3536864050033999</v>
      </c>
      <c r="D2">
        <v>1.88774405644872</v>
      </c>
    </row>
    <row r="3" spans="1:4" x14ac:dyDescent="0.25">
      <c r="A3">
        <v>0.11546926993545201</v>
      </c>
      <c r="C3">
        <v>4.9942669285971997</v>
      </c>
      <c r="D3">
        <v>4.6358497374012897</v>
      </c>
    </row>
    <row r="4" spans="1:4" x14ac:dyDescent="0.25">
      <c r="A4">
        <v>0.17423806278314499</v>
      </c>
      <c r="C4">
        <v>5.9141242031832597</v>
      </c>
      <c r="D4">
        <v>5.1972898207914398</v>
      </c>
    </row>
    <row r="5" spans="1:4" x14ac:dyDescent="0.25">
      <c r="A5">
        <v>0.20391853425810799</v>
      </c>
      <c r="C5">
        <v>6.6965481297357901</v>
      </c>
      <c r="D5">
        <v>4.2593112296036297</v>
      </c>
    </row>
    <row r="6" spans="1:4" x14ac:dyDescent="0.25">
      <c r="A6">
        <v>0.23213687206831499</v>
      </c>
      <c r="C6">
        <v>8.5545443611433996</v>
      </c>
      <c r="D6">
        <v>4.6477969771079097</v>
      </c>
    </row>
    <row r="7" spans="1:4" x14ac:dyDescent="0.25">
      <c r="A7">
        <v>0.29166339253497903</v>
      </c>
      <c r="C7">
        <v>11.194643787836201</v>
      </c>
      <c r="D7">
        <v>4.8865012227880298</v>
      </c>
    </row>
    <row r="8" spans="1:4" x14ac:dyDescent="0.25">
      <c r="A8">
        <v>0.34970813454676603</v>
      </c>
      <c r="C8">
        <v>14.4085314517099</v>
      </c>
      <c r="D8">
        <v>6.2007777733231704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sqref="A1:D1"/>
    </sheetView>
  </sheetViews>
  <sheetFormatPr defaultColWidth="9" defaultRowHeight="15" x14ac:dyDescent="0.25"/>
  <cols>
    <col min="1" max="1" width="7.140625" bestFit="1" customWidth="1"/>
    <col min="2" max="2" width="6.7109375" bestFit="1" customWidth="1"/>
    <col min="3" max="3" width="15.5703125" bestFit="1" customWidth="1"/>
    <col min="4" max="4" width="1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</row>
    <row r="2" spans="1:10" x14ac:dyDescent="0.25">
      <c r="A2" s="4">
        <v>2.5000000000000001E-2</v>
      </c>
      <c r="B2" s="4"/>
      <c r="C2" s="4">
        <v>0.8</v>
      </c>
      <c r="D2" s="4" t="s">
        <v>4</v>
      </c>
      <c r="E2" s="4" t="s">
        <v>5</v>
      </c>
      <c r="F2" s="4">
        <v>0</v>
      </c>
      <c r="G2" s="4">
        <v>0</v>
      </c>
      <c r="H2" s="4">
        <v>0</v>
      </c>
      <c r="I2" s="4">
        <v>0</v>
      </c>
      <c r="J2" s="4" t="s">
        <v>6</v>
      </c>
    </row>
    <row r="3" spans="1:10" x14ac:dyDescent="0.25">
      <c r="A3" s="4">
        <v>0.05</v>
      </c>
      <c r="B3" s="4"/>
      <c r="C3" s="4" t="s">
        <v>9</v>
      </c>
      <c r="D3" s="4" t="s">
        <v>8</v>
      </c>
      <c r="E3" s="4" t="s">
        <v>10</v>
      </c>
      <c r="F3" s="4">
        <v>0</v>
      </c>
      <c r="G3" s="4">
        <v>0</v>
      </c>
      <c r="H3" s="4">
        <v>0</v>
      </c>
      <c r="I3" s="4">
        <v>0</v>
      </c>
      <c r="J3" s="4" t="s">
        <v>11</v>
      </c>
    </row>
    <row r="4" spans="1:10" x14ac:dyDescent="0.25">
      <c r="A4" s="4">
        <v>0.1</v>
      </c>
      <c r="B4" s="4"/>
      <c r="C4" s="4">
        <v>2.7</v>
      </c>
      <c r="D4" s="4">
        <v>2.5</v>
      </c>
      <c r="E4" s="4" t="s">
        <v>12</v>
      </c>
      <c r="F4" s="4">
        <v>0</v>
      </c>
      <c r="G4" s="4">
        <v>0</v>
      </c>
      <c r="H4" s="4">
        <v>0</v>
      </c>
      <c r="I4" s="4">
        <v>0</v>
      </c>
      <c r="J4" s="4" t="s">
        <v>13</v>
      </c>
    </row>
    <row r="5" spans="1:10" x14ac:dyDescent="0.25">
      <c r="A5" s="4">
        <v>0.15</v>
      </c>
      <c r="B5" s="4"/>
      <c r="C5" s="4">
        <v>4.2</v>
      </c>
      <c r="D5" s="4" t="s">
        <v>15</v>
      </c>
      <c r="E5" s="4" t="s">
        <v>16</v>
      </c>
      <c r="F5" s="4">
        <v>0</v>
      </c>
      <c r="G5" s="4">
        <v>0</v>
      </c>
      <c r="H5" s="4">
        <v>0</v>
      </c>
      <c r="I5" s="4">
        <v>0</v>
      </c>
      <c r="J5" s="4" t="s">
        <v>17</v>
      </c>
    </row>
    <row r="6" spans="1:10" x14ac:dyDescent="0.25">
      <c r="A6" s="4">
        <v>0.2</v>
      </c>
      <c r="B6" s="4"/>
      <c r="C6" s="4">
        <v>5.7</v>
      </c>
      <c r="D6" s="4" t="s">
        <v>18</v>
      </c>
      <c r="E6" s="4" t="s">
        <v>19</v>
      </c>
      <c r="F6" s="4">
        <v>0</v>
      </c>
      <c r="G6" s="4">
        <v>0</v>
      </c>
      <c r="H6" s="4">
        <v>0</v>
      </c>
      <c r="I6" s="4">
        <v>0</v>
      </c>
      <c r="J6" s="4" t="s">
        <v>20</v>
      </c>
    </row>
    <row r="7" spans="1:10" x14ac:dyDescent="0.25">
      <c r="A7" s="4">
        <v>0.25</v>
      </c>
      <c r="B7" s="4"/>
      <c r="C7" s="4">
        <v>7.5</v>
      </c>
      <c r="D7" s="4" t="s">
        <v>21</v>
      </c>
      <c r="E7" s="4" t="s">
        <v>22</v>
      </c>
      <c r="F7" s="4">
        <v>0</v>
      </c>
      <c r="G7" s="4">
        <v>0</v>
      </c>
      <c r="H7" s="4">
        <v>0</v>
      </c>
      <c r="I7" s="4">
        <v>0</v>
      </c>
      <c r="J7" s="4" t="s">
        <v>23</v>
      </c>
    </row>
    <row r="8" spans="1:10" x14ac:dyDescent="0.25">
      <c r="A8" s="4">
        <v>0.28000000000000003</v>
      </c>
      <c r="B8" s="4"/>
      <c r="C8" s="4">
        <v>8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28</v>
      </c>
      <c r="I8" s="4">
        <v>0</v>
      </c>
      <c r="J8" s="4" t="s">
        <v>29</v>
      </c>
    </row>
    <row r="9" spans="1:10" x14ac:dyDescent="0.25">
      <c r="A9" s="4">
        <v>0.3</v>
      </c>
      <c r="B9" s="4"/>
      <c r="C9" s="4" t="s">
        <v>31</v>
      </c>
      <c r="D9" s="4" t="s">
        <v>30</v>
      </c>
      <c r="E9" s="4" t="s">
        <v>32</v>
      </c>
      <c r="F9" s="4" t="s">
        <v>19</v>
      </c>
      <c r="G9" s="4" t="s">
        <v>33</v>
      </c>
      <c r="H9" s="4" t="s">
        <v>28</v>
      </c>
      <c r="I9" s="4">
        <v>0</v>
      </c>
      <c r="J9" s="4" t="s">
        <v>34</v>
      </c>
    </row>
    <row r="10" spans="1:10" x14ac:dyDescent="0.25">
      <c r="A10" s="4">
        <v>0.35</v>
      </c>
      <c r="B10" s="4"/>
      <c r="C10" s="4" t="s">
        <v>36</v>
      </c>
      <c r="D10" s="4" t="s">
        <v>35</v>
      </c>
      <c r="E10" s="4" t="s">
        <v>37</v>
      </c>
      <c r="F10" s="4" t="s">
        <v>38</v>
      </c>
      <c r="G10" s="4" t="s">
        <v>39</v>
      </c>
      <c r="H10" s="4" t="s">
        <v>40</v>
      </c>
      <c r="I10" s="4" t="s">
        <v>7</v>
      </c>
      <c r="J10" s="4" t="s">
        <v>41</v>
      </c>
    </row>
    <row r="11" spans="1:10" x14ac:dyDescent="0.25">
      <c r="A11" s="4">
        <v>0.4</v>
      </c>
      <c r="B11" s="4"/>
      <c r="C11" s="4" t="s">
        <v>43</v>
      </c>
      <c r="D11" s="4" t="s">
        <v>42</v>
      </c>
      <c r="E11" s="4" t="s">
        <v>44</v>
      </c>
      <c r="F11" s="4" t="s">
        <v>45</v>
      </c>
      <c r="G11" s="4" t="s">
        <v>46</v>
      </c>
      <c r="H11" s="4" t="s">
        <v>7</v>
      </c>
      <c r="I11" s="4" t="s">
        <v>14</v>
      </c>
      <c r="J11" s="4" t="s">
        <v>47</v>
      </c>
    </row>
    <row r="20" spans="6:6" x14ac:dyDescent="0.25">
      <c r="F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sqref="A1:D1"/>
    </sheetView>
  </sheetViews>
  <sheetFormatPr defaultRowHeight="15" x14ac:dyDescent="0.25"/>
  <cols>
    <col min="1" max="1" width="21.5703125" style="3" bestFit="1" customWidth="1"/>
    <col min="2" max="2" width="6.7109375" style="3" bestFit="1" customWidth="1"/>
    <col min="3" max="3" width="15.5703125" style="3" bestFit="1" customWidth="1"/>
    <col min="4" max="4" width="18.85546875" style="3" bestFit="1" customWidth="1"/>
    <col min="5" max="16384" width="9.140625" style="3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4.98935955530279E-2</v>
      </c>
      <c r="B2" s="3">
        <v>20.187162430646499</v>
      </c>
      <c r="C2" s="3">
        <v>1.35785662776493</v>
      </c>
      <c r="D2" s="3">
        <v>1.0623750206387901</v>
      </c>
    </row>
    <row r="3" spans="1:4" x14ac:dyDescent="0.25">
      <c r="A3" s="3">
        <v>0.10021372617365901</v>
      </c>
      <c r="B3" s="3">
        <v>19.939587043223501</v>
      </c>
      <c r="C3" s="3">
        <v>2.7492678332278602</v>
      </c>
      <c r="D3" s="3">
        <v>2.3919536223375899</v>
      </c>
    </row>
    <row r="4" spans="1:4" x14ac:dyDescent="0.25">
      <c r="A4" s="3">
        <v>0.15053385679428999</v>
      </c>
      <c r="B4" s="3">
        <v>19.959786015982498</v>
      </c>
      <c r="C4" s="3">
        <v>4.1402375310894897</v>
      </c>
      <c r="D4" s="3">
        <v>3.7215322240363999</v>
      </c>
    </row>
    <row r="5" spans="1:4" x14ac:dyDescent="0.25">
      <c r="A5" s="3">
        <v>0.20003393934946501</v>
      </c>
      <c r="B5" s="3">
        <v>19.9130965871462</v>
      </c>
      <c r="C5" s="3">
        <v>5.5316487365524099</v>
      </c>
      <c r="D5" s="3">
        <v>5.1180355537617599</v>
      </c>
    </row>
    <row r="6" spans="1:4" x14ac:dyDescent="0.25">
      <c r="A6" s="3">
        <v>0.25076225944339398</v>
      </c>
      <c r="B6" s="3">
        <v>19.832631826811198</v>
      </c>
      <c r="C6" s="3">
        <v>6.7892831388247004</v>
      </c>
      <c r="D6" s="3">
        <v>6.38074446421692</v>
      </c>
    </row>
    <row r="7" spans="1:4" x14ac:dyDescent="0.25">
      <c r="A7" s="3">
        <v>0.27506742005907198</v>
      </c>
      <c r="B7" s="3">
        <v>20.093452442272799</v>
      </c>
      <c r="C7" s="3">
        <v>7.3844353853625497</v>
      </c>
      <c r="D7" s="3">
        <v>6.4777192757159296</v>
      </c>
    </row>
    <row r="8" spans="1:4" x14ac:dyDescent="0.25">
      <c r="A8" s="3">
        <v>0.301054871672567</v>
      </c>
      <c r="B8" s="3">
        <v>19.952832271262199</v>
      </c>
      <c r="C8" s="3">
        <v>8.1135851888916601</v>
      </c>
      <c r="D8" s="3">
        <v>7.2092131574602396</v>
      </c>
    </row>
    <row r="9" spans="1:4" x14ac:dyDescent="0.25">
      <c r="A9" s="3">
        <v>0.32546093305692603</v>
      </c>
      <c r="B9" s="3">
        <v>19.946320034143199</v>
      </c>
      <c r="C9" s="3">
        <v>9.4445098529779692</v>
      </c>
      <c r="D9" s="3">
        <v>9.1435909666293593</v>
      </c>
    </row>
    <row r="10" spans="1:4" x14ac:dyDescent="0.25">
      <c r="A10" s="3">
        <v>0.34032269900383399</v>
      </c>
      <c r="B10" s="3">
        <v>19.373795052171399</v>
      </c>
      <c r="C10" s="3">
        <v>10.3100855053054</v>
      </c>
      <c r="D10" s="3">
        <v>9.7763488598213204</v>
      </c>
    </row>
    <row r="11" spans="1:4" x14ac:dyDescent="0.25">
      <c r="A11" s="3">
        <v>0.35968005283531101</v>
      </c>
      <c r="B11" s="3">
        <v>18.800497431897401</v>
      </c>
      <c r="C11" s="3">
        <v>10.171231364699899</v>
      </c>
      <c r="D11" s="3">
        <v>9.77376213102424</v>
      </c>
    </row>
    <row r="12" spans="1:4" x14ac:dyDescent="0.25">
      <c r="A12" s="3">
        <v>0.38035186849878</v>
      </c>
      <c r="B12" s="3">
        <v>18.927761997969</v>
      </c>
      <c r="C12" s="3">
        <v>11.4365921499948</v>
      </c>
      <c r="D12" s="3">
        <v>11.2075253627841</v>
      </c>
    </row>
    <row r="13" spans="1:4" x14ac:dyDescent="0.25">
      <c r="A13" s="3">
        <v>0.390628153149021</v>
      </c>
      <c r="B13" s="3">
        <v>9.5608471059176701</v>
      </c>
      <c r="C13" s="3">
        <v>17.922007682232199</v>
      </c>
      <c r="D13" s="3">
        <v>10.8386688436771</v>
      </c>
    </row>
    <row r="14" spans="1:4" x14ac:dyDescent="0.25">
      <c r="A14" s="3">
        <v>0.39592911262360297</v>
      </c>
      <c r="B14" s="3">
        <v>9.0913037719466008</v>
      </c>
      <c r="C14" s="3">
        <v>18.790122003267101</v>
      </c>
      <c r="D14" s="3">
        <v>9.8691408758186707</v>
      </c>
    </row>
    <row r="15" spans="1:4" x14ac:dyDescent="0.25">
      <c r="A15" s="3">
        <v>0.40083839365976198</v>
      </c>
      <c r="B15" s="3">
        <v>8.8224256427614804</v>
      </c>
      <c r="C15" s="3">
        <v>20.394339872551399</v>
      </c>
      <c r="D15" s="3">
        <v>9.2671485442770898</v>
      </c>
    </row>
    <row r="16" spans="1:4" x14ac:dyDescent="0.25">
      <c r="A16" s="3">
        <v>0.41566530297748999</v>
      </c>
      <c r="B16" s="3">
        <v>7.9489028536107904</v>
      </c>
      <c r="C16" s="3">
        <v>22.999013966357101</v>
      </c>
      <c r="D16" s="3">
        <v>9.2651672200920903</v>
      </c>
    </row>
    <row r="17" spans="1:4" x14ac:dyDescent="0.25">
      <c r="A17" s="3">
        <v>0.43503549872498098</v>
      </c>
      <c r="B17" s="3">
        <v>7.0080501552634997</v>
      </c>
      <c r="C17" s="3">
        <v>24.932596506203101</v>
      </c>
      <c r="D17" s="3">
        <v>9.4964317819075799</v>
      </c>
    </row>
    <row r="18" spans="1:4" x14ac:dyDescent="0.25">
      <c r="A18" s="3">
        <v>0.44079051165862498</v>
      </c>
      <c r="B18" s="3">
        <v>7.2067285758436403</v>
      </c>
      <c r="C18" s="3">
        <v>30.148788061634399</v>
      </c>
      <c r="D18" s="3">
        <v>9.2952173035645504</v>
      </c>
    </row>
    <row r="19" spans="1:4" x14ac:dyDescent="0.25">
      <c r="A19" s="3">
        <v>0.45073198921279001</v>
      </c>
      <c r="B19" s="3">
        <v>6.6018631620774304</v>
      </c>
      <c r="C19" s="3">
        <v>30.3474664822146</v>
      </c>
      <c r="D19" s="3">
        <v>10.329523564915799</v>
      </c>
    </row>
    <row r="20" spans="1:4" x14ac:dyDescent="0.25">
      <c r="A20" s="3">
        <v>0.47051771267130199</v>
      </c>
      <c r="B20" s="3">
        <v>6.72990036645131</v>
      </c>
      <c r="C20" s="3">
        <v>28.937291203696802</v>
      </c>
      <c r="D20" s="3">
        <v>10.6275477444091</v>
      </c>
    </row>
    <row r="21" spans="1:4" x14ac:dyDescent="0.25">
      <c r="A21" s="3">
        <v>0.47999596396925198</v>
      </c>
      <c r="B21" s="3">
        <v>6.7941397224388798</v>
      </c>
      <c r="C21" s="3">
        <v>31.008403361344499</v>
      </c>
      <c r="D21" s="3">
        <v>10.7265038800931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" sqref="C2"/>
    </sheetView>
  </sheetViews>
  <sheetFormatPr defaultRowHeight="15" x14ac:dyDescent="0.25"/>
  <cols>
    <col min="1" max="1" width="7.140625" bestFit="1" customWidth="1"/>
    <col min="2" max="2" width="6.7109375" bestFit="1" customWidth="1"/>
    <col min="3" max="3" width="15.5703125" bestFit="1" customWidth="1"/>
    <col min="4" max="4" width="14.42578125" bestFit="1" customWidth="1"/>
    <col min="5" max="6" width="12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25">
      <c r="A2">
        <v>0.04</v>
      </c>
      <c r="C2">
        <f>101.235*E2/(0.8314*(30+273.15))</f>
        <v>2.0357839250089782</v>
      </c>
      <c r="D2">
        <f>101.235*F2/(0.8314*(30+273.15))</f>
        <v>3.3880006662193862</v>
      </c>
      <c r="E2">
        <v>5.0683732054604098</v>
      </c>
      <c r="F2">
        <v>8.4349088259318208</v>
      </c>
    </row>
    <row r="3" spans="1:6" x14ac:dyDescent="0.25">
      <c r="A3">
        <v>0.05</v>
      </c>
      <c r="C3">
        <f t="shared" ref="C3:C6" si="0">101.235*E3/(0.8314*(30+273.15))</f>
        <v>3.0428810650437228</v>
      </c>
      <c r="D3">
        <f t="shared" ref="D3:D6" si="1">101.235*F3/(0.8314*(30+273.15))</f>
        <v>6.1655431066495998</v>
      </c>
      <c r="E3">
        <v>7.5756845645602704</v>
      </c>
      <c r="F3">
        <v>15.3499952008493</v>
      </c>
    </row>
    <row r="4" spans="1:6" x14ac:dyDescent="0.25">
      <c r="A4">
        <v>0.09</v>
      </c>
      <c r="C4">
        <f t="shared" si="0"/>
        <v>4.733545388877066</v>
      </c>
      <c r="D4">
        <f t="shared" si="1"/>
        <v>12.170422747678034</v>
      </c>
      <c r="E4">
        <v>11.7848335086492</v>
      </c>
      <c r="F4">
        <v>30.299995886442201</v>
      </c>
    </row>
    <row r="5" spans="1:6" x14ac:dyDescent="0.25">
      <c r="A5">
        <v>0.2</v>
      </c>
      <c r="C5">
        <f t="shared" si="0"/>
        <v>6.0359737652270011</v>
      </c>
      <c r="D5">
        <f t="shared" si="1"/>
        <v>16.75900909196136</v>
      </c>
      <c r="E5">
        <v>15.027413923805099</v>
      </c>
      <c r="F5">
        <v>41.723933266341</v>
      </c>
    </row>
    <row r="6" spans="1:6" x14ac:dyDescent="0.25">
      <c r="A6">
        <v>0.32</v>
      </c>
      <c r="C6">
        <f t="shared" si="0"/>
        <v>7.051788589880184</v>
      </c>
      <c r="D6">
        <f t="shared" si="1"/>
        <v>21.991193452298166</v>
      </c>
      <c r="E6">
        <v>17.556429196857199</v>
      </c>
      <c r="F6">
        <v>54.750199311664602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D2" sqref="D2:D6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7" x14ac:dyDescent="0.25">
      <c r="A2">
        <v>0.199753857805547</v>
      </c>
      <c r="C2">
        <v>6.20373000094669</v>
      </c>
      <c r="D2">
        <f>-G2</f>
        <v>5.7337685209101004</v>
      </c>
      <c r="F2">
        <v>0.20704088102002999</v>
      </c>
      <c r="G2">
        <v>-5.7337685209101004</v>
      </c>
    </row>
    <row r="3" spans="1:7" x14ac:dyDescent="0.25">
      <c r="A3">
        <v>0.29413400549086399</v>
      </c>
      <c r="C3">
        <v>8.0412761526081606</v>
      </c>
      <c r="D3">
        <f t="shared" ref="D3:D6" si="0">-G3</f>
        <v>7.6906098105055598</v>
      </c>
      <c r="F3">
        <v>0.30061990748350398</v>
      </c>
      <c r="G3">
        <v>-7.6906098105055598</v>
      </c>
    </row>
    <row r="4" spans="1:7" x14ac:dyDescent="0.25">
      <c r="A4">
        <v>0.32428642431127502</v>
      </c>
      <c r="C4">
        <v>13.7139070339865</v>
      </c>
      <c r="D4">
        <f t="shared" si="0"/>
        <v>8.03926080728864</v>
      </c>
      <c r="F4">
        <v>0.328932538098481</v>
      </c>
      <c r="G4">
        <v>-8.03926080728864</v>
      </c>
    </row>
    <row r="5" spans="1:7" x14ac:dyDescent="0.25">
      <c r="A5">
        <v>0.36047406039950802</v>
      </c>
      <c r="C5">
        <v>20.6475433115592</v>
      </c>
      <c r="D5">
        <f t="shared" si="0"/>
        <v>8.1066992274638299</v>
      </c>
      <c r="F5">
        <v>0.366332448869373</v>
      </c>
      <c r="G5">
        <v>-8.1066992274638299</v>
      </c>
    </row>
    <row r="6" spans="1:7" x14ac:dyDescent="0.25">
      <c r="A6">
        <v>0.41171423837924798</v>
      </c>
      <c r="C6">
        <v>29.785098930228099</v>
      </c>
      <c r="D6">
        <f t="shared" si="0"/>
        <v>8.1758283044122209</v>
      </c>
      <c r="F6">
        <v>0.41720478080165302</v>
      </c>
      <c r="G6">
        <v>-8.1758283044122209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Meyer69</vt:lpstr>
      <vt:lpstr>Barford79</vt:lpstr>
      <vt:lpstr>Hall79</vt:lpstr>
      <vt:lpstr>Cortassa98</vt:lpstr>
      <vt:lpstr>VanHoek97</vt:lpstr>
      <vt:lpstr>Postma89</vt:lpstr>
      <vt:lpstr>Pijen93</vt:lpstr>
      <vt:lpstr>Sonn86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2018-04-24T06:55:45Z</dcterms:created>
  <dcterms:modified xsi:type="dcterms:W3CDTF">2018-05-07T08:32:41Z</dcterms:modified>
</cp:coreProperties>
</file>