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6469B9B-2854-4BFD-BEC9-B5B148D26BFA}" xr6:coauthVersionLast="47" xr6:coauthVersionMax="47" xr10:uidLastSave="{00000000-0000-0000-0000-000000000000}"/>
  <bookViews>
    <workbookView xWindow="-120" yWindow="-120" windowWidth="20730" windowHeight="11040" xr2:uid="{A70A5529-93B1-4C34-ACB3-ACE893527E32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E16" i="3"/>
  <c r="F17" i="1"/>
  <c r="E16" i="1"/>
  <c r="F8" i="3"/>
  <c r="F14" i="3"/>
  <c r="F13" i="3"/>
  <c r="F12" i="3"/>
  <c r="F11" i="3"/>
  <c r="F10" i="3"/>
  <c r="F9" i="3"/>
  <c r="E14" i="3"/>
  <c r="E13" i="3"/>
  <c r="E12" i="3"/>
  <c r="E11" i="3"/>
  <c r="E10" i="3"/>
  <c r="E9" i="3"/>
  <c r="E8" i="3"/>
  <c r="D14" i="3"/>
  <c r="D13" i="3"/>
  <c r="D12" i="3"/>
  <c r="D11" i="3"/>
  <c r="D10" i="3"/>
  <c r="D9" i="3"/>
  <c r="D8" i="3"/>
  <c r="C14" i="3"/>
  <c r="C13" i="3"/>
  <c r="C12" i="3"/>
  <c r="C11" i="3"/>
  <c r="C10" i="3"/>
  <c r="C9" i="3"/>
  <c r="C8" i="3"/>
  <c r="F14" i="1"/>
  <c r="F13" i="1"/>
  <c r="F12" i="1"/>
  <c r="F11" i="1"/>
  <c r="F10" i="1"/>
  <c r="F9" i="1"/>
  <c r="F8" i="1"/>
  <c r="F7" i="1"/>
  <c r="F6" i="1"/>
  <c r="E14" i="1"/>
  <c r="E13" i="1"/>
  <c r="E12" i="1"/>
  <c r="E11" i="1"/>
  <c r="E10" i="1"/>
  <c r="E9" i="1"/>
  <c r="E8" i="1"/>
  <c r="E7" i="1"/>
  <c r="E6" i="1"/>
  <c r="D14" i="1"/>
  <c r="D13" i="1"/>
  <c r="D12" i="1"/>
  <c r="D11" i="1"/>
  <c r="D10" i="1"/>
  <c r="D9" i="1"/>
  <c r="D8" i="1"/>
  <c r="D7" i="1"/>
  <c r="D6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<sst xmlns="http://schemas.openxmlformats.org/spreadsheetml/2006/main" count="46" uniqueCount="24">
  <si>
    <t>Bulan</t>
  </si>
  <si>
    <t>Permintaan</t>
  </si>
  <si>
    <t>Error</t>
  </si>
  <si>
    <t>Abs Error</t>
  </si>
  <si>
    <t>Januari</t>
  </si>
  <si>
    <t>Februari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</si>
  <si>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</si>
  <si>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</si>
  <si>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</si>
  <si>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</si>
  <si>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</si>
  <si>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</si>
  <si>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</si>
  <si>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</si>
  <si>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</si>
  <si>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</si>
  <si>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MAE</t>
  </si>
  <si>
    <t>MSE</t>
  </si>
  <si>
    <t>Bobot</t>
  </si>
  <si>
    <t>Error^2</t>
  </si>
  <si>
    <t>Metode MA</t>
  </si>
  <si>
    <t>Rata-rata bergerak 3 bulan</t>
  </si>
  <si>
    <t>Rata-rata bergerak 5 bulan</t>
  </si>
  <si>
    <t>Hasil 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</si>
</sst>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2AE7-7915-4A80-8C5F-184B2DA50B65}">
  <dimension ref="A2:F17"/>
  <sheetViews>
    <sheetView tabSelected="1" workbookViewId="0">
      <selection activeCell="A2" sqref="A2:F17"/>
    </sheetView>
  </sheetViews>
  <sheetFormatPr defaultRowHeight="15" x14ac:dyDescent="0.25"/>
  <cols>
    <col min="1" max="1" width="11.5703125" customWidth="1"/>
    <col min="2" max="2" width="17.5703125" customWidth="1"/>
    <col min="3" max="3" width="16.42578125" customWidth="1"/>
    <col min="4" max="4" width="10.28515625" customWidth="1"/>
    <col min="5" max="5" width="13.28515625" customWidth="1"/>
    <col min="6" max="6" width="14.5703125" customWidth="1"/>
    <col min="7" max="7" width="9.140625" customWidth="1"/>
  </cols>
  <sheetData>
    <row r="2" spans="1:6" x14ac:dyDescent="0.25">
      <c r="A2" s="7" t="s">
        <v>0</v>
      </c>
      <c r="B2" s="7" t="s">
        <v>1</v>
      </c>
      <c r="C2" s="7" t="s">
        <v>18</v>
      </c>
      <c r="D2" s="7" t="s">
        <v>2</v>
      </c>
      <c r="E2" s="7" t="s">
        <v>3</v>
      </c>
      <c r="F2" s="7" t="s">
        <v>19</v>
      </c>
    </row>
    <row r="3" spans="1:6" x14ac:dyDescent="0.25">
      <c r="A3" s="1" t="s">
        <v>4</v>
      </c>
      <c r="B3" s="1">
        <v>20</v>
      </c>
      <c r="C3" s="1"/>
      <c r="D3" s="1"/>
      <c r="E3" s="1"/>
      <c r="F3" s="1"/>
    </row>
    <row r="4" spans="1:6" x14ac:dyDescent="0.25">
      <c r="A4" s="1" t="s">
        <v>5</v>
      </c>
      <c r="B4" s="1">
        <v>21</v>
      </c>
      <c r="C4" s="1"/>
      <c r="D4" s="1"/>
      <c r="E4" s="1"/>
      <c r="F4" s="1"/>
    </row>
    <row r="5" spans="1:6" x14ac:dyDescent="0.25">
      <c r="A5" s="1" t="s">
        <v>6</v>
      </c>
      <c r="B5" s="1">
        <v>19</v>
      </c>
      <c r="C5" s="1"/>
      <c r="D5" s="1"/>
      <c r="E5" s="1"/>
      <c r="F5" s="1"/>
    </row>
    <row r="6" spans="1:6" x14ac:dyDescent="0.25">
      <c r="A6" s="1" t="s">
        <v>7</v>
      </c>
      <c r="B6" s="1">
        <v>17</v>
      </c>
      <c r="C6" s="1">
        <v>20</v>
      </c>
      <c r="D6" s="1">
        <f>B6-C6</f>
        <v>-3</v>
      </c>
      <c r="E6" s="1">
        <f>ABS(D6)</f>
        <v>3</v>
      </c>
      <c r="F6" s="1">
        <f>E6^2</f>
        <v>9</v>
      </c>
    </row>
    <row r="7" spans="1:6" x14ac:dyDescent="0.25">
      <c r="A7" s="1" t="s">
        <v>8</v>
      </c>
      <c r="B7" s="1">
        <v>22</v>
      </c>
      <c r="C7" s="1">
        <v>19</v>
      </c>
      <c r="D7" s="1">
        <f>B7-C7</f>
        <v>3</v>
      </c>
      <c r="E7" s="1">
        <f>ABS(D7)</f>
        <v>3</v>
      </c>
      <c r="F7" s="1">
        <f>E7^2</f>
        <v>9</v>
      </c>
    </row>
    <row r="8" spans="1:6" x14ac:dyDescent="0.25">
      <c r="A8" s="1" t="s">
        <v>9</v>
      </c>
      <c r="B8" s="1">
        <v>24</v>
      </c>
      <c r="C8" s="1">
        <f>58/3</f>
        <v>19.333333333333332</v>
      </c>
      <c r="D8" s="1">
        <f>B8-C8</f>
        <v>4.6666666666666679</v>
      </c>
      <c r="E8" s="1">
        <f>ABS(D8)</f>
        <v>4.6666666666666679</v>
      </c>
      <c r="F8" s="1">
        <f>E8^2</f>
        <v>21.777777777777789</v>
      </c>
    </row>
    <row r="9" spans="1:6" x14ac:dyDescent="0.25">
      <c r="A9" s="1" t="s">
        <v>10</v>
      </c>
      <c r="B9" s="1">
        <v>18</v>
      </c>
      <c r="C9" s="1">
        <f>63/3</f>
        <v>21</v>
      </c>
      <c r="D9" s="1">
        <f>B9-C9</f>
        <v>-3</v>
      </c>
      <c r="E9" s="1">
        <f>ABS(D9)</f>
        <v>3</v>
      </c>
      <c r="F9" s="1">
        <f>E9^2</f>
        <v>9</v>
      </c>
    </row>
    <row r="10" spans="1:6" x14ac:dyDescent="0.25">
      <c r="A10" s="1" t="s">
        <v>11</v>
      </c>
      <c r="B10" s="1">
        <v>23</v>
      </c>
      <c r="C10" s="1">
        <f>64/3</f>
        <v>21.333333333333332</v>
      </c>
      <c r="D10" s="1">
        <f>B10-C10</f>
        <v>1.6666666666666679</v>
      </c>
      <c r="E10" s="1">
        <f>ABS(D10)</f>
        <v>1.6666666666666679</v>
      </c>
      <c r="F10" s="1">
        <f>E10^2</f>
        <v>2.7777777777777817</v>
      </c>
    </row>
    <row r="11" spans="1:6" x14ac:dyDescent="0.25">
      <c r="A11" s="1" t="s">
        <v>12</v>
      </c>
      <c r="B11" s="1">
        <v>20</v>
      </c>
      <c r="C11" s="1">
        <f>65/3</f>
        <v>21.666666666666668</v>
      </c>
      <c r="D11" s="1">
        <f>B11-C11</f>
        <v>-1.6666666666666679</v>
      </c>
      <c r="E11" s="1">
        <f>ABS(D11)</f>
        <v>1.6666666666666679</v>
      </c>
      <c r="F11" s="1">
        <f>E11^2</f>
        <v>2.7777777777777817</v>
      </c>
    </row>
    <row r="12" spans="1:6" x14ac:dyDescent="0.25">
      <c r="A12" s="1" t="s">
        <v>13</v>
      </c>
      <c r="B12" s="1">
        <v>25</v>
      </c>
      <c r="C12" s="1">
        <f>61/3</f>
        <v>20.333333333333332</v>
      </c>
      <c r="D12" s="1">
        <f>B12-C12</f>
        <v>4.6666666666666679</v>
      </c>
      <c r="E12" s="1">
        <f>ABS(D12)</f>
        <v>4.6666666666666679</v>
      </c>
      <c r="F12" s="1">
        <f>E12^2</f>
        <v>21.777777777777789</v>
      </c>
    </row>
    <row r="13" spans="1:6" x14ac:dyDescent="0.25">
      <c r="A13" s="1" t="s">
        <v>14</v>
      </c>
      <c r="B13" s="1">
        <v>22</v>
      </c>
      <c r="C13" s="1">
        <f>68/3</f>
        <v>22.666666666666668</v>
      </c>
      <c r="D13" s="1">
        <f>B13-C13</f>
        <v>-0.66666666666666785</v>
      </c>
      <c r="E13" s="1">
        <f>ABS(D13)</f>
        <v>0.66666666666666785</v>
      </c>
      <c r="F13" s="1">
        <f>E13^2</f>
        <v>0.44444444444444603</v>
      </c>
    </row>
    <row r="14" spans="1:6" x14ac:dyDescent="0.25">
      <c r="A14" s="1" t="s">
        <v>15</v>
      </c>
      <c r="B14" s="1">
        <v>24</v>
      </c>
      <c r="C14" s="1">
        <f>67/3</f>
        <v>22.333333333333332</v>
      </c>
      <c r="D14" s="1">
        <f>B14-C14</f>
        <v>1.6666666666666679</v>
      </c>
      <c r="E14" s="1">
        <f>ABS(D14)</f>
        <v>1.6666666666666679</v>
      </c>
      <c r="F14" s="1">
        <f>E14^2</f>
        <v>2.7777777777777817</v>
      </c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4" t="s">
        <v>16</v>
      </c>
      <c r="B16" s="5"/>
      <c r="C16" s="5"/>
      <c r="D16" s="5"/>
      <c r="E16" s="4">
        <f>24.1/9</f>
        <v>2.677777777777778</v>
      </c>
      <c r="F16" s="5"/>
    </row>
    <row r="17" spans="1:6" x14ac:dyDescent="0.25">
      <c r="A17" s="4" t="s">
        <v>17</v>
      </c>
      <c r="B17" s="5"/>
      <c r="C17" s="5"/>
      <c r="D17" s="5"/>
      <c r="E17" s="5"/>
      <c r="F17" s="5">
        <f>80.01/9</f>
        <v>8.89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F41C-5589-4085-9A1D-1B91FD8698B1}">
  <dimension ref="A2:F17"/>
  <sheetViews>
    <sheetView workbookViewId="0">
      <selection activeCell="A2" sqref="A2:F17"/>
    </sheetView>
  </sheetViews>
  <sheetFormatPr defaultRowHeight="15" x14ac:dyDescent="0.25"/>
  <cols>
    <col min="1" max="1" width="12.7109375" customWidth="1"/>
    <col min="2" max="2" width="16" customWidth="1"/>
    <col min="3" max="3" width="17.28515625" customWidth="1"/>
    <col min="4" max="4" width="12.42578125" customWidth="1"/>
    <col min="5" max="6" width="13.85546875" customWidth="1"/>
    <col min="7" max="7" width="9.5703125" customWidth="1"/>
  </cols>
  <sheetData>
    <row r="2" spans="1:6" x14ac:dyDescent="0.25">
      <c r="A2" s="8" t="s">
        <v>0</v>
      </c>
      <c r="B2" s="8" t="s">
        <v>1</v>
      </c>
      <c r="C2" s="8" t="s">
        <v>18</v>
      </c>
      <c r="D2" s="8" t="s">
        <v>2</v>
      </c>
      <c r="E2" s="8" t="s">
        <v>3</v>
      </c>
      <c r="F2" s="8" t="s">
        <v>19</v>
      </c>
    </row>
    <row r="3" spans="1:6" x14ac:dyDescent="0.25">
      <c r="A3" s="1" t="s">
        <v>4</v>
      </c>
      <c r="B3" s="1">
        <v>20</v>
      </c>
      <c r="C3" s="1"/>
      <c r="D3" s="1"/>
      <c r="E3" s="1"/>
      <c r="F3" s="1"/>
    </row>
    <row r="4" spans="1:6" x14ac:dyDescent="0.25">
      <c r="A4" s="1" t="s">
        <v>5</v>
      </c>
      <c r="B4" s="1">
        <v>21</v>
      </c>
      <c r="C4" s="1"/>
      <c r="D4" s="1"/>
      <c r="E4" s="1"/>
      <c r="F4" s="1"/>
    </row>
    <row r="5" spans="1:6" x14ac:dyDescent="0.25">
      <c r="A5" s="1" t="s">
        <v>6</v>
      </c>
      <c r="B5" s="1">
        <v>19</v>
      </c>
      <c r="C5" s="1"/>
      <c r="D5" s="1"/>
      <c r="E5" s="1"/>
      <c r="F5" s="1"/>
    </row>
    <row r="6" spans="1:6" x14ac:dyDescent="0.25">
      <c r="A6" s="1" t="s">
        <v>7</v>
      </c>
      <c r="B6" s="1">
        <v>17</v>
      </c>
      <c r="C6" s="1"/>
      <c r="D6" s="1"/>
      <c r="E6" s="1"/>
      <c r="F6" s="1"/>
    </row>
    <row r="7" spans="1:6" x14ac:dyDescent="0.25">
      <c r="A7" s="1" t="s">
        <v>8</v>
      </c>
      <c r="B7" s="1">
        <v>22</v>
      </c>
      <c r="C7" s="1"/>
      <c r="D7" s="1"/>
      <c r="E7" s="1"/>
      <c r="F7" s="1"/>
    </row>
    <row r="8" spans="1:6" x14ac:dyDescent="0.25">
      <c r="A8" s="1" t="s">
        <v>9</v>
      </c>
      <c r="B8" s="1">
        <v>24</v>
      </c>
      <c r="C8" s="1">
        <f>99/5</f>
        <v>19.8</v>
      </c>
      <c r="D8" s="1">
        <f>B8-C8</f>
        <v>4.1999999999999993</v>
      </c>
      <c r="E8" s="1">
        <f>ABS(D8)</f>
        <v>4.1999999999999993</v>
      </c>
      <c r="F8" s="1">
        <f>E8^2</f>
        <v>17.639999999999993</v>
      </c>
    </row>
    <row r="9" spans="1:6" x14ac:dyDescent="0.25">
      <c r="A9" s="1" t="s">
        <v>10</v>
      </c>
      <c r="B9" s="1">
        <v>18</v>
      </c>
      <c r="C9" s="1">
        <f>103/5</f>
        <v>20.6</v>
      </c>
      <c r="D9" s="1">
        <f>B9-C9</f>
        <v>-2.6000000000000014</v>
      </c>
      <c r="E9" s="1">
        <f>ABS(D9)</f>
        <v>2.6000000000000014</v>
      </c>
      <c r="F9" s="1">
        <f>E9^2</f>
        <v>6.7600000000000078</v>
      </c>
    </row>
    <row r="10" spans="1:6" x14ac:dyDescent="0.25">
      <c r="A10" s="1" t="s">
        <v>11</v>
      </c>
      <c r="B10" s="1">
        <v>23</v>
      </c>
      <c r="C10" s="1">
        <f>100/5</f>
        <v>20</v>
      </c>
      <c r="D10" s="1">
        <f>B10-C10</f>
        <v>3</v>
      </c>
      <c r="E10" s="1">
        <f>ABS(D10)</f>
        <v>3</v>
      </c>
      <c r="F10" s="1">
        <f>E10^2</f>
        <v>9</v>
      </c>
    </row>
    <row r="11" spans="1:6" x14ac:dyDescent="0.25">
      <c r="A11" s="1" t="s">
        <v>12</v>
      </c>
      <c r="B11" s="1">
        <v>20</v>
      </c>
      <c r="C11" s="1">
        <f>104/5</f>
        <v>20.8</v>
      </c>
      <c r="D11" s="1">
        <f>B11-C11</f>
        <v>-0.80000000000000071</v>
      </c>
      <c r="E11" s="1">
        <f>ABS(D11)</f>
        <v>0.80000000000000071</v>
      </c>
      <c r="F11" s="1">
        <f>E11^2</f>
        <v>0.64000000000000112</v>
      </c>
    </row>
    <row r="12" spans="1:6" x14ac:dyDescent="0.25">
      <c r="A12" s="1" t="s">
        <v>13</v>
      </c>
      <c r="B12" s="1">
        <v>25</v>
      </c>
      <c r="C12" s="1">
        <f>107/5</f>
        <v>21.4</v>
      </c>
      <c r="D12" s="1">
        <f>B12-C12</f>
        <v>3.6000000000000014</v>
      </c>
      <c r="E12" s="1">
        <f>ABS(D12)</f>
        <v>3.6000000000000014</v>
      </c>
      <c r="F12" s="1">
        <f>E12^2</f>
        <v>12.96000000000001</v>
      </c>
    </row>
    <row r="13" spans="1:6" x14ac:dyDescent="0.25">
      <c r="A13" s="1" t="s">
        <v>14</v>
      </c>
      <c r="B13" s="1">
        <v>22</v>
      </c>
      <c r="C13" s="1">
        <f>110/5</f>
        <v>22</v>
      </c>
      <c r="D13" s="1">
        <f>B13-C13</f>
        <v>0</v>
      </c>
      <c r="E13" s="1">
        <f>ABS(D13)</f>
        <v>0</v>
      </c>
      <c r="F13" s="1">
        <f>E13^2</f>
        <v>0</v>
      </c>
    </row>
    <row r="14" spans="1:6" x14ac:dyDescent="0.25">
      <c r="A14" s="1" t="s">
        <v>15</v>
      </c>
      <c r="B14" s="1">
        <v>24</v>
      </c>
      <c r="C14" s="1">
        <f>108/5</f>
        <v>21.6</v>
      </c>
      <c r="D14" s="1">
        <f>B14-C14</f>
        <v>2.3999999999999986</v>
      </c>
      <c r="E14" s="1">
        <f>ABS(D14)</f>
        <v>2.3999999999999986</v>
      </c>
      <c r="F14" s="1">
        <f>E14^2</f>
        <v>5.7599999999999936</v>
      </c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6" t="s">
        <v>16</v>
      </c>
      <c r="B16" s="6"/>
      <c r="C16" s="6"/>
      <c r="D16" s="6"/>
      <c r="E16" s="6">
        <f>16.6/7</f>
        <v>2.3714285714285714</v>
      </c>
      <c r="F16" s="6"/>
    </row>
    <row r="17" spans="1:6" x14ac:dyDescent="0.25">
      <c r="A17" s="6" t="s">
        <v>17</v>
      </c>
      <c r="B17" s="6"/>
      <c r="C17" s="6"/>
      <c r="D17" s="6"/>
      <c r="E17" s="6"/>
      <c r="F17" s="6">
        <f>52.76/7</f>
        <v>7.5371428571428565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1DBC-4A23-4B42-9C0A-38405A12CCE2}">
  <dimension ref="A2:D4"/>
  <sheetViews>
    <sheetView workbookViewId="0">
      <selection activeCell="A2" sqref="A2:D4"/>
    </sheetView>
  </sheetViews>
  <sheetFormatPr defaultRowHeight="15" x14ac:dyDescent="0.25"/>
  <cols>
    <col min="1" max="1" width="31.7109375" customWidth="1"/>
    <col min="2" max="2" width="14.140625" customWidth="1"/>
  </cols>
  <sheetData>
    <row r="2" spans="1:4" x14ac:dyDescent="0.25">
      <c r="A2" s="9" t="s">
        <v>20</v>
      </c>
      <c r="B2" s="9" t="s">
        <v>23</v>
      </c>
      <c r="C2" s="9" t="s">
        <v>16</v>
      </c>
      <c r="D2" s="9" t="s">
        <v>17</v>
      </c>
    </row>
    <row r="3" spans="1:4" x14ac:dyDescent="0.25">
      <c r="A3" s="3" t="s">
        <v>21</v>
      </c>
      <c r="B3" s="3">
        <v>23.67</v>
      </c>
      <c r="C3" s="3">
        <v>2.67</v>
      </c>
      <c r="D3" s="3">
        <v>8.81</v>
      </c>
    </row>
    <row r="4" spans="1:4" x14ac:dyDescent="0.25">
      <c r="A4" s="3" t="s">
        <v>22</v>
      </c>
      <c r="B4" s="3">
        <v>22.8</v>
      </c>
      <c r="C4" s="3">
        <v>2.37</v>
      </c>
      <c r="D4" s="3">
        <v>7.54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anwar</dc:creator>
  <cp:lastModifiedBy>reva anwar</cp:lastModifiedBy>
  <dcterms:created xsi:type="dcterms:W3CDTF">2025-04-22T10:56:56Z</dcterms:created>
  <dcterms:modified xsi:type="dcterms:W3CDTF">2025-04-22T17:03:52Z</dcterms:modified>
</cp:coreProperties>
</file>