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xampp\htdocs\Never_Surrender\"/>
    </mc:Choice>
  </mc:AlternateContent>
  <xr:revisionPtr revIDLastSave="0" documentId="13_ncr:1_{6AEA7D74-86E7-45A5-A113-E68BD774097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7" i="2"/>
  <c r="I158" i="2"/>
  <c r="I159" i="2"/>
  <c r="I160" i="2"/>
  <c r="I161" i="2"/>
  <c r="I162" i="2"/>
  <c r="I163" i="2"/>
  <c r="I164" i="2"/>
  <c r="I165" i="2"/>
  <c r="I166" i="2"/>
  <c r="I167" i="2"/>
  <c r="I169" i="2"/>
  <c r="I170" i="2"/>
  <c r="I171" i="2"/>
  <c r="I172" i="2"/>
  <c r="I173" i="2"/>
  <c r="I174" i="2"/>
  <c r="I175" i="2"/>
  <c r="I176" i="2"/>
  <c r="I177" i="2"/>
  <c r="I178" i="2"/>
  <c r="I180" i="2"/>
  <c r="I181" i="2"/>
  <c r="I182" i="2"/>
  <c r="I183" i="2"/>
  <c r="I184" i="2"/>
  <c r="I185" i="2"/>
  <c r="I186" i="2"/>
  <c r="I187" i="2"/>
  <c r="I188" i="2"/>
  <c r="I190" i="2"/>
  <c r="I191" i="2"/>
  <c r="I192" i="2"/>
  <c r="I193" i="2"/>
  <c r="I194" i="2"/>
  <c r="I195" i="2"/>
  <c r="I196" i="2"/>
  <c r="I197" i="2"/>
  <c r="I199" i="2"/>
  <c r="I200" i="2"/>
  <c r="I201" i="2"/>
  <c r="I202" i="2"/>
  <c r="I203" i="2"/>
  <c r="I204" i="2"/>
  <c r="I205" i="2"/>
  <c r="I207" i="2"/>
  <c r="I208" i="2"/>
  <c r="I209" i="2"/>
  <c r="I210" i="2"/>
  <c r="I211" i="2"/>
  <c r="I212" i="2"/>
  <c r="I214" i="2"/>
  <c r="I215" i="2"/>
  <c r="I216" i="2"/>
  <c r="I217" i="2"/>
  <c r="I218" i="2"/>
  <c r="I220" i="2"/>
  <c r="I221" i="2"/>
  <c r="I222" i="2"/>
  <c r="I223" i="2"/>
  <c r="I225" i="2"/>
  <c r="I226" i="2"/>
  <c r="I227" i="2"/>
  <c r="I229" i="2"/>
  <c r="I230" i="2"/>
  <c r="I232" i="2"/>
  <c r="F116" i="2" l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M126" i="1" l="1"/>
  <c r="M553" i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N759" i="1"/>
  <c r="N757" i="1"/>
  <c r="N756" i="1"/>
  <c r="N754" i="1"/>
  <c r="N753" i="1"/>
  <c r="N752" i="1"/>
  <c r="N750" i="1"/>
  <c r="N749" i="1"/>
  <c r="N748" i="1"/>
  <c r="N747" i="1"/>
  <c r="N745" i="1"/>
  <c r="N744" i="1"/>
  <c r="N743" i="1"/>
  <c r="N742" i="1"/>
  <c r="N741" i="1"/>
  <c r="N739" i="1"/>
  <c r="N738" i="1"/>
  <c r="N737" i="1"/>
  <c r="N736" i="1"/>
  <c r="N735" i="1"/>
  <c r="N734" i="1"/>
  <c r="N732" i="1"/>
  <c r="N731" i="1"/>
  <c r="N730" i="1"/>
  <c r="N729" i="1"/>
  <c r="N728" i="1"/>
  <c r="N727" i="1"/>
  <c r="N726" i="1"/>
  <c r="N724" i="1"/>
  <c r="N723" i="1"/>
  <c r="N722" i="1"/>
  <c r="N721" i="1"/>
  <c r="N720" i="1"/>
  <c r="N719" i="1"/>
  <c r="N718" i="1"/>
  <c r="N717" i="1"/>
  <c r="N715" i="1"/>
  <c r="N714" i="1"/>
  <c r="N713" i="1"/>
  <c r="N712" i="1"/>
  <c r="N711" i="1"/>
  <c r="N710" i="1"/>
  <c r="N709" i="1"/>
  <c r="N708" i="1"/>
  <c r="N707" i="1"/>
  <c r="N705" i="1"/>
  <c r="N704" i="1"/>
  <c r="N703" i="1"/>
  <c r="N702" i="1"/>
  <c r="N701" i="1"/>
  <c r="N700" i="1"/>
  <c r="N699" i="1"/>
  <c r="N698" i="1"/>
  <c r="N697" i="1"/>
  <c r="N696" i="1"/>
  <c r="N694" i="1"/>
  <c r="N693" i="1"/>
  <c r="N692" i="1"/>
  <c r="N691" i="1"/>
  <c r="N690" i="1"/>
  <c r="N689" i="1"/>
  <c r="N688" i="1"/>
  <c r="N687" i="1"/>
  <c r="N686" i="1"/>
  <c r="N685" i="1"/>
  <c r="N684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M572" i="1" l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7" i="1" s="1"/>
  <c r="M708" i="1" s="1"/>
  <c r="M709" i="1" s="1"/>
  <c r="M710" i="1" s="1"/>
  <c r="M711" i="1" s="1"/>
  <c r="M712" i="1" s="1"/>
  <c r="M713" i="1" s="1"/>
  <c r="M714" i="1" s="1"/>
  <c r="M715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4" i="1" s="1"/>
  <c r="M735" i="1" s="1"/>
  <c r="M736" i="1" s="1"/>
  <c r="M737" i="1" s="1"/>
  <c r="M738" i="1" s="1"/>
  <c r="M739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6" i="1" s="1"/>
  <c r="M757" i="1" s="1"/>
  <c r="M759" i="1" s="1"/>
  <c r="AB156" i="1"/>
  <c r="AB108" i="1"/>
  <c r="AB44" i="1"/>
  <c r="AB12" i="1"/>
  <c r="AB29" i="1"/>
  <c r="AB92" i="1"/>
  <c r="AB219" i="1"/>
  <c r="AB235" i="1"/>
  <c r="AB285" i="1"/>
  <c r="AB172" i="1"/>
  <c r="AF3" i="1"/>
  <c r="AF4" i="1" s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S451" i="1"/>
  <c r="M451" i="1" s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S302" i="1"/>
  <c r="M302" i="1" s="1"/>
  <c r="V302" i="1"/>
  <c r="P302" i="1" s="1"/>
  <c r="S303" i="1"/>
  <c r="M303" i="1" s="1"/>
  <c r="V303" i="1"/>
  <c r="P303" i="1" s="1"/>
  <c r="S304" i="1"/>
  <c r="M304" i="1" s="1"/>
  <c r="V304" i="1"/>
  <c r="P304" i="1" s="1"/>
  <c r="S305" i="1"/>
  <c r="M305" i="1" s="1"/>
  <c r="V305" i="1"/>
  <c r="P305" i="1" s="1"/>
  <c r="S306" i="1"/>
  <c r="M306" i="1" s="1"/>
  <c r="V306" i="1"/>
  <c r="P306" i="1" s="1"/>
  <c r="S307" i="1"/>
  <c r="M307" i="1" s="1"/>
  <c r="V307" i="1"/>
  <c r="P307" i="1" s="1"/>
  <c r="S308" i="1"/>
  <c r="M308" i="1" s="1"/>
  <c r="V308" i="1"/>
  <c r="P308" i="1" s="1"/>
  <c r="S309" i="1"/>
  <c r="M309" i="1" s="1"/>
  <c r="V309" i="1"/>
  <c r="P309" i="1" s="1"/>
  <c r="S310" i="1"/>
  <c r="M310" i="1" s="1"/>
  <c r="V310" i="1"/>
  <c r="P310" i="1" s="1"/>
  <c r="S311" i="1"/>
  <c r="M311" i="1" s="1"/>
  <c r="V311" i="1"/>
  <c r="P311" i="1" s="1"/>
  <c r="S312" i="1"/>
  <c r="M312" i="1" s="1"/>
  <c r="V312" i="1"/>
  <c r="P312" i="1" s="1"/>
  <c r="S313" i="1"/>
  <c r="M313" i="1" s="1"/>
  <c r="V313" i="1"/>
  <c r="P313" i="1" s="1"/>
  <c r="S314" i="1"/>
  <c r="M314" i="1" s="1"/>
  <c r="V314" i="1"/>
  <c r="P314" i="1" s="1"/>
  <c r="S315" i="1"/>
  <c r="M315" i="1" s="1"/>
  <c r="V315" i="1"/>
  <c r="P315" i="1" s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V300" i="1"/>
  <c r="P300" i="1" s="1"/>
  <c r="S300" i="1"/>
  <c r="M300" i="1" s="1"/>
  <c r="V299" i="1"/>
  <c r="P299" i="1" s="1"/>
  <c r="S299" i="1"/>
  <c r="M299" i="1" s="1"/>
  <c r="V298" i="1"/>
  <c r="P298" i="1" s="1"/>
  <c r="S298" i="1"/>
  <c r="M298" i="1" s="1"/>
  <c r="V297" i="1"/>
  <c r="P297" i="1" s="1"/>
  <c r="S297" i="1"/>
  <c r="M297" i="1" s="1"/>
  <c r="V296" i="1"/>
  <c r="P296" i="1" s="1"/>
  <c r="S296" i="1"/>
  <c r="M296" i="1" s="1"/>
  <c r="V295" i="1"/>
  <c r="P295" i="1" s="1"/>
  <c r="S295" i="1"/>
  <c r="M295" i="1" s="1"/>
  <c r="V294" i="1"/>
  <c r="P294" i="1" s="1"/>
  <c r="S294" i="1"/>
  <c r="M294" i="1" s="1"/>
  <c r="V293" i="1"/>
  <c r="P293" i="1" s="1"/>
  <c r="S293" i="1"/>
  <c r="M293" i="1" s="1"/>
  <c r="V292" i="1"/>
  <c r="P292" i="1" s="1"/>
  <c r="S292" i="1"/>
  <c r="M292" i="1" s="1"/>
  <c r="V291" i="1"/>
  <c r="P291" i="1" s="1"/>
  <c r="S291" i="1"/>
  <c r="M291" i="1" s="1"/>
  <c r="V290" i="1"/>
  <c r="P290" i="1" s="1"/>
  <c r="S290" i="1"/>
  <c r="M290" i="1" s="1"/>
  <c r="V289" i="1"/>
  <c r="P289" i="1" s="1"/>
  <c r="S289" i="1"/>
  <c r="M289" i="1" s="1"/>
  <c r="V288" i="1"/>
  <c r="P288" i="1" s="1"/>
  <c r="S288" i="1"/>
  <c r="M288" i="1" s="1"/>
  <c r="V287" i="1"/>
  <c r="P287" i="1" s="1"/>
  <c r="S287" i="1"/>
  <c r="M287" i="1" s="1"/>
  <c r="V286" i="1"/>
  <c r="P286" i="1" s="1"/>
  <c r="S286" i="1"/>
  <c r="M286" i="1" s="1"/>
  <c r="V285" i="1"/>
  <c r="P285" i="1" s="1"/>
  <c r="S285" i="1"/>
  <c r="M285" i="1" s="1"/>
  <c r="V284" i="1"/>
  <c r="P284" i="1" s="1"/>
  <c r="S284" i="1"/>
  <c r="M284" i="1" s="1"/>
  <c r="V283" i="1"/>
  <c r="P283" i="1" s="1"/>
  <c r="S283" i="1"/>
  <c r="M283" i="1" s="1"/>
  <c r="V282" i="1"/>
  <c r="P282" i="1" s="1"/>
  <c r="S282" i="1"/>
  <c r="M282" i="1" s="1"/>
  <c r="U250" i="1"/>
  <c r="U248" i="1"/>
  <c r="U247" i="1"/>
  <c r="U246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V521" i="1"/>
  <c r="P521" i="1" s="1"/>
  <c r="S521" i="1"/>
  <c r="M521" i="1" s="1"/>
  <c r="V520" i="1"/>
  <c r="P520" i="1" s="1"/>
  <c r="S520" i="1"/>
  <c r="M520" i="1" s="1"/>
  <c r="V519" i="1"/>
  <c r="P519" i="1" s="1"/>
  <c r="S519" i="1"/>
  <c r="M519" i="1" s="1"/>
  <c r="V518" i="1"/>
  <c r="P518" i="1" s="1"/>
  <c r="S518" i="1"/>
  <c r="M518" i="1" s="1"/>
  <c r="V517" i="1"/>
  <c r="P517" i="1" s="1"/>
  <c r="S517" i="1"/>
  <c r="M517" i="1" s="1"/>
  <c r="V516" i="1"/>
  <c r="P516" i="1" s="1"/>
  <c r="S516" i="1"/>
  <c r="M516" i="1" s="1"/>
  <c r="V515" i="1"/>
  <c r="P515" i="1" s="1"/>
  <c r="S515" i="1"/>
  <c r="M515" i="1" s="1"/>
  <c r="V514" i="1"/>
  <c r="P514" i="1" s="1"/>
  <c r="S514" i="1"/>
  <c r="M514" i="1" s="1"/>
  <c r="V513" i="1"/>
  <c r="P513" i="1" s="1"/>
  <c r="S513" i="1"/>
  <c r="M513" i="1" s="1"/>
  <c r="V512" i="1"/>
  <c r="P512" i="1" s="1"/>
  <c r="S512" i="1"/>
  <c r="M512" i="1" s="1"/>
  <c r="V511" i="1"/>
  <c r="P511" i="1" s="1"/>
  <c r="S511" i="1"/>
  <c r="M511" i="1" s="1"/>
  <c r="V510" i="1"/>
  <c r="P510" i="1" s="1"/>
  <c r="S510" i="1"/>
  <c r="M510" i="1" s="1"/>
  <c r="V509" i="1"/>
  <c r="P509" i="1" s="1"/>
  <c r="S509" i="1"/>
  <c r="M509" i="1" s="1"/>
  <c r="V508" i="1"/>
  <c r="P508" i="1" s="1"/>
  <c r="S508" i="1"/>
  <c r="M508" i="1" s="1"/>
  <c r="V507" i="1"/>
  <c r="P507" i="1" s="1"/>
  <c r="S507" i="1"/>
  <c r="M507" i="1" s="1"/>
  <c r="V506" i="1"/>
  <c r="P506" i="1" s="1"/>
  <c r="S506" i="1"/>
  <c r="M506" i="1" s="1"/>
  <c r="V505" i="1"/>
  <c r="P505" i="1" s="1"/>
  <c r="S505" i="1"/>
  <c r="M505" i="1" s="1"/>
  <c r="V504" i="1"/>
  <c r="P504" i="1" s="1"/>
  <c r="S504" i="1"/>
  <c r="M504" i="1" s="1"/>
  <c r="V503" i="1"/>
  <c r="P503" i="1" s="1"/>
  <c r="S503" i="1"/>
  <c r="M503" i="1" s="1"/>
  <c r="V502" i="1"/>
  <c r="P502" i="1" s="1"/>
  <c r="S502" i="1"/>
  <c r="M502" i="1" s="1"/>
  <c r="V501" i="1"/>
  <c r="P501" i="1" s="1"/>
  <c r="S501" i="1"/>
  <c r="M501" i="1" s="1"/>
  <c r="V500" i="1"/>
  <c r="P500" i="1" s="1"/>
  <c r="S500" i="1"/>
  <c r="M500" i="1" s="1"/>
  <c r="V499" i="1"/>
  <c r="P499" i="1" s="1"/>
  <c r="S499" i="1"/>
  <c r="M499" i="1" s="1"/>
  <c r="V498" i="1"/>
  <c r="P498" i="1" s="1"/>
  <c r="S498" i="1"/>
  <c r="M498" i="1" s="1"/>
  <c r="V497" i="1"/>
  <c r="P497" i="1" s="1"/>
  <c r="S497" i="1"/>
  <c r="M497" i="1" s="1"/>
  <c r="V496" i="1"/>
  <c r="P496" i="1" s="1"/>
  <c r="S496" i="1"/>
  <c r="M496" i="1" s="1"/>
  <c r="V495" i="1"/>
  <c r="P495" i="1" s="1"/>
  <c r="S495" i="1"/>
  <c r="M495" i="1" s="1"/>
  <c r="V494" i="1"/>
  <c r="P494" i="1" s="1"/>
  <c r="S494" i="1"/>
  <c r="M494" i="1" s="1"/>
  <c r="V493" i="1"/>
  <c r="P493" i="1" s="1"/>
  <c r="S493" i="1"/>
  <c r="M493" i="1" s="1"/>
  <c r="V492" i="1"/>
  <c r="P492" i="1" s="1"/>
  <c r="S492" i="1"/>
  <c r="M492" i="1" s="1"/>
  <c r="V491" i="1"/>
  <c r="P491" i="1" s="1"/>
  <c r="S491" i="1"/>
  <c r="M491" i="1" s="1"/>
  <c r="V490" i="1"/>
  <c r="P490" i="1" s="1"/>
  <c r="S490" i="1"/>
  <c r="M490" i="1" s="1"/>
  <c r="V489" i="1"/>
  <c r="P489" i="1" s="1"/>
  <c r="S489" i="1"/>
  <c r="M489" i="1" s="1"/>
  <c r="V488" i="1"/>
  <c r="P488" i="1" s="1"/>
  <c r="S488" i="1"/>
  <c r="M488" i="1" s="1"/>
  <c r="V487" i="1"/>
  <c r="P487" i="1" s="1"/>
  <c r="S487" i="1"/>
  <c r="M487" i="1" s="1"/>
  <c r="V486" i="1"/>
  <c r="P486" i="1" s="1"/>
  <c r="S486" i="1"/>
  <c r="M486" i="1" s="1"/>
  <c r="V485" i="1"/>
  <c r="P485" i="1" s="1"/>
  <c r="S485" i="1"/>
  <c r="M485" i="1" s="1"/>
  <c r="V484" i="1"/>
  <c r="P484" i="1" s="1"/>
  <c r="S484" i="1"/>
  <c r="M484" i="1" s="1"/>
  <c r="V483" i="1"/>
  <c r="P483" i="1" s="1"/>
  <c r="S483" i="1"/>
  <c r="M483" i="1" s="1"/>
  <c r="V482" i="1"/>
  <c r="P482" i="1" s="1"/>
  <c r="S482" i="1"/>
  <c r="M482" i="1" s="1"/>
  <c r="V481" i="1"/>
  <c r="P481" i="1" s="1"/>
  <c r="S481" i="1"/>
  <c r="M481" i="1" s="1"/>
  <c r="V480" i="1"/>
  <c r="P480" i="1" s="1"/>
  <c r="S480" i="1"/>
  <c r="M480" i="1" s="1"/>
  <c r="V479" i="1"/>
  <c r="P479" i="1" s="1"/>
  <c r="S479" i="1"/>
  <c r="M479" i="1" s="1"/>
  <c r="V478" i="1"/>
  <c r="P478" i="1" s="1"/>
  <c r="S478" i="1"/>
  <c r="M478" i="1" s="1"/>
  <c r="V477" i="1"/>
  <c r="P477" i="1" s="1"/>
  <c r="S477" i="1"/>
  <c r="M477" i="1" s="1"/>
  <c r="V476" i="1"/>
  <c r="P476" i="1" s="1"/>
  <c r="S476" i="1"/>
  <c r="M476" i="1" s="1"/>
  <c r="V475" i="1"/>
  <c r="P475" i="1" s="1"/>
  <c r="S475" i="1"/>
  <c r="M475" i="1" s="1"/>
  <c r="V474" i="1"/>
  <c r="P474" i="1" s="1"/>
  <c r="S474" i="1"/>
  <c r="M474" i="1" s="1"/>
  <c r="V473" i="1"/>
  <c r="P473" i="1" s="1"/>
  <c r="S473" i="1"/>
  <c r="M473" i="1" s="1"/>
  <c r="V472" i="1"/>
  <c r="P472" i="1" s="1"/>
  <c r="S472" i="1"/>
  <c r="M472" i="1" s="1"/>
  <c r="V471" i="1"/>
  <c r="P471" i="1" s="1"/>
  <c r="S471" i="1"/>
  <c r="M471" i="1" s="1"/>
  <c r="V470" i="1"/>
  <c r="P470" i="1" s="1"/>
  <c r="S470" i="1"/>
  <c r="M470" i="1" s="1"/>
  <c r="V469" i="1"/>
  <c r="P469" i="1" s="1"/>
  <c r="S469" i="1"/>
  <c r="M469" i="1" s="1"/>
  <c r="V468" i="1"/>
  <c r="P468" i="1" s="1"/>
  <c r="S468" i="1"/>
  <c r="M468" i="1" s="1"/>
  <c r="V467" i="1"/>
  <c r="P467" i="1" s="1"/>
  <c r="S467" i="1"/>
  <c r="M467" i="1" s="1"/>
  <c r="V466" i="1"/>
  <c r="P466" i="1" s="1"/>
  <c r="S466" i="1"/>
  <c r="M466" i="1" s="1"/>
  <c r="V465" i="1"/>
  <c r="P465" i="1" s="1"/>
  <c r="S465" i="1"/>
  <c r="M465" i="1" s="1"/>
  <c r="V464" i="1"/>
  <c r="P464" i="1" s="1"/>
  <c r="S464" i="1"/>
  <c r="M464" i="1" s="1"/>
  <c r="V463" i="1"/>
  <c r="P463" i="1" s="1"/>
  <c r="S463" i="1"/>
  <c r="M463" i="1" s="1"/>
  <c r="V462" i="1"/>
  <c r="P462" i="1" s="1"/>
  <c r="S462" i="1"/>
  <c r="M462" i="1" s="1"/>
  <c r="V461" i="1"/>
  <c r="P461" i="1" s="1"/>
  <c r="S461" i="1"/>
  <c r="M461" i="1" s="1"/>
  <c r="V460" i="1"/>
  <c r="P460" i="1" s="1"/>
  <c r="S460" i="1"/>
  <c r="M460" i="1" s="1"/>
  <c r="V459" i="1"/>
  <c r="P459" i="1" s="1"/>
  <c r="S459" i="1"/>
  <c r="M459" i="1" s="1"/>
  <c r="V458" i="1"/>
  <c r="P458" i="1" s="1"/>
  <c r="S458" i="1"/>
  <c r="M458" i="1" s="1"/>
  <c r="V457" i="1"/>
  <c r="P457" i="1" s="1"/>
  <c r="S457" i="1"/>
  <c r="M457" i="1" s="1"/>
  <c r="V456" i="1"/>
  <c r="P456" i="1" s="1"/>
  <c r="S456" i="1"/>
  <c r="M456" i="1" s="1"/>
  <c r="V455" i="1"/>
  <c r="P455" i="1" s="1"/>
  <c r="S455" i="1"/>
  <c r="M455" i="1" s="1"/>
  <c r="V454" i="1"/>
  <c r="P454" i="1" s="1"/>
  <c r="S454" i="1"/>
  <c r="M454" i="1" s="1"/>
  <c r="V453" i="1"/>
  <c r="P453" i="1" s="1"/>
  <c r="S453" i="1"/>
  <c r="M453" i="1" s="1"/>
  <c r="V452" i="1"/>
  <c r="P452" i="1" s="1"/>
  <c r="S452" i="1"/>
  <c r="M452" i="1" s="1"/>
  <c r="V451" i="1"/>
  <c r="P451" i="1" s="1"/>
  <c r="V450" i="1"/>
  <c r="P450" i="1" s="1"/>
  <c r="S450" i="1"/>
  <c r="M450" i="1" s="1"/>
  <c r="V449" i="1"/>
  <c r="P449" i="1" s="1"/>
  <c r="S449" i="1"/>
  <c r="M449" i="1" s="1"/>
  <c r="V448" i="1"/>
  <c r="P448" i="1" s="1"/>
  <c r="S448" i="1"/>
  <c r="M448" i="1" s="1"/>
  <c r="V447" i="1"/>
  <c r="P447" i="1" s="1"/>
  <c r="S447" i="1"/>
  <c r="M447" i="1" s="1"/>
  <c r="V446" i="1"/>
  <c r="P446" i="1" s="1"/>
  <c r="S446" i="1"/>
  <c r="M446" i="1" s="1"/>
  <c r="V445" i="1"/>
  <c r="P445" i="1" s="1"/>
  <c r="S445" i="1"/>
  <c r="M445" i="1" s="1"/>
  <c r="V444" i="1"/>
  <c r="P444" i="1" s="1"/>
  <c r="S444" i="1"/>
  <c r="M444" i="1" s="1"/>
  <c r="V443" i="1"/>
  <c r="P443" i="1" s="1"/>
  <c r="S443" i="1"/>
  <c r="M443" i="1" s="1"/>
  <c r="V442" i="1"/>
  <c r="P442" i="1" s="1"/>
  <c r="S442" i="1"/>
  <c r="M442" i="1" s="1"/>
  <c r="V441" i="1"/>
  <c r="P441" i="1" s="1"/>
  <c r="S441" i="1"/>
  <c r="M441" i="1" s="1"/>
  <c r="V440" i="1"/>
  <c r="P440" i="1" s="1"/>
  <c r="S440" i="1"/>
  <c r="M440" i="1" s="1"/>
  <c r="V439" i="1"/>
  <c r="P439" i="1" s="1"/>
  <c r="S439" i="1"/>
  <c r="M439" i="1" s="1"/>
  <c r="V438" i="1"/>
  <c r="P438" i="1" s="1"/>
  <c r="S438" i="1"/>
  <c r="M438" i="1" s="1"/>
  <c r="V437" i="1"/>
  <c r="P437" i="1" s="1"/>
  <c r="S437" i="1"/>
  <c r="M437" i="1" s="1"/>
  <c r="V436" i="1"/>
  <c r="P436" i="1" s="1"/>
  <c r="S436" i="1"/>
  <c r="M436" i="1" s="1"/>
  <c r="V435" i="1"/>
  <c r="P435" i="1" s="1"/>
  <c r="S435" i="1"/>
  <c r="M435" i="1" s="1"/>
  <c r="V434" i="1"/>
  <c r="P434" i="1" s="1"/>
  <c r="S434" i="1"/>
  <c r="M434" i="1" s="1"/>
  <c r="V433" i="1"/>
  <c r="P433" i="1" s="1"/>
  <c r="S433" i="1"/>
  <c r="M433" i="1" s="1"/>
  <c r="V432" i="1"/>
  <c r="P432" i="1" s="1"/>
  <c r="S432" i="1"/>
  <c r="M432" i="1" s="1"/>
  <c r="V431" i="1"/>
  <c r="P431" i="1" s="1"/>
  <c r="S431" i="1"/>
  <c r="M431" i="1" s="1"/>
  <c r="V430" i="1"/>
  <c r="P430" i="1" s="1"/>
  <c r="S430" i="1"/>
  <c r="M430" i="1" s="1"/>
  <c r="V429" i="1"/>
  <c r="P429" i="1" s="1"/>
  <c r="S429" i="1"/>
  <c r="M429" i="1" s="1"/>
  <c r="V428" i="1"/>
  <c r="P428" i="1" s="1"/>
  <c r="S428" i="1"/>
  <c r="M428" i="1" s="1"/>
  <c r="V427" i="1"/>
  <c r="P427" i="1" s="1"/>
  <c r="S427" i="1"/>
  <c r="M427" i="1" s="1"/>
  <c r="V426" i="1"/>
  <c r="P426" i="1" s="1"/>
  <c r="S426" i="1"/>
  <c r="M426" i="1" s="1"/>
  <c r="V425" i="1"/>
  <c r="P425" i="1" s="1"/>
  <c r="S425" i="1"/>
  <c r="M425" i="1" s="1"/>
  <c r="V424" i="1"/>
  <c r="P424" i="1" s="1"/>
  <c r="S424" i="1"/>
  <c r="M424" i="1" s="1"/>
  <c r="V423" i="1"/>
  <c r="P423" i="1" s="1"/>
  <c r="S423" i="1"/>
  <c r="M423" i="1" s="1"/>
  <c r="V422" i="1"/>
  <c r="P422" i="1" s="1"/>
  <c r="S422" i="1"/>
  <c r="M422" i="1" s="1"/>
  <c r="V421" i="1"/>
  <c r="P421" i="1" s="1"/>
  <c r="S421" i="1"/>
  <c r="M421" i="1" s="1"/>
  <c r="V420" i="1"/>
  <c r="P420" i="1" s="1"/>
  <c r="S420" i="1"/>
  <c r="M420" i="1" s="1"/>
  <c r="V419" i="1"/>
  <c r="P419" i="1" s="1"/>
  <c r="S419" i="1"/>
  <c r="M419" i="1" s="1"/>
  <c r="V418" i="1"/>
  <c r="P418" i="1" s="1"/>
  <c r="S418" i="1"/>
  <c r="M418" i="1" s="1"/>
  <c r="V417" i="1"/>
  <c r="P417" i="1" s="1"/>
  <c r="S417" i="1"/>
  <c r="M417" i="1" s="1"/>
  <c r="V416" i="1"/>
  <c r="P416" i="1" s="1"/>
  <c r="S416" i="1"/>
  <c r="M416" i="1" s="1"/>
  <c r="V415" i="1"/>
  <c r="P415" i="1" s="1"/>
  <c r="S415" i="1"/>
  <c r="M415" i="1" s="1"/>
  <c r="V414" i="1"/>
  <c r="P414" i="1" s="1"/>
  <c r="S414" i="1"/>
  <c r="M414" i="1" s="1"/>
  <c r="V413" i="1"/>
  <c r="P413" i="1" s="1"/>
  <c r="S413" i="1"/>
  <c r="M413" i="1" s="1"/>
  <c r="V412" i="1"/>
  <c r="P412" i="1" s="1"/>
  <c r="S412" i="1"/>
  <c r="M412" i="1" s="1"/>
  <c r="V411" i="1"/>
  <c r="P411" i="1" s="1"/>
  <c r="S411" i="1"/>
  <c r="M411" i="1" s="1"/>
  <c r="V410" i="1"/>
  <c r="P410" i="1" s="1"/>
  <c r="S410" i="1"/>
  <c r="M410" i="1" s="1"/>
  <c r="V409" i="1"/>
  <c r="P409" i="1" s="1"/>
  <c r="S409" i="1"/>
  <c r="M409" i="1" s="1"/>
  <c r="V408" i="1"/>
  <c r="P408" i="1" s="1"/>
  <c r="S408" i="1"/>
  <c r="M408" i="1" s="1"/>
  <c r="V407" i="1"/>
  <c r="P407" i="1" s="1"/>
  <c r="S407" i="1"/>
  <c r="M407" i="1" s="1"/>
  <c r="V406" i="1"/>
  <c r="P406" i="1" s="1"/>
  <c r="S406" i="1"/>
  <c r="M406" i="1" s="1"/>
  <c r="V405" i="1"/>
  <c r="P405" i="1" s="1"/>
  <c r="S405" i="1"/>
  <c r="M405" i="1" s="1"/>
  <c r="V404" i="1"/>
  <c r="P404" i="1" s="1"/>
  <c r="S404" i="1"/>
  <c r="M404" i="1" s="1"/>
  <c r="V403" i="1"/>
  <c r="P403" i="1" s="1"/>
  <c r="S403" i="1"/>
  <c r="M403" i="1" s="1"/>
  <c r="V402" i="1"/>
  <c r="P402" i="1" s="1"/>
  <c r="S402" i="1"/>
  <c r="M402" i="1" s="1"/>
  <c r="V401" i="1"/>
  <c r="P401" i="1" s="1"/>
  <c r="S401" i="1"/>
  <c r="M401" i="1" s="1"/>
  <c r="V400" i="1"/>
  <c r="P400" i="1" s="1"/>
  <c r="S400" i="1"/>
  <c r="M400" i="1" s="1"/>
  <c r="V399" i="1"/>
  <c r="P399" i="1" s="1"/>
  <c r="S399" i="1"/>
  <c r="M399" i="1" s="1"/>
  <c r="V398" i="1"/>
  <c r="P398" i="1" s="1"/>
  <c r="S398" i="1"/>
  <c r="M398" i="1" s="1"/>
  <c r="V397" i="1"/>
  <c r="P397" i="1" s="1"/>
  <c r="S397" i="1"/>
  <c r="M397" i="1" s="1"/>
  <c r="V396" i="1"/>
  <c r="P396" i="1" s="1"/>
  <c r="S396" i="1"/>
  <c r="M396" i="1" s="1"/>
  <c r="V395" i="1"/>
  <c r="P395" i="1" s="1"/>
  <c r="S395" i="1"/>
  <c r="M395" i="1" s="1"/>
  <c r="V394" i="1"/>
  <c r="P394" i="1" s="1"/>
  <c r="S394" i="1"/>
  <c r="M394" i="1" s="1"/>
  <c r="V393" i="1"/>
  <c r="P393" i="1" s="1"/>
  <c r="S393" i="1"/>
  <c r="M393" i="1" s="1"/>
  <c r="V392" i="1"/>
  <c r="P392" i="1" s="1"/>
  <c r="S392" i="1"/>
  <c r="M392" i="1" s="1"/>
  <c r="V391" i="1"/>
  <c r="P391" i="1" s="1"/>
  <c r="S391" i="1"/>
  <c r="M391" i="1" s="1"/>
  <c r="V390" i="1"/>
  <c r="P390" i="1" s="1"/>
  <c r="S390" i="1"/>
  <c r="M390" i="1" s="1"/>
  <c r="V389" i="1"/>
  <c r="P389" i="1" s="1"/>
  <c r="S389" i="1"/>
  <c r="M389" i="1" s="1"/>
  <c r="V388" i="1"/>
  <c r="P388" i="1" s="1"/>
  <c r="S388" i="1"/>
  <c r="M388" i="1" s="1"/>
  <c r="V387" i="1"/>
  <c r="P387" i="1" s="1"/>
  <c r="S387" i="1"/>
  <c r="M387" i="1" s="1"/>
  <c r="V386" i="1"/>
  <c r="P386" i="1" s="1"/>
  <c r="S386" i="1"/>
  <c r="M386" i="1" s="1"/>
  <c r="V385" i="1"/>
  <c r="P385" i="1" s="1"/>
  <c r="S385" i="1"/>
  <c r="M385" i="1" s="1"/>
  <c r="V384" i="1"/>
  <c r="P384" i="1" s="1"/>
  <c r="S384" i="1"/>
  <c r="M384" i="1" s="1"/>
  <c r="V383" i="1"/>
  <c r="P383" i="1" s="1"/>
  <c r="S383" i="1"/>
  <c r="M383" i="1" s="1"/>
  <c r="V382" i="1"/>
  <c r="P382" i="1" s="1"/>
  <c r="S382" i="1"/>
  <c r="M382" i="1" s="1"/>
  <c r="V381" i="1"/>
  <c r="P381" i="1" s="1"/>
  <c r="S381" i="1"/>
  <c r="M381" i="1" s="1"/>
  <c r="V380" i="1"/>
  <c r="P380" i="1" s="1"/>
  <c r="S380" i="1"/>
  <c r="M380" i="1" s="1"/>
  <c r="V379" i="1"/>
  <c r="P379" i="1" s="1"/>
  <c r="S379" i="1"/>
  <c r="M379" i="1" s="1"/>
  <c r="V378" i="1"/>
  <c r="P378" i="1" s="1"/>
  <c r="S378" i="1"/>
  <c r="M378" i="1" s="1"/>
  <c r="V377" i="1"/>
  <c r="P377" i="1" s="1"/>
  <c r="S377" i="1"/>
  <c r="M377" i="1" s="1"/>
  <c r="V376" i="1"/>
  <c r="P376" i="1" s="1"/>
  <c r="S376" i="1"/>
  <c r="M376" i="1" s="1"/>
  <c r="V375" i="1"/>
  <c r="P375" i="1" s="1"/>
  <c r="S375" i="1"/>
  <c r="M375" i="1" s="1"/>
  <c r="V374" i="1"/>
  <c r="P374" i="1" s="1"/>
  <c r="S374" i="1"/>
  <c r="M374" i="1" s="1"/>
  <c r="V373" i="1"/>
  <c r="P373" i="1" s="1"/>
  <c r="S373" i="1"/>
  <c r="M373" i="1" s="1"/>
  <c r="V372" i="1"/>
  <c r="P372" i="1" s="1"/>
  <c r="S372" i="1"/>
  <c r="M372" i="1" s="1"/>
  <c r="V371" i="1"/>
  <c r="P371" i="1" s="1"/>
  <c r="S371" i="1"/>
  <c r="M371" i="1" s="1"/>
  <c r="V370" i="1"/>
  <c r="P370" i="1" s="1"/>
  <c r="S370" i="1"/>
  <c r="M370" i="1" s="1"/>
  <c r="V369" i="1"/>
  <c r="P369" i="1" s="1"/>
  <c r="S369" i="1"/>
  <c r="M369" i="1" s="1"/>
  <c r="V368" i="1"/>
  <c r="P368" i="1" s="1"/>
  <c r="S368" i="1"/>
  <c r="M368" i="1" s="1"/>
  <c r="V367" i="1"/>
  <c r="P367" i="1" s="1"/>
  <c r="S367" i="1"/>
  <c r="M367" i="1" s="1"/>
  <c r="V366" i="1"/>
  <c r="P366" i="1" s="1"/>
  <c r="S366" i="1"/>
  <c r="M366" i="1" s="1"/>
  <c r="V365" i="1"/>
  <c r="P365" i="1" s="1"/>
  <c r="S365" i="1"/>
  <c r="M365" i="1" s="1"/>
  <c r="V364" i="1"/>
  <c r="P364" i="1" s="1"/>
  <c r="S364" i="1"/>
  <c r="M364" i="1" s="1"/>
  <c r="V363" i="1"/>
  <c r="P363" i="1" s="1"/>
  <c r="S363" i="1"/>
  <c r="M363" i="1" s="1"/>
  <c r="V362" i="1"/>
  <c r="P362" i="1" s="1"/>
  <c r="S362" i="1"/>
  <c r="M362" i="1" s="1"/>
  <c r="V361" i="1"/>
  <c r="P361" i="1" s="1"/>
  <c r="S361" i="1"/>
  <c r="M361" i="1" s="1"/>
  <c r="V360" i="1"/>
  <c r="P360" i="1" s="1"/>
  <c r="S360" i="1"/>
  <c r="M360" i="1" s="1"/>
  <c r="V359" i="1"/>
  <c r="P359" i="1" s="1"/>
  <c r="S359" i="1"/>
  <c r="M359" i="1" s="1"/>
  <c r="V358" i="1"/>
  <c r="P358" i="1" s="1"/>
  <c r="S358" i="1"/>
  <c r="M358" i="1" s="1"/>
  <c r="V357" i="1"/>
  <c r="P357" i="1" s="1"/>
  <c r="S357" i="1"/>
  <c r="M357" i="1" s="1"/>
  <c r="V356" i="1"/>
  <c r="P356" i="1" s="1"/>
  <c r="S356" i="1"/>
  <c r="M356" i="1" s="1"/>
  <c r="V355" i="1"/>
  <c r="P355" i="1" s="1"/>
  <c r="S355" i="1"/>
  <c r="M355" i="1" s="1"/>
  <c r="V354" i="1"/>
  <c r="P354" i="1" s="1"/>
  <c r="S354" i="1"/>
  <c r="M354" i="1" s="1"/>
  <c r="V353" i="1"/>
  <c r="P353" i="1" s="1"/>
  <c r="S353" i="1"/>
  <c r="M353" i="1" s="1"/>
  <c r="V352" i="1"/>
  <c r="P352" i="1" s="1"/>
  <c r="S352" i="1"/>
  <c r="M352" i="1" s="1"/>
  <c r="V351" i="1"/>
  <c r="P351" i="1" s="1"/>
  <c r="S351" i="1"/>
  <c r="M351" i="1" s="1"/>
  <c r="V350" i="1"/>
  <c r="P350" i="1" s="1"/>
  <c r="S350" i="1"/>
  <c r="M350" i="1" s="1"/>
  <c r="V349" i="1"/>
  <c r="P349" i="1" s="1"/>
  <c r="S349" i="1"/>
  <c r="M349" i="1" s="1"/>
  <c r="V348" i="1"/>
  <c r="P348" i="1" s="1"/>
  <c r="S348" i="1"/>
  <c r="M348" i="1" s="1"/>
  <c r="V347" i="1"/>
  <c r="P347" i="1" s="1"/>
  <c r="S347" i="1"/>
  <c r="M347" i="1" s="1"/>
  <c r="V346" i="1"/>
  <c r="P346" i="1" s="1"/>
  <c r="S346" i="1"/>
  <c r="M346" i="1" s="1"/>
  <c r="V345" i="1"/>
  <c r="P345" i="1" s="1"/>
  <c r="S345" i="1"/>
  <c r="M345" i="1" s="1"/>
  <c r="V344" i="1"/>
  <c r="P344" i="1" s="1"/>
  <c r="S344" i="1"/>
  <c r="M344" i="1" s="1"/>
  <c r="V343" i="1"/>
  <c r="P343" i="1" s="1"/>
  <c r="S343" i="1"/>
  <c r="M343" i="1" s="1"/>
  <c r="V342" i="1"/>
  <c r="P342" i="1" s="1"/>
  <c r="S342" i="1"/>
  <c r="M342" i="1" s="1"/>
  <c r="V341" i="1"/>
  <c r="P341" i="1" s="1"/>
  <c r="S341" i="1"/>
  <c r="M341" i="1" s="1"/>
  <c r="V340" i="1"/>
  <c r="P340" i="1" s="1"/>
  <c r="S340" i="1"/>
  <c r="M340" i="1" s="1"/>
  <c r="V339" i="1"/>
  <c r="P339" i="1" s="1"/>
  <c r="S339" i="1"/>
  <c r="M339" i="1" s="1"/>
  <c r="V338" i="1"/>
  <c r="P338" i="1" s="1"/>
  <c r="S338" i="1"/>
  <c r="M338" i="1" s="1"/>
  <c r="V337" i="1"/>
  <c r="P337" i="1" s="1"/>
  <c r="S337" i="1"/>
  <c r="M337" i="1" s="1"/>
  <c r="V336" i="1"/>
  <c r="P336" i="1" s="1"/>
  <c r="S336" i="1"/>
  <c r="M336" i="1" s="1"/>
  <c r="V335" i="1"/>
  <c r="P335" i="1" s="1"/>
  <c r="S335" i="1"/>
  <c r="M335" i="1" s="1"/>
  <c r="V334" i="1"/>
  <c r="P334" i="1" s="1"/>
  <c r="S334" i="1"/>
  <c r="M334" i="1" s="1"/>
  <c r="V333" i="1"/>
  <c r="P333" i="1" s="1"/>
  <c r="S333" i="1"/>
  <c r="M333" i="1" s="1"/>
  <c r="V332" i="1"/>
  <c r="P332" i="1" s="1"/>
  <c r="S332" i="1"/>
  <c r="M332" i="1" s="1"/>
  <c r="V331" i="1"/>
  <c r="P331" i="1" s="1"/>
  <c r="S331" i="1"/>
  <c r="M331" i="1" s="1"/>
  <c r="V330" i="1"/>
  <c r="P330" i="1" s="1"/>
  <c r="S330" i="1"/>
  <c r="M330" i="1" s="1"/>
  <c r="V329" i="1"/>
  <c r="P329" i="1" s="1"/>
  <c r="S329" i="1"/>
  <c r="M329" i="1" s="1"/>
  <c r="V328" i="1"/>
  <c r="P328" i="1" s="1"/>
  <c r="S328" i="1"/>
  <c r="M328" i="1" s="1"/>
  <c r="V327" i="1"/>
  <c r="P327" i="1" s="1"/>
  <c r="S327" i="1"/>
  <c r="M327" i="1" s="1"/>
  <c r="V326" i="1"/>
  <c r="P326" i="1" s="1"/>
  <c r="S326" i="1"/>
  <c r="M326" i="1" s="1"/>
  <c r="V325" i="1"/>
  <c r="P325" i="1" s="1"/>
  <c r="S325" i="1"/>
  <c r="M325" i="1" s="1"/>
  <c r="V324" i="1"/>
  <c r="P324" i="1" s="1"/>
  <c r="S324" i="1"/>
  <c r="M324" i="1" s="1"/>
  <c r="V323" i="1"/>
  <c r="P323" i="1" s="1"/>
  <c r="S323" i="1"/>
  <c r="M323" i="1" s="1"/>
  <c r="V322" i="1"/>
  <c r="P322" i="1" s="1"/>
  <c r="S322" i="1"/>
  <c r="M322" i="1" s="1"/>
  <c r="V321" i="1"/>
  <c r="P321" i="1" s="1"/>
  <c r="S321" i="1"/>
  <c r="M321" i="1" s="1"/>
  <c r="V320" i="1"/>
  <c r="P320" i="1" s="1"/>
  <c r="S320" i="1"/>
  <c r="M320" i="1" s="1"/>
  <c r="V319" i="1"/>
  <c r="P319" i="1" s="1"/>
  <c r="S319" i="1"/>
  <c r="M319" i="1" s="1"/>
  <c r="V318" i="1"/>
  <c r="P318" i="1" s="1"/>
  <c r="S318" i="1"/>
  <c r="M318" i="1" s="1"/>
  <c r="V317" i="1"/>
  <c r="P317" i="1" s="1"/>
  <c r="S317" i="1"/>
  <c r="M317" i="1" s="1"/>
  <c r="V316" i="1"/>
  <c r="P316" i="1" s="1"/>
  <c r="S316" i="1"/>
  <c r="M316" i="1" s="1"/>
  <c r="V301" i="1"/>
  <c r="P301" i="1" s="1"/>
  <c r="S301" i="1"/>
  <c r="M301" i="1" s="1"/>
  <c r="V281" i="1"/>
  <c r="P281" i="1" s="1"/>
  <c r="S281" i="1"/>
  <c r="M281" i="1" s="1"/>
  <c r="V280" i="1"/>
  <c r="P280" i="1" s="1"/>
  <c r="S280" i="1"/>
  <c r="M280" i="1" s="1"/>
  <c r="V279" i="1"/>
  <c r="P279" i="1" s="1"/>
  <c r="S279" i="1"/>
  <c r="M279" i="1" s="1"/>
  <c r="V278" i="1"/>
  <c r="P278" i="1" s="1"/>
  <c r="S278" i="1"/>
  <c r="M278" i="1" s="1"/>
  <c r="V277" i="1"/>
  <c r="P277" i="1" s="1"/>
  <c r="S277" i="1"/>
  <c r="M277" i="1" s="1"/>
  <c r="V276" i="1"/>
  <c r="P276" i="1" s="1"/>
  <c r="S276" i="1"/>
  <c r="M276" i="1" s="1"/>
  <c r="V275" i="1"/>
  <c r="P275" i="1" s="1"/>
  <c r="S275" i="1"/>
  <c r="M275" i="1" s="1"/>
  <c r="V274" i="1"/>
  <c r="P274" i="1" s="1"/>
  <c r="S274" i="1"/>
  <c r="M274" i="1" s="1"/>
  <c r="V273" i="1"/>
  <c r="P273" i="1" s="1"/>
  <c r="S273" i="1"/>
  <c r="M273" i="1" s="1"/>
  <c r="V272" i="1"/>
  <c r="P272" i="1" s="1"/>
  <c r="S272" i="1"/>
  <c r="M272" i="1" s="1"/>
  <c r="V271" i="1"/>
  <c r="P271" i="1" s="1"/>
  <c r="S271" i="1"/>
  <c r="M271" i="1" s="1"/>
  <c r="V270" i="1"/>
  <c r="P270" i="1" s="1"/>
  <c r="S270" i="1"/>
  <c r="M270" i="1" s="1"/>
  <c r="V269" i="1"/>
  <c r="P269" i="1" s="1"/>
  <c r="S269" i="1"/>
  <c r="M269" i="1" s="1"/>
  <c r="V268" i="1"/>
  <c r="P268" i="1" s="1"/>
  <c r="S268" i="1"/>
  <c r="M268" i="1" s="1"/>
  <c r="V267" i="1"/>
  <c r="P267" i="1" s="1"/>
  <c r="S267" i="1"/>
  <c r="M267" i="1" s="1"/>
  <c r="V266" i="1"/>
  <c r="P266" i="1" s="1"/>
  <c r="S266" i="1"/>
  <c r="M266" i="1" s="1"/>
  <c r="V265" i="1"/>
  <c r="P265" i="1" s="1"/>
  <c r="S265" i="1"/>
  <c r="M265" i="1" s="1"/>
  <c r="V264" i="1"/>
  <c r="P264" i="1" s="1"/>
  <c r="S264" i="1"/>
  <c r="M264" i="1" s="1"/>
  <c r="V263" i="1"/>
  <c r="P263" i="1" s="1"/>
  <c r="S263" i="1"/>
  <c r="M263" i="1" s="1"/>
  <c r="V262" i="1"/>
  <c r="P262" i="1" s="1"/>
  <c r="S262" i="1"/>
  <c r="M262" i="1" s="1"/>
  <c r="O547" i="1" l="1"/>
  <c r="O530" i="1"/>
  <c r="O546" i="1"/>
  <c r="O545" i="1"/>
  <c r="O541" i="1"/>
  <c r="O537" i="1"/>
  <c r="O533" i="1"/>
  <c r="O529" i="1"/>
  <c r="O535" i="1"/>
  <c r="O531" i="1"/>
  <c r="O542" i="1"/>
  <c r="O538" i="1"/>
  <c r="O534" i="1"/>
  <c r="O544" i="1"/>
  <c r="O540" i="1"/>
  <c r="O536" i="1"/>
  <c r="O532" i="1"/>
  <c r="O528" i="1"/>
  <c r="O543" i="1"/>
  <c r="O539" i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B36" i="1"/>
  <c r="AB84" i="1"/>
  <c r="AB116" i="1"/>
  <c r="AB164" i="1"/>
  <c r="AB211" i="1"/>
  <c r="AB227" i="1"/>
  <c r="AB251" i="1"/>
  <c r="AB259" i="1"/>
  <c r="AB275" i="1"/>
  <c r="AB291" i="1"/>
  <c r="AB25" i="1"/>
  <c r="AB60" i="1"/>
  <c r="AB100" i="1"/>
  <c r="AB187" i="1"/>
  <c r="AB195" i="1"/>
  <c r="AB243" i="1"/>
  <c r="AB289" i="1"/>
  <c r="AB20" i="1"/>
  <c r="AB148" i="1"/>
  <c r="AB127" i="1"/>
  <c r="AB68" i="1"/>
  <c r="AB283" i="1"/>
  <c r="AB76" i="1"/>
  <c r="AB52" i="1"/>
  <c r="AB5" i="1"/>
  <c r="AB11" i="1"/>
  <c r="AB28" i="1"/>
  <c r="AB43" i="1"/>
  <c r="AB51" i="1"/>
  <c r="AB59" i="1"/>
  <c r="AB126" i="1"/>
  <c r="AB136" i="1"/>
  <c r="AB179" i="1"/>
  <c r="AB203" i="1"/>
  <c r="AB267" i="1"/>
  <c r="AB34" i="1"/>
  <c r="AB67" i="1"/>
  <c r="AB91" i="1"/>
  <c r="AB99" i="1"/>
  <c r="AB123" i="1"/>
  <c r="AB154" i="1"/>
  <c r="AB19" i="1"/>
  <c r="AB284" i="1"/>
  <c r="AB21" i="1"/>
  <c r="AB286" i="1"/>
  <c r="AB22" i="1"/>
  <c r="AB287" i="1"/>
  <c r="AB288" i="1"/>
  <c r="AB23" i="1"/>
  <c r="AB24" i="1"/>
  <c r="AB10" i="1"/>
  <c r="AB75" i="1"/>
  <c r="AB90" i="1"/>
  <c r="AB107" i="1"/>
  <c r="AB122" i="1"/>
  <c r="AB133" i="1"/>
  <c r="AB134" i="1"/>
  <c r="AB147" i="1"/>
  <c r="AB163" i="1"/>
  <c r="AB171" i="1"/>
  <c r="AB186" i="1"/>
  <c r="AB194" i="1"/>
  <c r="AB202" i="1"/>
  <c r="AB210" i="1"/>
  <c r="AB218" i="1"/>
  <c r="AB226" i="1"/>
  <c r="AB234" i="1"/>
  <c r="AB242" i="1"/>
  <c r="AB250" i="1"/>
  <c r="AB258" i="1"/>
  <c r="AB266" i="1"/>
  <c r="AB274" i="1"/>
  <c r="AB282" i="1"/>
  <c r="AB290" i="1"/>
  <c r="AB13" i="1"/>
  <c r="AB30" i="1"/>
  <c r="AB37" i="1"/>
  <c r="AB45" i="1"/>
  <c r="AB53" i="1"/>
  <c r="AB61" i="1"/>
  <c r="AB69" i="1"/>
  <c r="AB77" i="1"/>
  <c r="AB85" i="1"/>
  <c r="AB93" i="1"/>
  <c r="AB101" i="1"/>
  <c r="AB109" i="1"/>
  <c r="AB117" i="1"/>
  <c r="AB128" i="1"/>
  <c r="AB137" i="1"/>
  <c r="AB125" i="1"/>
  <c r="AB149" i="1"/>
  <c r="AB157" i="1"/>
  <c r="AB165" i="1"/>
  <c r="AB173" i="1"/>
  <c r="AB180" i="1"/>
  <c r="AB188" i="1"/>
  <c r="AB196" i="1"/>
  <c r="AB204" i="1"/>
  <c r="AB212" i="1"/>
  <c r="AB220" i="1"/>
  <c r="AB228" i="1"/>
  <c r="AB236" i="1"/>
  <c r="AB244" i="1"/>
  <c r="AB252" i="1"/>
  <c r="AB260" i="1"/>
  <c r="AB268" i="1"/>
  <c r="AB276" i="1"/>
  <c r="AB292" i="1"/>
  <c r="AB14" i="1"/>
  <c r="AB31" i="1"/>
  <c r="AB38" i="1"/>
  <c r="AB46" i="1"/>
  <c r="AB54" i="1"/>
  <c r="AB62" i="1"/>
  <c r="AB70" i="1"/>
  <c r="AB78" i="1"/>
  <c r="AB86" i="1"/>
  <c r="AB94" i="1"/>
  <c r="AB102" i="1"/>
  <c r="AB110" i="1"/>
  <c r="AB118" i="1"/>
  <c r="AB129" i="1"/>
  <c r="AB138" i="1"/>
  <c r="AB124" i="1"/>
  <c r="AB150" i="1"/>
  <c r="AB158" i="1"/>
  <c r="AB166" i="1"/>
  <c r="AB174" i="1"/>
  <c r="AB181" i="1"/>
  <c r="AB189" i="1"/>
  <c r="AB197" i="1"/>
  <c r="AB205" i="1"/>
  <c r="AB213" i="1"/>
  <c r="AB221" i="1"/>
  <c r="AB229" i="1"/>
  <c r="AB237" i="1"/>
  <c r="AB245" i="1"/>
  <c r="AB253" i="1"/>
  <c r="AB261" i="1"/>
  <c r="AB269" i="1"/>
  <c r="AB277" i="1"/>
  <c r="AB293" i="1"/>
  <c r="AB15" i="1"/>
  <c r="AB32" i="1"/>
  <c r="AB39" i="1"/>
  <c r="AB47" i="1"/>
  <c r="AB55" i="1"/>
  <c r="AB63" i="1"/>
  <c r="AB71" i="1"/>
  <c r="AB79" i="1"/>
  <c r="AB87" i="1"/>
  <c r="AB95" i="1"/>
  <c r="AB103" i="1"/>
  <c r="AB111" i="1"/>
  <c r="AB119" i="1"/>
  <c r="AB130" i="1"/>
  <c r="AB139" i="1"/>
  <c r="AB143" i="1"/>
  <c r="AB151" i="1"/>
  <c r="AB159" i="1"/>
  <c r="AB167" i="1"/>
  <c r="AB175" i="1"/>
  <c r="AB182" i="1"/>
  <c r="AB190" i="1"/>
  <c r="AB198" i="1"/>
  <c r="AB206" i="1"/>
  <c r="AB214" i="1"/>
  <c r="AB222" i="1"/>
  <c r="AB230" i="1"/>
  <c r="AB238" i="1"/>
  <c r="AB246" i="1"/>
  <c r="AB254" i="1"/>
  <c r="AB262" i="1"/>
  <c r="AB270" i="1"/>
  <c r="AB278" i="1"/>
  <c r="AB294" i="1"/>
  <c r="AB33" i="1"/>
  <c r="AB40" i="1"/>
  <c r="AB48" i="1"/>
  <c r="AB56" i="1"/>
  <c r="AB64" i="1"/>
  <c r="AB72" i="1"/>
  <c r="AB80" i="1"/>
  <c r="AB88" i="1"/>
  <c r="AB96" i="1"/>
  <c r="AB104" i="1"/>
  <c r="AB112" i="1"/>
  <c r="AB120" i="1"/>
  <c r="AB131" i="1"/>
  <c r="AB140" i="1"/>
  <c r="AB144" i="1"/>
  <c r="AB152" i="1"/>
  <c r="AB160" i="1"/>
  <c r="AB168" i="1"/>
  <c r="AB176" i="1"/>
  <c r="AB183" i="1"/>
  <c r="AB191" i="1"/>
  <c r="AB199" i="1"/>
  <c r="AB207" i="1"/>
  <c r="AB215" i="1"/>
  <c r="AB223" i="1"/>
  <c r="AB231" i="1"/>
  <c r="AB239" i="1"/>
  <c r="AB247" i="1"/>
  <c r="AB255" i="1"/>
  <c r="AB263" i="1"/>
  <c r="AB271" i="1"/>
  <c r="AB279" i="1"/>
  <c r="AB295" i="1"/>
  <c r="AB17" i="1"/>
  <c r="AB41" i="1"/>
  <c r="AB49" i="1"/>
  <c r="AB57" i="1"/>
  <c r="AB65" i="1"/>
  <c r="AB73" i="1"/>
  <c r="AB81" i="1"/>
  <c r="AB89" i="1"/>
  <c r="AB97" i="1"/>
  <c r="AB105" i="1"/>
  <c r="AB113" i="1"/>
  <c r="AB121" i="1"/>
  <c r="AB132" i="1"/>
  <c r="AB141" i="1"/>
  <c r="AB145" i="1"/>
  <c r="AB153" i="1"/>
  <c r="AB161" i="1"/>
  <c r="AB169" i="1"/>
  <c r="AB177" i="1"/>
  <c r="AB184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96" i="1"/>
  <c r="AB16" i="1"/>
  <c r="AB6" i="1"/>
  <c r="AB18" i="1"/>
  <c r="AB26" i="1"/>
  <c r="AB27" i="1"/>
  <c r="AB42" i="1"/>
  <c r="AB50" i="1"/>
  <c r="AB58" i="1"/>
  <c r="AB66" i="1"/>
  <c r="AB74" i="1"/>
  <c r="AB82" i="1"/>
  <c r="AB98" i="1"/>
  <c r="AB106" i="1"/>
  <c r="AB114" i="1"/>
  <c r="AB142" i="1"/>
  <c r="AB146" i="1"/>
  <c r="AB162" i="1"/>
  <c r="AB170" i="1"/>
  <c r="AB178" i="1"/>
  <c r="AB185" i="1"/>
  <c r="AB193" i="1"/>
  <c r="AB201" i="1"/>
  <c r="AB209" i="1"/>
  <c r="AB217" i="1"/>
  <c r="AB225" i="1"/>
  <c r="AB233" i="1"/>
  <c r="AB241" i="1"/>
  <c r="AB249" i="1"/>
  <c r="AB257" i="1"/>
  <c r="AB265" i="1"/>
  <c r="AB273" i="1"/>
  <c r="AB281" i="1"/>
  <c r="AB297" i="1"/>
  <c r="AB35" i="1"/>
  <c r="AB83" i="1"/>
  <c r="AB115" i="1"/>
  <c r="AB135" i="1"/>
  <c r="AB155" i="1"/>
  <c r="AB3" i="1"/>
  <c r="AB4" i="1"/>
  <c r="AB7" i="1"/>
  <c r="AB8" i="1"/>
  <c r="AB9" i="1"/>
  <c r="AB2" i="1"/>
  <c r="AN2" i="1" l="1"/>
  <c r="AN4" i="1"/>
  <c r="AB299" i="1"/>
  <c r="U254" i="1" l="1"/>
  <c r="U253" i="1"/>
  <c r="U252" i="1"/>
  <c r="U251" i="1"/>
  <c r="U249" i="1"/>
  <c r="P259" i="1"/>
  <c r="P260" i="1"/>
  <c r="P261" i="1"/>
  <c r="M259" i="1"/>
  <c r="M260" i="1"/>
  <c r="M261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U238" i="1"/>
  <c r="U237" i="1"/>
  <c r="U236" i="1"/>
  <c r="U235" i="1"/>
  <c r="U234" i="1"/>
  <c r="U233" i="1"/>
  <c r="U232" i="1"/>
  <c r="U231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U210" i="1"/>
  <c r="U212" i="1"/>
  <c r="U211" i="1"/>
  <c r="U206" i="1"/>
  <c r="U205" i="1"/>
  <c r="U215" i="1"/>
  <c r="U214" i="1"/>
  <c r="U213" i="1"/>
  <c r="U209" i="1"/>
  <c r="U207" i="1"/>
  <c r="T208" i="1"/>
  <c r="U208" i="1" s="1"/>
  <c r="U198" i="1"/>
  <c r="U197" i="1"/>
  <c r="U196" i="1"/>
  <c r="U195" i="1"/>
  <c r="U194" i="1"/>
  <c r="U193" i="1"/>
  <c r="P191" i="1"/>
  <c r="M191" i="1"/>
  <c r="U177" i="1"/>
  <c r="U181" i="1"/>
  <c r="U180" i="1"/>
  <c r="U179" i="1"/>
  <c r="U178" i="1"/>
  <c r="U176" i="1"/>
  <c r="U175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44" i="1"/>
  <c r="U134" i="1"/>
  <c r="U143" i="1"/>
  <c r="U142" i="1"/>
  <c r="U141" i="1"/>
  <c r="U140" i="1"/>
  <c r="U139" i="1"/>
  <c r="U138" i="1"/>
  <c r="U137" i="1"/>
  <c r="U136" i="1"/>
  <c r="U135" i="1"/>
  <c r="U118" i="1" l="1"/>
  <c r="P127" i="1"/>
  <c r="M127" i="1"/>
  <c r="U125" i="1"/>
  <c r="U124" i="1"/>
  <c r="U123" i="1"/>
  <c r="U122" i="1"/>
  <c r="U121" i="1"/>
  <c r="U120" i="1"/>
  <c r="U119" i="1"/>
  <c r="U117" i="1"/>
  <c r="U116" i="1"/>
  <c r="U115" i="1"/>
  <c r="U100" i="1"/>
  <c r="U107" i="1"/>
  <c r="U106" i="1"/>
  <c r="U105" i="1"/>
  <c r="U99" i="1"/>
  <c r="U104" i="1"/>
  <c r="U103" i="1"/>
  <c r="U102" i="1"/>
  <c r="U101" i="1"/>
  <c r="U83" i="1"/>
  <c r="U88" i="1"/>
  <c r="U87" i="1"/>
  <c r="U86" i="1"/>
  <c r="U85" i="1"/>
  <c r="U84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M84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3" i="1"/>
  <c r="U64" i="1"/>
  <c r="U63" i="1"/>
  <c r="U62" i="1"/>
  <c r="U67" i="1"/>
  <c r="U66" i="1"/>
  <c r="U69" i="1"/>
  <c r="U68" i="1"/>
  <c r="M82" i="1"/>
  <c r="T65" i="1"/>
  <c r="U65" i="1" s="1"/>
  <c r="U53" i="1"/>
  <c r="U52" i="1"/>
  <c r="U51" i="1"/>
  <c r="U50" i="1"/>
  <c r="U49" i="1"/>
  <c r="U48" i="1"/>
  <c r="U47" i="1"/>
  <c r="U46" i="1"/>
  <c r="U32" i="1"/>
  <c r="U36" i="1"/>
  <c r="U35" i="1"/>
  <c r="U34" i="1"/>
  <c r="U33" i="1"/>
  <c r="U21" i="1"/>
  <c r="U19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U22" i="1"/>
  <c r="U23" i="1"/>
  <c r="U20" i="1"/>
  <c r="U5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0" i="1"/>
  <c r="U3" i="1"/>
  <c r="U7" i="1"/>
  <c r="U6" i="1"/>
  <c r="U4" i="1"/>
  <c r="U2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5" i="1"/>
  <c r="M14" i="1"/>
  <c r="M13" i="1"/>
  <c r="M12" i="1"/>
  <c r="M11" i="1"/>
  <c r="M9" i="1"/>
  <c r="M8" i="1"/>
  <c r="M7" i="1"/>
  <c r="M6" i="1"/>
  <c r="M5" i="1"/>
  <c r="M4" i="1"/>
  <c r="M3" i="1"/>
  <c r="P2" i="1"/>
  <c r="M2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C467" i="1"/>
  <c r="E467" i="1" s="1"/>
  <c r="E466" i="1"/>
  <c r="E465" i="1"/>
  <c r="E464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C446" i="1"/>
  <c r="E446" i="1" s="1"/>
  <c r="E445" i="1"/>
  <c r="E444" i="1"/>
  <c r="E443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C257" i="1"/>
  <c r="E257" i="1" s="1"/>
  <c r="E256" i="1"/>
  <c r="E255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C89" i="1"/>
  <c r="E89" i="1" s="1"/>
  <c r="E88" i="1"/>
  <c r="E87" i="1"/>
  <c r="E86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A3" i="1" l="1"/>
  <c r="AA2" i="1"/>
  <c r="AA4" i="1"/>
  <c r="E148" i="1"/>
  <c r="E505" i="1"/>
  <c r="E169" i="1"/>
  <c r="E610" i="1"/>
  <c r="E211" i="1"/>
  <c r="E127" i="1"/>
  <c r="E253" i="1"/>
  <c r="E295" i="1"/>
  <c r="E421" i="1"/>
  <c r="E463" i="1"/>
  <c r="E547" i="1"/>
  <c r="E589" i="1"/>
  <c r="E43" i="1"/>
  <c r="E85" i="1"/>
  <c r="E22" i="1"/>
  <c r="E64" i="1"/>
  <c r="E190" i="1"/>
  <c r="E232" i="1"/>
  <c r="E274" i="1"/>
  <c r="E106" i="1"/>
  <c r="E337" i="1"/>
  <c r="E379" i="1"/>
  <c r="E400" i="1"/>
  <c r="E442" i="1"/>
  <c r="E484" i="1"/>
  <c r="E316" i="1"/>
  <c r="E358" i="1"/>
  <c r="E526" i="1"/>
  <c r="E568" i="1"/>
  <c r="E631" i="1"/>
  <c r="AA5" i="1" l="1"/>
  <c r="AA6" i="1" l="1"/>
  <c r="AA7" i="1" l="1"/>
  <c r="AA8" i="1" l="1"/>
  <c r="AA9" i="1" l="1"/>
  <c r="AA10" i="1" l="1"/>
  <c r="AA11" i="1" l="1"/>
  <c r="AA12" i="1" l="1"/>
  <c r="AA13" i="1" l="1"/>
  <c r="AA14" i="1" l="1"/>
  <c r="AA15" i="1" l="1"/>
  <c r="AA16" i="1" l="1"/>
  <c r="AA17" i="1" l="1"/>
  <c r="AA18" i="1" l="1"/>
  <c r="AA19" i="1" l="1"/>
  <c r="AA20" i="1" l="1"/>
  <c r="AA21" i="1" l="1"/>
  <c r="AA22" i="1" l="1"/>
  <c r="AA23" i="1" l="1"/>
  <c r="AA24" i="1" l="1"/>
  <c r="AA25" i="1" l="1"/>
  <c r="AA26" i="1" l="1"/>
  <c r="AA27" i="1" l="1"/>
  <c r="AA28" i="1" l="1"/>
  <c r="AA29" i="1" l="1"/>
  <c r="AA30" i="1" l="1"/>
  <c r="AA31" i="1" l="1"/>
  <c r="AA32" i="1" l="1"/>
  <c r="AA33" i="1" l="1"/>
  <c r="AA34" i="1" l="1"/>
  <c r="AA35" i="1" l="1"/>
  <c r="AA36" i="1" l="1"/>
  <c r="AA37" i="1" l="1"/>
  <c r="AA38" i="1" l="1"/>
  <c r="AA39" i="1" l="1"/>
  <c r="AA40" i="1" l="1"/>
  <c r="AA41" i="1" l="1"/>
  <c r="AA42" i="1" l="1"/>
  <c r="AA43" i="1" l="1"/>
  <c r="AA44" i="1" l="1"/>
  <c r="AA45" i="1" l="1"/>
  <c r="AA46" i="1" l="1"/>
  <c r="AA47" i="1" l="1"/>
  <c r="AA48" i="1" l="1"/>
  <c r="AA49" i="1" l="1"/>
  <c r="AA50" i="1" l="1"/>
  <c r="AA51" i="1" l="1"/>
  <c r="AA52" i="1" l="1"/>
  <c r="AA53" i="1" l="1"/>
  <c r="AA54" i="1" l="1"/>
  <c r="AA55" i="1" l="1"/>
  <c r="AA56" i="1" l="1"/>
  <c r="AA57" i="1" l="1"/>
  <c r="AA58" i="1" l="1"/>
  <c r="AA59" i="1" l="1"/>
  <c r="AA60" i="1" l="1"/>
  <c r="AA61" i="1" l="1"/>
  <c r="AA62" i="1" l="1"/>
  <c r="AA63" i="1" l="1"/>
  <c r="AA64" i="1" l="1"/>
  <c r="AA65" i="1" l="1"/>
  <c r="AA66" i="1" l="1"/>
  <c r="AA67" i="1" l="1"/>
  <c r="AA68" i="1" l="1"/>
  <c r="AA69" i="1" l="1"/>
  <c r="AA70" i="1" l="1"/>
  <c r="AA71" i="1" l="1"/>
  <c r="AA72" i="1" l="1"/>
  <c r="AA73" i="1" l="1"/>
  <c r="AA74" i="1" l="1"/>
  <c r="AA75" i="1" l="1"/>
  <c r="AA76" i="1" l="1"/>
  <c r="AA77" i="1" l="1"/>
  <c r="AA78" i="1" l="1"/>
  <c r="AA79" i="1" l="1"/>
  <c r="AA80" i="1" l="1"/>
  <c r="AA81" i="1" l="1"/>
  <c r="AA82" i="1" l="1"/>
  <c r="AA83" i="1" l="1"/>
  <c r="AA84" i="1" l="1"/>
  <c r="AA85" i="1" l="1"/>
  <c r="AA86" i="1" l="1"/>
  <c r="AA140" i="1" l="1"/>
  <c r="AA87" i="1"/>
  <c r="AA141" i="1" l="1"/>
  <c r="AA88" i="1"/>
  <c r="AA142" i="1" l="1"/>
  <c r="AA89" i="1"/>
  <c r="AA143" i="1" l="1"/>
  <c r="AA90" i="1"/>
  <c r="AA144" i="1" l="1"/>
  <c r="AA91" i="1"/>
  <c r="AA145" i="1" l="1"/>
  <c r="AA92" i="1"/>
  <c r="AA146" i="1" l="1"/>
  <c r="AA93" i="1"/>
  <c r="AA147" i="1" l="1"/>
  <c r="AA94" i="1"/>
  <c r="AA148" i="1" l="1"/>
  <c r="AA95" i="1"/>
  <c r="AA149" i="1" l="1"/>
  <c r="AA96" i="1"/>
  <c r="AA150" i="1" l="1"/>
  <c r="AA97" i="1"/>
  <c r="AA151" i="1" l="1"/>
  <c r="AA98" i="1"/>
  <c r="AA152" i="1" l="1"/>
  <c r="AA99" i="1"/>
  <c r="AA153" i="1" l="1"/>
  <c r="AA100" i="1"/>
  <c r="AA154" i="1" l="1"/>
  <c r="AA101" i="1"/>
  <c r="AA155" i="1" l="1"/>
  <c r="AA102" i="1"/>
  <c r="AA156" i="1" l="1"/>
  <c r="AA103" i="1"/>
  <c r="AA157" i="1" l="1"/>
  <c r="AA104" i="1"/>
  <c r="AA158" i="1" l="1"/>
  <c r="AA105" i="1"/>
  <c r="AA159" i="1" l="1"/>
  <c r="AA106" i="1"/>
  <c r="AA160" i="1" l="1"/>
  <c r="AA107" i="1"/>
  <c r="AA161" i="1" l="1"/>
  <c r="AA108" i="1"/>
  <c r="AA162" i="1" l="1"/>
  <c r="AA109" i="1"/>
  <c r="AA163" i="1" l="1"/>
  <c r="AA110" i="1"/>
  <c r="AA164" i="1" l="1"/>
  <c r="AA111" i="1"/>
  <c r="AA165" i="1" l="1"/>
  <c r="AA112" i="1"/>
  <c r="AA166" i="1" l="1"/>
  <c r="AA113" i="1"/>
  <c r="AA167" i="1" l="1"/>
  <c r="AA114" i="1"/>
  <c r="AA168" i="1" l="1"/>
  <c r="AA115" i="1"/>
  <c r="AA169" i="1" l="1"/>
  <c r="AA116" i="1"/>
  <c r="AA170" i="1" l="1"/>
  <c r="AA117" i="1"/>
  <c r="AA171" i="1" l="1"/>
  <c r="AA118" i="1"/>
  <c r="AA172" i="1" l="1"/>
  <c r="AA119" i="1"/>
  <c r="AA173" i="1" l="1"/>
  <c r="AA120" i="1"/>
  <c r="AA174" i="1" l="1"/>
  <c r="AA121" i="1"/>
  <c r="AA175" i="1" l="1"/>
  <c r="AA122" i="1"/>
  <c r="AA176" i="1" l="1"/>
  <c r="AA123" i="1"/>
  <c r="AA177" i="1" l="1"/>
  <c r="AA124" i="1"/>
  <c r="AA178" i="1" l="1"/>
  <c r="AA125" i="1"/>
  <c r="AA179" i="1" l="1"/>
  <c r="AA126" i="1"/>
  <c r="AA180" i="1" l="1"/>
  <c r="AA127" i="1"/>
  <c r="AA181" i="1" l="1"/>
  <c r="AA128" i="1"/>
  <c r="AA182" i="1" l="1"/>
  <c r="AA129" i="1"/>
  <c r="AA183" i="1" l="1"/>
  <c r="AA130" i="1"/>
  <c r="AA184" i="1" l="1"/>
  <c r="AA131" i="1"/>
  <c r="AA185" i="1" l="1"/>
  <c r="AA132" i="1"/>
  <c r="AA186" i="1" l="1"/>
  <c r="AA133" i="1"/>
  <c r="AA187" i="1" l="1"/>
  <c r="AA134" i="1"/>
  <c r="AA188" i="1" l="1"/>
  <c r="AA135" i="1"/>
  <c r="AA189" i="1" l="1"/>
  <c r="AA136" i="1"/>
  <c r="AA190" i="1" l="1"/>
  <c r="AA137" i="1"/>
  <c r="AA191" i="1" l="1"/>
  <c r="AA138" i="1"/>
  <c r="AA192" i="1" l="1"/>
  <c r="AA139" i="1"/>
  <c r="AA193" i="1" l="1"/>
  <c r="AA194" i="1" l="1"/>
  <c r="AA195" i="1" l="1"/>
  <c r="AA196" i="1" l="1"/>
  <c r="AA197" i="1" l="1"/>
  <c r="AA198" i="1" l="1"/>
  <c r="AA199" i="1" l="1"/>
  <c r="AA200" i="1" l="1"/>
  <c r="AA201" i="1" l="1"/>
  <c r="AA202" i="1" l="1"/>
  <c r="AA203" i="1" l="1"/>
  <c r="AA204" i="1" l="1"/>
  <c r="AA205" i="1" l="1"/>
  <c r="AA206" i="1" l="1"/>
  <c r="AA207" i="1" l="1"/>
  <c r="AA208" i="1" l="1"/>
  <c r="AA209" i="1" l="1"/>
  <c r="AA210" i="1" l="1"/>
  <c r="AA211" i="1" l="1"/>
  <c r="AA212" i="1" l="1"/>
  <c r="AA213" i="1" l="1"/>
  <c r="AA214" i="1" l="1"/>
  <c r="AA215" i="1" l="1"/>
  <c r="AA216" i="1" l="1"/>
  <c r="AA217" i="1" l="1"/>
  <c r="AA218" i="1" l="1"/>
  <c r="AA219" i="1" l="1"/>
  <c r="AA220" i="1" l="1"/>
  <c r="AA221" i="1" l="1"/>
  <c r="AA222" i="1" l="1"/>
  <c r="AA223" i="1" l="1"/>
  <c r="AA224" i="1" l="1"/>
  <c r="AA225" i="1" l="1"/>
  <c r="AA226" i="1" l="1"/>
  <c r="AA227" i="1" l="1"/>
  <c r="AA228" i="1" l="1"/>
  <c r="AA229" i="1" l="1"/>
  <c r="AA230" i="1" l="1"/>
  <c r="AA231" i="1" l="1"/>
  <c r="AA232" i="1" l="1"/>
  <c r="AA233" i="1" l="1"/>
  <c r="AA234" i="1" l="1"/>
  <c r="AA235" i="1" l="1"/>
  <c r="AA236" i="1" l="1"/>
  <c r="AA237" i="1" l="1"/>
  <c r="AA238" i="1" l="1"/>
  <c r="AA239" i="1" l="1"/>
  <c r="AA240" i="1" l="1"/>
  <c r="AA241" i="1" l="1"/>
  <c r="AA242" i="1" l="1"/>
  <c r="AA243" i="1" l="1"/>
  <c r="AA244" i="1" l="1"/>
  <c r="AA245" i="1" l="1"/>
  <c r="AA246" i="1" l="1"/>
  <c r="AA247" i="1" l="1"/>
  <c r="AA248" i="1" l="1"/>
  <c r="AA249" i="1" l="1"/>
  <c r="AA250" i="1" l="1"/>
  <c r="AA251" i="1" l="1"/>
  <c r="AA252" i="1" l="1"/>
  <c r="AA253" i="1" l="1"/>
  <c r="AA254" i="1" l="1"/>
  <c r="AA255" i="1" l="1"/>
  <c r="AA256" i="1" l="1"/>
  <c r="AA257" i="1" l="1"/>
  <c r="AA258" i="1" l="1"/>
  <c r="AA259" i="1" l="1"/>
  <c r="AA260" i="1" l="1"/>
  <c r="AA261" i="1" l="1"/>
  <c r="AA262" i="1" l="1"/>
  <c r="AA263" i="1" l="1"/>
  <c r="AA264" i="1" l="1"/>
  <c r="AA265" i="1" l="1"/>
  <c r="AA266" i="1" l="1"/>
  <c r="AA267" i="1" l="1"/>
  <c r="AA268" i="1" l="1"/>
  <c r="AA269" i="1" l="1"/>
  <c r="AA270" i="1" l="1"/>
  <c r="AA271" i="1" l="1"/>
  <c r="AA272" i="1" l="1"/>
  <c r="AA273" i="1" l="1"/>
  <c r="AA274" i="1" l="1"/>
  <c r="AA275" i="1" l="1"/>
  <c r="AA276" i="1" l="1"/>
  <c r="AA277" i="1" l="1"/>
  <c r="AA278" i="1" l="1"/>
  <c r="AA279" i="1" l="1"/>
  <c r="AA280" i="1" l="1"/>
  <c r="AA281" i="1" l="1"/>
  <c r="AA282" i="1" l="1"/>
  <c r="AA283" i="1" l="1"/>
  <c r="AA284" i="1" l="1"/>
  <c r="AA285" i="1" l="1"/>
  <c r="AA286" i="1" l="1"/>
  <c r="AA287" i="1" l="1"/>
  <c r="AA288" i="1" l="1"/>
  <c r="AA289" i="1" l="1"/>
  <c r="AA290" i="1" l="1"/>
  <c r="AA291" i="1" l="1"/>
  <c r="AA292" i="1" l="1"/>
  <c r="AA293" i="1" l="1"/>
  <c r="AA294" i="1" l="1"/>
  <c r="AA295" i="1" l="1"/>
  <c r="AA296" i="1" l="1"/>
  <c r="AA297" i="1" l="1"/>
  <c r="AG52" i="1" l="1"/>
  <c r="AG230" i="1"/>
  <c r="AG289" i="1"/>
  <c r="AG143" i="1"/>
  <c r="AG130" i="1"/>
  <c r="AG162" i="1"/>
  <c r="AG126" i="1"/>
  <c r="AG252" i="1"/>
  <c r="AG59" i="1"/>
  <c r="AG109" i="1"/>
  <c r="AG226" i="1"/>
  <c r="AG288" i="1"/>
  <c r="AG233" i="1"/>
  <c r="AG36" i="1"/>
  <c r="AG127" i="1"/>
  <c r="AD4" i="1"/>
  <c r="AG136" i="1"/>
  <c r="AG228" i="1"/>
  <c r="AG231" i="1"/>
  <c r="AG148" i="1"/>
  <c r="AG229" i="1"/>
  <c r="AG191" i="1"/>
  <c r="AG76" i="1"/>
  <c r="AG232" i="1"/>
  <c r="AG219" i="1"/>
  <c r="AG46" i="1"/>
  <c r="AG123" i="1"/>
  <c r="AG270" i="1"/>
  <c r="AG206" i="1"/>
  <c r="AG128" i="1"/>
  <c r="AG165" i="1"/>
  <c r="AG90" i="1"/>
  <c r="AG160" i="1"/>
  <c r="AG29" i="1"/>
  <c r="AG82" i="1"/>
  <c r="AG186" i="1"/>
  <c r="AG10" i="1"/>
  <c r="AG77" i="1"/>
  <c r="AG108" i="1"/>
  <c r="AG256" i="1"/>
  <c r="AG273" i="1"/>
  <c r="AG118" i="1"/>
  <c r="AG196" i="1"/>
  <c r="AG284" i="1"/>
  <c r="AG281" i="1"/>
  <c r="AG297" i="1"/>
  <c r="AG220" i="1"/>
  <c r="AG168" i="1"/>
  <c r="AG79" i="1"/>
  <c r="AG246" i="1"/>
  <c r="AG19" i="1"/>
  <c r="AG75" i="1"/>
  <c r="AL2" i="1" s="1"/>
  <c r="AG58" i="1"/>
  <c r="AG144" i="1"/>
  <c r="AG56" i="1"/>
  <c r="AG86" i="1"/>
  <c r="AG236" i="1"/>
  <c r="AG63" i="1"/>
  <c r="AG95" i="1"/>
  <c r="AG14" i="1"/>
  <c r="AG152" i="1"/>
  <c r="AG287" i="1"/>
  <c r="AG147" i="1"/>
  <c r="AG6" i="1"/>
  <c r="AG241" i="1"/>
  <c r="AG47" i="1"/>
  <c r="AG238" i="1"/>
  <c r="AG129" i="1"/>
  <c r="AG53" i="1"/>
  <c r="AG122" i="1"/>
  <c r="AG178" i="1"/>
  <c r="AG138" i="1"/>
  <c r="AG94" i="1"/>
  <c r="AG3" i="1"/>
  <c r="AG44" i="1"/>
  <c r="AG255" i="1"/>
  <c r="AG85" i="1"/>
  <c r="AG51" i="1"/>
  <c r="AG214" i="1"/>
  <c r="AG110" i="1"/>
  <c r="AG2" i="1"/>
  <c r="AG161" i="1"/>
  <c r="AG87" i="1"/>
  <c r="AG107" i="1"/>
  <c r="AG22" i="1"/>
  <c r="AG50" i="1"/>
  <c r="AG134" i="1"/>
  <c r="AG182" i="1"/>
  <c r="AD2" i="1"/>
  <c r="AG285" i="1"/>
  <c r="AG100" i="1"/>
  <c r="AG169" i="1"/>
  <c r="AG21" i="1"/>
  <c r="AG227" i="1"/>
  <c r="AG26" i="1"/>
  <c r="AG140" i="1"/>
  <c r="AG179" i="1"/>
  <c r="AG92" i="1"/>
  <c r="AG177" i="1"/>
  <c r="AG260" i="1"/>
  <c r="AG35" i="1"/>
  <c r="AG18" i="1"/>
  <c r="AG167" i="1"/>
  <c r="AG278" i="1"/>
  <c r="AG11" i="1"/>
  <c r="AG208" i="1"/>
  <c r="AG173" i="1"/>
  <c r="AG25" i="1"/>
  <c r="AG264" i="1"/>
  <c r="AG105" i="1"/>
  <c r="AG259" i="1"/>
  <c r="AG189" i="1"/>
  <c r="AG249" i="1"/>
  <c r="AG137" i="1"/>
  <c r="AG102" i="1"/>
  <c r="AG45" i="1"/>
  <c r="AG253" i="1"/>
  <c r="AG41" i="1"/>
  <c r="AG294" i="1"/>
  <c r="AG216" i="1"/>
  <c r="AG215" i="1"/>
  <c r="AG271" i="1"/>
  <c r="AG13" i="1"/>
  <c r="AG133" i="1"/>
  <c r="AG67" i="1"/>
  <c r="AG164" i="1"/>
  <c r="AG211" i="1"/>
  <c r="AG31" i="1"/>
  <c r="AG113" i="1"/>
  <c r="AG239" i="1"/>
  <c r="AG116" i="1"/>
  <c r="AG197" i="1"/>
  <c r="AG64" i="1"/>
  <c r="AG97" i="1"/>
  <c r="AG163" i="1"/>
  <c r="AG65" i="1"/>
  <c r="AG34" i="1"/>
  <c r="AG78" i="1"/>
  <c r="AG261" i="1"/>
  <c r="AG181" i="1"/>
  <c r="AG7" i="1"/>
  <c r="AG141" i="1"/>
  <c r="AG39" i="1"/>
  <c r="AG174" i="1"/>
  <c r="AG120" i="1"/>
  <c r="AG266" i="1"/>
  <c r="AG170" i="1"/>
  <c r="AG32" i="1"/>
  <c r="AG146" i="1"/>
  <c r="AD3" i="1"/>
  <c r="AG235" i="1"/>
  <c r="AG185" i="1"/>
  <c r="AG268" i="1"/>
  <c r="AG139" i="1"/>
  <c r="AG153" i="1"/>
  <c r="AG156" i="1"/>
  <c r="AG290" i="1"/>
  <c r="AG180" i="1"/>
  <c r="AG132" i="1"/>
  <c r="AG20" i="1"/>
  <c r="AG194" i="1"/>
  <c r="AG296" i="1"/>
  <c r="AG150" i="1"/>
  <c r="AG104" i="1"/>
  <c r="AG99" i="1"/>
  <c r="AG265" i="1"/>
  <c r="AG48" i="1"/>
  <c r="AG16" i="1"/>
  <c r="AG119" i="1"/>
  <c r="AG42" i="1"/>
  <c r="AG101" i="1"/>
  <c r="AG291" i="1"/>
  <c r="AD6" i="1"/>
  <c r="AG166" i="1"/>
  <c r="AG254" i="1"/>
  <c r="AG81" i="1"/>
  <c r="AG5" i="1"/>
  <c r="AG250" i="1"/>
  <c r="AG204" i="1"/>
  <c r="AG251" i="1"/>
  <c r="AG224" i="1"/>
  <c r="AG23" i="1"/>
  <c r="AG218" i="1"/>
  <c r="AG280" i="1"/>
  <c r="AG201" i="1"/>
  <c r="AG54" i="1"/>
  <c r="AG193" i="1"/>
  <c r="AG243" i="1"/>
  <c r="AG275" i="1"/>
  <c r="AG73" i="1"/>
  <c r="AG258" i="1"/>
  <c r="AG8" i="1"/>
  <c r="AG293" i="1"/>
  <c r="AG240" i="1"/>
  <c r="AG55" i="1"/>
  <c r="AG38" i="1"/>
  <c r="AG210" i="1"/>
  <c r="AG115" i="1"/>
  <c r="AG282" i="1"/>
  <c r="AG187" i="1"/>
  <c r="AG198" i="1"/>
  <c r="AG157" i="1"/>
  <c r="AG70" i="1"/>
  <c r="AG93" i="1"/>
  <c r="AG114" i="1"/>
  <c r="AG69" i="1"/>
  <c r="AG89" i="1"/>
  <c r="AG12" i="1"/>
  <c r="AG183" i="1"/>
  <c r="AG30" i="1"/>
  <c r="AG176" i="1"/>
  <c r="AG62" i="1"/>
  <c r="AG159" i="1"/>
  <c r="AG60" i="1"/>
  <c r="AG121" i="1"/>
  <c r="AG276" i="1"/>
  <c r="AG57" i="1"/>
  <c r="AG61" i="1"/>
  <c r="AG175" i="1"/>
  <c r="AG149" i="1"/>
  <c r="AL3" i="1" s="1"/>
  <c r="AG263" i="1"/>
  <c r="AG244" i="1"/>
  <c r="AG245" i="1"/>
  <c r="AG145" i="1"/>
  <c r="AG203" i="1"/>
  <c r="AG37" i="1"/>
  <c r="AG28" i="1"/>
  <c r="AG200" i="1"/>
  <c r="AG68" i="1"/>
  <c r="AG71" i="1"/>
  <c r="AG190" i="1"/>
  <c r="AG269" i="1"/>
  <c r="AG237" i="1"/>
  <c r="AG40" i="1"/>
  <c r="AG49" i="1"/>
  <c r="AG221" i="1"/>
  <c r="AG202" i="1"/>
  <c r="AG274" i="1"/>
  <c r="AG84" i="1"/>
  <c r="AG43" i="1"/>
  <c r="AG225" i="1"/>
  <c r="AG184" i="1"/>
  <c r="AG292" i="1"/>
  <c r="AG9" i="1"/>
  <c r="AG103" i="1"/>
  <c r="AG283" i="1"/>
  <c r="AG242" i="1"/>
  <c r="AG80" i="1"/>
  <c r="AG158" i="1"/>
  <c r="AG27" i="1"/>
  <c r="AG192" i="1"/>
  <c r="AG91" i="1"/>
  <c r="AG195" i="1"/>
  <c r="AG4" i="1"/>
  <c r="AG234" i="1"/>
  <c r="AG66" i="1"/>
  <c r="AG33" i="1"/>
  <c r="AG155" i="1"/>
  <c r="AG171" i="1"/>
  <c r="AG98" i="1"/>
  <c r="AG207" i="1"/>
  <c r="AG222" i="1"/>
  <c r="AG212" i="1"/>
  <c r="AG247" i="1"/>
  <c r="AG262" i="1"/>
  <c r="AG124" i="1"/>
  <c r="AG277" i="1"/>
  <c r="AG106" i="1"/>
  <c r="AG223" i="1"/>
  <c r="AL4" i="1" s="1"/>
  <c r="AG96" i="1"/>
  <c r="AG151" i="1"/>
  <c r="AG257" i="1"/>
  <c r="AG111" i="1"/>
  <c r="AG135" i="1"/>
  <c r="AG74" i="1"/>
  <c r="AG17" i="1"/>
  <c r="AG172" i="1"/>
  <c r="AG205" i="1"/>
  <c r="AG117" i="1"/>
  <c r="AG83" i="1"/>
  <c r="AG188" i="1"/>
  <c r="AG295" i="1"/>
  <c r="AG154" i="1"/>
  <c r="AG24" i="1"/>
  <c r="AG279" i="1"/>
  <c r="AG131" i="1"/>
  <c r="AG112" i="1"/>
  <c r="AG267" i="1"/>
  <c r="AG213" i="1"/>
  <c r="AG248" i="1"/>
  <c r="AG286" i="1"/>
  <c r="AG88" i="1"/>
  <c r="AG272" i="1"/>
  <c r="AG15" i="1"/>
  <c r="AG142" i="1"/>
  <c r="AG72" i="1"/>
  <c r="AG199" i="1"/>
  <c r="AG209" i="1"/>
  <c r="AG217" i="1"/>
  <c r="AG125" i="1"/>
  <c r="AD160" i="1" l="1"/>
  <c r="AD35" i="1"/>
  <c r="AD145" i="1"/>
  <c r="AD258" i="1"/>
  <c r="AD19" i="1"/>
  <c r="AD200" i="1"/>
  <c r="AD277" i="1"/>
  <c r="AD186" i="1"/>
  <c r="AD106" i="1"/>
  <c r="AD26" i="1"/>
  <c r="AD8" i="1"/>
  <c r="AD239" i="1"/>
</calcChain>
</file>

<file path=xl/sharedStrings.xml><?xml version="1.0" encoding="utf-8"?>
<sst xmlns="http://schemas.openxmlformats.org/spreadsheetml/2006/main" count="2982" uniqueCount="802">
  <si>
    <t>Tanggal</t>
  </si>
  <si>
    <t>Menu</t>
  </si>
  <si>
    <t>Jumlah</t>
  </si>
  <si>
    <t>Harga</t>
  </si>
  <si>
    <t>Total</t>
  </si>
  <si>
    <t>Jasuke Besar</t>
  </si>
  <si>
    <t>Jasuke Kecil</t>
  </si>
  <si>
    <t>Sosis Paketan</t>
  </si>
  <si>
    <t>Sosis Bijian</t>
  </si>
  <si>
    <t>Sosis Bakar</t>
  </si>
  <si>
    <t>Krupuk Pecel</t>
  </si>
  <si>
    <t xml:space="preserve">Salad Buah </t>
  </si>
  <si>
    <t>Pentol Pedas</t>
  </si>
  <si>
    <t>Jus Naga</t>
  </si>
  <si>
    <t>Jus Tomat</t>
  </si>
  <si>
    <t>Jus Wortel</t>
  </si>
  <si>
    <t>Jus Jambu</t>
  </si>
  <si>
    <t>Jus Jeruk</t>
  </si>
  <si>
    <t>Jus Apel</t>
  </si>
  <si>
    <t>Jus Lemon</t>
  </si>
  <si>
    <t>Jus Alpukat</t>
  </si>
  <si>
    <t>Rostea Milo</t>
  </si>
  <si>
    <t>Rostea Choco Oreo</t>
  </si>
  <si>
    <t>Rostea Bubble</t>
  </si>
  <si>
    <t>Rostea Green Tea</t>
  </si>
  <si>
    <t>MN01</t>
  </si>
  <si>
    <t>5000</t>
  </si>
  <si>
    <t>MN02</t>
  </si>
  <si>
    <t>MN03</t>
  </si>
  <si>
    <t>MN04</t>
  </si>
  <si>
    <t>MN05</t>
  </si>
  <si>
    <t>MN06</t>
  </si>
  <si>
    <t>MN07</t>
  </si>
  <si>
    <t>MN08</t>
  </si>
  <si>
    <t>MN09</t>
  </si>
  <si>
    <t>7000</t>
  </si>
  <si>
    <t>MN10</t>
  </si>
  <si>
    <t>MN11</t>
  </si>
  <si>
    <t>MN12</t>
  </si>
  <si>
    <t>MK01</t>
  </si>
  <si>
    <t>MK02</t>
  </si>
  <si>
    <t>2500</t>
  </si>
  <si>
    <t>MK03</t>
  </si>
  <si>
    <t>MK04</t>
  </si>
  <si>
    <t xml:space="preserve"> 500</t>
  </si>
  <si>
    <t>MK05</t>
  </si>
  <si>
    <t>MK06</t>
  </si>
  <si>
    <t>MK07</t>
  </si>
  <si>
    <t>Salad Buah</t>
  </si>
  <si>
    <t>10000</t>
  </si>
  <si>
    <t>MK08</t>
  </si>
  <si>
    <t>Kodetr</t>
  </si>
  <si>
    <t>Kodemenu</t>
  </si>
  <si>
    <t>Nama</t>
  </si>
  <si>
    <t>Kurang :</t>
  </si>
  <si>
    <t>TglTr</t>
  </si>
  <si>
    <t>Cust</t>
  </si>
  <si>
    <t>Sosis bijian</t>
  </si>
  <si>
    <t>Rostea Green tea</t>
  </si>
  <si>
    <t>Pentol pedas</t>
  </si>
  <si>
    <t>Salad buah</t>
  </si>
  <si>
    <t>Jus jeruk</t>
  </si>
  <si>
    <t>TR224</t>
  </si>
  <si>
    <t>TR228</t>
  </si>
  <si>
    <t>TR227</t>
  </si>
  <si>
    <t>TR236</t>
  </si>
  <si>
    <t>TR151</t>
  </si>
  <si>
    <t>TR152</t>
  </si>
  <si>
    <t>TR153</t>
  </si>
  <si>
    <t>TR154</t>
  </si>
  <si>
    <t>TR155</t>
  </si>
  <si>
    <t>TR156</t>
  </si>
  <si>
    <t>TR157</t>
  </si>
  <si>
    <t>TR158</t>
  </si>
  <si>
    <t>TR159</t>
  </si>
  <si>
    <t>TR160</t>
  </si>
  <si>
    <t>TR161</t>
  </si>
  <si>
    <t>TR162</t>
  </si>
  <si>
    <t>TR163</t>
  </si>
  <si>
    <t>TR164</t>
  </si>
  <si>
    <t>TR165</t>
  </si>
  <si>
    <t>TR166</t>
  </si>
  <si>
    <t>TR167</t>
  </si>
  <si>
    <t>krupuk pecel</t>
  </si>
  <si>
    <t>TR168</t>
  </si>
  <si>
    <t>TR169</t>
  </si>
  <si>
    <t>TR170</t>
  </si>
  <si>
    <t>TR171</t>
  </si>
  <si>
    <t>TR172</t>
  </si>
  <si>
    <t>TR173</t>
  </si>
  <si>
    <t>TR174</t>
  </si>
  <si>
    <t>TR175</t>
  </si>
  <si>
    <t>TR176</t>
  </si>
  <si>
    <t>TR177</t>
  </si>
  <si>
    <t>TR178</t>
  </si>
  <si>
    <t>TR179</t>
  </si>
  <si>
    <t>TR180</t>
  </si>
  <si>
    <t>TR181</t>
  </si>
  <si>
    <t>TR182</t>
  </si>
  <si>
    <t>TR183</t>
  </si>
  <si>
    <t>TR184</t>
  </si>
  <si>
    <t>TR185</t>
  </si>
  <si>
    <t>TR186</t>
  </si>
  <si>
    <t>TR187</t>
  </si>
  <si>
    <t>TR188</t>
  </si>
  <si>
    <t>jus jambu</t>
  </si>
  <si>
    <t>TR189</t>
  </si>
  <si>
    <t>TR190</t>
  </si>
  <si>
    <t>TR191</t>
  </si>
  <si>
    <t>TR192</t>
  </si>
  <si>
    <t>TR193</t>
  </si>
  <si>
    <t>TR194</t>
  </si>
  <si>
    <t>TR195</t>
  </si>
  <si>
    <t>TR196</t>
  </si>
  <si>
    <t>TR197</t>
  </si>
  <si>
    <t>TR198</t>
  </si>
  <si>
    <t>TR199</t>
  </si>
  <si>
    <t>TR200</t>
  </si>
  <si>
    <t>TR201</t>
  </si>
  <si>
    <t>TR202</t>
  </si>
  <si>
    <t>TR203</t>
  </si>
  <si>
    <t>TR204</t>
  </si>
  <si>
    <t>TR205</t>
  </si>
  <si>
    <t>TR206</t>
  </si>
  <si>
    <t>TR207</t>
  </si>
  <si>
    <t>TR208</t>
  </si>
  <si>
    <t>TR209</t>
  </si>
  <si>
    <t>TR210</t>
  </si>
  <si>
    <t>TR211</t>
  </si>
  <si>
    <t>TR212</t>
  </si>
  <si>
    <t>TR213</t>
  </si>
  <si>
    <t>TR214</t>
  </si>
  <si>
    <t>TR215</t>
  </si>
  <si>
    <t>TR216</t>
  </si>
  <si>
    <t>TR217</t>
  </si>
  <si>
    <t>TR218</t>
  </si>
  <si>
    <t>TR219</t>
  </si>
  <si>
    <t>TR220</t>
  </si>
  <si>
    <t>TR221</t>
  </si>
  <si>
    <t>TR222</t>
  </si>
  <si>
    <t>sosis bijian</t>
  </si>
  <si>
    <t>TR223</t>
  </si>
  <si>
    <t>TR225</t>
  </si>
  <si>
    <t>TR229</t>
  </si>
  <si>
    <t>TR230</t>
  </si>
  <si>
    <t>TR231</t>
  </si>
  <si>
    <t>TR232</t>
  </si>
  <si>
    <t>TR233</t>
  </si>
  <si>
    <t>TR234</t>
  </si>
  <si>
    <t>TR235</t>
  </si>
  <si>
    <t>TR237</t>
  </si>
  <si>
    <t>TR238</t>
  </si>
  <si>
    <t>TR239</t>
  </si>
  <si>
    <t>TR240</t>
  </si>
  <si>
    <t>TR241</t>
  </si>
  <si>
    <t>jus tomat</t>
  </si>
  <si>
    <t>TR242</t>
  </si>
  <si>
    <t>jus naga</t>
  </si>
  <si>
    <t>TR243</t>
  </si>
  <si>
    <t>TR244</t>
  </si>
  <si>
    <t>TR245</t>
  </si>
  <si>
    <t>TR246</t>
  </si>
  <si>
    <t>TR247</t>
  </si>
  <si>
    <t>TR248</t>
  </si>
  <si>
    <t>sosis bakar</t>
  </si>
  <si>
    <t>TR249</t>
  </si>
  <si>
    <t>TR250</t>
  </si>
  <si>
    <t>TR251</t>
  </si>
  <si>
    <t>TR252</t>
  </si>
  <si>
    <t>TR253</t>
  </si>
  <si>
    <t>TR254</t>
  </si>
  <si>
    <t>TR255</t>
  </si>
  <si>
    <t>TR256</t>
  </si>
  <si>
    <t>TR257</t>
  </si>
  <si>
    <t>TR258</t>
  </si>
  <si>
    <t>TR259</t>
  </si>
  <si>
    <t>TR260</t>
  </si>
  <si>
    <t>TR261</t>
  </si>
  <si>
    <t>TR262</t>
  </si>
  <si>
    <t>TR263</t>
  </si>
  <si>
    <t>TR264</t>
  </si>
  <si>
    <t>TR265</t>
  </si>
  <si>
    <t>TR266</t>
  </si>
  <si>
    <t>TR267</t>
  </si>
  <si>
    <t>TR268</t>
  </si>
  <si>
    <t>TR269</t>
  </si>
  <si>
    <t>TR270</t>
  </si>
  <si>
    <t>TR271</t>
  </si>
  <si>
    <t>TR272</t>
  </si>
  <si>
    <t>TR273</t>
  </si>
  <si>
    <t>TR274</t>
  </si>
  <si>
    <t>TR275</t>
  </si>
  <si>
    <t>TR276</t>
  </si>
  <si>
    <t>TR277</t>
  </si>
  <si>
    <t>TR278</t>
  </si>
  <si>
    <t>TR279</t>
  </si>
  <si>
    <t>TR280</t>
  </si>
  <si>
    <t>TR281</t>
  </si>
  <si>
    <t>TR282</t>
  </si>
  <si>
    <t>jus jeruk</t>
  </si>
  <si>
    <t>TR283</t>
  </si>
  <si>
    <t>TR284</t>
  </si>
  <si>
    <t>TR285</t>
  </si>
  <si>
    <t>TR286</t>
  </si>
  <si>
    <t>TR287</t>
  </si>
  <si>
    <t>TR288</t>
  </si>
  <si>
    <t>TR289</t>
  </si>
  <si>
    <t>TR290</t>
  </si>
  <si>
    <t>TR291</t>
  </si>
  <si>
    <t>TR292</t>
  </si>
  <si>
    <t>TR293</t>
  </si>
  <si>
    <t>TR294</t>
  </si>
  <si>
    <t>TR295</t>
  </si>
  <si>
    <t>TR296</t>
  </si>
  <si>
    <t>TR297</t>
  </si>
  <si>
    <t>TR298</t>
  </si>
  <si>
    <t>TR299</t>
  </si>
  <si>
    <t>TR300</t>
  </si>
  <si>
    <t>TR301</t>
  </si>
  <si>
    <t>TR302</t>
  </si>
  <si>
    <t>TR303</t>
  </si>
  <si>
    <t>TR304</t>
  </si>
  <si>
    <t>TR305</t>
  </si>
  <si>
    <t>TR226</t>
  </si>
  <si>
    <t>Min</t>
  </si>
  <si>
    <t>AVG</t>
  </si>
  <si>
    <t>Max</t>
  </si>
  <si>
    <t>Urutan total</t>
  </si>
  <si>
    <t>No</t>
  </si>
  <si>
    <t>Q1</t>
  </si>
  <si>
    <t>Q2</t>
  </si>
  <si>
    <t>Q3</t>
  </si>
  <si>
    <t>TR0001</t>
  </si>
  <si>
    <t>TR0002</t>
  </si>
  <si>
    <t>TR0003</t>
  </si>
  <si>
    <t>TR0004</t>
  </si>
  <si>
    <t>TR0005</t>
  </si>
  <si>
    <t>TR0006</t>
  </si>
  <si>
    <t>TR0007</t>
  </si>
  <si>
    <t>TR0008</t>
  </si>
  <si>
    <t>TR0009</t>
  </si>
  <si>
    <t>TR0010</t>
  </si>
  <si>
    <t>TR0011</t>
  </si>
  <si>
    <t>TR0012</t>
  </si>
  <si>
    <t>TR0013</t>
  </si>
  <si>
    <t>TR0014</t>
  </si>
  <si>
    <t>TR0015</t>
  </si>
  <si>
    <t>TR0016</t>
  </si>
  <si>
    <t>TR0017</t>
  </si>
  <si>
    <t>TR0018</t>
  </si>
  <si>
    <t>TR0019</t>
  </si>
  <si>
    <t>TR0020</t>
  </si>
  <si>
    <t>TR0021</t>
  </si>
  <si>
    <t>TR0022</t>
  </si>
  <si>
    <t>TR0023</t>
  </si>
  <si>
    <t>TR0024</t>
  </si>
  <si>
    <t>TR0025</t>
  </si>
  <si>
    <t>TR0026</t>
  </si>
  <si>
    <t>TR0027</t>
  </si>
  <si>
    <t>TR0028</t>
  </si>
  <si>
    <t>TR0029</t>
  </si>
  <si>
    <t>TR0030</t>
  </si>
  <si>
    <t>TR0031</t>
  </si>
  <si>
    <t>TR0032</t>
  </si>
  <si>
    <t>TR0033</t>
  </si>
  <si>
    <t>TR0034</t>
  </si>
  <si>
    <t>TR0035</t>
  </si>
  <si>
    <t>TR0036</t>
  </si>
  <si>
    <t>TR0037</t>
  </si>
  <si>
    <t>TR0038</t>
  </si>
  <si>
    <t>TR0039</t>
  </si>
  <si>
    <t>TR0040</t>
  </si>
  <si>
    <t>TR0041</t>
  </si>
  <si>
    <t>TR0042</t>
  </si>
  <si>
    <t>TR0043</t>
  </si>
  <si>
    <t>TR0044</t>
  </si>
  <si>
    <t>TR0045</t>
  </si>
  <si>
    <t>TR0046</t>
  </si>
  <si>
    <t>TR0047</t>
  </si>
  <si>
    <t>TR0048</t>
  </si>
  <si>
    <t>TR0049</t>
  </si>
  <si>
    <t>TR0050</t>
  </si>
  <si>
    <t>TR0051</t>
  </si>
  <si>
    <t>TR0052</t>
  </si>
  <si>
    <t>TR0053</t>
  </si>
  <si>
    <t>TR0054</t>
  </si>
  <si>
    <t>TR0055</t>
  </si>
  <si>
    <t>TR0056</t>
  </si>
  <si>
    <t>TR0057</t>
  </si>
  <si>
    <t>TR0058</t>
  </si>
  <si>
    <t>TR0059</t>
  </si>
  <si>
    <t>TR0060</t>
  </si>
  <si>
    <t>TR0061</t>
  </si>
  <si>
    <t>TR0062</t>
  </si>
  <si>
    <t>TR0063</t>
  </si>
  <si>
    <t>TR0064</t>
  </si>
  <si>
    <t>TR0065</t>
  </si>
  <si>
    <t>TR0066</t>
  </si>
  <si>
    <t>TR0067</t>
  </si>
  <si>
    <t>TR0068</t>
  </si>
  <si>
    <t>TR0069</t>
  </si>
  <si>
    <t>TR0070</t>
  </si>
  <si>
    <t>TR0071</t>
  </si>
  <si>
    <t>TR0072</t>
  </si>
  <si>
    <t>TR0073</t>
  </si>
  <si>
    <t>TR0074</t>
  </si>
  <si>
    <t>TR0075</t>
  </si>
  <si>
    <t>TR0076</t>
  </si>
  <si>
    <t>TR0077</t>
  </si>
  <si>
    <t>TR0078</t>
  </si>
  <si>
    <t>TR0079</t>
  </si>
  <si>
    <t>TR0080</t>
  </si>
  <si>
    <t>TR0081</t>
  </si>
  <si>
    <t>TR0082</t>
  </si>
  <si>
    <t>TR0083</t>
  </si>
  <si>
    <t>TR0084</t>
  </si>
  <si>
    <t>TR0085</t>
  </si>
  <si>
    <t>TR0086</t>
  </si>
  <si>
    <t>TR0087</t>
  </si>
  <si>
    <t>TR0088</t>
  </si>
  <si>
    <t>TR0089</t>
  </si>
  <si>
    <t>TR0090</t>
  </si>
  <si>
    <t>TR0091</t>
  </si>
  <si>
    <t>TR0092</t>
  </si>
  <si>
    <t>TR0093</t>
  </si>
  <si>
    <t>TR0094</t>
  </si>
  <si>
    <t>TR0095</t>
  </si>
  <si>
    <t>TR0096</t>
  </si>
  <si>
    <t>TR0097</t>
  </si>
  <si>
    <t>TR0098</t>
  </si>
  <si>
    <t>TR0099</t>
  </si>
  <si>
    <t>TR0100</t>
  </si>
  <si>
    <t>TR0101</t>
  </si>
  <si>
    <t>TR0102</t>
  </si>
  <si>
    <t>TR0103</t>
  </si>
  <si>
    <t>TR0104</t>
  </si>
  <si>
    <t>TR0105</t>
  </si>
  <si>
    <t>TR0106</t>
  </si>
  <si>
    <t>TR0107</t>
  </si>
  <si>
    <t>TR0108</t>
  </si>
  <si>
    <t>TR0109</t>
  </si>
  <si>
    <t>TR0110</t>
  </si>
  <si>
    <t>TR0111</t>
  </si>
  <si>
    <t>TR0112</t>
  </si>
  <si>
    <t>TR0113</t>
  </si>
  <si>
    <t>TR0114</t>
  </si>
  <si>
    <t>TR0115</t>
  </si>
  <si>
    <t>TR0116</t>
  </si>
  <si>
    <t>TR0117</t>
  </si>
  <si>
    <t>TR0118</t>
  </si>
  <si>
    <t>TR0119</t>
  </si>
  <si>
    <t>TR0120</t>
  </si>
  <si>
    <t>TR0121</t>
  </si>
  <si>
    <t>TR0122</t>
  </si>
  <si>
    <t>TR0123</t>
  </si>
  <si>
    <t>TR0124</t>
  </si>
  <si>
    <t>TR0125</t>
  </si>
  <si>
    <t>TR0126</t>
  </si>
  <si>
    <t>TR0127</t>
  </si>
  <si>
    <t>TR0128</t>
  </si>
  <si>
    <t>TR0129</t>
  </si>
  <si>
    <t>TR0130</t>
  </si>
  <si>
    <t>TR0131</t>
  </si>
  <si>
    <t>TR0132</t>
  </si>
  <si>
    <t>TR0133</t>
  </si>
  <si>
    <t>TR0134</t>
  </si>
  <si>
    <t>TR0135</t>
  </si>
  <si>
    <t>TR0136</t>
  </si>
  <si>
    <t>TR0137</t>
  </si>
  <si>
    <t>TR0138</t>
  </si>
  <si>
    <t>TR0139</t>
  </si>
  <si>
    <t>TR0140</t>
  </si>
  <si>
    <t>TR0141</t>
  </si>
  <si>
    <t>TR0142</t>
  </si>
  <si>
    <t>TR0143</t>
  </si>
  <si>
    <t>TR0144</t>
  </si>
  <si>
    <t>TR0145</t>
  </si>
  <si>
    <t>TR0146</t>
  </si>
  <si>
    <t>TR0147</t>
  </si>
  <si>
    <t>TR0148</t>
  </si>
  <si>
    <t>TR0149</t>
  </si>
  <si>
    <t>TR0150</t>
  </si>
  <si>
    <t>TR0151</t>
  </si>
  <si>
    <t>TR0152</t>
  </si>
  <si>
    <t>TR0153</t>
  </si>
  <si>
    <t>TR0154</t>
  </si>
  <si>
    <t>TR0155</t>
  </si>
  <si>
    <t>TR0156</t>
  </si>
  <si>
    <t>TR0157</t>
  </si>
  <si>
    <t>TR0158</t>
  </si>
  <si>
    <t>TR0159</t>
  </si>
  <si>
    <t>TR0160</t>
  </si>
  <si>
    <t>TR0161</t>
  </si>
  <si>
    <t>TR0162</t>
  </si>
  <si>
    <t>TR0163</t>
  </si>
  <si>
    <t>TR0164</t>
  </si>
  <si>
    <t>TR0165</t>
  </si>
  <si>
    <t>TR0166</t>
  </si>
  <si>
    <t>TR0167</t>
  </si>
  <si>
    <t>TR0168</t>
  </si>
  <si>
    <t>TR0169</t>
  </si>
  <si>
    <t>TR0170</t>
  </si>
  <si>
    <t>TR0171</t>
  </si>
  <si>
    <t>TR0172</t>
  </si>
  <si>
    <t>TR0173</t>
  </si>
  <si>
    <t>TR0174</t>
  </si>
  <si>
    <t>TR0175</t>
  </si>
  <si>
    <t>TR0176</t>
  </si>
  <si>
    <t>TR0177</t>
  </si>
  <si>
    <t>TR0178</t>
  </si>
  <si>
    <t>TR0179</t>
  </si>
  <si>
    <t>TR0180</t>
  </si>
  <si>
    <t>TR0181</t>
  </si>
  <si>
    <t>TR0182</t>
  </si>
  <si>
    <t>TR0183</t>
  </si>
  <si>
    <t>TR0184</t>
  </si>
  <si>
    <t>TR0185</t>
  </si>
  <si>
    <t>TR0186</t>
  </si>
  <si>
    <t>TR0187</t>
  </si>
  <si>
    <t>TR0188</t>
  </si>
  <si>
    <t>TR0189</t>
  </si>
  <si>
    <t>TR0190</t>
  </si>
  <si>
    <t>TR0191</t>
  </si>
  <si>
    <t>TR0192</t>
  </si>
  <si>
    <t>TR0193</t>
  </si>
  <si>
    <t>TR0194</t>
  </si>
  <si>
    <t>TR0195</t>
  </si>
  <si>
    <t>TR0196</t>
  </si>
  <si>
    <t>TR0197</t>
  </si>
  <si>
    <t>TR0198</t>
  </si>
  <si>
    <t>TR0199</t>
  </si>
  <si>
    <t>TR0200</t>
  </si>
  <si>
    <t>TR0201</t>
  </si>
  <si>
    <t>TR0202</t>
  </si>
  <si>
    <t>TR0203</t>
  </si>
  <si>
    <t>TR0204</t>
  </si>
  <si>
    <t>TR0205</t>
  </si>
  <si>
    <t>TR0206</t>
  </si>
  <si>
    <t>TR0207</t>
  </si>
  <si>
    <t>TR0208</t>
  </si>
  <si>
    <t>TR0209</t>
  </si>
  <si>
    <t>TR0210</t>
  </si>
  <si>
    <t>TR0211</t>
  </si>
  <si>
    <t>TR0212</t>
  </si>
  <si>
    <t>TR0213</t>
  </si>
  <si>
    <t>TR0214</t>
  </si>
  <si>
    <t>TR0215</t>
  </si>
  <si>
    <t>TR0216</t>
  </si>
  <si>
    <t>TR0217</t>
  </si>
  <si>
    <t>TR0218</t>
  </si>
  <si>
    <t>TR0219</t>
  </si>
  <si>
    <t>TR0220</t>
  </si>
  <si>
    <t>TR0221</t>
  </si>
  <si>
    <t>TR0222</t>
  </si>
  <si>
    <t>TR0223</t>
  </si>
  <si>
    <t>TR0224</t>
  </si>
  <si>
    <t>TR0225</t>
  </si>
  <si>
    <t>TR0226</t>
  </si>
  <si>
    <t>TR0227</t>
  </si>
  <si>
    <t>TR0228</t>
  </si>
  <si>
    <t>TR0229</t>
  </si>
  <si>
    <t>TR0230</t>
  </si>
  <si>
    <t>TR0231</t>
  </si>
  <si>
    <t>TR0232</t>
  </si>
  <si>
    <t>TR0233</t>
  </si>
  <si>
    <t>TR0234</t>
  </si>
  <si>
    <t>TR0235</t>
  </si>
  <si>
    <t>TR0236</t>
  </si>
  <si>
    <t>TR0237</t>
  </si>
  <si>
    <t>TR0238</t>
  </si>
  <si>
    <t>TR0239</t>
  </si>
  <si>
    <t>TR0240</t>
  </si>
  <si>
    <t>TR0241</t>
  </si>
  <si>
    <t>TR0242</t>
  </si>
  <si>
    <t>TR0243</t>
  </si>
  <si>
    <t>TR0244</t>
  </si>
  <si>
    <t>TR0245</t>
  </si>
  <si>
    <t>TR0246</t>
  </si>
  <si>
    <t>TR0247</t>
  </si>
  <si>
    <t>TR0248</t>
  </si>
  <si>
    <t>TR0249</t>
  </si>
  <si>
    <t>TR0250</t>
  </si>
  <si>
    <t>TR0251</t>
  </si>
  <si>
    <t>TR0252</t>
  </si>
  <si>
    <t>TR0253</t>
  </si>
  <si>
    <t>TR0254</t>
  </si>
  <si>
    <t>TR0255</t>
  </si>
  <si>
    <t>TR0256</t>
  </si>
  <si>
    <t>TR0257</t>
  </si>
  <si>
    <t>TR0258</t>
  </si>
  <si>
    <t>TR0259</t>
  </si>
  <si>
    <t>TR0260</t>
  </si>
  <si>
    <t>TR0261</t>
  </si>
  <si>
    <t>TR0262</t>
  </si>
  <si>
    <t>TR0263</t>
  </si>
  <si>
    <t>TR0264</t>
  </si>
  <si>
    <t>TR0265</t>
  </si>
  <si>
    <t>TR0266</t>
  </si>
  <si>
    <t>TR0267</t>
  </si>
  <si>
    <t>TR0268</t>
  </si>
  <si>
    <t>TR0269</t>
  </si>
  <si>
    <t>TR0270</t>
  </si>
  <si>
    <t>TR0271</t>
  </si>
  <si>
    <t>TR0272</t>
  </si>
  <si>
    <t>TR0273</t>
  </si>
  <si>
    <t>TR0274</t>
  </si>
  <si>
    <t>TR0275</t>
  </si>
  <si>
    <t>TR0276</t>
  </si>
  <si>
    <t>TR0277</t>
  </si>
  <si>
    <t>TR0278</t>
  </si>
  <si>
    <t>TR0279</t>
  </si>
  <si>
    <t>TR0280</t>
  </si>
  <si>
    <t>TR0281</t>
  </si>
  <si>
    <t>TR0282</t>
  </si>
  <si>
    <t>TR0283</t>
  </si>
  <si>
    <t>TR0284</t>
  </si>
  <si>
    <t>TR0285</t>
  </si>
  <si>
    <t>TR0286</t>
  </si>
  <si>
    <t>TR0287</t>
  </si>
  <si>
    <t>TR0288</t>
  </si>
  <si>
    <t>TR0289</t>
  </si>
  <si>
    <t>TR0290</t>
  </si>
  <si>
    <t>TR0291</t>
  </si>
  <si>
    <t>TR0292</t>
  </si>
  <si>
    <t>TR0293</t>
  </si>
  <si>
    <t>TR0294</t>
  </si>
  <si>
    <t>TR0295</t>
  </si>
  <si>
    <t>TR0296</t>
  </si>
  <si>
    <t>K049</t>
  </si>
  <si>
    <t>K033</t>
  </si>
  <si>
    <t>K075</t>
  </si>
  <si>
    <t>K058</t>
  </si>
  <si>
    <t>K059</t>
  </si>
  <si>
    <t>K067</t>
  </si>
  <si>
    <t>K001</t>
  </si>
  <si>
    <t>K017</t>
  </si>
  <si>
    <t>K005</t>
  </si>
  <si>
    <t>K031</t>
  </si>
  <si>
    <t>K046</t>
  </si>
  <si>
    <t>K042</t>
  </si>
  <si>
    <t>K077</t>
  </si>
  <si>
    <t>K018</t>
  </si>
  <si>
    <t>K041</t>
  </si>
  <si>
    <t>K043</t>
  </si>
  <si>
    <t>K074</t>
  </si>
  <si>
    <t>K012</t>
  </si>
  <si>
    <t>K023</t>
  </si>
  <si>
    <t>K066</t>
  </si>
  <si>
    <t>K060</t>
  </si>
  <si>
    <t>K045</t>
  </si>
  <si>
    <t>K080</t>
  </si>
  <si>
    <t>K057</t>
  </si>
  <si>
    <t>K047</t>
  </si>
  <si>
    <t>K053</t>
  </si>
  <si>
    <t>K008</t>
  </si>
  <si>
    <t>K020</t>
  </si>
  <si>
    <t>K056</t>
  </si>
  <si>
    <t>K055</t>
  </si>
  <si>
    <t>K048</t>
  </si>
  <si>
    <t>K026</t>
  </si>
  <si>
    <t>K072</t>
  </si>
  <si>
    <t>K009</t>
  </si>
  <si>
    <t>K069</t>
  </si>
  <si>
    <t>K015</t>
  </si>
  <si>
    <t>K025</t>
  </si>
  <si>
    <t>K079</t>
  </si>
  <si>
    <t>K078</t>
  </si>
  <si>
    <t>K044</t>
  </si>
  <si>
    <t>K050</t>
  </si>
  <si>
    <t>K003</t>
  </si>
  <si>
    <t>K073</t>
  </si>
  <si>
    <t>K014</t>
  </si>
  <si>
    <t>K068</t>
  </si>
  <si>
    <t>K006</t>
  </si>
  <si>
    <t>K002</t>
  </si>
  <si>
    <t>K040</t>
  </si>
  <si>
    <t>K004</t>
  </si>
  <si>
    <t>K010</t>
  </si>
  <si>
    <t>K051</t>
  </si>
  <si>
    <t>K063</t>
  </si>
  <si>
    <t>K035</t>
  </si>
  <si>
    <t>K070</t>
  </si>
  <si>
    <t>K021</t>
  </si>
  <si>
    <t>K071</t>
  </si>
  <si>
    <t>K028</t>
  </si>
  <si>
    <t>K065</t>
  </si>
  <si>
    <t>K022</t>
  </si>
  <si>
    <t>K054</t>
  </si>
  <si>
    <t>K076</t>
  </si>
  <si>
    <t>K032</t>
  </si>
  <si>
    <t>K039</t>
  </si>
  <si>
    <t>K061</t>
  </si>
  <si>
    <t>K064</t>
  </si>
  <si>
    <t>K038</t>
  </si>
  <si>
    <t>K052</t>
  </si>
  <si>
    <t>K024</t>
  </si>
  <si>
    <t>K037</t>
  </si>
  <si>
    <t>K011</t>
  </si>
  <si>
    <t>K029</t>
  </si>
  <si>
    <t>K007</t>
  </si>
  <si>
    <t>K034</t>
  </si>
  <si>
    <t>K062</t>
  </si>
  <si>
    <t>K016</t>
  </si>
  <si>
    <t>K019</t>
  </si>
  <si>
    <t>K030</t>
  </si>
  <si>
    <t>Combinasi</t>
  </si>
  <si>
    <t>Support</t>
  </si>
  <si>
    <t>Confidence</t>
  </si>
  <si>
    <t>Jus Naga dan Jus Tomat</t>
  </si>
  <si>
    <t>Jus Naga dan Jus Wortel</t>
  </si>
  <si>
    <t>Jus Naga dan Jus Jambu</t>
  </si>
  <si>
    <t>Jus Naga dan Jus Jeruk</t>
  </si>
  <si>
    <t>Jus Naga dan Jus Apel</t>
  </si>
  <si>
    <t>Jus Naga dan Jus Lemon</t>
  </si>
  <si>
    <t>Jus Naga dan Jus Alpukat</t>
  </si>
  <si>
    <t>Jus Naga dan Rostea Milo</t>
  </si>
  <si>
    <t>Jus Naga dan Rostea Choco Oreo</t>
  </si>
  <si>
    <t>Jus Naga dan Rostea Bubble</t>
  </si>
  <si>
    <t>Jus Naga dan Rostea Green tea</t>
  </si>
  <si>
    <t>Jus Naga dan Jasuke Besar</t>
  </si>
  <si>
    <t>Jus Naga dan Jasuke Kecil</t>
  </si>
  <si>
    <t>Jus Naga dan Sosis Paketan</t>
  </si>
  <si>
    <t>Jus Naga dan Sosis Bijian</t>
  </si>
  <si>
    <t>Jus Naga dan Sosis Bakar</t>
  </si>
  <si>
    <t>Jus Naga dan Krupuk Pecel</t>
  </si>
  <si>
    <t>Jus Naga dan Salad Buah</t>
  </si>
  <si>
    <t>Jus Naga dan Pentol Pedas</t>
  </si>
  <si>
    <t>Jus Tomat dan Jus Wortel</t>
  </si>
  <si>
    <t>Jus Tomat dan Jus Jambu</t>
  </si>
  <si>
    <t>Jus Tomat dan Jus Jeruk</t>
  </si>
  <si>
    <t>Jus Tomat dan Jus Apel</t>
  </si>
  <si>
    <t>Jus Tomat dan Jus Lemon</t>
  </si>
  <si>
    <t>Jus Tomat dan Jus Alpukat</t>
  </si>
  <si>
    <t>Jus Tomat dan Rostea Milo</t>
  </si>
  <si>
    <t>Jus Tomat dan Rostea Choco Oreo</t>
  </si>
  <si>
    <t>Jus Tomat dan Rostea Bubble</t>
  </si>
  <si>
    <t>Jus Tomat dan Rostea Green tea</t>
  </si>
  <si>
    <t>Jus Tomat dan Jasuke Besar</t>
  </si>
  <si>
    <t>Jus Tomat dan Jasuke Kecil</t>
  </si>
  <si>
    <t>Jus Tomat dan Sosis Paketan</t>
  </si>
  <si>
    <t>Jus Tomat dan Sosis Bijian</t>
  </si>
  <si>
    <t>Jus Tomat dan Sosis Bakar</t>
  </si>
  <si>
    <t>Jus Tomat dan Krupuk Pecel</t>
  </si>
  <si>
    <t>Jus Tomat dan Salad Buah</t>
  </si>
  <si>
    <t>Jus Tomat dan Pentol Pedas</t>
  </si>
  <si>
    <t>Jus Wortel dan Jus Jambu</t>
  </si>
  <si>
    <t>Jus Wortel dan Jus Jeruk</t>
  </si>
  <si>
    <t>Jus Wortel dan Jus Apel</t>
  </si>
  <si>
    <t>Jus Wortel dan Jus Lemon</t>
  </si>
  <si>
    <t>Jus Wortel dan Jus Alpukat</t>
  </si>
  <si>
    <t>Jus Wortel dan Rostea Milo</t>
  </si>
  <si>
    <t>Jus Wortel dan Rostea Choco Oreo</t>
  </si>
  <si>
    <t>Jus Wortel dan Rostea Bubble</t>
  </si>
  <si>
    <t>Jus Wortel dan Rostea Green tea</t>
  </si>
  <si>
    <t>Jus Wortel dan Jasuke Besar</t>
  </si>
  <si>
    <t>Jus Wortel dan Jasuke Kecil</t>
  </si>
  <si>
    <t>Jus Wortel dan Sosis Paketan</t>
  </si>
  <si>
    <t>Jus Wortel dan Sosis Bijian</t>
  </si>
  <si>
    <t>Jus Wortel dan Sosis Bakar</t>
  </si>
  <si>
    <t>Jus Wortel dan Krupuk Pecel</t>
  </si>
  <si>
    <t>Jus Wortel dan Salad Buah</t>
  </si>
  <si>
    <t>Jus Wortel dan Pentol Pedas</t>
  </si>
  <si>
    <t>Jus Jambu dan Jus Jeruk</t>
  </si>
  <si>
    <t>Jus Jambu dan Jus Apel</t>
  </si>
  <si>
    <t>Jus Jambu dan Jus Lemon</t>
  </si>
  <si>
    <t>Jus Jambu dan Jus Alpukat</t>
  </si>
  <si>
    <t>Jus Jambu dan Rostea Milo</t>
  </si>
  <si>
    <t>Jus Jambu dan Rostea Choco Oreo</t>
  </si>
  <si>
    <t>Jus Jambu dan Rostea Bubble</t>
  </si>
  <si>
    <t>Jus Jambu dan Rostea Green tea</t>
  </si>
  <si>
    <t>Jus Jambu dan Jasuke Besar</t>
  </si>
  <si>
    <t>Jus Jambu dan Jasuke Kecil</t>
  </si>
  <si>
    <t>Jus Jambu dan Sosis Paketan</t>
  </si>
  <si>
    <t>Jus Jambu dan Sosis Bijian</t>
  </si>
  <si>
    <t>Jus Jambu dan Sosis Bakar</t>
  </si>
  <si>
    <t>Jus Jambu dan Krupuk Pecel</t>
  </si>
  <si>
    <t>Jus Jambu dan Salad Buah</t>
  </si>
  <si>
    <t>Jus Jambu dan Pentol Pedas</t>
  </si>
  <si>
    <t>Jus Jeruk dan Jus Apel</t>
  </si>
  <si>
    <t>Jus Jeruk dan Jus Lemon</t>
  </si>
  <si>
    <t>Jus Jeruk dan Jus Alpukat</t>
  </si>
  <si>
    <t>Jus Jeruk dan Rostea Milo</t>
  </si>
  <si>
    <t>Jus Jeruk dan Rostea Choco Oreo</t>
  </si>
  <si>
    <t>Jus Jeruk dan Rostea Bubble</t>
  </si>
  <si>
    <t>Jus Jeruk dan Rostea Green tea</t>
  </si>
  <si>
    <t>Jus Jeruk dan Jasuke Besar</t>
  </si>
  <si>
    <t>Jus Jeruk dan Jasuke Kecil</t>
  </si>
  <si>
    <t>Jus Jeruk dan Sosis Paketan</t>
  </si>
  <si>
    <t>Jus Jeruk dan Sosis Bijian</t>
  </si>
  <si>
    <t>Jus Jeruk dan Sosis Bakar</t>
  </si>
  <si>
    <t>Jus Jeruk dan Krupuk Pecel</t>
  </si>
  <si>
    <t>Jus Jeruk dan Salad Buah</t>
  </si>
  <si>
    <t>Jus Jeruk dan Pentol Pedas</t>
  </si>
  <si>
    <t>Jus Apel dan Jus Lemon</t>
  </si>
  <si>
    <t>Jus Apel dan Jus Alpukat</t>
  </si>
  <si>
    <t>Jus Apel dan Rostea Milo</t>
  </si>
  <si>
    <t>Jus Apel dan Rostea Choco Oreo</t>
  </si>
  <si>
    <t>Jus Apel dan Rostea Bubble</t>
  </si>
  <si>
    <t>Jus Apel dan Rostea Green tea</t>
  </si>
  <si>
    <t>Jus Apel dan Jasuke Besar</t>
  </si>
  <si>
    <t>Jus Apel dan Jasuke Kecil</t>
  </si>
  <si>
    <t>Jus Apel dan Sosis Paketan</t>
  </si>
  <si>
    <t>Jus Apel dan Sosis Bijian</t>
  </si>
  <si>
    <t>Jus Apel dan Sosis Bakar</t>
  </si>
  <si>
    <t>Jus Apel dan Krupuk Pecel</t>
  </si>
  <si>
    <t>Jus Apel dan Salad Buah</t>
  </si>
  <si>
    <t>Jus Apel dan Pentol Pedas</t>
  </si>
  <si>
    <t>Jus Lemon dan Jus Alpukat</t>
  </si>
  <si>
    <t>Jus Lemon dan Rostea Milo</t>
  </si>
  <si>
    <t>Jus Lemon dan Rostea Choco Oreo</t>
  </si>
  <si>
    <t>Jus Lemon dan Rostea Bubble</t>
  </si>
  <si>
    <t>Jus Lemon dan Rostea Green tea</t>
  </si>
  <si>
    <t>Jus Lemon dan Jasuke Besar</t>
  </si>
  <si>
    <t>Jus Lemon dan Jasuke Kecil</t>
  </si>
  <si>
    <t>Jus Lemon dan Sosis Paketan</t>
  </si>
  <si>
    <t>Jus Lemon dan Sosis Bijian</t>
  </si>
  <si>
    <t>Jus Lemon dan Sosis Bakar</t>
  </si>
  <si>
    <t>Jus Lemon dan Krupuk Pecel</t>
  </si>
  <si>
    <t>Jus Lemon dan Salad Buah</t>
  </si>
  <si>
    <t>Jus Lemon dan Pentol Pedas</t>
  </si>
  <si>
    <t>Jus Alpukat dan Rostea Milo</t>
  </si>
  <si>
    <t>Jus Alpukat dan Rostea Choco Oreo</t>
  </si>
  <si>
    <t>Jus Alpukat dan Rostea Bubble</t>
  </si>
  <si>
    <t>Jus Alpukat dan Rostea Green tea</t>
  </si>
  <si>
    <t>Jus Alpukat dan Jasuke Besar</t>
  </si>
  <si>
    <t>Jus Alpukat dan Jasuke Kecil</t>
  </si>
  <si>
    <t>Jus Alpukat dan Sosis Paketan</t>
  </si>
  <si>
    <t>Jus Alpukat dan Sosis Bijian</t>
  </si>
  <si>
    <t>Jus Alpukat dan Sosis Bakar</t>
  </si>
  <si>
    <t>Jus Alpukat dan Krupuk Pecel</t>
  </si>
  <si>
    <t>Jus Alpukat dan Salad Buah</t>
  </si>
  <si>
    <t>Jus Alpukat dan Pentol Pedas</t>
  </si>
  <si>
    <t>Rostea Milo dan Rostea Choco Oreo</t>
  </si>
  <si>
    <t>Rostea Milo dan Rostea Bubble</t>
  </si>
  <si>
    <t>Rostea Milo dan Rostea Green tea</t>
  </si>
  <si>
    <t>Rostea Milo dan Jasuke Besar</t>
  </si>
  <si>
    <t>Rostea Milo dan Jasuke Kecil</t>
  </si>
  <si>
    <t>Rostea Milo dan Sosis Paketan</t>
  </si>
  <si>
    <t>Rostea Milo dan Sosis Bijian</t>
  </si>
  <si>
    <t>Rostea Milo dan Sosis Bakar</t>
  </si>
  <si>
    <t>Rostea Milo dan Krupuk Pecel</t>
  </si>
  <si>
    <t>Rostea Milo dan Salad Buah</t>
  </si>
  <si>
    <t>Rostea Milo dan Pentol Pedas</t>
  </si>
  <si>
    <t>Rostea Choco Oreo dan Rostea Bubble</t>
  </si>
  <si>
    <t>Rostea Choco Oreo dan Rostea Green tea</t>
  </si>
  <si>
    <t>Rostea Choco Oreo dan Jasuke Besar</t>
  </si>
  <si>
    <t>Rostea Choco Oreo dan Jasuke Kecil</t>
  </si>
  <si>
    <t>Rostea Choco Oreo dan Sosis Paketan</t>
  </si>
  <si>
    <t>Rostea Choco Oreo dan Sosis Bijian</t>
  </si>
  <si>
    <t>Rostea Choco Oreo dan Sosis Bakar</t>
  </si>
  <si>
    <t>Rostea Choco Oreo dan Krupuk Pecel</t>
  </si>
  <si>
    <t>Rostea Choco Oreo dan Salad Buah</t>
  </si>
  <si>
    <t>Rostea Choco Oreo dan Pentol Pedas</t>
  </si>
  <si>
    <t>Rostea Bubble dan Rostea Green tea</t>
  </si>
  <si>
    <t>Rostea Bubble dan Jasuke Besar</t>
  </si>
  <si>
    <t>Rostea Bubble dan Jasuke Kecil</t>
  </si>
  <si>
    <t>Rostea Bubble dan Sosis Paketan</t>
  </si>
  <si>
    <t>Rostea Bubble dan Sosis Bijian</t>
  </si>
  <si>
    <t>Rostea Bubble dan Sosis Bakar</t>
  </si>
  <si>
    <t>Rostea Bubble dan Krupuk Pecel</t>
  </si>
  <si>
    <t>Rostea Bubble dan Salad Buah</t>
  </si>
  <si>
    <t>Rostea Bubble dan Pentol Pedas</t>
  </si>
  <si>
    <t>Rostea Green tea dan Jasuke Besar</t>
  </si>
  <si>
    <t>Rostea Green tea dan Jasuke Kecil</t>
  </si>
  <si>
    <t>Rostea Green tea dan Sosis Paketan</t>
  </si>
  <si>
    <t>Rostea Green tea dan Sosis Bijian</t>
  </si>
  <si>
    <t>Rostea Green tea dan Sosis Bakar</t>
  </si>
  <si>
    <t>Rostea Green tea dan Krupuk Pecel</t>
  </si>
  <si>
    <t>Rostea Green tea dan Salad Buah</t>
  </si>
  <si>
    <t>Rostea Green tea dan Pentol Pedas</t>
  </si>
  <si>
    <t>Jasuke Besar dan Jasuke Kecil</t>
  </si>
  <si>
    <t>Jasuke Besar dan Sosis Paketan</t>
  </si>
  <si>
    <t>Jasuke Besar dan Sosis Bijian</t>
  </si>
  <si>
    <t>Jasuke Besar dan Sosis Bakar</t>
  </si>
  <si>
    <t>Jasuke Besar dan Krupuk Pecel</t>
  </si>
  <si>
    <t>Jasuke Besar dan Salad Buah</t>
  </si>
  <si>
    <t>Jasuke Besar dan Pentol Pedas</t>
  </si>
  <si>
    <t>Jasuke Kecil dan Sosis Paketan</t>
  </si>
  <si>
    <t>Jasuke Kecil dan Sosis Bijian</t>
  </si>
  <si>
    <t>Jasuke Kecil dan Sosis Bakar</t>
  </si>
  <si>
    <t>Jasuke Kecil dan Krupuk Pecel</t>
  </si>
  <si>
    <t>Jasuke Kecil dan Salad Buah</t>
  </si>
  <si>
    <t>Jasuke Kecil dan Pentol Pedas</t>
  </si>
  <si>
    <t>Sosis Paketan dan Sosis Bijian</t>
  </si>
  <si>
    <t>Sosis Paketan dan Sosis Bakar</t>
  </si>
  <si>
    <t>Sosis Paketan dan Krupuk Pecel</t>
  </si>
  <si>
    <t>Sosis Paketan dan Salad Buah</t>
  </si>
  <si>
    <t>Sosis Paketan dan Pentol Pedas</t>
  </si>
  <si>
    <t>Sosis Bijian dan Sosis Bakar</t>
  </si>
  <si>
    <t>Sosis Bijian dan Krupuk Pecel</t>
  </si>
  <si>
    <t>Sosis Bijian dan Salad Buah</t>
  </si>
  <si>
    <t>Sosis Bijian dan Pentol Pedas</t>
  </si>
  <si>
    <t>Sosis Bakar dan Krupuk Pecel</t>
  </si>
  <si>
    <t>Sosis Bakar dan Salad Buah</t>
  </si>
  <si>
    <t>Sosis Bakar dan Pentol Pedas</t>
  </si>
  <si>
    <t>Krupuk Pecel dan Salad Buah</t>
  </si>
  <si>
    <t>Krupuk Pecel dan Pentol Pedas</t>
  </si>
  <si>
    <t>Salad Buah dan Pentol Pedas</t>
  </si>
  <si>
    <t>*Jangan dipedulkan</t>
  </si>
  <si>
    <t xml:space="preserve">Nama Barang </t>
  </si>
  <si>
    <t>Confidance</t>
  </si>
  <si>
    <t>Jumlah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</si>
</sst>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1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4" fontId="0" fillId="0" borderId="0" xfId="0" applyNumberFormat="1"/>
    <xf numFmtId="14" fontId="0" fillId="3" borderId="0" xfId="0" applyNumberFormat="1" applyFill="1" applyAlignment="1">
      <alignment horizontal="center"/>
    </xf>
    <xf numFmtId="0" fontId="0" fillId="4" borderId="4" xfId="0" applyFill="1" applyBorder="1"/>
    <xf numFmtId="14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2" fillId="3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Sheet2!$M$24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Sheet2!$L$25:$L$32</c:f>
              <c:strCache>
                <c:ptCount val="8"/>
                <c:pt idx="0">
                  <c:v>Jus Tomat dan Jasuke Kecil</c:v>
                </c:pt>
                <c:pt idx="1">
                  <c:v>Jus Tomat dan Sosis Bijian</c:v>
                </c:pt>
                <c:pt idx="2">
                  <c:v>Jus Jambu dan Jasuke Besar</c:v>
                </c:pt>
                <c:pt idx="3">
                  <c:v>Jus Jeruk dan Krupuk Pecel</c:v>
                </c:pt>
                <c:pt idx="4">
                  <c:v>Jus Apel dan Sosis Bijian</c:v>
                </c:pt>
                <c:pt idx="5">
                  <c:v>Rostea Milo dan Jasuke Besar</c:v>
                </c:pt>
                <c:pt idx="6">
                  <c:v>Rostea Bubble dan Jasuke Besar</c:v>
                </c:pt>
                <c:pt idx="7">
                  <c:v>Rostea Green tea dan Sosis Bijian</c:v>
                </c:pt>
              </c:strCache>
            </c:strRef>
          </c:cat>
          <c:val>
            <c:numRef>
              <c:f>Sheet2!$M$25:$M$32</c:f>
              <c:numCache>
                <c:formatCode>General</c:formatCode>
                <c:ptCount val="8"/>
                <c:pt idx="0">
                  <c:v>1.3513513513513513</c:v>
                </c:pt>
                <c:pt idx="1">
                  <c:v>1.6891891891891893</c:v>
                </c:pt>
                <c:pt idx="2">
                  <c:v>4.0540540540540544</c:v>
                </c:pt>
                <c:pt idx="3">
                  <c:v>1.6891891891891893</c:v>
                </c:pt>
                <c:pt idx="4">
                  <c:v>1.3513513513513513</c:v>
                </c:pt>
                <c:pt idx="5">
                  <c:v>1.0135135135135136</c:v>
                </c:pt>
                <c:pt idx="6">
                  <c:v>1.0135135135135136</c:v>
                </c:pt>
                <c:pt idx="7">
                  <c:v>1.0135135135135136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C-4D64-BFBF-45898855D55A}"/>
            </c:ext>
          </c:extLst>
        </c:ser>
        <c:ser>
          <c:idx val="1"/>
          <c:order val="1"/>
          <c:tx>
            <c:strRef>
              <c:f>Sheet2!$N$24</c:f>
              <c:strCache>
                <c:ptCount val="1"/>
                <c:pt idx="0">
                  <c:v>Confidance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Sheet2!$L$25:$L$32</c:f>
              <c:strCache>
                <c:ptCount val="8"/>
                <c:pt idx="0">
                  <c:v>Jus Tomat dan Jasuke Kecil</c:v>
                </c:pt>
                <c:pt idx="1">
                  <c:v>Jus Tomat dan Sosis Bijian</c:v>
                </c:pt>
                <c:pt idx="2">
                  <c:v>Jus Jambu dan Jasuke Besar</c:v>
                </c:pt>
                <c:pt idx="3">
                  <c:v>Jus Jeruk dan Krupuk Pecel</c:v>
                </c:pt>
                <c:pt idx="4">
                  <c:v>Jus Apel dan Sosis Bijian</c:v>
                </c:pt>
                <c:pt idx="5">
                  <c:v>Rostea Milo dan Jasuke Besar</c:v>
                </c:pt>
                <c:pt idx="6">
                  <c:v>Rostea Bubble dan Jasuke Besar</c:v>
                </c:pt>
                <c:pt idx="7">
                  <c:v>Rostea Green tea dan Sosis Bijian</c:v>
                </c:pt>
              </c:strCache>
            </c:strRef>
          </c:cat>
          <c:val>
            <c:numRef>
              <c:f>Sheet2!$N$25:$N$32</c:f>
              <c:numCache>
                <c:formatCode>General</c:formatCode>
                <c:ptCount val="8"/>
                <c:pt idx="0">
                  <c:v>30.76923076923077</c:v>
                </c:pt>
                <c:pt idx="1">
                  <c:v>38.461538461538467</c:v>
                </c:pt>
                <c:pt idx="2">
                  <c:v>34.285714285714285</c:v>
                </c:pt>
                <c:pt idx="3">
                  <c:v>31.25</c:v>
                </c:pt>
                <c:pt idx="4">
                  <c:v>33.333333333333329</c:v>
                </c:pt>
                <c:pt idx="5">
                  <c:v>37.5</c:v>
                </c:pt>
                <c:pt idx="6">
                  <c:v>33.333333333333329</c:v>
                </c:pt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C-4D64-BFBF-45898855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2359455"/>
        <c:axId val="1553333951"/>
      </c:barChart>
      <c:catAx>
        <c:axId val="154235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33951"/>
        <c:crosses val="autoZero"/>
        <c:auto val="1"/>
        <c:lblAlgn val="ctr"/>
        <c:lblOffset val="100"/>
        <c:noMultiLvlLbl val="0"/>
      </c:catAx>
      <c:valAx>
        <c:axId val="15533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601807</xdr:colOff>
      <xdr:row>32</xdr:row>
      <xdr:rowOff>187037</xdr:rowOff>
    </xdr:from>
    <xdr:to>
      <xdr:col>15</xdr:col>
      <xdr:colOff>229466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A12CE-2ACD-4D2D-9C82-95ABF56E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ABA58-454F-4F06-8EFC-CFD5F6004C7A}" name="Table1" displayName="Table1" ref="L24:N32" totalsRowShown="0" headerRowBorderDxfId="5" tableBorderDxfId="4" totalsRowBorderDxfId="3">
  <autoFilter ref="L24:N32" xr:uid="{73517B7E-2BE2-477C-A6A7-234F34132DC8}"/>
  <tableColumns count="3">
    <tableColumn id="1" xr3:uid="{2AB99980-5393-4357-8AB8-778C99F0E5BF}" name="Nama Barang " dataDxfId="2"/>
    <tableColumn id="2" xr3:uid="{6504C278-A851-4F38-867E-9B96AB2B27A7}" name="Support" dataDxfId="1"/>
    <tableColumn id="3" xr3:uid="{A2A9F0E1-D251-4CD5-AA98-B1498E8523D2}" name="Confid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59"/>
  <sheetViews>
    <sheetView topLeftCell="J730" zoomScale="85" workbookViewId="0">
      <selection activeCell="N528" sqref="N528:U759"/>
    </sheetView>
  </sheetViews>
  <sheetFormatPr defaultRowHeight="15" x14ac:dyDescent="0.25"/>
  <cols>
    <col min="1" max="1" width="9.5703125" bestFit="1" customWidth="1"/>
    <col min="2" max="2" width="11.85546875" customWidth="1"/>
    <col min="4" max="4" width="11.42578125" customWidth="1"/>
    <col min="5" max="5" width="12.5703125" customWidth="1"/>
    <col min="7" max="7" width="16.42578125" customWidth="1"/>
    <col min="8" max="8" width="12.5703125" customWidth="1"/>
    <col min="11" max="11" width="9.5703125" bestFit="1" customWidth="1"/>
    <col min="13" max="13" width="10.5703125" customWidth="1"/>
    <col min="14" max="14" width="35.28515625" customWidth="1"/>
    <col min="15" max="15" width="9.85546875" customWidth="1"/>
    <col min="18" max="18" width="8.85546875" customWidth="1"/>
    <col min="19" max="19" width="15.42578125" customWidth="1"/>
    <col min="20" max="20" width="12.7109375" customWidth="1"/>
    <col min="21" max="21" width="10.7109375" customWidth="1"/>
    <col min="26" max="26" width="9.5703125" bestFit="1" customWidth="1"/>
  </cols>
  <sheetData>
    <row r="1" spans="1:4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t="s">
        <v>13</v>
      </c>
      <c r="H1" t="s">
        <v>25</v>
      </c>
      <c r="I1" t="s">
        <v>26</v>
      </c>
      <c r="L1" t="s">
        <v>51</v>
      </c>
      <c r="M1" t="s">
        <v>52</v>
      </c>
      <c r="N1" t="s">
        <v>53</v>
      </c>
      <c r="O1" t="s">
        <v>2</v>
      </c>
      <c r="P1" t="s">
        <v>4</v>
      </c>
      <c r="U1" t="s">
        <v>54</v>
      </c>
      <c r="X1" t="s">
        <v>51</v>
      </c>
      <c r="Y1" t="s">
        <v>56</v>
      </c>
      <c r="Z1" t="s">
        <v>55</v>
      </c>
      <c r="AA1" t="s">
        <v>4</v>
      </c>
      <c r="AF1" t="s">
        <v>228</v>
      </c>
      <c r="AG1" t="s">
        <v>227</v>
      </c>
    </row>
    <row r="2" spans="1:40" x14ac:dyDescent="0.25">
      <c r="A2" s="4">
        <v>43983</v>
      </c>
      <c r="B2" t="s">
        <v>5</v>
      </c>
      <c r="C2">
        <v>6</v>
      </c>
      <c r="D2" s="5">
        <v>5000</v>
      </c>
      <c r="E2" s="5">
        <f>D2*C2</f>
        <v>30000</v>
      </c>
      <c r="G2" t="s">
        <v>14</v>
      </c>
      <c r="H2" t="s">
        <v>27</v>
      </c>
      <c r="I2" t="s">
        <v>26</v>
      </c>
      <c r="K2" s="4">
        <v>43983</v>
      </c>
      <c r="L2" t="s">
        <v>232</v>
      </c>
      <c r="M2" t="str">
        <f>VLOOKUP(N2,$G$1:$I$21,2,FALSE)</f>
        <v>MK01</v>
      </c>
      <c r="N2" t="s">
        <v>5</v>
      </c>
      <c r="O2">
        <v>2</v>
      </c>
      <c r="P2">
        <f>VLOOKUP(N2,$G$1:$I$21,3,FALSE) * O2</f>
        <v>10000</v>
      </c>
      <c r="S2" t="s">
        <v>5</v>
      </c>
      <c r="T2">
        <v>6</v>
      </c>
      <c r="U2">
        <f>T2 - SUMIF($N$2:$N$15,S2,$O$2:$O$15)</f>
        <v>0</v>
      </c>
      <c r="X2" t="s">
        <v>232</v>
      </c>
      <c r="Y2" t="s">
        <v>528</v>
      </c>
      <c r="Z2" s="13">
        <v>43983</v>
      </c>
      <c r="AA2">
        <f t="shared" ref="AA2:AA65" si="0">SUMIF($L$2:$L$400,X2,$P$2:$P$400)</f>
        <v>15000</v>
      </c>
      <c r="AB2">
        <f t="shared" ref="AB2:AB10" si="1">COUNTIF($Y$2:$Y$10,Y2)</f>
        <v>1</v>
      </c>
      <c r="AC2" t="s">
        <v>224</v>
      </c>
      <c r="AD2">
        <f>MIN(AA2:AA297)</f>
        <v>1000</v>
      </c>
      <c r="AF2">
        <v>1</v>
      </c>
      <c r="AG2">
        <f>SMALL($AA$2:$AA$297,AF2)</f>
        <v>1000</v>
      </c>
      <c r="AK2" t="s">
        <v>229</v>
      </c>
      <c r="AL2">
        <f>VLOOKUP(AN2,AF2:AG297,2,FALSE)</f>
        <v>7500</v>
      </c>
      <c r="AN2">
        <f>COUNT(AF2:AF297)/4</f>
        <v>74</v>
      </c>
    </row>
    <row r="3" spans="1:40" x14ac:dyDescent="0.25">
      <c r="A3" s="4">
        <v>43983</v>
      </c>
      <c r="B3" t="s">
        <v>6</v>
      </c>
      <c r="C3">
        <v>5</v>
      </c>
      <c r="D3" s="5">
        <v>2500</v>
      </c>
      <c r="E3" s="5">
        <f>D3*C3</f>
        <v>12500</v>
      </c>
      <c r="G3" t="s">
        <v>15</v>
      </c>
      <c r="H3" t="s">
        <v>28</v>
      </c>
      <c r="I3" t="s">
        <v>26</v>
      </c>
      <c r="L3" t="s">
        <v>232</v>
      </c>
      <c r="M3" t="str">
        <f>VLOOKUP(N3,$G$1:$I$21,2,FALSE)</f>
        <v>MN01</v>
      </c>
      <c r="N3" t="s">
        <v>13</v>
      </c>
      <c r="O3">
        <v>1</v>
      </c>
      <c r="P3">
        <f t="shared" ref="P3:P66" si="2">VLOOKUP(N3,$G$1:$I$21,3,FALSE) * O3</f>
        <v>5000</v>
      </c>
      <c r="S3" t="s">
        <v>6</v>
      </c>
      <c r="T3">
        <v>5</v>
      </c>
      <c r="U3">
        <f>T3 - SUMIF($N$2:$N$15,S3,$O$2:$O$15)</f>
        <v>0</v>
      </c>
      <c r="X3" t="s">
        <v>233</v>
      </c>
      <c r="Y3" t="s">
        <v>529</v>
      </c>
      <c r="Z3" s="13">
        <v>43983</v>
      </c>
      <c r="AA3">
        <f t="shared" si="0"/>
        <v>8000</v>
      </c>
      <c r="AB3">
        <f t="shared" si="1"/>
        <v>1</v>
      </c>
      <c r="AC3" t="s">
        <v>225</v>
      </c>
      <c r="AD3">
        <f>AVERAGE(AA2:AA297)</f>
        <v>13949.324324324325</v>
      </c>
      <c r="AF3">
        <f>AF2+1</f>
        <v>2</v>
      </c>
      <c r="AG3">
        <f t="shared" ref="AG3:AG66" si="3">SMALL($AA$2:$AA$297,AF3)</f>
        <v>2000</v>
      </c>
      <c r="AK3" t="s">
        <v>230</v>
      </c>
      <c r="AL3">
        <f>VLOOKUP(COUNT(AF2:AF297)/2,AF2:AG297,2,FALSE)</f>
        <v>12000</v>
      </c>
    </row>
    <row r="4" spans="1:40" x14ac:dyDescent="0.25">
      <c r="A4" s="4">
        <v>43983</v>
      </c>
      <c r="B4" t="s">
        <v>7</v>
      </c>
      <c r="C4">
        <v>1</v>
      </c>
      <c r="D4" s="5">
        <v>5000</v>
      </c>
      <c r="E4" s="5">
        <f t="shared" ref="E4:E21" si="4">D4*C4</f>
        <v>5000</v>
      </c>
      <c r="G4" t="s">
        <v>16</v>
      </c>
      <c r="H4" t="s">
        <v>29</v>
      </c>
      <c r="I4" t="s">
        <v>26</v>
      </c>
      <c r="L4" t="s">
        <v>233</v>
      </c>
      <c r="M4" t="str">
        <f t="shared" ref="M4:M15" si="5">VLOOKUP(N4,$G$1:$I$21,2,FALSE)</f>
        <v>MK04</v>
      </c>
      <c r="N4" t="s">
        <v>8</v>
      </c>
      <c r="O4">
        <v>6</v>
      </c>
      <c r="P4">
        <f t="shared" si="2"/>
        <v>3000</v>
      </c>
      <c r="S4" t="s">
        <v>7</v>
      </c>
      <c r="T4">
        <v>1</v>
      </c>
      <c r="U4">
        <f t="shared" ref="U4:U7" si="6">T4 - SUMIF($N$2:$N$15,S4,$O$2:$O$15)</f>
        <v>0</v>
      </c>
      <c r="X4" t="s">
        <v>234</v>
      </c>
      <c r="Y4" t="s">
        <v>530</v>
      </c>
      <c r="Z4" s="13">
        <v>43983</v>
      </c>
      <c r="AA4">
        <f t="shared" si="0"/>
        <v>19500</v>
      </c>
      <c r="AB4">
        <f t="shared" si="1"/>
        <v>1</v>
      </c>
      <c r="AC4" t="s">
        <v>226</v>
      </c>
      <c r="AD4">
        <f>MAX(AA2:AA297)</f>
        <v>60000</v>
      </c>
      <c r="AF4">
        <f t="shared" ref="AF4:AF67" si="7">AF3+1</f>
        <v>3</v>
      </c>
      <c r="AG4">
        <f t="shared" si="3"/>
        <v>2000</v>
      </c>
      <c r="AK4" t="s">
        <v>231</v>
      </c>
      <c r="AL4">
        <f>VLOOKUP(AN4,AF2:AG297,2,FALSE)</f>
        <v>19500</v>
      </c>
      <c r="AN4">
        <f>COUNT(AF2:AF297)*3/4</f>
        <v>222</v>
      </c>
    </row>
    <row r="5" spans="1:40" x14ac:dyDescent="0.25">
      <c r="A5" s="4">
        <v>43983</v>
      </c>
      <c r="B5" t="s">
        <v>8</v>
      </c>
      <c r="C5">
        <v>36</v>
      </c>
      <c r="D5" s="5">
        <v>500</v>
      </c>
      <c r="E5" s="5">
        <f>D5*C5</f>
        <v>18000</v>
      </c>
      <c r="G5" t="s">
        <v>17</v>
      </c>
      <c r="H5" t="s">
        <v>30</v>
      </c>
      <c r="I5" t="s">
        <v>26</v>
      </c>
      <c r="L5" t="s">
        <v>233</v>
      </c>
      <c r="M5" t="str">
        <f t="shared" si="5"/>
        <v>MK06</v>
      </c>
      <c r="N5" t="s">
        <v>10</v>
      </c>
      <c r="O5">
        <v>1</v>
      </c>
      <c r="P5">
        <f t="shared" si="2"/>
        <v>5000</v>
      </c>
      <c r="S5" t="s">
        <v>8</v>
      </c>
      <c r="T5">
        <v>36</v>
      </c>
      <c r="U5">
        <f>T5 - SUMIF($N$2:$N$18,S5,$O$2:$O$18)</f>
        <v>0</v>
      </c>
      <c r="X5" t="s">
        <v>235</v>
      </c>
      <c r="Y5" t="s">
        <v>531</v>
      </c>
      <c r="Z5" s="13">
        <v>43983</v>
      </c>
      <c r="AA5">
        <f t="shared" si="0"/>
        <v>15000</v>
      </c>
      <c r="AB5">
        <f t="shared" si="1"/>
        <v>1</v>
      </c>
      <c r="AF5">
        <f t="shared" si="7"/>
        <v>4</v>
      </c>
      <c r="AG5">
        <f t="shared" si="3"/>
        <v>2000</v>
      </c>
    </row>
    <row r="6" spans="1:40" x14ac:dyDescent="0.25">
      <c r="A6" s="4">
        <v>43983</v>
      </c>
      <c r="B6" t="s">
        <v>9</v>
      </c>
      <c r="D6" s="5">
        <v>5000</v>
      </c>
      <c r="E6" s="5">
        <f t="shared" si="4"/>
        <v>0</v>
      </c>
      <c r="G6" t="s">
        <v>18</v>
      </c>
      <c r="H6" t="s">
        <v>31</v>
      </c>
      <c r="I6" t="s">
        <v>26</v>
      </c>
      <c r="L6" t="s">
        <v>234</v>
      </c>
      <c r="M6" t="str">
        <f t="shared" si="5"/>
        <v>MK02</v>
      </c>
      <c r="N6" t="s">
        <v>6</v>
      </c>
      <c r="O6">
        <v>3</v>
      </c>
      <c r="P6">
        <f t="shared" si="2"/>
        <v>7500</v>
      </c>
      <c r="S6" t="s">
        <v>10</v>
      </c>
      <c r="T6">
        <v>3</v>
      </c>
      <c r="U6">
        <f t="shared" si="6"/>
        <v>0</v>
      </c>
      <c r="X6" t="s">
        <v>236</v>
      </c>
      <c r="Y6" t="s">
        <v>532</v>
      </c>
      <c r="Z6" s="13">
        <v>43983</v>
      </c>
      <c r="AA6">
        <f t="shared" si="0"/>
        <v>15000</v>
      </c>
      <c r="AB6">
        <f t="shared" si="1"/>
        <v>1</v>
      </c>
      <c r="AD6">
        <f>COUNTIF(AA2:AA297,"60000")</f>
        <v>1</v>
      </c>
      <c r="AF6">
        <f t="shared" si="7"/>
        <v>5</v>
      </c>
      <c r="AG6">
        <f t="shared" si="3"/>
        <v>2500</v>
      </c>
    </row>
    <row r="7" spans="1:40" x14ac:dyDescent="0.25">
      <c r="A7" s="4">
        <v>43983</v>
      </c>
      <c r="B7" t="s">
        <v>10</v>
      </c>
      <c r="C7">
        <v>3</v>
      </c>
      <c r="D7" s="5">
        <v>5000</v>
      </c>
      <c r="E7" s="5">
        <f t="shared" si="4"/>
        <v>15000</v>
      </c>
      <c r="G7" t="s">
        <v>19</v>
      </c>
      <c r="H7" t="s">
        <v>32</v>
      </c>
      <c r="I7" t="s">
        <v>26</v>
      </c>
      <c r="L7" t="s">
        <v>234</v>
      </c>
      <c r="M7" t="str">
        <f t="shared" si="5"/>
        <v>MN01</v>
      </c>
      <c r="N7" t="s">
        <v>13</v>
      </c>
      <c r="O7">
        <v>2</v>
      </c>
      <c r="P7">
        <f t="shared" si="2"/>
        <v>10000</v>
      </c>
      <c r="S7" t="s">
        <v>13</v>
      </c>
      <c r="T7">
        <v>4</v>
      </c>
      <c r="U7">
        <f t="shared" si="6"/>
        <v>0</v>
      </c>
      <c r="X7" t="s">
        <v>237</v>
      </c>
      <c r="Y7" t="s">
        <v>533</v>
      </c>
      <c r="Z7" s="13">
        <v>43983</v>
      </c>
      <c r="AA7">
        <f t="shared" si="0"/>
        <v>20000</v>
      </c>
      <c r="AB7">
        <f t="shared" si="1"/>
        <v>1</v>
      </c>
      <c r="AF7">
        <f t="shared" si="7"/>
        <v>6</v>
      </c>
      <c r="AG7">
        <f t="shared" si="3"/>
        <v>2500</v>
      </c>
    </row>
    <row r="8" spans="1:40" x14ac:dyDescent="0.25">
      <c r="A8" s="4">
        <v>43983</v>
      </c>
      <c r="B8" t="s">
        <v>11</v>
      </c>
      <c r="D8" s="5">
        <v>10000</v>
      </c>
      <c r="E8" s="5">
        <f t="shared" si="4"/>
        <v>0</v>
      </c>
      <c r="G8" t="s">
        <v>20</v>
      </c>
      <c r="H8" t="s">
        <v>33</v>
      </c>
      <c r="I8" t="s">
        <v>26</v>
      </c>
      <c r="L8" t="s">
        <v>234</v>
      </c>
      <c r="M8" t="str">
        <f t="shared" si="5"/>
        <v>MK04</v>
      </c>
      <c r="N8" t="s">
        <v>8</v>
      </c>
      <c r="O8">
        <v>4</v>
      </c>
      <c r="P8">
        <f t="shared" si="2"/>
        <v>2000</v>
      </c>
      <c r="X8" t="s">
        <v>238</v>
      </c>
      <c r="Y8" t="s">
        <v>534</v>
      </c>
      <c r="Z8" s="13">
        <v>43983</v>
      </c>
      <c r="AA8">
        <f t="shared" si="0"/>
        <v>3000</v>
      </c>
      <c r="AB8">
        <f t="shared" si="1"/>
        <v>1</v>
      </c>
      <c r="AD8" t="str">
        <f ca="1">CONCATENATE("K",IF(AF8 &lt;= $AL$2, RANDBETWEEN(1,20), IF(AF8 &gt;= $AL$4, RANDBETWEEN(61,80), IF(AF8 &lt; $AL$3, RANDBETWEEN(21,40), IF(AF8 &gt;= $AL$3, RANDBETWEEN(41,60))))))</f>
        <v>K8</v>
      </c>
      <c r="AF8">
        <f t="shared" si="7"/>
        <v>7</v>
      </c>
      <c r="AG8">
        <f t="shared" si="3"/>
        <v>2500</v>
      </c>
    </row>
    <row r="9" spans="1:40" x14ac:dyDescent="0.25">
      <c r="A9" s="4">
        <v>43983</v>
      </c>
      <c r="B9" t="s">
        <v>12</v>
      </c>
      <c r="D9" s="5">
        <v>5000</v>
      </c>
      <c r="E9" s="5">
        <f t="shared" si="4"/>
        <v>0</v>
      </c>
      <c r="G9" t="s">
        <v>21</v>
      </c>
      <c r="H9" t="s">
        <v>34</v>
      </c>
      <c r="I9" t="s">
        <v>35</v>
      </c>
      <c r="L9" t="s">
        <v>235</v>
      </c>
      <c r="M9" t="str">
        <f t="shared" si="5"/>
        <v>MK06</v>
      </c>
      <c r="N9" t="s">
        <v>10</v>
      </c>
      <c r="O9">
        <v>2</v>
      </c>
      <c r="P9">
        <f t="shared" si="2"/>
        <v>10000</v>
      </c>
      <c r="X9" t="s">
        <v>239</v>
      </c>
      <c r="Y9" t="s">
        <v>535</v>
      </c>
      <c r="Z9" s="13">
        <v>43983</v>
      </c>
      <c r="AA9">
        <f t="shared" si="0"/>
        <v>2500</v>
      </c>
      <c r="AB9">
        <f t="shared" si="1"/>
        <v>1</v>
      </c>
      <c r="AF9">
        <f t="shared" si="7"/>
        <v>8</v>
      </c>
      <c r="AG9">
        <f t="shared" si="3"/>
        <v>2500</v>
      </c>
    </row>
    <row r="10" spans="1:40" x14ac:dyDescent="0.25">
      <c r="A10" s="4">
        <v>43983</v>
      </c>
      <c r="B10" t="s">
        <v>13</v>
      </c>
      <c r="C10">
        <v>4</v>
      </c>
      <c r="D10" s="5">
        <v>5000</v>
      </c>
      <c r="E10" s="5">
        <f t="shared" si="4"/>
        <v>20000</v>
      </c>
      <c r="G10" t="s">
        <v>22</v>
      </c>
      <c r="H10" t="s">
        <v>36</v>
      </c>
      <c r="I10" t="s">
        <v>35</v>
      </c>
      <c r="L10" t="s">
        <v>235</v>
      </c>
      <c r="M10" t="str">
        <f>VLOOKUP(N10,$G$1:$I$21,2,FALSE)</f>
        <v>MN01</v>
      </c>
      <c r="N10" t="s">
        <v>13</v>
      </c>
      <c r="O10">
        <v>1</v>
      </c>
      <c r="P10">
        <f t="shared" si="2"/>
        <v>5000</v>
      </c>
      <c r="X10" t="s">
        <v>240</v>
      </c>
      <c r="Y10" t="s">
        <v>536</v>
      </c>
      <c r="Z10" s="13">
        <v>43983</v>
      </c>
      <c r="AA10">
        <f t="shared" si="0"/>
        <v>2500</v>
      </c>
      <c r="AB10">
        <f t="shared" si="1"/>
        <v>1</v>
      </c>
      <c r="AF10">
        <f t="shared" si="7"/>
        <v>9</v>
      </c>
      <c r="AG10">
        <f t="shared" si="3"/>
        <v>2500</v>
      </c>
    </row>
    <row r="11" spans="1:40" x14ac:dyDescent="0.25">
      <c r="A11" s="4">
        <v>43983</v>
      </c>
      <c r="B11" t="s">
        <v>14</v>
      </c>
      <c r="D11" s="5">
        <v>5000</v>
      </c>
      <c r="E11" s="5">
        <f t="shared" si="4"/>
        <v>0</v>
      </c>
      <c r="G11" t="s">
        <v>23</v>
      </c>
      <c r="H11" t="s">
        <v>37</v>
      </c>
      <c r="I11" t="s">
        <v>35</v>
      </c>
      <c r="L11" t="s">
        <v>236</v>
      </c>
      <c r="M11" t="str">
        <f t="shared" si="5"/>
        <v>MK01</v>
      </c>
      <c r="N11" t="s">
        <v>5</v>
      </c>
      <c r="O11">
        <v>2</v>
      </c>
      <c r="P11">
        <f t="shared" si="2"/>
        <v>10000</v>
      </c>
      <c r="X11" t="s">
        <v>241</v>
      </c>
      <c r="Y11" t="s">
        <v>537</v>
      </c>
      <c r="Z11" s="13">
        <v>43984</v>
      </c>
      <c r="AA11">
        <f t="shared" si="0"/>
        <v>10000</v>
      </c>
      <c r="AB11">
        <f t="shared" ref="AB11:AB18" si="8">COUNTIF(Y$11:Y$18,Y11)</f>
        <v>1</v>
      </c>
      <c r="AF11">
        <f t="shared" si="7"/>
        <v>10</v>
      </c>
      <c r="AG11">
        <f t="shared" si="3"/>
        <v>2500</v>
      </c>
    </row>
    <row r="12" spans="1:40" x14ac:dyDescent="0.25">
      <c r="A12" s="4">
        <v>43983</v>
      </c>
      <c r="B12" t="s">
        <v>15</v>
      </c>
      <c r="D12" s="5">
        <v>5000</v>
      </c>
      <c r="E12" s="5">
        <f t="shared" si="4"/>
        <v>0</v>
      </c>
      <c r="G12" t="s">
        <v>58</v>
      </c>
      <c r="H12" t="s">
        <v>38</v>
      </c>
      <c r="I12" t="s">
        <v>35</v>
      </c>
      <c r="L12" t="s">
        <v>236</v>
      </c>
      <c r="M12" t="str">
        <f t="shared" si="5"/>
        <v>MK04</v>
      </c>
      <c r="N12" t="s">
        <v>8</v>
      </c>
      <c r="O12">
        <v>10</v>
      </c>
      <c r="P12">
        <f t="shared" si="2"/>
        <v>5000</v>
      </c>
      <c r="X12" t="s">
        <v>242</v>
      </c>
      <c r="Y12" t="s">
        <v>538</v>
      </c>
      <c r="Z12" s="13">
        <v>43984</v>
      </c>
      <c r="AA12">
        <f t="shared" si="0"/>
        <v>12000</v>
      </c>
      <c r="AB12">
        <f t="shared" si="8"/>
        <v>1</v>
      </c>
      <c r="AF12">
        <f t="shared" si="7"/>
        <v>11</v>
      </c>
      <c r="AG12">
        <f t="shared" si="3"/>
        <v>2500</v>
      </c>
    </row>
    <row r="13" spans="1:40" x14ac:dyDescent="0.25">
      <c r="A13" s="4">
        <v>43983</v>
      </c>
      <c r="B13" t="s">
        <v>16</v>
      </c>
      <c r="D13" s="5">
        <v>5000</v>
      </c>
      <c r="E13" s="5">
        <f t="shared" si="4"/>
        <v>0</v>
      </c>
      <c r="L13" t="s">
        <v>237</v>
      </c>
      <c r="M13" t="str">
        <f t="shared" si="5"/>
        <v>MK03</v>
      </c>
      <c r="N13" t="s">
        <v>7</v>
      </c>
      <c r="O13">
        <v>1</v>
      </c>
      <c r="P13">
        <f t="shared" si="2"/>
        <v>5000</v>
      </c>
      <c r="X13" t="s">
        <v>243</v>
      </c>
      <c r="Y13" t="s">
        <v>539</v>
      </c>
      <c r="Z13" s="13">
        <v>43984</v>
      </c>
      <c r="AA13">
        <f t="shared" si="0"/>
        <v>15000</v>
      </c>
      <c r="AB13">
        <f t="shared" si="8"/>
        <v>1</v>
      </c>
      <c r="AF13">
        <f t="shared" si="7"/>
        <v>12</v>
      </c>
      <c r="AG13">
        <f t="shared" si="3"/>
        <v>2500</v>
      </c>
    </row>
    <row r="14" spans="1:40" x14ac:dyDescent="0.25">
      <c r="A14" s="4">
        <v>43983</v>
      </c>
      <c r="B14" t="s">
        <v>17</v>
      </c>
      <c r="D14" s="5">
        <v>5000</v>
      </c>
      <c r="E14" s="5">
        <f t="shared" si="4"/>
        <v>0</v>
      </c>
      <c r="G14" t="s">
        <v>5</v>
      </c>
      <c r="H14" t="s">
        <v>39</v>
      </c>
      <c r="I14" t="s">
        <v>26</v>
      </c>
      <c r="L14" t="s">
        <v>237</v>
      </c>
      <c r="M14" t="str">
        <f t="shared" si="5"/>
        <v>MK02</v>
      </c>
      <c r="N14" t="s">
        <v>6</v>
      </c>
      <c r="O14">
        <v>2</v>
      </c>
      <c r="P14">
        <f t="shared" si="2"/>
        <v>5000</v>
      </c>
      <c r="X14" t="s">
        <v>244</v>
      </c>
      <c r="Y14" t="s">
        <v>540</v>
      </c>
      <c r="Z14" s="13">
        <v>43984</v>
      </c>
      <c r="AA14">
        <f t="shared" si="0"/>
        <v>20000</v>
      </c>
      <c r="AB14">
        <f t="shared" si="8"/>
        <v>1</v>
      </c>
      <c r="AF14">
        <f t="shared" si="7"/>
        <v>13</v>
      </c>
      <c r="AG14">
        <f t="shared" si="3"/>
        <v>3000</v>
      </c>
    </row>
    <row r="15" spans="1:40" x14ac:dyDescent="0.25">
      <c r="A15" s="4">
        <v>43983</v>
      </c>
      <c r="B15" t="s">
        <v>18</v>
      </c>
      <c r="D15" s="5">
        <v>5000</v>
      </c>
      <c r="E15" s="5">
        <f t="shared" si="4"/>
        <v>0</v>
      </c>
      <c r="G15" t="s">
        <v>6</v>
      </c>
      <c r="H15" t="s">
        <v>40</v>
      </c>
      <c r="I15" t="s">
        <v>41</v>
      </c>
      <c r="L15" t="s">
        <v>237</v>
      </c>
      <c r="M15" t="str">
        <f t="shared" si="5"/>
        <v>MK01</v>
      </c>
      <c r="N15" t="s">
        <v>5</v>
      </c>
      <c r="O15">
        <v>2</v>
      </c>
      <c r="P15">
        <f t="shared" si="2"/>
        <v>10000</v>
      </c>
      <c r="X15" t="s">
        <v>245</v>
      </c>
      <c r="Y15" t="s">
        <v>534</v>
      </c>
      <c r="Z15" s="13">
        <v>43984</v>
      </c>
      <c r="AA15">
        <f t="shared" si="0"/>
        <v>2500</v>
      </c>
      <c r="AB15">
        <f t="shared" si="8"/>
        <v>1</v>
      </c>
      <c r="AF15">
        <f t="shared" si="7"/>
        <v>14</v>
      </c>
      <c r="AG15">
        <f t="shared" si="3"/>
        <v>3000</v>
      </c>
    </row>
    <row r="16" spans="1:40" x14ac:dyDescent="0.25">
      <c r="A16" s="4">
        <v>43983</v>
      </c>
      <c r="B16" t="s">
        <v>19</v>
      </c>
      <c r="D16" s="5">
        <v>5000</v>
      </c>
      <c r="E16" s="5">
        <f t="shared" si="4"/>
        <v>0</v>
      </c>
      <c r="G16" t="s">
        <v>7</v>
      </c>
      <c r="H16" t="s">
        <v>42</v>
      </c>
      <c r="I16" t="s">
        <v>26</v>
      </c>
      <c r="L16" t="s">
        <v>238</v>
      </c>
      <c r="M16" t="str">
        <f>VLOOKUP(N16,$G$1:$I$21,2,FALSE)</f>
        <v>MK04</v>
      </c>
      <c r="N16" t="s">
        <v>8</v>
      </c>
      <c r="O16">
        <v>6</v>
      </c>
      <c r="P16">
        <f t="shared" si="2"/>
        <v>3000</v>
      </c>
      <c r="X16" t="s">
        <v>246</v>
      </c>
      <c r="Y16" t="s">
        <v>541</v>
      </c>
      <c r="Z16" s="13">
        <v>43984</v>
      </c>
      <c r="AA16">
        <f t="shared" si="0"/>
        <v>4500</v>
      </c>
      <c r="AB16">
        <f t="shared" si="8"/>
        <v>1</v>
      </c>
      <c r="AF16">
        <f t="shared" si="7"/>
        <v>15</v>
      </c>
      <c r="AG16">
        <f t="shared" si="3"/>
        <v>3000</v>
      </c>
    </row>
    <row r="17" spans="1:33" x14ac:dyDescent="0.25">
      <c r="A17" s="4">
        <v>43983</v>
      </c>
      <c r="B17" t="s">
        <v>20</v>
      </c>
      <c r="D17" s="5">
        <v>5000</v>
      </c>
      <c r="E17" s="5">
        <f t="shared" si="4"/>
        <v>0</v>
      </c>
      <c r="G17" t="s">
        <v>8</v>
      </c>
      <c r="H17" t="s">
        <v>43</v>
      </c>
      <c r="I17" t="s">
        <v>44</v>
      </c>
      <c r="L17" t="s">
        <v>239</v>
      </c>
      <c r="M17" t="str">
        <f>VLOOKUP(N17,$G$1:$I$21,2,FALSE)</f>
        <v>MK04</v>
      </c>
      <c r="N17" t="s">
        <v>8</v>
      </c>
      <c r="O17">
        <v>5</v>
      </c>
      <c r="P17">
        <f t="shared" si="2"/>
        <v>2500</v>
      </c>
      <c r="X17" t="s">
        <v>247</v>
      </c>
      <c r="Y17" t="s">
        <v>542</v>
      </c>
      <c r="Z17" s="13">
        <v>43984</v>
      </c>
      <c r="AA17">
        <f t="shared" si="0"/>
        <v>15000</v>
      </c>
      <c r="AB17">
        <f t="shared" si="8"/>
        <v>1</v>
      </c>
      <c r="AF17">
        <f t="shared" si="7"/>
        <v>16</v>
      </c>
      <c r="AG17">
        <f t="shared" si="3"/>
        <v>4000</v>
      </c>
    </row>
    <row r="18" spans="1:33" x14ac:dyDescent="0.25">
      <c r="A18" s="4">
        <v>43983</v>
      </c>
      <c r="B18" t="s">
        <v>21</v>
      </c>
      <c r="D18" s="5">
        <v>7000</v>
      </c>
      <c r="E18" s="5">
        <f t="shared" si="4"/>
        <v>0</v>
      </c>
      <c r="G18" t="s">
        <v>9</v>
      </c>
      <c r="H18" t="s">
        <v>45</v>
      </c>
      <c r="I18" t="s">
        <v>26</v>
      </c>
      <c r="L18" t="s">
        <v>240</v>
      </c>
      <c r="M18" t="str">
        <f t="shared" ref="M18:M84" si="9">VLOOKUP(N18,$G$1:$I$21,2,FALSE)</f>
        <v>MK04</v>
      </c>
      <c r="N18" t="s">
        <v>8</v>
      </c>
      <c r="O18">
        <v>5</v>
      </c>
      <c r="P18">
        <f t="shared" si="2"/>
        <v>2500</v>
      </c>
      <c r="X18" t="s">
        <v>248</v>
      </c>
      <c r="Y18" t="s">
        <v>543</v>
      </c>
      <c r="Z18" s="13">
        <v>43984</v>
      </c>
      <c r="AA18">
        <f t="shared" si="0"/>
        <v>13500</v>
      </c>
      <c r="AB18">
        <f t="shared" si="8"/>
        <v>1</v>
      </c>
      <c r="AF18">
        <f t="shared" si="7"/>
        <v>17</v>
      </c>
      <c r="AG18">
        <f t="shared" si="3"/>
        <v>4000</v>
      </c>
    </row>
    <row r="19" spans="1:33" x14ac:dyDescent="0.25">
      <c r="A19" s="4">
        <v>43983</v>
      </c>
      <c r="B19" t="s">
        <v>22</v>
      </c>
      <c r="D19" s="5">
        <v>7000</v>
      </c>
      <c r="E19" s="5">
        <f t="shared" si="4"/>
        <v>0</v>
      </c>
      <c r="G19" t="s">
        <v>10</v>
      </c>
      <c r="H19" t="s">
        <v>46</v>
      </c>
      <c r="I19" t="s">
        <v>26</v>
      </c>
      <c r="K19" s="4">
        <v>43984</v>
      </c>
      <c r="L19" t="s">
        <v>241</v>
      </c>
      <c r="M19" t="str">
        <f t="shared" si="9"/>
        <v>MK02</v>
      </c>
      <c r="N19" t="s">
        <v>6</v>
      </c>
      <c r="O19">
        <v>4</v>
      </c>
      <c r="P19">
        <f t="shared" si="2"/>
        <v>10000</v>
      </c>
      <c r="S19" t="s">
        <v>5</v>
      </c>
      <c r="T19">
        <v>9</v>
      </c>
      <c r="U19">
        <f>T19 - SUMIF($N$19:$N$30,S19,$O$19:$O$30)</f>
        <v>0</v>
      </c>
      <c r="X19" t="s">
        <v>249</v>
      </c>
      <c r="Y19" t="s">
        <v>536</v>
      </c>
      <c r="Z19" s="13">
        <v>43985</v>
      </c>
      <c r="AA19">
        <f t="shared" si="0"/>
        <v>7000</v>
      </c>
      <c r="AB19">
        <f t="shared" ref="AB19:AB25" si="10">COUNTIF(Y$19:Y$25,Y19)</f>
        <v>1</v>
      </c>
      <c r="AD19" t="str">
        <f ca="1">CONCATENATE("K",IF(AF19 &lt;= $AL$2, RANDBETWEEN(1,20), IF(AF19 &gt;= $AL$4, RANDBETWEEN(61,80), IF(AF19 &lt; $AL$3, RANDBETWEEN(21,40), IF(AF19 &gt;= $AL$3, RANDBETWEEN(41,60))))))</f>
        <v>K3</v>
      </c>
      <c r="AF19">
        <f t="shared" si="7"/>
        <v>18</v>
      </c>
      <c r="AG19">
        <f t="shared" si="3"/>
        <v>4000</v>
      </c>
    </row>
    <row r="20" spans="1:33" x14ac:dyDescent="0.25">
      <c r="A20" s="4">
        <v>43983</v>
      </c>
      <c r="B20" t="s">
        <v>23</v>
      </c>
      <c r="D20" s="5">
        <v>7000</v>
      </c>
      <c r="E20" s="5">
        <f t="shared" si="4"/>
        <v>0</v>
      </c>
      <c r="G20" t="s">
        <v>48</v>
      </c>
      <c r="H20" t="s">
        <v>47</v>
      </c>
      <c r="I20" t="s">
        <v>49</v>
      </c>
      <c r="L20" t="s">
        <v>242</v>
      </c>
      <c r="M20" t="str">
        <f t="shared" si="9"/>
        <v>MK04</v>
      </c>
      <c r="N20" t="s">
        <v>8</v>
      </c>
      <c r="O20">
        <v>4</v>
      </c>
      <c r="P20">
        <f t="shared" si="2"/>
        <v>2000</v>
      </c>
      <c r="S20" t="s">
        <v>6</v>
      </c>
      <c r="T20">
        <v>5</v>
      </c>
      <c r="U20">
        <f t="shared" ref="U20:U23" si="11">T20 - SUMIF($N$19:$N$30,S20,$O$19:$O$30)</f>
        <v>0</v>
      </c>
      <c r="X20" t="s">
        <v>250</v>
      </c>
      <c r="Y20" t="s">
        <v>544</v>
      </c>
      <c r="Z20" s="13">
        <v>43985</v>
      </c>
      <c r="AA20">
        <f t="shared" si="0"/>
        <v>25000</v>
      </c>
      <c r="AB20">
        <f t="shared" si="10"/>
        <v>1</v>
      </c>
      <c r="AF20">
        <f t="shared" si="7"/>
        <v>19</v>
      </c>
      <c r="AG20">
        <f t="shared" si="3"/>
        <v>4500</v>
      </c>
    </row>
    <row r="21" spans="1:33" x14ac:dyDescent="0.25">
      <c r="A21" s="4">
        <v>43983</v>
      </c>
      <c r="B21" t="s">
        <v>24</v>
      </c>
      <c r="D21" s="5">
        <v>7000</v>
      </c>
      <c r="E21" s="5">
        <f t="shared" si="4"/>
        <v>0</v>
      </c>
      <c r="G21" t="s">
        <v>12</v>
      </c>
      <c r="H21" t="s">
        <v>50</v>
      </c>
      <c r="I21" t="s">
        <v>26</v>
      </c>
      <c r="L21" t="s">
        <v>242</v>
      </c>
      <c r="M21" t="str">
        <f t="shared" si="9"/>
        <v>MK07</v>
      </c>
      <c r="N21" t="s">
        <v>48</v>
      </c>
      <c r="O21">
        <v>1</v>
      </c>
      <c r="P21">
        <f t="shared" si="2"/>
        <v>10000</v>
      </c>
      <c r="S21" t="s">
        <v>8</v>
      </c>
      <c r="T21">
        <v>20</v>
      </c>
      <c r="U21">
        <f>T21 - SUMIF($N$19:$N$31,S21,$O$19:$O$31)</f>
        <v>0</v>
      </c>
      <c r="X21" t="s">
        <v>251</v>
      </c>
      <c r="Y21" t="s">
        <v>545</v>
      </c>
      <c r="Z21" s="13">
        <v>43985</v>
      </c>
      <c r="AA21">
        <f t="shared" si="0"/>
        <v>7500</v>
      </c>
      <c r="AB21">
        <f t="shared" si="10"/>
        <v>1</v>
      </c>
      <c r="AF21">
        <f t="shared" si="7"/>
        <v>20</v>
      </c>
      <c r="AG21">
        <f t="shared" si="3"/>
        <v>4500</v>
      </c>
    </row>
    <row r="22" spans="1:33" x14ac:dyDescent="0.25">
      <c r="A22" s="6" t="s">
        <v>4</v>
      </c>
      <c r="B22" s="7"/>
      <c r="C22" s="8"/>
      <c r="D22" s="8"/>
      <c r="E22" s="9">
        <f>SUM(E2:E21)</f>
        <v>100500</v>
      </c>
      <c r="L22" t="s">
        <v>243</v>
      </c>
      <c r="M22" t="str">
        <f t="shared" si="9"/>
        <v>MK01</v>
      </c>
      <c r="N22" t="s">
        <v>5</v>
      </c>
      <c r="O22">
        <v>2</v>
      </c>
      <c r="P22">
        <f t="shared" si="2"/>
        <v>10000</v>
      </c>
      <c r="S22" t="s">
        <v>48</v>
      </c>
      <c r="T22">
        <v>2</v>
      </c>
      <c r="U22">
        <f>T22 - SUMIF($N$19:$N$30,S22,$O$19:$O$30)</f>
        <v>0</v>
      </c>
      <c r="X22" t="s">
        <v>252</v>
      </c>
      <c r="Y22" t="s">
        <v>546</v>
      </c>
      <c r="Z22" s="13">
        <v>43985</v>
      </c>
      <c r="AA22">
        <f t="shared" si="0"/>
        <v>9000</v>
      </c>
      <c r="AB22">
        <f t="shared" si="10"/>
        <v>1</v>
      </c>
      <c r="AF22">
        <f t="shared" si="7"/>
        <v>21</v>
      </c>
      <c r="AG22">
        <f t="shared" si="3"/>
        <v>4500</v>
      </c>
    </row>
    <row r="23" spans="1:33" x14ac:dyDescent="0.25">
      <c r="A23" s="4">
        <v>43984</v>
      </c>
      <c r="B23" t="s">
        <v>5</v>
      </c>
      <c r="C23">
        <v>9</v>
      </c>
      <c r="D23" s="5">
        <v>5000</v>
      </c>
      <c r="E23" s="5">
        <f>D23*C23</f>
        <v>45000</v>
      </c>
      <c r="L23" t="s">
        <v>243</v>
      </c>
      <c r="M23" t="str">
        <f t="shared" si="9"/>
        <v>MN03</v>
      </c>
      <c r="N23" t="s">
        <v>15</v>
      </c>
      <c r="O23">
        <v>1</v>
      </c>
      <c r="P23">
        <f t="shared" si="2"/>
        <v>5000</v>
      </c>
      <c r="S23" t="s">
        <v>15</v>
      </c>
      <c r="T23">
        <v>1</v>
      </c>
      <c r="U23">
        <f t="shared" si="11"/>
        <v>0</v>
      </c>
      <c r="X23" t="s">
        <v>253</v>
      </c>
      <c r="Y23" t="s">
        <v>547</v>
      </c>
      <c r="Z23" s="13">
        <v>43985</v>
      </c>
      <c r="AA23">
        <f t="shared" si="0"/>
        <v>25000</v>
      </c>
      <c r="AB23">
        <f t="shared" si="10"/>
        <v>1</v>
      </c>
      <c r="AF23">
        <f t="shared" si="7"/>
        <v>22</v>
      </c>
      <c r="AG23">
        <f t="shared" si="3"/>
        <v>5000</v>
      </c>
    </row>
    <row r="24" spans="1:33" x14ac:dyDescent="0.25">
      <c r="A24" s="4">
        <v>43984</v>
      </c>
      <c r="B24" t="s">
        <v>6</v>
      </c>
      <c r="C24">
        <v>5</v>
      </c>
      <c r="D24" s="5">
        <v>2500</v>
      </c>
      <c r="E24" s="5">
        <f>D24*C24</f>
        <v>12500</v>
      </c>
      <c r="L24" t="s">
        <v>244</v>
      </c>
      <c r="M24" t="str">
        <f>VLOOKUP(N24,$G$1:$I$21,2,FALSE)</f>
        <v>MK01</v>
      </c>
      <c r="N24" t="s">
        <v>5</v>
      </c>
      <c r="O24">
        <v>2</v>
      </c>
      <c r="P24">
        <f t="shared" si="2"/>
        <v>10000</v>
      </c>
      <c r="X24" t="s">
        <v>254</v>
      </c>
      <c r="Y24" t="s">
        <v>534</v>
      </c>
      <c r="Z24" s="13">
        <v>43985</v>
      </c>
      <c r="AA24">
        <f t="shared" si="0"/>
        <v>2500</v>
      </c>
      <c r="AB24">
        <f t="shared" si="10"/>
        <v>1</v>
      </c>
      <c r="AF24">
        <f t="shared" si="7"/>
        <v>23</v>
      </c>
      <c r="AG24">
        <f t="shared" si="3"/>
        <v>5000</v>
      </c>
    </row>
    <row r="25" spans="1:33" x14ac:dyDescent="0.25">
      <c r="A25" s="4">
        <v>43984</v>
      </c>
      <c r="B25" t="s">
        <v>7</v>
      </c>
      <c r="D25" s="5">
        <v>5000</v>
      </c>
      <c r="E25" s="5">
        <f t="shared" ref="E25" si="12">D25*C25</f>
        <v>0</v>
      </c>
      <c r="L25" t="s">
        <v>244</v>
      </c>
      <c r="M25" t="str">
        <f t="shared" si="9"/>
        <v>MK07</v>
      </c>
      <c r="N25" t="s">
        <v>48</v>
      </c>
      <c r="O25">
        <v>1</v>
      </c>
      <c r="P25">
        <f t="shared" si="2"/>
        <v>10000</v>
      </c>
      <c r="X25" t="s">
        <v>255</v>
      </c>
      <c r="Y25" t="s">
        <v>548</v>
      </c>
      <c r="Z25" s="13">
        <v>43985</v>
      </c>
      <c r="AA25">
        <f t="shared" si="0"/>
        <v>16500</v>
      </c>
      <c r="AB25">
        <f t="shared" si="10"/>
        <v>1</v>
      </c>
      <c r="AF25">
        <f t="shared" si="7"/>
        <v>24</v>
      </c>
      <c r="AG25">
        <f t="shared" si="3"/>
        <v>5000</v>
      </c>
    </row>
    <row r="26" spans="1:33" x14ac:dyDescent="0.25">
      <c r="A26" s="4">
        <v>43984</v>
      </c>
      <c r="B26" t="s">
        <v>8</v>
      </c>
      <c r="C26">
        <v>20</v>
      </c>
      <c r="D26" s="5">
        <v>500</v>
      </c>
      <c r="E26" s="5">
        <f>D26*C26</f>
        <v>10000</v>
      </c>
      <c r="L26" t="s">
        <v>245</v>
      </c>
      <c r="M26" t="str">
        <f t="shared" si="9"/>
        <v>MK04</v>
      </c>
      <c r="N26" t="s">
        <v>8</v>
      </c>
      <c r="O26">
        <v>5</v>
      </c>
      <c r="P26">
        <f t="shared" si="2"/>
        <v>2500</v>
      </c>
      <c r="X26" t="s">
        <v>256</v>
      </c>
      <c r="Y26" t="s">
        <v>549</v>
      </c>
      <c r="Z26" s="13">
        <v>43986</v>
      </c>
      <c r="AA26">
        <f t="shared" si="0"/>
        <v>15000</v>
      </c>
      <c r="AB26">
        <f t="shared" ref="AB26:AB34" si="13">COUNTIF(Y$26:Y$34,Y26)</f>
        <v>1</v>
      </c>
      <c r="AD26" t="str">
        <f ca="1">CONCATENATE("K",IF(AF26 &lt;= $AL$2, RANDBETWEEN(1,20), IF(AF26 &gt;= $AL$4, RANDBETWEEN(61,80), IF(AF26 &lt; $AL$3, RANDBETWEEN(21,40), IF(AF26 &gt;= $AL$3, RANDBETWEEN(41,60))))))</f>
        <v>K9</v>
      </c>
      <c r="AF26">
        <f t="shared" si="7"/>
        <v>25</v>
      </c>
      <c r="AG26">
        <f t="shared" si="3"/>
        <v>5000</v>
      </c>
    </row>
    <row r="27" spans="1:33" x14ac:dyDescent="0.25">
      <c r="A27" s="4">
        <v>43984</v>
      </c>
      <c r="B27" t="s">
        <v>9</v>
      </c>
      <c r="D27" s="5">
        <v>5000</v>
      </c>
      <c r="E27" s="5">
        <f t="shared" ref="E27:E42" si="14">D27*C27</f>
        <v>0</v>
      </c>
      <c r="L27" t="s">
        <v>246</v>
      </c>
      <c r="M27" t="str">
        <f t="shared" si="9"/>
        <v>MK02</v>
      </c>
      <c r="N27" t="s">
        <v>6</v>
      </c>
      <c r="O27">
        <v>1</v>
      </c>
      <c r="P27">
        <f t="shared" si="2"/>
        <v>2500</v>
      </c>
      <c r="X27" t="s">
        <v>257</v>
      </c>
      <c r="Y27" t="s">
        <v>550</v>
      </c>
      <c r="Z27" s="13">
        <v>43986</v>
      </c>
      <c r="AA27">
        <f t="shared" si="0"/>
        <v>20000</v>
      </c>
      <c r="AB27">
        <f t="shared" si="13"/>
        <v>1</v>
      </c>
      <c r="AF27">
        <f t="shared" si="7"/>
        <v>26</v>
      </c>
      <c r="AG27">
        <f t="shared" si="3"/>
        <v>5000</v>
      </c>
    </row>
    <row r="28" spans="1:33" x14ac:dyDescent="0.25">
      <c r="A28" s="4">
        <v>43984</v>
      </c>
      <c r="B28" t="s">
        <v>10</v>
      </c>
      <c r="D28" s="5">
        <v>5000</v>
      </c>
      <c r="E28" s="5">
        <f t="shared" si="14"/>
        <v>0</v>
      </c>
      <c r="L28" t="s">
        <v>246</v>
      </c>
      <c r="M28" t="str">
        <f t="shared" si="9"/>
        <v>MK04</v>
      </c>
      <c r="N28" t="s">
        <v>8</v>
      </c>
      <c r="O28">
        <v>4</v>
      </c>
      <c r="P28">
        <f t="shared" si="2"/>
        <v>2000</v>
      </c>
      <c r="X28" t="s">
        <v>258</v>
      </c>
      <c r="Y28" t="s">
        <v>551</v>
      </c>
      <c r="Z28" s="13">
        <v>43986</v>
      </c>
      <c r="AA28">
        <f t="shared" si="0"/>
        <v>17500</v>
      </c>
      <c r="AB28">
        <f t="shared" si="13"/>
        <v>1</v>
      </c>
      <c r="AF28">
        <f t="shared" si="7"/>
        <v>27</v>
      </c>
      <c r="AG28">
        <f t="shared" si="3"/>
        <v>5000</v>
      </c>
    </row>
    <row r="29" spans="1:33" x14ac:dyDescent="0.25">
      <c r="A29" s="4">
        <v>43984</v>
      </c>
      <c r="B29" t="s">
        <v>11</v>
      </c>
      <c r="C29">
        <v>2</v>
      </c>
      <c r="D29" s="5">
        <v>10000</v>
      </c>
      <c r="E29" s="5">
        <f t="shared" si="14"/>
        <v>20000</v>
      </c>
      <c r="L29" t="s">
        <v>247</v>
      </c>
      <c r="M29" t="str">
        <f t="shared" si="9"/>
        <v>MK01</v>
      </c>
      <c r="N29" t="s">
        <v>5</v>
      </c>
      <c r="O29">
        <v>3</v>
      </c>
      <c r="P29">
        <f t="shared" si="2"/>
        <v>15000</v>
      </c>
      <c r="X29" t="s">
        <v>259</v>
      </c>
      <c r="Y29" t="s">
        <v>543</v>
      </c>
      <c r="Z29" s="13">
        <v>43986</v>
      </c>
      <c r="AA29">
        <f t="shared" si="0"/>
        <v>12000</v>
      </c>
      <c r="AB29">
        <f t="shared" si="13"/>
        <v>1</v>
      </c>
      <c r="AF29">
        <f t="shared" si="7"/>
        <v>28</v>
      </c>
      <c r="AG29">
        <f t="shared" si="3"/>
        <v>5000</v>
      </c>
    </row>
    <row r="30" spans="1:33" x14ac:dyDescent="0.25">
      <c r="A30" s="4">
        <v>43984</v>
      </c>
      <c r="B30" t="s">
        <v>12</v>
      </c>
      <c r="D30" s="5">
        <v>5000</v>
      </c>
      <c r="E30" s="5">
        <f t="shared" si="14"/>
        <v>0</v>
      </c>
      <c r="L30" t="s">
        <v>248</v>
      </c>
      <c r="M30" t="str">
        <f t="shared" si="9"/>
        <v>MK01</v>
      </c>
      <c r="N30" t="s">
        <v>5</v>
      </c>
      <c r="O30">
        <v>2</v>
      </c>
      <c r="P30">
        <f t="shared" si="2"/>
        <v>10000</v>
      </c>
      <c r="X30" t="s">
        <v>260</v>
      </c>
      <c r="Y30" t="s">
        <v>552</v>
      </c>
      <c r="Z30" s="13">
        <v>43986</v>
      </c>
      <c r="AA30">
        <f t="shared" si="0"/>
        <v>15000</v>
      </c>
      <c r="AB30">
        <f t="shared" si="13"/>
        <v>1</v>
      </c>
      <c r="AF30">
        <f t="shared" si="7"/>
        <v>29</v>
      </c>
      <c r="AG30">
        <f t="shared" si="3"/>
        <v>5000</v>
      </c>
    </row>
    <row r="31" spans="1:33" x14ac:dyDescent="0.25">
      <c r="A31" s="4">
        <v>43984</v>
      </c>
      <c r="B31" t="s">
        <v>13</v>
      </c>
      <c r="D31" s="5">
        <v>5000</v>
      </c>
      <c r="E31" s="5">
        <f t="shared" si="14"/>
        <v>0</v>
      </c>
      <c r="L31" t="s">
        <v>248</v>
      </c>
      <c r="M31" t="str">
        <f t="shared" si="9"/>
        <v>MK04</v>
      </c>
      <c r="N31" t="s">
        <v>8</v>
      </c>
      <c r="O31">
        <v>7</v>
      </c>
      <c r="P31">
        <f t="shared" si="2"/>
        <v>3500</v>
      </c>
      <c r="X31" t="s">
        <v>261</v>
      </c>
      <c r="Y31" t="s">
        <v>553</v>
      </c>
      <c r="Z31" s="13">
        <v>43986</v>
      </c>
      <c r="AA31">
        <f t="shared" si="0"/>
        <v>15000</v>
      </c>
      <c r="AB31">
        <f t="shared" si="13"/>
        <v>1</v>
      </c>
      <c r="AF31">
        <f t="shared" si="7"/>
        <v>30</v>
      </c>
      <c r="AG31">
        <f t="shared" si="3"/>
        <v>5000</v>
      </c>
    </row>
    <row r="32" spans="1:33" x14ac:dyDescent="0.25">
      <c r="A32" s="4">
        <v>43984</v>
      </c>
      <c r="B32" t="s">
        <v>14</v>
      </c>
      <c r="D32" s="5">
        <v>5000</v>
      </c>
      <c r="E32" s="5">
        <f t="shared" si="14"/>
        <v>0</v>
      </c>
      <c r="K32" s="4">
        <v>43985</v>
      </c>
      <c r="L32" t="s">
        <v>249</v>
      </c>
      <c r="M32" t="str">
        <f t="shared" si="9"/>
        <v>MK04</v>
      </c>
      <c r="N32" t="s">
        <v>8</v>
      </c>
      <c r="O32">
        <v>4</v>
      </c>
      <c r="P32">
        <f t="shared" si="2"/>
        <v>2000</v>
      </c>
      <c r="S32" t="s">
        <v>5</v>
      </c>
      <c r="T32">
        <v>9</v>
      </c>
      <c r="U32">
        <f>T32 - SUMIF($N$32:$N$45,S32,$O$32:$O$45)</f>
        <v>0</v>
      </c>
      <c r="X32" t="s">
        <v>262</v>
      </c>
      <c r="Y32" t="s">
        <v>554</v>
      </c>
      <c r="Z32" s="13">
        <v>43986</v>
      </c>
      <c r="AA32">
        <f t="shared" si="0"/>
        <v>5000</v>
      </c>
      <c r="AB32">
        <f t="shared" si="13"/>
        <v>1</v>
      </c>
      <c r="AF32">
        <f t="shared" si="7"/>
        <v>31</v>
      </c>
      <c r="AG32">
        <f t="shared" si="3"/>
        <v>5000</v>
      </c>
    </row>
    <row r="33" spans="1:33" x14ac:dyDescent="0.25">
      <c r="A33" s="4">
        <v>43984</v>
      </c>
      <c r="B33" t="s">
        <v>15</v>
      </c>
      <c r="C33">
        <v>1</v>
      </c>
      <c r="D33" s="5">
        <v>5000</v>
      </c>
      <c r="E33" s="5">
        <f t="shared" si="14"/>
        <v>5000</v>
      </c>
      <c r="L33" t="s">
        <v>249</v>
      </c>
      <c r="M33" t="str">
        <f t="shared" si="9"/>
        <v>MK02</v>
      </c>
      <c r="N33" t="s">
        <v>6</v>
      </c>
      <c r="O33">
        <v>2</v>
      </c>
      <c r="P33">
        <f t="shared" si="2"/>
        <v>5000</v>
      </c>
      <c r="S33" t="s">
        <v>6</v>
      </c>
      <c r="T33">
        <v>5</v>
      </c>
      <c r="U33">
        <f t="shared" ref="U33:U36" si="15">T33 - SUMIF($N$32:$N$45,S33,$O$32:$O$45)</f>
        <v>0</v>
      </c>
      <c r="X33" t="s">
        <v>263</v>
      </c>
      <c r="Y33" t="s">
        <v>555</v>
      </c>
      <c r="Z33" s="13">
        <v>43986</v>
      </c>
      <c r="AA33">
        <f t="shared" si="0"/>
        <v>4000</v>
      </c>
      <c r="AB33">
        <f t="shared" si="13"/>
        <v>1</v>
      </c>
      <c r="AF33">
        <f t="shared" si="7"/>
        <v>32</v>
      </c>
      <c r="AG33">
        <f t="shared" si="3"/>
        <v>5000</v>
      </c>
    </row>
    <row r="34" spans="1:33" x14ac:dyDescent="0.25">
      <c r="A34" s="4">
        <v>43984</v>
      </c>
      <c r="B34" t="s">
        <v>16</v>
      </c>
      <c r="D34" s="5">
        <v>5000</v>
      </c>
      <c r="E34" s="5">
        <f t="shared" si="14"/>
        <v>0</v>
      </c>
      <c r="L34" t="s">
        <v>250</v>
      </c>
      <c r="M34" t="str">
        <f t="shared" si="9"/>
        <v>MK01</v>
      </c>
      <c r="N34" t="s">
        <v>5</v>
      </c>
      <c r="O34">
        <v>2</v>
      </c>
      <c r="P34">
        <f t="shared" si="2"/>
        <v>10000</v>
      </c>
      <c r="S34" t="s">
        <v>8</v>
      </c>
      <c r="T34">
        <v>20</v>
      </c>
      <c r="U34">
        <f t="shared" si="15"/>
        <v>0</v>
      </c>
      <c r="X34" t="s">
        <v>264</v>
      </c>
      <c r="Y34" t="s">
        <v>541</v>
      </c>
      <c r="Z34" s="13">
        <v>43986</v>
      </c>
      <c r="AA34">
        <f t="shared" si="0"/>
        <v>2500</v>
      </c>
      <c r="AB34">
        <f t="shared" si="13"/>
        <v>1</v>
      </c>
      <c r="AF34">
        <f t="shared" si="7"/>
        <v>33</v>
      </c>
      <c r="AG34">
        <f t="shared" si="3"/>
        <v>5000</v>
      </c>
    </row>
    <row r="35" spans="1:33" x14ac:dyDescent="0.25">
      <c r="A35" s="4">
        <v>43984</v>
      </c>
      <c r="B35" t="s">
        <v>17</v>
      </c>
      <c r="D35" s="5">
        <v>5000</v>
      </c>
      <c r="E35" s="5">
        <f t="shared" si="14"/>
        <v>0</v>
      </c>
      <c r="L35" t="s">
        <v>250</v>
      </c>
      <c r="M35" t="str">
        <f t="shared" si="9"/>
        <v>MK07</v>
      </c>
      <c r="N35" t="s">
        <v>48</v>
      </c>
      <c r="O35">
        <v>1</v>
      </c>
      <c r="P35">
        <f t="shared" si="2"/>
        <v>10000</v>
      </c>
      <c r="S35" t="s">
        <v>48</v>
      </c>
      <c r="T35">
        <v>2</v>
      </c>
      <c r="U35">
        <f t="shared" si="15"/>
        <v>0</v>
      </c>
      <c r="X35" t="s">
        <v>265</v>
      </c>
      <c r="Y35" t="s">
        <v>556</v>
      </c>
      <c r="Z35" s="13">
        <v>43987</v>
      </c>
      <c r="AA35">
        <f t="shared" si="0"/>
        <v>15000</v>
      </c>
      <c r="AB35">
        <f t="shared" ref="AB35:AB44" si="16">COUNTIF(Y$35:Y$44,Y35)</f>
        <v>1</v>
      </c>
      <c r="AD35" t="str">
        <f ca="1">CONCATENATE("K",IF(AF35 &lt;= $AL$2, RANDBETWEEN(1,20), IF(AF35 &gt;= $AL$4, RANDBETWEEN(61,80), IF(AF35 &lt; $AL$3, RANDBETWEEN(21,40), IF(AF35 &gt;= $AL$3, RANDBETWEEN(41,60))))))</f>
        <v>K1</v>
      </c>
      <c r="AF35">
        <f t="shared" si="7"/>
        <v>34</v>
      </c>
      <c r="AG35">
        <f t="shared" si="3"/>
        <v>5000</v>
      </c>
    </row>
    <row r="36" spans="1:33" x14ac:dyDescent="0.25">
      <c r="A36" s="4">
        <v>43984</v>
      </c>
      <c r="B36" t="s">
        <v>18</v>
      </c>
      <c r="D36" s="5">
        <v>5000</v>
      </c>
      <c r="E36" s="5">
        <f t="shared" si="14"/>
        <v>0</v>
      </c>
      <c r="L36" t="s">
        <v>250</v>
      </c>
      <c r="M36" t="str">
        <f t="shared" si="9"/>
        <v>MN03</v>
      </c>
      <c r="N36" t="s">
        <v>15</v>
      </c>
      <c r="O36">
        <v>1</v>
      </c>
      <c r="P36">
        <f t="shared" si="2"/>
        <v>5000</v>
      </c>
      <c r="S36" t="s">
        <v>15</v>
      </c>
      <c r="T36">
        <v>1</v>
      </c>
      <c r="U36">
        <f t="shared" si="15"/>
        <v>0</v>
      </c>
      <c r="X36" t="s">
        <v>266</v>
      </c>
      <c r="Y36" t="s">
        <v>544</v>
      </c>
      <c r="Z36" s="13">
        <v>43987</v>
      </c>
      <c r="AA36">
        <f t="shared" si="0"/>
        <v>20000</v>
      </c>
      <c r="AB36">
        <f t="shared" si="16"/>
        <v>1</v>
      </c>
      <c r="AF36">
        <f t="shared" si="7"/>
        <v>35</v>
      </c>
      <c r="AG36">
        <f t="shared" si="3"/>
        <v>5000</v>
      </c>
    </row>
    <row r="37" spans="1:33" x14ac:dyDescent="0.25">
      <c r="A37" s="4">
        <v>43984</v>
      </c>
      <c r="B37" t="s">
        <v>19</v>
      </c>
      <c r="D37" s="5">
        <v>5000</v>
      </c>
      <c r="E37" s="5">
        <f t="shared" si="14"/>
        <v>0</v>
      </c>
      <c r="L37" t="s">
        <v>251</v>
      </c>
      <c r="M37" t="str">
        <f t="shared" si="9"/>
        <v>MK04</v>
      </c>
      <c r="N37" t="s">
        <v>8</v>
      </c>
      <c r="O37">
        <v>5</v>
      </c>
      <c r="P37">
        <f t="shared" si="2"/>
        <v>2500</v>
      </c>
      <c r="X37" t="s">
        <v>267</v>
      </c>
      <c r="Y37" t="s">
        <v>531</v>
      </c>
      <c r="Z37" s="13">
        <v>43987</v>
      </c>
      <c r="AA37">
        <f t="shared" si="0"/>
        <v>15000</v>
      </c>
      <c r="AB37">
        <f t="shared" si="16"/>
        <v>1</v>
      </c>
      <c r="AF37">
        <f t="shared" si="7"/>
        <v>36</v>
      </c>
      <c r="AG37">
        <f t="shared" si="3"/>
        <v>5000</v>
      </c>
    </row>
    <row r="38" spans="1:33" x14ac:dyDescent="0.25">
      <c r="A38" s="4">
        <v>43984</v>
      </c>
      <c r="B38" t="s">
        <v>20</v>
      </c>
      <c r="D38" s="5">
        <v>5000</v>
      </c>
      <c r="E38" s="5">
        <f t="shared" si="14"/>
        <v>0</v>
      </c>
      <c r="L38" t="s">
        <v>251</v>
      </c>
      <c r="M38" t="str">
        <f t="shared" si="9"/>
        <v>MK01</v>
      </c>
      <c r="N38" t="s">
        <v>5</v>
      </c>
      <c r="O38">
        <v>1</v>
      </c>
      <c r="P38">
        <f t="shared" si="2"/>
        <v>5000</v>
      </c>
      <c r="X38" t="s">
        <v>268</v>
      </c>
      <c r="Y38" t="s">
        <v>553</v>
      </c>
      <c r="Z38" s="13">
        <v>43987</v>
      </c>
      <c r="AA38">
        <f t="shared" si="0"/>
        <v>12500</v>
      </c>
      <c r="AB38">
        <f t="shared" si="16"/>
        <v>1</v>
      </c>
      <c r="AF38">
        <f t="shared" si="7"/>
        <v>37</v>
      </c>
      <c r="AG38">
        <f t="shared" si="3"/>
        <v>5000</v>
      </c>
    </row>
    <row r="39" spans="1:33" x14ac:dyDescent="0.25">
      <c r="A39" s="4">
        <v>43984</v>
      </c>
      <c r="B39" t="s">
        <v>21</v>
      </c>
      <c r="D39" s="5">
        <v>7000</v>
      </c>
      <c r="E39" s="5">
        <f t="shared" si="14"/>
        <v>0</v>
      </c>
      <c r="L39" t="s">
        <v>252</v>
      </c>
      <c r="M39" t="str">
        <f t="shared" si="9"/>
        <v>MK02</v>
      </c>
      <c r="N39" t="s">
        <v>6</v>
      </c>
      <c r="O39">
        <v>3</v>
      </c>
      <c r="P39">
        <f t="shared" si="2"/>
        <v>7500</v>
      </c>
      <c r="X39" t="s">
        <v>269</v>
      </c>
      <c r="Y39" t="s">
        <v>557</v>
      </c>
      <c r="Z39" s="13">
        <v>43987</v>
      </c>
      <c r="AA39">
        <f t="shared" si="0"/>
        <v>12500</v>
      </c>
      <c r="AB39">
        <f t="shared" si="16"/>
        <v>1</v>
      </c>
      <c r="AF39">
        <f t="shared" si="7"/>
        <v>38</v>
      </c>
      <c r="AG39">
        <f t="shared" si="3"/>
        <v>5000</v>
      </c>
    </row>
    <row r="40" spans="1:33" x14ac:dyDescent="0.25">
      <c r="A40" s="4">
        <v>43984</v>
      </c>
      <c r="B40" t="s">
        <v>22</v>
      </c>
      <c r="D40" s="5">
        <v>7000</v>
      </c>
      <c r="E40" s="5">
        <f t="shared" si="14"/>
        <v>0</v>
      </c>
      <c r="L40" t="s">
        <v>252</v>
      </c>
      <c r="M40" t="str">
        <f t="shared" si="9"/>
        <v>MK04</v>
      </c>
      <c r="N40" t="s">
        <v>8</v>
      </c>
      <c r="O40">
        <v>3</v>
      </c>
      <c r="P40">
        <f t="shared" si="2"/>
        <v>1500</v>
      </c>
      <c r="X40" t="s">
        <v>270</v>
      </c>
      <c r="Y40" t="s">
        <v>548</v>
      </c>
      <c r="Z40" s="13">
        <v>43987</v>
      </c>
      <c r="AA40">
        <f t="shared" si="0"/>
        <v>12500</v>
      </c>
      <c r="AB40">
        <f t="shared" si="16"/>
        <v>1</v>
      </c>
      <c r="AF40">
        <f t="shared" si="7"/>
        <v>39</v>
      </c>
      <c r="AG40">
        <f t="shared" si="3"/>
        <v>5000</v>
      </c>
    </row>
    <row r="41" spans="1:33" x14ac:dyDescent="0.25">
      <c r="A41" s="4">
        <v>43984</v>
      </c>
      <c r="B41" t="s">
        <v>23</v>
      </c>
      <c r="D41" s="5">
        <v>7000</v>
      </c>
      <c r="E41" s="5">
        <f t="shared" si="14"/>
        <v>0</v>
      </c>
      <c r="L41" t="s">
        <v>253</v>
      </c>
      <c r="M41" t="str">
        <f t="shared" si="9"/>
        <v>MK07</v>
      </c>
      <c r="N41" t="s">
        <v>48</v>
      </c>
      <c r="O41">
        <v>1</v>
      </c>
      <c r="P41">
        <f t="shared" si="2"/>
        <v>10000</v>
      </c>
      <c r="X41" t="s">
        <v>271</v>
      </c>
      <c r="Y41" t="s">
        <v>558</v>
      </c>
      <c r="Z41" s="13">
        <v>43987</v>
      </c>
      <c r="AA41">
        <f t="shared" si="0"/>
        <v>18000</v>
      </c>
      <c r="AB41">
        <f t="shared" si="16"/>
        <v>1</v>
      </c>
      <c r="AF41">
        <f t="shared" si="7"/>
        <v>40</v>
      </c>
      <c r="AG41">
        <f t="shared" si="3"/>
        <v>5000</v>
      </c>
    </row>
    <row r="42" spans="1:33" x14ac:dyDescent="0.25">
      <c r="A42" s="4">
        <v>43984</v>
      </c>
      <c r="B42" t="s">
        <v>24</v>
      </c>
      <c r="D42" s="5">
        <v>7000</v>
      </c>
      <c r="E42" s="5">
        <f t="shared" si="14"/>
        <v>0</v>
      </c>
      <c r="L42" t="s">
        <v>253</v>
      </c>
      <c r="M42" t="str">
        <f t="shared" si="9"/>
        <v>MK01</v>
      </c>
      <c r="N42" t="s">
        <v>5</v>
      </c>
      <c r="O42">
        <v>3</v>
      </c>
      <c r="P42">
        <f t="shared" si="2"/>
        <v>15000</v>
      </c>
      <c r="X42" t="s">
        <v>272</v>
      </c>
      <c r="Y42" t="s">
        <v>546</v>
      </c>
      <c r="Z42" s="13">
        <v>43987</v>
      </c>
      <c r="AA42">
        <f t="shared" si="0"/>
        <v>10000</v>
      </c>
      <c r="AB42">
        <f t="shared" si="16"/>
        <v>1</v>
      </c>
      <c r="AF42">
        <f t="shared" si="7"/>
        <v>41</v>
      </c>
      <c r="AG42">
        <f t="shared" si="3"/>
        <v>5000</v>
      </c>
    </row>
    <row r="43" spans="1:33" x14ac:dyDescent="0.25">
      <c r="A43" s="6" t="s">
        <v>4</v>
      </c>
      <c r="B43" s="7"/>
      <c r="C43" s="8"/>
      <c r="D43" s="8"/>
      <c r="E43" s="9">
        <f>SUM(E23:E42)</f>
        <v>92500</v>
      </c>
      <c r="L43" t="s">
        <v>254</v>
      </c>
      <c r="M43" t="str">
        <f t="shared" si="9"/>
        <v>MK04</v>
      </c>
      <c r="N43" t="s">
        <v>8</v>
      </c>
      <c r="O43">
        <v>5</v>
      </c>
      <c r="P43">
        <f t="shared" si="2"/>
        <v>2500</v>
      </c>
      <c r="X43" t="s">
        <v>273</v>
      </c>
      <c r="Y43" t="s">
        <v>559</v>
      </c>
      <c r="Z43" s="13">
        <v>43987</v>
      </c>
      <c r="AA43">
        <f t="shared" si="0"/>
        <v>8500</v>
      </c>
      <c r="AB43">
        <f t="shared" si="16"/>
        <v>1</v>
      </c>
      <c r="AF43">
        <f t="shared" si="7"/>
        <v>42</v>
      </c>
      <c r="AG43">
        <f t="shared" si="3"/>
        <v>5000</v>
      </c>
    </row>
    <row r="44" spans="1:33" x14ac:dyDescent="0.25">
      <c r="A44" s="4">
        <v>43985</v>
      </c>
      <c r="B44" t="s">
        <v>5</v>
      </c>
      <c r="C44">
        <v>7</v>
      </c>
      <c r="D44" s="5">
        <v>5000</v>
      </c>
      <c r="E44" s="5">
        <f>D44*C44</f>
        <v>35000</v>
      </c>
      <c r="L44" t="s">
        <v>255</v>
      </c>
      <c r="M44" t="str">
        <f t="shared" si="9"/>
        <v>MK04</v>
      </c>
      <c r="N44" t="s">
        <v>8</v>
      </c>
      <c r="O44">
        <v>3</v>
      </c>
      <c r="P44">
        <f t="shared" si="2"/>
        <v>1500</v>
      </c>
      <c r="X44" t="s">
        <v>274</v>
      </c>
      <c r="Y44" t="s">
        <v>542</v>
      </c>
      <c r="Z44" s="13">
        <v>43987</v>
      </c>
      <c r="AA44">
        <f t="shared" si="0"/>
        <v>14500</v>
      </c>
      <c r="AB44">
        <f t="shared" si="16"/>
        <v>1</v>
      </c>
      <c r="AF44">
        <f t="shared" si="7"/>
        <v>43</v>
      </c>
      <c r="AG44">
        <f t="shared" si="3"/>
        <v>5000</v>
      </c>
    </row>
    <row r="45" spans="1:33" x14ac:dyDescent="0.25">
      <c r="A45" s="4">
        <v>43985</v>
      </c>
      <c r="B45" t="s">
        <v>6</v>
      </c>
      <c r="C45">
        <v>7</v>
      </c>
      <c r="D45" s="5">
        <v>2500</v>
      </c>
      <c r="E45" s="5">
        <f>D45*C45</f>
        <v>17500</v>
      </c>
      <c r="L45" t="s">
        <v>255</v>
      </c>
      <c r="M45" t="str">
        <f t="shared" si="9"/>
        <v>MK01</v>
      </c>
      <c r="N45" t="s">
        <v>5</v>
      </c>
      <c r="O45">
        <v>3</v>
      </c>
      <c r="P45">
        <f t="shared" si="2"/>
        <v>15000</v>
      </c>
      <c r="X45" t="s">
        <v>275</v>
      </c>
      <c r="Y45" t="s">
        <v>560</v>
      </c>
      <c r="Z45" s="4">
        <v>43988</v>
      </c>
      <c r="AA45">
        <f t="shared" si="0"/>
        <v>20000</v>
      </c>
      <c r="AB45">
        <f t="shared" ref="AB45:AB52" si="17">COUNTIF(Y$45:Y$52,Y45)</f>
        <v>1</v>
      </c>
      <c r="AF45">
        <f t="shared" si="7"/>
        <v>44</v>
      </c>
      <c r="AG45">
        <f t="shared" si="3"/>
        <v>5000</v>
      </c>
    </row>
    <row r="46" spans="1:33" x14ac:dyDescent="0.25">
      <c r="A46" s="4">
        <v>43985</v>
      </c>
      <c r="B46" t="s">
        <v>7</v>
      </c>
      <c r="D46" s="5">
        <v>5000</v>
      </c>
      <c r="E46" s="5">
        <f t="shared" ref="E46" si="18">D46*C46</f>
        <v>0</v>
      </c>
      <c r="K46" s="4">
        <v>43986</v>
      </c>
      <c r="L46" t="s">
        <v>256</v>
      </c>
      <c r="M46" t="str">
        <f t="shared" si="9"/>
        <v>MK08</v>
      </c>
      <c r="N46" t="s">
        <v>12</v>
      </c>
      <c r="O46">
        <v>2</v>
      </c>
      <c r="P46">
        <f t="shared" si="2"/>
        <v>10000</v>
      </c>
      <c r="S46" t="s">
        <v>5</v>
      </c>
      <c r="T46">
        <v>5</v>
      </c>
      <c r="U46">
        <f>T46 - SUMIF($N$46:$N$65,S46,$O$46:$O$65)</f>
        <v>-2</v>
      </c>
      <c r="X46" t="s">
        <v>276</v>
      </c>
      <c r="Y46" t="s">
        <v>540</v>
      </c>
      <c r="Z46" s="4">
        <v>43988</v>
      </c>
      <c r="AA46">
        <f t="shared" si="0"/>
        <v>20000</v>
      </c>
      <c r="AB46">
        <f t="shared" si="17"/>
        <v>1</v>
      </c>
      <c r="AF46">
        <f t="shared" si="7"/>
        <v>45</v>
      </c>
      <c r="AG46">
        <f t="shared" si="3"/>
        <v>5000</v>
      </c>
    </row>
    <row r="47" spans="1:33" x14ac:dyDescent="0.25">
      <c r="A47" s="4">
        <v>43985</v>
      </c>
      <c r="B47" t="s">
        <v>8</v>
      </c>
      <c r="C47">
        <v>28</v>
      </c>
      <c r="D47" s="5">
        <v>500</v>
      </c>
      <c r="E47" s="5">
        <f>D47*C47</f>
        <v>14000</v>
      </c>
      <c r="L47" t="s">
        <v>256</v>
      </c>
      <c r="M47" t="str">
        <f t="shared" si="9"/>
        <v>MN05</v>
      </c>
      <c r="N47" t="s">
        <v>17</v>
      </c>
      <c r="O47">
        <v>1</v>
      </c>
      <c r="P47">
        <f t="shared" si="2"/>
        <v>5000</v>
      </c>
      <c r="S47" t="s">
        <v>6</v>
      </c>
      <c r="T47">
        <v>4</v>
      </c>
      <c r="U47">
        <f t="shared" ref="U47:U53" si="19">T47 - SUMIF($N$46:$N$65,S47,$O$46:$O$65)</f>
        <v>0</v>
      </c>
      <c r="X47" t="s">
        <v>277</v>
      </c>
      <c r="Y47" t="s">
        <v>532</v>
      </c>
      <c r="Z47" s="4">
        <v>43988</v>
      </c>
      <c r="AA47">
        <f t="shared" si="0"/>
        <v>12500</v>
      </c>
      <c r="AB47">
        <f t="shared" si="17"/>
        <v>1</v>
      </c>
      <c r="AF47">
        <f t="shared" si="7"/>
        <v>46</v>
      </c>
      <c r="AG47">
        <f t="shared" si="3"/>
        <v>5000</v>
      </c>
    </row>
    <row r="48" spans="1:33" x14ac:dyDescent="0.25">
      <c r="A48" s="4">
        <v>43985</v>
      </c>
      <c r="B48" t="s">
        <v>9</v>
      </c>
      <c r="D48" s="5">
        <v>5000</v>
      </c>
      <c r="E48" s="5">
        <f t="shared" ref="E48:E63" si="20">D48*C48</f>
        <v>0</v>
      </c>
      <c r="L48" t="s">
        <v>257</v>
      </c>
      <c r="M48" t="str">
        <f t="shared" si="9"/>
        <v>MK05</v>
      </c>
      <c r="N48" t="s">
        <v>9</v>
      </c>
      <c r="O48">
        <v>3</v>
      </c>
      <c r="P48">
        <f t="shared" si="2"/>
        <v>15000</v>
      </c>
      <c r="S48" t="s">
        <v>8</v>
      </c>
      <c r="T48">
        <v>12</v>
      </c>
      <c r="U48">
        <f t="shared" si="19"/>
        <v>-10</v>
      </c>
      <c r="X48" t="s">
        <v>278</v>
      </c>
      <c r="Y48" t="s">
        <v>544</v>
      </c>
      <c r="Z48" s="4">
        <v>43988</v>
      </c>
      <c r="AA48">
        <f t="shared" si="0"/>
        <v>20000</v>
      </c>
      <c r="AB48">
        <f t="shared" si="17"/>
        <v>1</v>
      </c>
      <c r="AF48">
        <f t="shared" si="7"/>
        <v>47</v>
      </c>
      <c r="AG48">
        <f t="shared" si="3"/>
        <v>5000</v>
      </c>
    </row>
    <row r="49" spans="1:33" x14ac:dyDescent="0.25">
      <c r="A49" s="4">
        <v>43985</v>
      </c>
      <c r="B49" t="s">
        <v>10</v>
      </c>
      <c r="C49">
        <v>2</v>
      </c>
      <c r="D49" s="5">
        <v>5000</v>
      </c>
      <c r="E49" s="5">
        <f t="shared" si="20"/>
        <v>10000</v>
      </c>
      <c r="L49" t="s">
        <v>257</v>
      </c>
      <c r="M49" t="str">
        <f t="shared" si="9"/>
        <v>MK06</v>
      </c>
      <c r="N49" t="s">
        <v>10</v>
      </c>
      <c r="O49">
        <v>1</v>
      </c>
      <c r="P49">
        <f t="shared" si="2"/>
        <v>5000</v>
      </c>
      <c r="S49" t="s">
        <v>9</v>
      </c>
      <c r="T49">
        <v>3</v>
      </c>
      <c r="U49">
        <f t="shared" si="19"/>
        <v>0</v>
      </c>
      <c r="X49" t="s">
        <v>279</v>
      </c>
      <c r="Y49" t="s">
        <v>561</v>
      </c>
      <c r="Z49" s="4">
        <v>43988</v>
      </c>
      <c r="AA49">
        <f t="shared" si="0"/>
        <v>6500</v>
      </c>
      <c r="AB49">
        <f t="shared" si="17"/>
        <v>1</v>
      </c>
      <c r="AF49">
        <f t="shared" si="7"/>
        <v>48</v>
      </c>
      <c r="AG49">
        <f t="shared" si="3"/>
        <v>5000</v>
      </c>
    </row>
    <row r="50" spans="1:33" x14ac:dyDescent="0.25">
      <c r="A50" s="4">
        <v>43985</v>
      </c>
      <c r="B50" t="s">
        <v>11</v>
      </c>
      <c r="D50" s="5">
        <v>10000</v>
      </c>
      <c r="E50" s="5">
        <f t="shared" si="20"/>
        <v>0</v>
      </c>
      <c r="L50" t="s">
        <v>258</v>
      </c>
      <c r="M50" t="str">
        <f t="shared" si="9"/>
        <v>MK02</v>
      </c>
      <c r="N50" t="s">
        <v>6</v>
      </c>
      <c r="O50">
        <v>3</v>
      </c>
      <c r="P50">
        <f t="shared" si="2"/>
        <v>7500</v>
      </c>
      <c r="S50" t="s">
        <v>10</v>
      </c>
      <c r="T50">
        <v>3</v>
      </c>
      <c r="U50">
        <f t="shared" si="19"/>
        <v>-2</v>
      </c>
      <c r="X50" t="s">
        <v>280</v>
      </c>
      <c r="Y50" t="s">
        <v>562</v>
      </c>
      <c r="Z50" s="4">
        <v>43988</v>
      </c>
      <c r="AA50">
        <f t="shared" si="0"/>
        <v>25000</v>
      </c>
      <c r="AB50">
        <f t="shared" si="17"/>
        <v>1</v>
      </c>
      <c r="AF50">
        <f t="shared" si="7"/>
        <v>49</v>
      </c>
      <c r="AG50">
        <f t="shared" si="3"/>
        <v>5000</v>
      </c>
    </row>
    <row r="51" spans="1:33" x14ac:dyDescent="0.25">
      <c r="A51" s="4">
        <v>43985</v>
      </c>
      <c r="B51" t="s">
        <v>12</v>
      </c>
      <c r="D51" s="5">
        <v>5000</v>
      </c>
      <c r="E51" s="5">
        <f t="shared" si="20"/>
        <v>0</v>
      </c>
      <c r="L51" t="s">
        <v>258</v>
      </c>
      <c r="M51" t="str">
        <f t="shared" si="9"/>
        <v>MK08</v>
      </c>
      <c r="N51" t="s">
        <v>12</v>
      </c>
      <c r="O51">
        <v>2</v>
      </c>
      <c r="P51">
        <f t="shared" si="2"/>
        <v>10000</v>
      </c>
      <c r="S51" t="s">
        <v>12</v>
      </c>
      <c r="T51">
        <v>5</v>
      </c>
      <c r="U51">
        <f t="shared" si="19"/>
        <v>0</v>
      </c>
      <c r="X51" t="s">
        <v>281</v>
      </c>
      <c r="Y51" t="s">
        <v>551</v>
      </c>
      <c r="Z51" s="4">
        <v>43988</v>
      </c>
      <c r="AA51">
        <f t="shared" si="0"/>
        <v>15000</v>
      </c>
      <c r="AB51">
        <f t="shared" si="17"/>
        <v>1</v>
      </c>
      <c r="AF51">
        <f t="shared" si="7"/>
        <v>50</v>
      </c>
      <c r="AG51">
        <f t="shared" si="3"/>
        <v>5000</v>
      </c>
    </row>
    <row r="52" spans="1:33" x14ac:dyDescent="0.25">
      <c r="A52" s="4">
        <v>43985</v>
      </c>
      <c r="B52" t="s">
        <v>13</v>
      </c>
      <c r="D52" s="5">
        <v>5000</v>
      </c>
      <c r="E52" s="5">
        <f t="shared" si="20"/>
        <v>0</v>
      </c>
      <c r="L52" t="s">
        <v>259</v>
      </c>
      <c r="M52" t="str">
        <f t="shared" si="9"/>
        <v>MK01</v>
      </c>
      <c r="N52" t="s">
        <v>5</v>
      </c>
      <c r="O52">
        <v>2</v>
      </c>
      <c r="P52">
        <f t="shared" si="2"/>
        <v>10000</v>
      </c>
      <c r="S52" t="s">
        <v>16</v>
      </c>
      <c r="T52">
        <v>1</v>
      </c>
      <c r="U52">
        <f t="shared" si="19"/>
        <v>-2</v>
      </c>
      <c r="X52" t="s">
        <v>282</v>
      </c>
      <c r="Y52" t="s">
        <v>563</v>
      </c>
      <c r="Z52" s="4">
        <v>43988</v>
      </c>
      <c r="AA52">
        <f t="shared" si="0"/>
        <v>5000</v>
      </c>
      <c r="AB52">
        <f t="shared" si="17"/>
        <v>1</v>
      </c>
      <c r="AF52">
        <f t="shared" si="7"/>
        <v>51</v>
      </c>
      <c r="AG52">
        <f t="shared" si="3"/>
        <v>5000</v>
      </c>
    </row>
    <row r="53" spans="1:33" x14ac:dyDescent="0.25">
      <c r="A53" s="4">
        <v>43985</v>
      </c>
      <c r="B53" t="s">
        <v>14</v>
      </c>
      <c r="C53">
        <v>2</v>
      </c>
      <c r="D53" s="5">
        <v>5000</v>
      </c>
      <c r="E53" s="5">
        <f t="shared" si="20"/>
        <v>10000</v>
      </c>
      <c r="L53" t="s">
        <v>259</v>
      </c>
      <c r="M53" t="str">
        <f t="shared" si="9"/>
        <v>MK04</v>
      </c>
      <c r="N53" t="s">
        <v>8</v>
      </c>
      <c r="O53">
        <v>4</v>
      </c>
      <c r="P53">
        <f t="shared" si="2"/>
        <v>2000</v>
      </c>
      <c r="S53" t="s">
        <v>17</v>
      </c>
      <c r="T53">
        <v>1</v>
      </c>
      <c r="U53">
        <f t="shared" si="19"/>
        <v>0</v>
      </c>
      <c r="X53" t="s">
        <v>283</v>
      </c>
      <c r="Y53" t="s">
        <v>532</v>
      </c>
      <c r="Z53" s="4">
        <v>43989</v>
      </c>
      <c r="AA53">
        <f t="shared" si="0"/>
        <v>12000</v>
      </c>
      <c r="AB53">
        <f t="shared" ref="AB53:AB60" si="21">COUNTIF(Y$53:Y$60,Y53)</f>
        <v>1</v>
      </c>
      <c r="AF53">
        <f t="shared" si="7"/>
        <v>52</v>
      </c>
      <c r="AG53">
        <f t="shared" si="3"/>
        <v>5000</v>
      </c>
    </row>
    <row r="54" spans="1:33" x14ac:dyDescent="0.25">
      <c r="A54" s="4">
        <v>43985</v>
      </c>
      <c r="B54" t="s">
        <v>15</v>
      </c>
      <c r="D54" s="5">
        <v>5000</v>
      </c>
      <c r="E54" s="5">
        <f t="shared" si="20"/>
        <v>0</v>
      </c>
      <c r="L54" t="s">
        <v>260</v>
      </c>
      <c r="M54" t="str">
        <f t="shared" si="9"/>
        <v>MK01</v>
      </c>
      <c r="N54" t="s">
        <v>5</v>
      </c>
      <c r="O54">
        <v>2</v>
      </c>
      <c r="P54">
        <f t="shared" si="2"/>
        <v>10000</v>
      </c>
      <c r="X54" t="s">
        <v>284</v>
      </c>
      <c r="Y54" t="s">
        <v>564</v>
      </c>
      <c r="Z54" s="4">
        <v>43989</v>
      </c>
      <c r="AA54">
        <f t="shared" si="0"/>
        <v>10000</v>
      </c>
      <c r="AB54">
        <f t="shared" si="21"/>
        <v>1</v>
      </c>
      <c r="AF54">
        <f t="shared" si="7"/>
        <v>53</v>
      </c>
      <c r="AG54">
        <f t="shared" si="3"/>
        <v>5000</v>
      </c>
    </row>
    <row r="55" spans="1:33" x14ac:dyDescent="0.25">
      <c r="A55" s="4">
        <v>43985</v>
      </c>
      <c r="B55" t="s">
        <v>16</v>
      </c>
      <c r="C55">
        <v>1</v>
      </c>
      <c r="D55" s="5">
        <v>5000</v>
      </c>
      <c r="E55" s="5">
        <f t="shared" si="20"/>
        <v>5000</v>
      </c>
      <c r="L55" t="s">
        <v>260</v>
      </c>
      <c r="M55" t="str">
        <f t="shared" si="9"/>
        <v>MN04</v>
      </c>
      <c r="N55" t="s">
        <v>16</v>
      </c>
      <c r="O55">
        <v>1</v>
      </c>
      <c r="P55">
        <f t="shared" si="2"/>
        <v>5000</v>
      </c>
      <c r="X55" t="s">
        <v>285</v>
      </c>
      <c r="Y55" t="s">
        <v>565</v>
      </c>
      <c r="Z55" s="4">
        <v>43989</v>
      </c>
      <c r="AA55">
        <f t="shared" si="0"/>
        <v>20000</v>
      </c>
      <c r="AB55">
        <f t="shared" si="21"/>
        <v>1</v>
      </c>
      <c r="AF55">
        <f t="shared" si="7"/>
        <v>54</v>
      </c>
      <c r="AG55">
        <f t="shared" si="3"/>
        <v>5000</v>
      </c>
    </row>
    <row r="56" spans="1:33" x14ac:dyDescent="0.25">
      <c r="A56" s="4">
        <v>43985</v>
      </c>
      <c r="B56" t="s">
        <v>17</v>
      </c>
      <c r="D56" s="5">
        <v>5000</v>
      </c>
      <c r="E56" s="5">
        <f t="shared" si="20"/>
        <v>0</v>
      </c>
      <c r="L56" t="s">
        <v>261</v>
      </c>
      <c r="M56" t="str">
        <f t="shared" si="9"/>
        <v>MK06</v>
      </c>
      <c r="N56" t="s">
        <v>10</v>
      </c>
      <c r="O56">
        <v>2</v>
      </c>
      <c r="P56">
        <f t="shared" si="2"/>
        <v>10000</v>
      </c>
      <c r="X56" t="s">
        <v>286</v>
      </c>
      <c r="Y56" t="s">
        <v>556</v>
      </c>
      <c r="Z56" s="4">
        <v>43989</v>
      </c>
      <c r="AA56">
        <f t="shared" si="0"/>
        <v>15000</v>
      </c>
      <c r="AB56">
        <f t="shared" si="21"/>
        <v>1</v>
      </c>
      <c r="AF56">
        <f t="shared" si="7"/>
        <v>55</v>
      </c>
      <c r="AG56">
        <f t="shared" si="3"/>
        <v>6000</v>
      </c>
    </row>
    <row r="57" spans="1:33" x14ac:dyDescent="0.25">
      <c r="A57" s="4">
        <v>43985</v>
      </c>
      <c r="B57" t="s">
        <v>18</v>
      </c>
      <c r="D57" s="5">
        <v>5000</v>
      </c>
      <c r="E57" s="5">
        <f t="shared" si="20"/>
        <v>0</v>
      </c>
      <c r="L57" t="s">
        <v>261</v>
      </c>
      <c r="M57" t="str">
        <f t="shared" si="9"/>
        <v>MK08</v>
      </c>
      <c r="N57" t="s">
        <v>12</v>
      </c>
      <c r="O57">
        <v>1</v>
      </c>
      <c r="P57">
        <f t="shared" si="2"/>
        <v>5000</v>
      </c>
      <c r="X57" t="s">
        <v>287</v>
      </c>
      <c r="Y57" t="s">
        <v>554</v>
      </c>
      <c r="Z57" s="4">
        <v>43989</v>
      </c>
      <c r="AA57">
        <f t="shared" si="0"/>
        <v>7000</v>
      </c>
      <c r="AB57">
        <f t="shared" si="21"/>
        <v>1</v>
      </c>
      <c r="AF57">
        <f t="shared" si="7"/>
        <v>56</v>
      </c>
      <c r="AG57">
        <f t="shared" si="3"/>
        <v>6000</v>
      </c>
    </row>
    <row r="58" spans="1:33" x14ac:dyDescent="0.25">
      <c r="A58" s="4">
        <v>43985</v>
      </c>
      <c r="B58" t="s">
        <v>19</v>
      </c>
      <c r="D58" s="5">
        <v>5000</v>
      </c>
      <c r="E58" s="5">
        <f t="shared" si="20"/>
        <v>0</v>
      </c>
      <c r="L58" t="s">
        <v>262</v>
      </c>
      <c r="M58" t="str">
        <f t="shared" si="9"/>
        <v>MK01</v>
      </c>
      <c r="N58" t="s">
        <v>5</v>
      </c>
      <c r="O58">
        <v>1</v>
      </c>
      <c r="P58">
        <f t="shared" si="2"/>
        <v>5000</v>
      </c>
      <c r="X58" t="s">
        <v>288</v>
      </c>
      <c r="Y58" t="s">
        <v>562</v>
      </c>
      <c r="Z58" s="4">
        <v>43989</v>
      </c>
      <c r="AA58">
        <f t="shared" si="0"/>
        <v>25000</v>
      </c>
      <c r="AB58">
        <f t="shared" si="21"/>
        <v>1</v>
      </c>
      <c r="AF58">
        <f t="shared" si="7"/>
        <v>57</v>
      </c>
      <c r="AG58">
        <f t="shared" si="3"/>
        <v>6000</v>
      </c>
    </row>
    <row r="59" spans="1:33" x14ac:dyDescent="0.25">
      <c r="A59" s="4">
        <v>43985</v>
      </c>
      <c r="B59" t="s">
        <v>20</v>
      </c>
      <c r="D59" s="5">
        <v>5000</v>
      </c>
      <c r="E59" s="5">
        <f t="shared" si="20"/>
        <v>0</v>
      </c>
      <c r="L59" t="s">
        <v>263</v>
      </c>
      <c r="M59" t="str">
        <f t="shared" si="9"/>
        <v>MK02</v>
      </c>
      <c r="N59" t="s">
        <v>6</v>
      </c>
      <c r="O59">
        <v>1</v>
      </c>
      <c r="P59">
        <f t="shared" si="2"/>
        <v>2500</v>
      </c>
      <c r="X59" t="s">
        <v>289</v>
      </c>
      <c r="Y59" t="s">
        <v>566</v>
      </c>
      <c r="Z59" s="4">
        <v>43989</v>
      </c>
      <c r="AA59">
        <f t="shared" si="0"/>
        <v>20000</v>
      </c>
      <c r="AB59">
        <f t="shared" si="21"/>
        <v>1</v>
      </c>
      <c r="AF59">
        <f t="shared" si="7"/>
        <v>58</v>
      </c>
      <c r="AG59">
        <f t="shared" si="3"/>
        <v>6500</v>
      </c>
    </row>
    <row r="60" spans="1:33" x14ac:dyDescent="0.25">
      <c r="A60" s="4">
        <v>43985</v>
      </c>
      <c r="B60" t="s">
        <v>21</v>
      </c>
      <c r="D60" s="5">
        <v>7000</v>
      </c>
      <c r="E60" s="5">
        <f t="shared" si="20"/>
        <v>0</v>
      </c>
      <c r="L60" t="s">
        <v>263</v>
      </c>
      <c r="M60" t="str">
        <f t="shared" si="9"/>
        <v>MK04</v>
      </c>
      <c r="N60" t="s">
        <v>8</v>
      </c>
      <c r="O60">
        <v>3</v>
      </c>
      <c r="P60">
        <f t="shared" si="2"/>
        <v>1500</v>
      </c>
      <c r="X60" t="s">
        <v>290</v>
      </c>
      <c r="Y60" t="s">
        <v>535</v>
      </c>
      <c r="Z60" s="4">
        <v>43989</v>
      </c>
      <c r="AA60">
        <f t="shared" si="0"/>
        <v>6000</v>
      </c>
      <c r="AB60">
        <f t="shared" si="21"/>
        <v>1</v>
      </c>
      <c r="AF60">
        <f t="shared" si="7"/>
        <v>59</v>
      </c>
      <c r="AG60">
        <f t="shared" si="3"/>
        <v>7000</v>
      </c>
    </row>
    <row r="61" spans="1:33" x14ac:dyDescent="0.25">
      <c r="A61" s="4">
        <v>43985</v>
      </c>
      <c r="B61" t="s">
        <v>22</v>
      </c>
      <c r="D61" s="5">
        <v>7000</v>
      </c>
      <c r="E61" s="5">
        <f t="shared" si="20"/>
        <v>0</v>
      </c>
      <c r="L61" t="s">
        <v>264</v>
      </c>
      <c r="M61" t="str">
        <f t="shared" si="9"/>
        <v>MK04</v>
      </c>
      <c r="N61" t="s">
        <v>8</v>
      </c>
      <c r="O61">
        <v>5</v>
      </c>
      <c r="P61">
        <f t="shared" si="2"/>
        <v>2500</v>
      </c>
      <c r="X61" t="s">
        <v>291</v>
      </c>
      <c r="Y61" t="s">
        <v>567</v>
      </c>
      <c r="Z61" s="4">
        <v>43990</v>
      </c>
      <c r="AA61">
        <f t="shared" si="0"/>
        <v>15000</v>
      </c>
      <c r="AB61">
        <f t="shared" ref="AB61:AB69" si="22">COUNTIF(Y$61:Y$69,Y61)</f>
        <v>1</v>
      </c>
      <c r="AF61">
        <f t="shared" si="7"/>
        <v>60</v>
      </c>
      <c r="AG61">
        <f t="shared" si="3"/>
        <v>7000</v>
      </c>
    </row>
    <row r="62" spans="1:33" x14ac:dyDescent="0.25">
      <c r="A62" s="4">
        <v>43985</v>
      </c>
      <c r="B62" t="s">
        <v>23</v>
      </c>
      <c r="D62" s="5">
        <v>7000</v>
      </c>
      <c r="E62" s="5">
        <f t="shared" si="20"/>
        <v>0</v>
      </c>
      <c r="K62" s="4">
        <v>43987</v>
      </c>
      <c r="L62" t="s">
        <v>265</v>
      </c>
      <c r="M62" t="str">
        <f t="shared" si="9"/>
        <v>MK04</v>
      </c>
      <c r="N62" t="s">
        <v>8</v>
      </c>
      <c r="O62">
        <v>10</v>
      </c>
      <c r="P62">
        <f t="shared" si="2"/>
        <v>5000</v>
      </c>
      <c r="S62" t="s">
        <v>5</v>
      </c>
      <c r="T62">
        <v>5</v>
      </c>
      <c r="U62">
        <f t="shared" ref="U62:U69" si="23">T62 - SUMIF($N$62:$N$82,S62,$O$62:$O$82)</f>
        <v>0</v>
      </c>
      <c r="X62" t="s">
        <v>292</v>
      </c>
      <c r="Y62" t="s">
        <v>557</v>
      </c>
      <c r="Z62" s="4">
        <v>43990</v>
      </c>
      <c r="AA62">
        <f t="shared" si="0"/>
        <v>12000</v>
      </c>
      <c r="AB62">
        <f t="shared" si="22"/>
        <v>1</v>
      </c>
      <c r="AF62">
        <f t="shared" si="7"/>
        <v>61</v>
      </c>
      <c r="AG62">
        <f t="shared" si="3"/>
        <v>7000</v>
      </c>
    </row>
    <row r="63" spans="1:33" x14ac:dyDescent="0.25">
      <c r="A63" s="4">
        <v>43985</v>
      </c>
      <c r="B63" t="s">
        <v>24</v>
      </c>
      <c r="D63" s="5">
        <v>7000</v>
      </c>
      <c r="E63" s="5">
        <f t="shared" si="20"/>
        <v>0</v>
      </c>
      <c r="L63" t="s">
        <v>265</v>
      </c>
      <c r="M63" t="str">
        <f t="shared" si="9"/>
        <v>MN04</v>
      </c>
      <c r="N63" t="s">
        <v>16</v>
      </c>
      <c r="O63">
        <v>2</v>
      </c>
      <c r="P63">
        <f t="shared" si="2"/>
        <v>10000</v>
      </c>
      <c r="S63" t="s">
        <v>6</v>
      </c>
      <c r="T63">
        <v>8</v>
      </c>
      <c r="U63">
        <f t="shared" si="23"/>
        <v>0</v>
      </c>
      <c r="X63" t="s">
        <v>293</v>
      </c>
      <c r="Y63" t="s">
        <v>532</v>
      </c>
      <c r="Z63" s="4">
        <v>43990</v>
      </c>
      <c r="AA63">
        <f t="shared" si="0"/>
        <v>18000</v>
      </c>
      <c r="AB63">
        <f t="shared" si="22"/>
        <v>1</v>
      </c>
      <c r="AF63">
        <f t="shared" si="7"/>
        <v>62</v>
      </c>
      <c r="AG63">
        <f t="shared" si="3"/>
        <v>7000</v>
      </c>
    </row>
    <row r="64" spans="1:33" x14ac:dyDescent="0.25">
      <c r="A64" s="6" t="s">
        <v>4</v>
      </c>
      <c r="B64" s="7"/>
      <c r="C64" s="8"/>
      <c r="D64" s="8"/>
      <c r="E64" s="9">
        <f>SUM(E44:E63)</f>
        <v>91500</v>
      </c>
      <c r="L64" t="s">
        <v>266</v>
      </c>
      <c r="M64" t="str">
        <f t="shared" si="9"/>
        <v>MK01</v>
      </c>
      <c r="N64" t="s">
        <v>5</v>
      </c>
      <c r="O64">
        <v>2</v>
      </c>
      <c r="P64">
        <f t="shared" si="2"/>
        <v>10000</v>
      </c>
      <c r="S64" t="s">
        <v>7</v>
      </c>
      <c r="T64">
        <v>1</v>
      </c>
      <c r="U64">
        <f t="shared" si="23"/>
        <v>0</v>
      </c>
      <c r="X64" t="s">
        <v>294</v>
      </c>
      <c r="Y64" t="s">
        <v>560</v>
      </c>
      <c r="Z64" s="4">
        <v>43990</v>
      </c>
      <c r="AA64">
        <f t="shared" si="0"/>
        <v>20000</v>
      </c>
      <c r="AB64">
        <f t="shared" si="22"/>
        <v>1</v>
      </c>
      <c r="AF64">
        <f t="shared" si="7"/>
        <v>63</v>
      </c>
      <c r="AG64">
        <f t="shared" si="3"/>
        <v>7000</v>
      </c>
    </row>
    <row r="65" spans="1:33" x14ac:dyDescent="0.25">
      <c r="A65" s="4">
        <v>43986</v>
      </c>
      <c r="B65" t="s">
        <v>5</v>
      </c>
      <c r="C65">
        <v>5</v>
      </c>
      <c r="D65" s="5">
        <v>5000</v>
      </c>
      <c r="E65" s="5">
        <f>D65*C65</f>
        <v>25000</v>
      </c>
      <c r="L65" t="s">
        <v>266</v>
      </c>
      <c r="M65" t="str">
        <f t="shared" si="9"/>
        <v>MK06</v>
      </c>
      <c r="N65" t="s">
        <v>10</v>
      </c>
      <c r="O65">
        <v>2</v>
      </c>
      <c r="P65">
        <f t="shared" si="2"/>
        <v>10000</v>
      </c>
      <c r="S65" t="s">
        <v>8</v>
      </c>
      <c r="T65">
        <f>27+6+4+10</f>
        <v>47</v>
      </c>
      <c r="U65">
        <f t="shared" si="23"/>
        <v>0</v>
      </c>
      <c r="X65" t="s">
        <v>295</v>
      </c>
      <c r="Y65" t="s">
        <v>568</v>
      </c>
      <c r="Z65" s="4">
        <v>43990</v>
      </c>
      <c r="AA65">
        <f t="shared" si="0"/>
        <v>12000</v>
      </c>
      <c r="AB65">
        <f t="shared" si="22"/>
        <v>1</v>
      </c>
      <c r="AF65">
        <f t="shared" si="7"/>
        <v>64</v>
      </c>
      <c r="AG65">
        <f t="shared" si="3"/>
        <v>7000</v>
      </c>
    </row>
    <row r="66" spans="1:33" x14ac:dyDescent="0.25">
      <c r="A66" s="4">
        <v>43986</v>
      </c>
      <c r="B66" t="s">
        <v>6</v>
      </c>
      <c r="C66">
        <v>4</v>
      </c>
      <c r="D66" s="5">
        <v>2500</v>
      </c>
      <c r="E66" s="5">
        <f>D66*C66</f>
        <v>10000</v>
      </c>
      <c r="L66" t="s">
        <v>267</v>
      </c>
      <c r="M66" t="str">
        <f t="shared" si="9"/>
        <v>MK02</v>
      </c>
      <c r="N66" t="s">
        <v>6</v>
      </c>
      <c r="O66">
        <v>4</v>
      </c>
      <c r="P66">
        <f t="shared" si="2"/>
        <v>10000</v>
      </c>
      <c r="S66" t="s">
        <v>10</v>
      </c>
      <c r="T66">
        <v>2</v>
      </c>
      <c r="U66">
        <f t="shared" si="23"/>
        <v>0</v>
      </c>
      <c r="X66" t="s">
        <v>296</v>
      </c>
      <c r="Y66" t="s">
        <v>569</v>
      </c>
      <c r="Z66" s="4">
        <v>43990</v>
      </c>
      <c r="AA66">
        <f t="shared" ref="AA66:AA129" si="24">SUMIF($L$2:$L$400,X66,$P$2:$P$400)</f>
        <v>5000</v>
      </c>
      <c r="AB66">
        <f t="shared" si="22"/>
        <v>1</v>
      </c>
      <c r="AF66">
        <f t="shared" si="7"/>
        <v>65</v>
      </c>
      <c r="AG66">
        <f t="shared" si="3"/>
        <v>7000</v>
      </c>
    </row>
    <row r="67" spans="1:33" x14ac:dyDescent="0.25">
      <c r="A67" s="4">
        <v>43986</v>
      </c>
      <c r="B67" t="s">
        <v>7</v>
      </c>
      <c r="D67" s="5">
        <v>5000</v>
      </c>
      <c r="E67" s="5">
        <f t="shared" ref="E67" si="25">D67*C67</f>
        <v>0</v>
      </c>
      <c r="L67" t="s">
        <v>267</v>
      </c>
      <c r="M67" t="str">
        <f t="shared" si="9"/>
        <v>MN04</v>
      </c>
      <c r="N67" t="s">
        <v>16</v>
      </c>
      <c r="O67">
        <v>1</v>
      </c>
      <c r="P67">
        <f t="shared" ref="P67:P130" si="26">VLOOKUP(N67,$G$1:$I$21,3,FALSE) * O67</f>
        <v>5000</v>
      </c>
      <c r="S67" t="s">
        <v>12</v>
      </c>
      <c r="T67">
        <v>4</v>
      </c>
      <c r="U67">
        <f t="shared" si="23"/>
        <v>0</v>
      </c>
      <c r="X67" t="s">
        <v>297</v>
      </c>
      <c r="Y67" t="s">
        <v>570</v>
      </c>
      <c r="Z67" s="4">
        <v>43990</v>
      </c>
      <c r="AA67">
        <f t="shared" si="24"/>
        <v>34000</v>
      </c>
      <c r="AB67">
        <f t="shared" si="22"/>
        <v>1</v>
      </c>
      <c r="AF67">
        <f t="shared" si="7"/>
        <v>66</v>
      </c>
      <c r="AG67">
        <f t="shared" ref="AG67:AG130" si="27">SMALL($AA$2:$AA$297,AF67)</f>
        <v>7000</v>
      </c>
    </row>
    <row r="68" spans="1:33" x14ac:dyDescent="0.25">
      <c r="A68" s="4">
        <v>43986</v>
      </c>
      <c r="B68" t="s">
        <v>8</v>
      </c>
      <c r="C68">
        <v>12</v>
      </c>
      <c r="D68" s="5">
        <v>500</v>
      </c>
      <c r="E68" s="5">
        <f>D68*C68</f>
        <v>6000</v>
      </c>
      <c r="L68" t="s">
        <v>268</v>
      </c>
      <c r="M68" t="str">
        <f t="shared" si="9"/>
        <v>MK04</v>
      </c>
      <c r="N68" t="s">
        <v>8</v>
      </c>
      <c r="O68">
        <v>5</v>
      </c>
      <c r="P68">
        <f t="shared" si="26"/>
        <v>2500</v>
      </c>
      <c r="S68" t="s">
        <v>16</v>
      </c>
      <c r="T68">
        <v>5</v>
      </c>
      <c r="U68">
        <f t="shared" si="23"/>
        <v>0</v>
      </c>
      <c r="X68" t="s">
        <v>298</v>
      </c>
      <c r="Y68" t="s">
        <v>529</v>
      </c>
      <c r="Z68" s="4">
        <v>43990</v>
      </c>
      <c r="AA68">
        <f t="shared" si="24"/>
        <v>9500</v>
      </c>
      <c r="AB68">
        <f t="shared" si="22"/>
        <v>1</v>
      </c>
      <c r="AF68">
        <f t="shared" ref="AF68:AF131" si="28">AF67+1</f>
        <v>67</v>
      </c>
      <c r="AG68">
        <f t="shared" si="27"/>
        <v>7500</v>
      </c>
    </row>
    <row r="69" spans="1:33" x14ac:dyDescent="0.25">
      <c r="A69" s="4">
        <v>43986</v>
      </c>
      <c r="B69" t="s">
        <v>9</v>
      </c>
      <c r="C69">
        <v>3</v>
      </c>
      <c r="D69" s="5">
        <v>5000</v>
      </c>
      <c r="E69" s="5">
        <f t="shared" ref="E69:E84" si="29">D69*C69</f>
        <v>15000</v>
      </c>
      <c r="L69" t="s">
        <v>268</v>
      </c>
      <c r="M69" t="str">
        <f t="shared" si="9"/>
        <v>MK08</v>
      </c>
      <c r="N69" t="s">
        <v>12</v>
      </c>
      <c r="O69">
        <v>2</v>
      </c>
      <c r="P69">
        <f t="shared" si="26"/>
        <v>10000</v>
      </c>
      <c r="S69" t="s">
        <v>18</v>
      </c>
      <c r="T69">
        <v>2</v>
      </c>
      <c r="U69">
        <f t="shared" si="23"/>
        <v>0</v>
      </c>
      <c r="X69" t="s">
        <v>299</v>
      </c>
      <c r="Y69" t="s">
        <v>540</v>
      </c>
      <c r="Z69" s="4">
        <v>43990</v>
      </c>
      <c r="AA69">
        <f t="shared" si="24"/>
        <v>20000</v>
      </c>
      <c r="AB69">
        <f t="shared" si="22"/>
        <v>1</v>
      </c>
      <c r="AF69">
        <f t="shared" si="28"/>
        <v>68</v>
      </c>
      <c r="AG69">
        <f t="shared" si="27"/>
        <v>7500</v>
      </c>
    </row>
    <row r="70" spans="1:33" x14ac:dyDescent="0.25">
      <c r="A70" s="4">
        <v>43986</v>
      </c>
      <c r="B70" t="s">
        <v>10</v>
      </c>
      <c r="C70">
        <v>3</v>
      </c>
      <c r="D70" s="5">
        <v>5000</v>
      </c>
      <c r="E70" s="5">
        <f t="shared" si="29"/>
        <v>15000</v>
      </c>
      <c r="L70" t="s">
        <v>269</v>
      </c>
      <c r="M70" t="str">
        <f t="shared" si="9"/>
        <v>MK02</v>
      </c>
      <c r="N70" t="s">
        <v>6</v>
      </c>
      <c r="O70">
        <v>3</v>
      </c>
      <c r="P70">
        <f t="shared" si="26"/>
        <v>7500</v>
      </c>
      <c r="U70" s="5"/>
      <c r="X70" t="s">
        <v>300</v>
      </c>
      <c r="Y70" t="s">
        <v>553</v>
      </c>
      <c r="Z70" s="4">
        <v>43991</v>
      </c>
      <c r="AA70">
        <f t="shared" si="24"/>
        <v>15000</v>
      </c>
      <c r="AB70">
        <f t="shared" ref="AB70:AB80" si="30">COUNTIF(Y$70:Y$80,Y70)</f>
        <v>1</v>
      </c>
      <c r="AF70">
        <f t="shared" si="28"/>
        <v>69</v>
      </c>
      <c r="AG70">
        <f t="shared" si="27"/>
        <v>7500</v>
      </c>
    </row>
    <row r="71" spans="1:33" x14ac:dyDescent="0.25">
      <c r="A71" s="4">
        <v>43986</v>
      </c>
      <c r="B71" t="s">
        <v>11</v>
      </c>
      <c r="D71" s="5">
        <v>10000</v>
      </c>
      <c r="E71" s="5">
        <f t="shared" si="29"/>
        <v>0</v>
      </c>
      <c r="L71" t="s">
        <v>269</v>
      </c>
      <c r="M71" t="str">
        <f t="shared" si="9"/>
        <v>MK03</v>
      </c>
      <c r="N71" t="s">
        <v>7</v>
      </c>
      <c r="O71">
        <v>1</v>
      </c>
      <c r="P71">
        <f t="shared" si="26"/>
        <v>5000</v>
      </c>
      <c r="U71" s="5"/>
      <c r="X71" t="s">
        <v>301</v>
      </c>
      <c r="Y71" t="s">
        <v>557</v>
      </c>
      <c r="Z71" s="4">
        <v>43991</v>
      </c>
      <c r="AA71">
        <f t="shared" si="24"/>
        <v>12500</v>
      </c>
      <c r="AB71">
        <f t="shared" si="30"/>
        <v>1</v>
      </c>
      <c r="AF71">
        <f t="shared" si="28"/>
        <v>70</v>
      </c>
      <c r="AG71">
        <f t="shared" si="27"/>
        <v>7500</v>
      </c>
    </row>
    <row r="72" spans="1:33" x14ac:dyDescent="0.25">
      <c r="A72" s="4">
        <v>43986</v>
      </c>
      <c r="B72" t="s">
        <v>12</v>
      </c>
      <c r="C72">
        <v>5</v>
      </c>
      <c r="D72" s="5">
        <v>5000</v>
      </c>
      <c r="E72" s="5">
        <f t="shared" si="29"/>
        <v>25000</v>
      </c>
      <c r="L72" t="s">
        <v>270</v>
      </c>
      <c r="M72" t="str">
        <f t="shared" si="9"/>
        <v>MK08</v>
      </c>
      <c r="N72" t="s">
        <v>12</v>
      </c>
      <c r="O72">
        <v>2</v>
      </c>
      <c r="P72">
        <f t="shared" si="26"/>
        <v>10000</v>
      </c>
      <c r="U72" s="5"/>
      <c r="X72" t="s">
        <v>302</v>
      </c>
      <c r="Y72" t="s">
        <v>550</v>
      </c>
      <c r="Z72" s="4">
        <v>43991</v>
      </c>
      <c r="AA72">
        <f t="shared" si="24"/>
        <v>22000</v>
      </c>
      <c r="AB72">
        <f t="shared" si="30"/>
        <v>1</v>
      </c>
      <c r="AF72">
        <f t="shared" si="28"/>
        <v>71</v>
      </c>
      <c r="AG72">
        <f t="shared" si="27"/>
        <v>7500</v>
      </c>
    </row>
    <row r="73" spans="1:33" x14ac:dyDescent="0.25">
      <c r="A73" s="4">
        <v>43986</v>
      </c>
      <c r="B73" t="s">
        <v>13</v>
      </c>
      <c r="D73" s="5">
        <v>5000</v>
      </c>
      <c r="E73" s="5">
        <f t="shared" si="29"/>
        <v>0</v>
      </c>
      <c r="L73" t="s">
        <v>270</v>
      </c>
      <c r="M73" t="str">
        <f t="shared" si="9"/>
        <v>MK02</v>
      </c>
      <c r="N73" t="s">
        <v>6</v>
      </c>
      <c r="O73">
        <v>1</v>
      </c>
      <c r="P73">
        <f t="shared" si="26"/>
        <v>2500</v>
      </c>
      <c r="U73" s="5"/>
      <c r="X73" t="s">
        <v>303</v>
      </c>
      <c r="Y73" t="s">
        <v>554</v>
      </c>
      <c r="Z73" s="4">
        <v>43991</v>
      </c>
      <c r="AA73">
        <f t="shared" si="24"/>
        <v>5000</v>
      </c>
      <c r="AB73">
        <f t="shared" si="30"/>
        <v>1</v>
      </c>
      <c r="AF73">
        <f t="shared" si="28"/>
        <v>72</v>
      </c>
      <c r="AG73">
        <f t="shared" si="27"/>
        <v>7500</v>
      </c>
    </row>
    <row r="74" spans="1:33" x14ac:dyDescent="0.25">
      <c r="A74" s="4">
        <v>43986</v>
      </c>
      <c r="B74" t="s">
        <v>14</v>
      </c>
      <c r="D74" s="5">
        <v>5000</v>
      </c>
      <c r="E74" s="5">
        <f t="shared" si="29"/>
        <v>0</v>
      </c>
      <c r="L74" t="s">
        <v>271</v>
      </c>
      <c r="M74" t="str">
        <f t="shared" si="9"/>
        <v>MK01</v>
      </c>
      <c r="N74" t="s">
        <v>5</v>
      </c>
      <c r="O74">
        <v>2</v>
      </c>
      <c r="P74">
        <f t="shared" si="26"/>
        <v>10000</v>
      </c>
      <c r="U74" s="5"/>
      <c r="X74" t="s">
        <v>304</v>
      </c>
      <c r="Y74" t="s">
        <v>551</v>
      </c>
      <c r="Z74" s="4">
        <v>43991</v>
      </c>
      <c r="AA74">
        <f t="shared" si="24"/>
        <v>17000</v>
      </c>
      <c r="AB74">
        <f t="shared" si="30"/>
        <v>1</v>
      </c>
      <c r="AF74">
        <f t="shared" si="28"/>
        <v>73</v>
      </c>
      <c r="AG74">
        <f t="shared" si="27"/>
        <v>7500</v>
      </c>
    </row>
    <row r="75" spans="1:33" x14ac:dyDescent="0.25">
      <c r="A75" s="4">
        <v>43986</v>
      </c>
      <c r="B75" t="s">
        <v>15</v>
      </c>
      <c r="D75" s="5">
        <v>5000</v>
      </c>
      <c r="E75" s="5">
        <f t="shared" si="29"/>
        <v>0</v>
      </c>
      <c r="L75" t="s">
        <v>271</v>
      </c>
      <c r="M75" t="str">
        <f t="shared" si="9"/>
        <v>MN06</v>
      </c>
      <c r="N75" t="s">
        <v>18</v>
      </c>
      <c r="O75">
        <v>1</v>
      </c>
      <c r="P75">
        <f t="shared" si="26"/>
        <v>5000</v>
      </c>
      <c r="U75" s="5"/>
      <c r="X75" t="s">
        <v>305</v>
      </c>
      <c r="Y75" t="s">
        <v>571</v>
      </c>
      <c r="Z75" s="4">
        <v>43991</v>
      </c>
      <c r="AA75">
        <f t="shared" si="24"/>
        <v>7000</v>
      </c>
      <c r="AB75">
        <f t="shared" si="30"/>
        <v>1</v>
      </c>
      <c r="AF75">
        <f t="shared" si="28"/>
        <v>74</v>
      </c>
      <c r="AG75">
        <f t="shared" si="27"/>
        <v>7500</v>
      </c>
    </row>
    <row r="76" spans="1:33" x14ac:dyDescent="0.25">
      <c r="A76" s="4">
        <v>43986</v>
      </c>
      <c r="B76" t="s">
        <v>16</v>
      </c>
      <c r="C76">
        <v>1</v>
      </c>
      <c r="D76" s="5">
        <v>5000</v>
      </c>
      <c r="E76" s="5">
        <f t="shared" si="29"/>
        <v>5000</v>
      </c>
      <c r="L76" t="s">
        <v>271</v>
      </c>
      <c r="M76" t="str">
        <f t="shared" si="9"/>
        <v>MK04</v>
      </c>
      <c r="N76" t="s">
        <v>8</v>
      </c>
      <c r="O76">
        <v>6</v>
      </c>
      <c r="P76">
        <f t="shared" si="26"/>
        <v>3000</v>
      </c>
      <c r="X76" t="s">
        <v>306</v>
      </c>
      <c r="Y76" t="s">
        <v>539</v>
      </c>
      <c r="Z76" s="4">
        <v>43991</v>
      </c>
      <c r="AA76">
        <f t="shared" si="24"/>
        <v>15000</v>
      </c>
      <c r="AB76">
        <f t="shared" si="30"/>
        <v>1</v>
      </c>
      <c r="AF76">
        <f t="shared" si="28"/>
        <v>75</v>
      </c>
      <c r="AG76">
        <f t="shared" si="27"/>
        <v>7500</v>
      </c>
    </row>
    <row r="77" spans="1:33" x14ac:dyDescent="0.25">
      <c r="A77" s="4">
        <v>43986</v>
      </c>
      <c r="B77" t="s">
        <v>17</v>
      </c>
      <c r="C77">
        <v>1</v>
      </c>
      <c r="D77" s="5">
        <v>5000</v>
      </c>
      <c r="E77" s="5">
        <f t="shared" si="29"/>
        <v>5000</v>
      </c>
      <c r="L77" t="s">
        <v>272</v>
      </c>
      <c r="M77" t="str">
        <f t="shared" si="9"/>
        <v>MK04</v>
      </c>
      <c r="N77" t="s">
        <v>8</v>
      </c>
      <c r="O77">
        <v>10</v>
      </c>
      <c r="P77">
        <f t="shared" si="26"/>
        <v>5000</v>
      </c>
      <c r="X77" t="s">
        <v>307</v>
      </c>
      <c r="Y77" t="s">
        <v>572</v>
      </c>
      <c r="Z77" s="4">
        <v>43991</v>
      </c>
      <c r="AA77">
        <f t="shared" si="24"/>
        <v>20000</v>
      </c>
      <c r="AB77">
        <f t="shared" si="30"/>
        <v>1</v>
      </c>
      <c r="AF77">
        <f t="shared" si="28"/>
        <v>76</v>
      </c>
      <c r="AG77">
        <f t="shared" si="27"/>
        <v>7500</v>
      </c>
    </row>
    <row r="78" spans="1:33" x14ac:dyDescent="0.25">
      <c r="A78" s="4">
        <v>43986</v>
      </c>
      <c r="B78" t="s">
        <v>18</v>
      </c>
      <c r="D78" s="5">
        <v>5000</v>
      </c>
      <c r="E78" s="5">
        <f t="shared" si="29"/>
        <v>0</v>
      </c>
      <c r="L78" t="s">
        <v>272</v>
      </c>
      <c r="M78" t="str">
        <f t="shared" si="9"/>
        <v>MN06</v>
      </c>
      <c r="N78" t="s">
        <v>18</v>
      </c>
      <c r="O78">
        <v>1</v>
      </c>
      <c r="P78">
        <f t="shared" si="26"/>
        <v>5000</v>
      </c>
      <c r="X78" t="s">
        <v>308</v>
      </c>
      <c r="Y78" t="s">
        <v>537</v>
      </c>
      <c r="Z78" s="4">
        <v>43991</v>
      </c>
      <c r="AA78">
        <f t="shared" si="24"/>
        <v>9000</v>
      </c>
      <c r="AB78">
        <f t="shared" si="30"/>
        <v>1</v>
      </c>
      <c r="AF78">
        <f t="shared" si="28"/>
        <v>77</v>
      </c>
      <c r="AG78">
        <f t="shared" si="27"/>
        <v>8000</v>
      </c>
    </row>
    <row r="79" spans="1:33" x14ac:dyDescent="0.25">
      <c r="A79" s="4">
        <v>43986</v>
      </c>
      <c r="B79" t="s">
        <v>19</v>
      </c>
      <c r="D79" s="5">
        <v>5000</v>
      </c>
      <c r="E79" s="5">
        <f t="shared" si="29"/>
        <v>0</v>
      </c>
      <c r="L79" t="s">
        <v>273</v>
      </c>
      <c r="M79" t="str">
        <f t="shared" si="9"/>
        <v>MK01</v>
      </c>
      <c r="N79" t="s">
        <v>5</v>
      </c>
      <c r="O79">
        <v>1</v>
      </c>
      <c r="P79">
        <f t="shared" si="26"/>
        <v>5000</v>
      </c>
      <c r="X79" t="s">
        <v>309</v>
      </c>
      <c r="Y79" t="s">
        <v>573</v>
      </c>
      <c r="Z79" s="4">
        <v>43991</v>
      </c>
      <c r="AA79">
        <f t="shared" si="24"/>
        <v>1000</v>
      </c>
      <c r="AB79">
        <f t="shared" si="30"/>
        <v>1</v>
      </c>
      <c r="AF79">
        <f t="shared" si="28"/>
        <v>78</v>
      </c>
      <c r="AG79">
        <f t="shared" si="27"/>
        <v>8000</v>
      </c>
    </row>
    <row r="80" spans="1:33" x14ac:dyDescent="0.25">
      <c r="A80" s="4">
        <v>43986</v>
      </c>
      <c r="B80" t="s">
        <v>20</v>
      </c>
      <c r="D80" s="5">
        <v>5000</v>
      </c>
      <c r="E80" s="5">
        <f t="shared" si="29"/>
        <v>0</v>
      </c>
      <c r="L80" t="s">
        <v>273</v>
      </c>
      <c r="M80" t="str">
        <f t="shared" si="9"/>
        <v>MK04</v>
      </c>
      <c r="N80" t="s">
        <v>8</v>
      </c>
      <c r="O80">
        <v>7</v>
      </c>
      <c r="P80">
        <f t="shared" si="26"/>
        <v>3500</v>
      </c>
      <c r="X80" t="s">
        <v>310</v>
      </c>
      <c r="Y80" t="s">
        <v>538</v>
      </c>
      <c r="Z80" s="4">
        <v>43991</v>
      </c>
      <c r="AA80">
        <f t="shared" si="24"/>
        <v>15000</v>
      </c>
      <c r="AB80">
        <f t="shared" si="30"/>
        <v>1</v>
      </c>
      <c r="AF80">
        <f t="shared" si="28"/>
        <v>79</v>
      </c>
      <c r="AG80">
        <f t="shared" si="27"/>
        <v>8000</v>
      </c>
    </row>
    <row r="81" spans="1:33" x14ac:dyDescent="0.25">
      <c r="A81" s="4">
        <v>43986</v>
      </c>
      <c r="B81" t="s">
        <v>21</v>
      </c>
      <c r="D81" s="5">
        <v>7000</v>
      </c>
      <c r="E81" s="5">
        <f t="shared" si="29"/>
        <v>0</v>
      </c>
      <c r="L81" t="s">
        <v>274</v>
      </c>
      <c r="M81" t="str">
        <f t="shared" si="9"/>
        <v>MK04</v>
      </c>
      <c r="N81" t="s">
        <v>8</v>
      </c>
      <c r="O81">
        <v>9</v>
      </c>
      <c r="P81">
        <f t="shared" si="26"/>
        <v>4500</v>
      </c>
      <c r="X81" t="s">
        <v>311</v>
      </c>
      <c r="Y81" t="s">
        <v>560</v>
      </c>
      <c r="Z81" s="4">
        <v>43992</v>
      </c>
      <c r="AA81">
        <f t="shared" si="24"/>
        <v>26000</v>
      </c>
      <c r="AB81">
        <f t="shared" ref="AB81:AB92" si="31">COUNTIF(Y$81:Y$92,Y81)</f>
        <v>1</v>
      </c>
      <c r="AF81">
        <f t="shared" si="28"/>
        <v>80</v>
      </c>
      <c r="AG81">
        <f t="shared" si="27"/>
        <v>8000</v>
      </c>
    </row>
    <row r="82" spans="1:33" x14ac:dyDescent="0.25">
      <c r="A82" s="4">
        <v>43986</v>
      </c>
      <c r="B82" t="s">
        <v>22</v>
      </c>
      <c r="D82" s="5">
        <v>7000</v>
      </c>
      <c r="E82" s="5">
        <f t="shared" si="29"/>
        <v>0</v>
      </c>
      <c r="L82" t="s">
        <v>274</v>
      </c>
      <c r="M82" t="str">
        <f t="shared" si="9"/>
        <v>MN04</v>
      </c>
      <c r="N82" t="s">
        <v>16</v>
      </c>
      <c r="O82">
        <v>2</v>
      </c>
      <c r="P82">
        <f>VLOOKUP(N82,$G$1:$I$21,3,FALSE) * O82</f>
        <v>10000</v>
      </c>
      <c r="X82" t="s">
        <v>312</v>
      </c>
      <c r="Y82" t="s">
        <v>540</v>
      </c>
      <c r="Z82" s="4">
        <v>43992</v>
      </c>
      <c r="AA82">
        <f t="shared" si="24"/>
        <v>25000</v>
      </c>
      <c r="AB82">
        <f t="shared" si="31"/>
        <v>1</v>
      </c>
      <c r="AF82">
        <f t="shared" si="28"/>
        <v>81</v>
      </c>
      <c r="AG82">
        <f t="shared" si="27"/>
        <v>8000</v>
      </c>
    </row>
    <row r="83" spans="1:33" x14ac:dyDescent="0.25">
      <c r="A83" s="4">
        <v>43986</v>
      </c>
      <c r="B83" t="s">
        <v>23</v>
      </c>
      <c r="D83" s="5">
        <v>7000</v>
      </c>
      <c r="E83" s="5">
        <f t="shared" si="29"/>
        <v>0</v>
      </c>
      <c r="K83" s="4">
        <v>43988</v>
      </c>
      <c r="L83" t="s">
        <v>275</v>
      </c>
      <c r="M83" t="str">
        <f t="shared" si="9"/>
        <v>MK01</v>
      </c>
      <c r="N83" t="s">
        <v>5</v>
      </c>
      <c r="O83">
        <v>3</v>
      </c>
      <c r="P83">
        <f t="shared" si="26"/>
        <v>15000</v>
      </c>
      <c r="S83" t="s">
        <v>5</v>
      </c>
      <c r="T83">
        <v>9</v>
      </c>
      <c r="U83">
        <f>T83 - SUMIF(N83:N103,S83,O83:O103)</f>
        <v>-3</v>
      </c>
      <c r="X83" t="s">
        <v>313</v>
      </c>
      <c r="Y83" t="s">
        <v>574</v>
      </c>
      <c r="Z83" s="4">
        <v>43992</v>
      </c>
      <c r="AA83">
        <f t="shared" si="24"/>
        <v>7500</v>
      </c>
      <c r="AB83">
        <f t="shared" si="31"/>
        <v>1</v>
      </c>
      <c r="AF83">
        <f t="shared" si="28"/>
        <v>82</v>
      </c>
      <c r="AG83">
        <f t="shared" si="27"/>
        <v>8000</v>
      </c>
    </row>
    <row r="84" spans="1:33" x14ac:dyDescent="0.25">
      <c r="A84" s="4">
        <v>43986</v>
      </c>
      <c r="B84" t="s">
        <v>24</v>
      </c>
      <c r="D84" s="5">
        <v>7000</v>
      </c>
      <c r="E84" s="5">
        <f t="shared" si="29"/>
        <v>0</v>
      </c>
      <c r="L84" t="s">
        <v>275</v>
      </c>
      <c r="M84" t="str">
        <f t="shared" si="9"/>
        <v>MN05</v>
      </c>
      <c r="N84" t="s">
        <v>17</v>
      </c>
      <c r="O84">
        <v>1</v>
      </c>
      <c r="P84">
        <f t="shared" si="26"/>
        <v>5000</v>
      </c>
      <c r="S84" t="s">
        <v>6</v>
      </c>
      <c r="T84">
        <v>6</v>
      </c>
      <c r="U84">
        <f>T84 - SUMIF(N83:N103,S84,O83:O103)</f>
        <v>-2</v>
      </c>
      <c r="X84" t="s">
        <v>314</v>
      </c>
      <c r="Y84" t="s">
        <v>575</v>
      </c>
      <c r="Z84" s="4">
        <v>43992</v>
      </c>
      <c r="AA84">
        <f t="shared" si="24"/>
        <v>10000</v>
      </c>
      <c r="AB84">
        <f t="shared" si="31"/>
        <v>1</v>
      </c>
      <c r="AF84">
        <f t="shared" si="28"/>
        <v>83</v>
      </c>
      <c r="AG84">
        <f t="shared" si="27"/>
        <v>8500</v>
      </c>
    </row>
    <row r="85" spans="1:33" x14ac:dyDescent="0.25">
      <c r="A85" s="6" t="s">
        <v>4</v>
      </c>
      <c r="B85" s="7"/>
      <c r="C85" s="8"/>
      <c r="D85" s="8"/>
      <c r="E85" s="9">
        <f>SUM(E65:E84)</f>
        <v>106000</v>
      </c>
      <c r="L85" t="s">
        <v>276</v>
      </c>
      <c r="M85" t="str">
        <f t="shared" ref="M85:M147" si="32">VLOOKUP(N85,$G$1:$I$21,2,FALSE)</f>
        <v>MK03</v>
      </c>
      <c r="N85" t="s">
        <v>7</v>
      </c>
      <c r="O85">
        <v>3</v>
      </c>
      <c r="P85">
        <f t="shared" si="26"/>
        <v>15000</v>
      </c>
      <c r="S85" t="s">
        <v>7</v>
      </c>
      <c r="T85">
        <v>5</v>
      </c>
      <c r="U85">
        <f>T85 - SUMIF(N83:N103,S85,O83:O103)</f>
        <v>-1</v>
      </c>
      <c r="X85" t="s">
        <v>315</v>
      </c>
      <c r="Y85" t="s">
        <v>568</v>
      </c>
      <c r="Z85" s="4">
        <v>43992</v>
      </c>
      <c r="AA85">
        <f t="shared" si="24"/>
        <v>15000</v>
      </c>
      <c r="AB85">
        <f t="shared" si="31"/>
        <v>1</v>
      </c>
      <c r="AF85">
        <f t="shared" si="28"/>
        <v>84</v>
      </c>
      <c r="AG85">
        <f t="shared" si="27"/>
        <v>9000</v>
      </c>
    </row>
    <row r="86" spans="1:33" x14ac:dyDescent="0.25">
      <c r="A86" s="4">
        <v>43987</v>
      </c>
      <c r="B86" t="s">
        <v>5</v>
      </c>
      <c r="C86">
        <v>5</v>
      </c>
      <c r="D86" s="5">
        <v>5000</v>
      </c>
      <c r="E86" s="5">
        <f>D86*C86</f>
        <v>25000</v>
      </c>
      <c r="L86" t="s">
        <v>276</v>
      </c>
      <c r="M86" t="str">
        <f t="shared" si="32"/>
        <v>MK02</v>
      </c>
      <c r="N86" t="s">
        <v>6</v>
      </c>
      <c r="O86">
        <v>2</v>
      </c>
      <c r="P86">
        <f t="shared" si="26"/>
        <v>5000</v>
      </c>
      <c r="S86" t="s">
        <v>8</v>
      </c>
      <c r="T86">
        <v>8</v>
      </c>
      <c r="U86">
        <f>T86 - SUMIF(N83:N103,S86,O83:O103)</f>
        <v>-4</v>
      </c>
      <c r="X86" t="s">
        <v>316</v>
      </c>
      <c r="Y86" t="s">
        <v>539</v>
      </c>
      <c r="Z86" s="4">
        <v>43992</v>
      </c>
      <c r="AA86">
        <f t="shared" si="24"/>
        <v>14000</v>
      </c>
      <c r="AB86">
        <f t="shared" si="31"/>
        <v>1</v>
      </c>
      <c r="AF86">
        <f t="shared" si="28"/>
        <v>85</v>
      </c>
      <c r="AG86">
        <f t="shared" si="27"/>
        <v>9000</v>
      </c>
    </row>
    <row r="87" spans="1:33" x14ac:dyDescent="0.25">
      <c r="A87" s="4">
        <v>43987</v>
      </c>
      <c r="B87" t="s">
        <v>6</v>
      </c>
      <c r="C87">
        <v>8</v>
      </c>
      <c r="D87" s="5">
        <v>2500</v>
      </c>
      <c r="E87" s="5">
        <f>D87*C87</f>
        <v>20000</v>
      </c>
      <c r="L87" t="s">
        <v>277</v>
      </c>
      <c r="M87" t="str">
        <f t="shared" si="32"/>
        <v>MK04</v>
      </c>
      <c r="N87" t="s">
        <v>8</v>
      </c>
      <c r="O87">
        <v>5</v>
      </c>
      <c r="P87">
        <f t="shared" si="26"/>
        <v>2500</v>
      </c>
      <c r="S87" t="s">
        <v>10</v>
      </c>
      <c r="T87">
        <v>4</v>
      </c>
      <c r="U87">
        <f>T87 - SUMIF(N83:N103,S87,O83:O103)</f>
        <v>-2</v>
      </c>
      <c r="X87" t="s">
        <v>317</v>
      </c>
      <c r="Y87" t="s">
        <v>547</v>
      </c>
      <c r="Z87" s="4">
        <v>43992</v>
      </c>
      <c r="AA87">
        <f t="shared" si="24"/>
        <v>35000</v>
      </c>
      <c r="AB87">
        <f t="shared" si="31"/>
        <v>1</v>
      </c>
      <c r="AF87">
        <f t="shared" si="28"/>
        <v>86</v>
      </c>
      <c r="AG87">
        <f t="shared" si="27"/>
        <v>9000</v>
      </c>
    </row>
    <row r="88" spans="1:33" x14ac:dyDescent="0.25">
      <c r="A88" s="4">
        <v>43987</v>
      </c>
      <c r="B88" t="s">
        <v>7</v>
      </c>
      <c r="C88">
        <v>1</v>
      </c>
      <c r="D88" s="5">
        <v>5000</v>
      </c>
      <c r="E88" s="5">
        <f t="shared" ref="E88" si="33">D88*C88</f>
        <v>5000</v>
      </c>
      <c r="L88" t="s">
        <v>277</v>
      </c>
      <c r="M88" t="str">
        <f t="shared" si="32"/>
        <v>MK06</v>
      </c>
      <c r="N88" t="s">
        <v>10</v>
      </c>
      <c r="O88">
        <v>2</v>
      </c>
      <c r="P88">
        <f t="shared" si="26"/>
        <v>10000</v>
      </c>
      <c r="S88" t="s">
        <v>17</v>
      </c>
      <c r="T88">
        <v>3</v>
      </c>
      <c r="U88">
        <f>T88 - SUMIF(N83:N103,S88,O83:O103)</f>
        <v>0</v>
      </c>
      <c r="X88" t="s">
        <v>318</v>
      </c>
      <c r="Y88" t="s">
        <v>528</v>
      </c>
      <c r="Z88" s="4">
        <v>43992</v>
      </c>
      <c r="AA88">
        <f t="shared" si="24"/>
        <v>19000</v>
      </c>
      <c r="AB88">
        <f t="shared" si="31"/>
        <v>1</v>
      </c>
      <c r="AF88">
        <f t="shared" si="28"/>
        <v>87</v>
      </c>
      <c r="AG88">
        <f t="shared" si="27"/>
        <v>9000</v>
      </c>
    </row>
    <row r="89" spans="1:33" x14ac:dyDescent="0.25">
      <c r="A89" s="4">
        <v>43987</v>
      </c>
      <c r="B89" t="s">
        <v>8</v>
      </c>
      <c r="C89">
        <f>27+6+4+10</f>
        <v>47</v>
      </c>
      <c r="D89" s="5">
        <v>500</v>
      </c>
      <c r="E89" s="5">
        <f>D89*C89</f>
        <v>23500</v>
      </c>
      <c r="L89" t="s">
        <v>278</v>
      </c>
      <c r="M89" t="str">
        <f t="shared" si="32"/>
        <v>MK01</v>
      </c>
      <c r="N89" t="s">
        <v>5</v>
      </c>
      <c r="O89">
        <v>2</v>
      </c>
      <c r="P89">
        <f t="shared" si="26"/>
        <v>10000</v>
      </c>
      <c r="X89" t="s">
        <v>319</v>
      </c>
      <c r="Y89" t="s">
        <v>576</v>
      </c>
      <c r="Z89" s="4">
        <v>43992</v>
      </c>
      <c r="AA89">
        <f t="shared" si="24"/>
        <v>7000</v>
      </c>
      <c r="AB89">
        <f t="shared" si="31"/>
        <v>1</v>
      </c>
      <c r="AF89">
        <f t="shared" si="28"/>
        <v>88</v>
      </c>
      <c r="AG89">
        <f t="shared" si="27"/>
        <v>9000</v>
      </c>
    </row>
    <row r="90" spans="1:33" x14ac:dyDescent="0.25">
      <c r="A90" s="4">
        <v>43987</v>
      </c>
      <c r="B90" t="s">
        <v>9</v>
      </c>
      <c r="D90" s="5">
        <v>5000</v>
      </c>
      <c r="E90" s="5">
        <f t="shared" ref="E90:E105" si="34">D90*C90</f>
        <v>0</v>
      </c>
      <c r="L90" t="s">
        <v>278</v>
      </c>
      <c r="M90" t="str">
        <f t="shared" si="32"/>
        <v>MK06</v>
      </c>
      <c r="N90" t="s">
        <v>10</v>
      </c>
      <c r="O90">
        <v>1</v>
      </c>
      <c r="P90">
        <f t="shared" si="26"/>
        <v>5000</v>
      </c>
      <c r="X90" t="s">
        <v>320</v>
      </c>
      <c r="Y90" t="s">
        <v>530</v>
      </c>
      <c r="Z90" s="4">
        <v>43992</v>
      </c>
      <c r="AA90">
        <f t="shared" si="24"/>
        <v>32000</v>
      </c>
      <c r="AB90">
        <f t="shared" si="31"/>
        <v>1</v>
      </c>
      <c r="AF90">
        <f t="shared" si="28"/>
        <v>89</v>
      </c>
      <c r="AG90">
        <f t="shared" si="27"/>
        <v>9000</v>
      </c>
    </row>
    <row r="91" spans="1:33" x14ac:dyDescent="0.25">
      <c r="A91" s="4">
        <v>43987</v>
      </c>
      <c r="B91" t="s">
        <v>10</v>
      </c>
      <c r="C91">
        <v>2</v>
      </c>
      <c r="D91" s="5">
        <v>5000</v>
      </c>
      <c r="E91" s="5">
        <f t="shared" si="34"/>
        <v>10000</v>
      </c>
      <c r="L91" t="s">
        <v>278</v>
      </c>
      <c r="M91" t="str">
        <f t="shared" si="32"/>
        <v>MN05</v>
      </c>
      <c r="N91" t="s">
        <v>17</v>
      </c>
      <c r="O91">
        <v>1</v>
      </c>
      <c r="P91">
        <f t="shared" si="26"/>
        <v>5000</v>
      </c>
      <c r="X91" t="s">
        <v>321</v>
      </c>
      <c r="Y91" t="s">
        <v>577</v>
      </c>
      <c r="Z91" s="4">
        <v>43992</v>
      </c>
      <c r="AA91">
        <f t="shared" si="24"/>
        <v>5000</v>
      </c>
      <c r="AB91">
        <f t="shared" si="31"/>
        <v>1</v>
      </c>
      <c r="AF91">
        <f t="shared" si="28"/>
        <v>90</v>
      </c>
      <c r="AG91">
        <f t="shared" si="27"/>
        <v>9000</v>
      </c>
    </row>
    <row r="92" spans="1:33" x14ac:dyDescent="0.25">
      <c r="A92" s="4">
        <v>43987</v>
      </c>
      <c r="B92" t="s">
        <v>11</v>
      </c>
      <c r="D92" s="5">
        <v>10000</v>
      </c>
      <c r="E92" s="5">
        <f t="shared" si="34"/>
        <v>0</v>
      </c>
      <c r="L92" t="s">
        <v>279</v>
      </c>
      <c r="M92" t="str">
        <f t="shared" si="32"/>
        <v>MK04</v>
      </c>
      <c r="N92" t="s">
        <v>8</v>
      </c>
      <c r="O92">
        <v>3</v>
      </c>
      <c r="P92">
        <f t="shared" si="26"/>
        <v>1500</v>
      </c>
      <c r="X92" t="s">
        <v>322</v>
      </c>
      <c r="Y92" t="s">
        <v>557</v>
      </c>
      <c r="Z92" s="4">
        <v>43992</v>
      </c>
      <c r="AA92">
        <f t="shared" si="24"/>
        <v>14000</v>
      </c>
      <c r="AB92">
        <f t="shared" si="31"/>
        <v>1</v>
      </c>
      <c r="AF92">
        <f t="shared" si="28"/>
        <v>91</v>
      </c>
      <c r="AG92">
        <f t="shared" si="27"/>
        <v>9000</v>
      </c>
    </row>
    <row r="93" spans="1:33" x14ac:dyDescent="0.25">
      <c r="A93" s="4">
        <v>43987</v>
      </c>
      <c r="B93" t="s">
        <v>12</v>
      </c>
      <c r="C93">
        <v>4</v>
      </c>
      <c r="D93" s="5">
        <v>5000</v>
      </c>
      <c r="E93" s="5">
        <f t="shared" si="34"/>
        <v>20000</v>
      </c>
      <c r="L93" t="s">
        <v>279</v>
      </c>
      <c r="M93" t="str">
        <f t="shared" si="32"/>
        <v>MK06</v>
      </c>
      <c r="N93" t="s">
        <v>10</v>
      </c>
      <c r="O93">
        <v>1</v>
      </c>
      <c r="P93">
        <f t="shared" si="26"/>
        <v>5000</v>
      </c>
      <c r="X93" t="s">
        <v>323</v>
      </c>
      <c r="Y93" t="s">
        <v>552</v>
      </c>
      <c r="Z93" s="4">
        <v>43993</v>
      </c>
      <c r="AA93">
        <f t="shared" si="24"/>
        <v>17500</v>
      </c>
      <c r="AB93">
        <f t="shared" ref="AB93:AB104" si="35">COUNTIF(Y$93:Y$104,Y93)</f>
        <v>1</v>
      </c>
      <c r="AF93">
        <f t="shared" si="28"/>
        <v>92</v>
      </c>
      <c r="AG93">
        <f t="shared" si="27"/>
        <v>9500</v>
      </c>
    </row>
    <row r="94" spans="1:33" x14ac:dyDescent="0.25">
      <c r="A94" s="4">
        <v>43987</v>
      </c>
      <c r="B94" t="s">
        <v>13</v>
      </c>
      <c r="D94" s="5">
        <v>5000</v>
      </c>
      <c r="E94" s="5">
        <f t="shared" si="34"/>
        <v>0</v>
      </c>
      <c r="L94" t="s">
        <v>280</v>
      </c>
      <c r="M94" t="str">
        <f t="shared" si="32"/>
        <v>MK01</v>
      </c>
      <c r="N94" t="s">
        <v>5</v>
      </c>
      <c r="O94">
        <v>3</v>
      </c>
      <c r="P94">
        <f t="shared" si="26"/>
        <v>15000</v>
      </c>
      <c r="X94" t="s">
        <v>324</v>
      </c>
      <c r="Y94" t="s">
        <v>555</v>
      </c>
      <c r="Z94" s="4">
        <v>43993</v>
      </c>
      <c r="AA94">
        <f t="shared" si="24"/>
        <v>5000</v>
      </c>
      <c r="AB94">
        <f t="shared" si="35"/>
        <v>1</v>
      </c>
      <c r="AF94">
        <f t="shared" si="28"/>
        <v>93</v>
      </c>
      <c r="AG94">
        <f t="shared" si="27"/>
        <v>10000</v>
      </c>
    </row>
    <row r="95" spans="1:33" x14ac:dyDescent="0.25">
      <c r="A95" s="4">
        <v>43987</v>
      </c>
      <c r="B95" t="s">
        <v>14</v>
      </c>
      <c r="D95" s="5">
        <v>5000</v>
      </c>
      <c r="E95" s="5">
        <f t="shared" si="34"/>
        <v>0</v>
      </c>
      <c r="L95" t="s">
        <v>280</v>
      </c>
      <c r="M95" t="str">
        <f t="shared" si="32"/>
        <v>MK03</v>
      </c>
      <c r="N95" t="s">
        <v>7</v>
      </c>
      <c r="O95">
        <v>2</v>
      </c>
      <c r="P95">
        <f t="shared" si="26"/>
        <v>10000</v>
      </c>
      <c r="X95" t="s">
        <v>325</v>
      </c>
      <c r="Y95" t="s">
        <v>578</v>
      </c>
      <c r="Z95" s="4">
        <v>43993</v>
      </c>
      <c r="AA95">
        <f t="shared" si="24"/>
        <v>15000</v>
      </c>
      <c r="AB95">
        <f t="shared" si="35"/>
        <v>1</v>
      </c>
      <c r="AF95">
        <f t="shared" si="28"/>
        <v>94</v>
      </c>
      <c r="AG95">
        <f t="shared" si="27"/>
        <v>10000</v>
      </c>
    </row>
    <row r="96" spans="1:33" x14ac:dyDescent="0.25">
      <c r="A96" s="4">
        <v>43987</v>
      </c>
      <c r="B96" t="s">
        <v>15</v>
      </c>
      <c r="D96" s="5">
        <v>5000</v>
      </c>
      <c r="E96" s="5">
        <f t="shared" si="34"/>
        <v>0</v>
      </c>
      <c r="L96" t="s">
        <v>281</v>
      </c>
      <c r="M96" t="str">
        <f t="shared" si="32"/>
        <v>MK02</v>
      </c>
      <c r="N96" t="s">
        <v>6</v>
      </c>
      <c r="O96">
        <v>4</v>
      </c>
      <c r="P96">
        <f t="shared" si="26"/>
        <v>10000</v>
      </c>
      <c r="X96" t="s">
        <v>326</v>
      </c>
      <c r="Y96" t="s">
        <v>562</v>
      </c>
      <c r="Z96" s="4">
        <v>43993</v>
      </c>
      <c r="AA96">
        <f t="shared" si="24"/>
        <v>20000</v>
      </c>
      <c r="AB96">
        <f t="shared" si="35"/>
        <v>1</v>
      </c>
      <c r="AF96">
        <f t="shared" si="28"/>
        <v>95</v>
      </c>
      <c r="AG96">
        <f t="shared" si="27"/>
        <v>10000</v>
      </c>
    </row>
    <row r="97" spans="1:33" x14ac:dyDescent="0.25">
      <c r="A97" s="4">
        <v>43987</v>
      </c>
      <c r="B97" t="s">
        <v>16</v>
      </c>
      <c r="C97">
        <v>5</v>
      </c>
      <c r="D97" s="5">
        <v>5000</v>
      </c>
      <c r="E97" s="5">
        <f t="shared" si="34"/>
        <v>25000</v>
      </c>
      <c r="L97" t="s">
        <v>281</v>
      </c>
      <c r="M97" t="str">
        <f t="shared" si="32"/>
        <v>MN05</v>
      </c>
      <c r="N97" t="s">
        <v>17</v>
      </c>
      <c r="O97">
        <v>1</v>
      </c>
      <c r="P97">
        <f t="shared" si="26"/>
        <v>5000</v>
      </c>
      <c r="X97" t="s">
        <v>327</v>
      </c>
      <c r="Y97" t="s">
        <v>579</v>
      </c>
      <c r="Z97" s="4">
        <v>43993</v>
      </c>
      <c r="AA97">
        <f t="shared" si="24"/>
        <v>25000</v>
      </c>
      <c r="AB97">
        <f t="shared" si="35"/>
        <v>1</v>
      </c>
      <c r="AF97">
        <f t="shared" si="28"/>
        <v>96</v>
      </c>
      <c r="AG97">
        <f t="shared" si="27"/>
        <v>10000</v>
      </c>
    </row>
    <row r="98" spans="1:33" x14ac:dyDescent="0.25">
      <c r="A98" s="4">
        <v>43987</v>
      </c>
      <c r="B98" t="s">
        <v>17</v>
      </c>
      <c r="D98" s="5">
        <v>5000</v>
      </c>
      <c r="E98" s="5">
        <f t="shared" si="34"/>
        <v>0</v>
      </c>
      <c r="L98" t="s">
        <v>282</v>
      </c>
      <c r="M98" t="str">
        <f t="shared" si="32"/>
        <v>MK01</v>
      </c>
      <c r="N98" t="s">
        <v>5</v>
      </c>
      <c r="O98">
        <v>1</v>
      </c>
      <c r="P98">
        <f t="shared" si="26"/>
        <v>5000</v>
      </c>
      <c r="X98" t="s">
        <v>328</v>
      </c>
      <c r="Y98" t="s">
        <v>580</v>
      </c>
      <c r="Z98" s="4">
        <v>43993</v>
      </c>
      <c r="AA98">
        <f t="shared" si="24"/>
        <v>10000</v>
      </c>
      <c r="AB98">
        <f t="shared" si="35"/>
        <v>1</v>
      </c>
      <c r="AF98">
        <f t="shared" si="28"/>
        <v>97</v>
      </c>
      <c r="AG98">
        <f t="shared" si="27"/>
        <v>10000</v>
      </c>
    </row>
    <row r="99" spans="1:33" x14ac:dyDescent="0.25">
      <c r="A99" s="4">
        <v>43987</v>
      </c>
      <c r="B99" t="s">
        <v>18</v>
      </c>
      <c r="C99">
        <v>2</v>
      </c>
      <c r="D99" s="5">
        <v>5000</v>
      </c>
      <c r="E99" s="5">
        <f t="shared" si="34"/>
        <v>10000</v>
      </c>
      <c r="K99" s="4">
        <v>43989</v>
      </c>
      <c r="L99" t="s">
        <v>283</v>
      </c>
      <c r="M99" t="str">
        <f t="shared" si="32"/>
        <v>MK04</v>
      </c>
      <c r="N99" t="s">
        <v>57</v>
      </c>
      <c r="O99">
        <v>4</v>
      </c>
      <c r="P99">
        <f t="shared" si="26"/>
        <v>2000</v>
      </c>
      <c r="S99" t="s">
        <v>5</v>
      </c>
      <c r="T99">
        <v>7</v>
      </c>
      <c r="U99">
        <f>T99 - SUMIF(N99:N119,S99,O99:O119)</f>
        <v>0</v>
      </c>
      <c r="X99" t="s">
        <v>329</v>
      </c>
      <c r="Y99" t="s">
        <v>535</v>
      </c>
      <c r="Z99" s="4">
        <v>43993</v>
      </c>
      <c r="AA99">
        <f t="shared" si="24"/>
        <v>7500</v>
      </c>
      <c r="AB99">
        <f t="shared" si="35"/>
        <v>1</v>
      </c>
      <c r="AF99">
        <f t="shared" si="28"/>
        <v>98</v>
      </c>
      <c r="AG99">
        <f t="shared" si="27"/>
        <v>10000</v>
      </c>
    </row>
    <row r="100" spans="1:33" x14ac:dyDescent="0.25">
      <c r="A100" s="4">
        <v>43987</v>
      </c>
      <c r="B100" t="s">
        <v>19</v>
      </c>
      <c r="D100" s="5">
        <v>5000</v>
      </c>
      <c r="E100" s="5">
        <f t="shared" si="34"/>
        <v>0</v>
      </c>
      <c r="L100" t="s">
        <v>283</v>
      </c>
      <c r="M100" t="str">
        <f t="shared" si="32"/>
        <v>MK06</v>
      </c>
      <c r="N100" t="s">
        <v>10</v>
      </c>
      <c r="O100">
        <v>2</v>
      </c>
      <c r="P100">
        <f t="shared" si="26"/>
        <v>10000</v>
      </c>
      <c r="S100" t="s">
        <v>6</v>
      </c>
      <c r="T100">
        <v>4</v>
      </c>
      <c r="U100">
        <f>T100 - SUMIF(N99:N114,S100,O99:O119)</f>
        <v>0</v>
      </c>
      <c r="X100" t="s">
        <v>330</v>
      </c>
      <c r="Y100" t="s">
        <v>557</v>
      </c>
      <c r="Z100" s="4">
        <v>43993</v>
      </c>
      <c r="AA100">
        <f t="shared" si="24"/>
        <v>15000</v>
      </c>
      <c r="AB100">
        <f t="shared" si="35"/>
        <v>1</v>
      </c>
      <c r="AF100">
        <f t="shared" si="28"/>
        <v>99</v>
      </c>
      <c r="AG100">
        <f t="shared" si="27"/>
        <v>10000</v>
      </c>
    </row>
    <row r="101" spans="1:33" x14ac:dyDescent="0.25">
      <c r="A101" s="4">
        <v>43987</v>
      </c>
      <c r="B101" t="s">
        <v>20</v>
      </c>
      <c r="D101" s="5">
        <v>5000</v>
      </c>
      <c r="E101" s="5">
        <f t="shared" si="34"/>
        <v>0</v>
      </c>
      <c r="L101" t="s">
        <v>284</v>
      </c>
      <c r="M101" t="str">
        <f t="shared" si="32"/>
        <v>MK02</v>
      </c>
      <c r="N101" t="s">
        <v>6</v>
      </c>
      <c r="O101">
        <v>2</v>
      </c>
      <c r="P101">
        <f t="shared" si="26"/>
        <v>5000</v>
      </c>
      <c r="S101" t="s">
        <v>7</v>
      </c>
      <c r="T101">
        <v>1</v>
      </c>
      <c r="U101">
        <f>T101 - SUMIF(N99:N119,S101,O99:O119)</f>
        <v>-1</v>
      </c>
      <c r="X101" t="s">
        <v>331</v>
      </c>
      <c r="Y101" t="s">
        <v>581</v>
      </c>
      <c r="Z101" s="4">
        <v>43993</v>
      </c>
      <c r="AA101">
        <f t="shared" si="24"/>
        <v>25000</v>
      </c>
      <c r="AB101">
        <f t="shared" si="35"/>
        <v>1</v>
      </c>
      <c r="AF101">
        <f t="shared" si="28"/>
        <v>100</v>
      </c>
      <c r="AG101">
        <f t="shared" si="27"/>
        <v>10000</v>
      </c>
    </row>
    <row r="102" spans="1:33" x14ac:dyDescent="0.25">
      <c r="A102" s="4">
        <v>43987</v>
      </c>
      <c r="B102" t="s">
        <v>21</v>
      </c>
      <c r="D102" s="5">
        <v>7000</v>
      </c>
      <c r="E102" s="5">
        <f t="shared" si="34"/>
        <v>0</v>
      </c>
      <c r="L102" t="s">
        <v>284</v>
      </c>
      <c r="M102" t="str">
        <f t="shared" si="32"/>
        <v>MK03</v>
      </c>
      <c r="N102" t="s">
        <v>7</v>
      </c>
      <c r="O102">
        <v>1</v>
      </c>
      <c r="P102">
        <f t="shared" si="26"/>
        <v>5000</v>
      </c>
      <c r="S102" t="s">
        <v>8</v>
      </c>
      <c r="T102">
        <v>10</v>
      </c>
      <c r="U102">
        <f>T102 - SUMIF(N99:N119,S102,O99:O119)</f>
        <v>-8</v>
      </c>
      <c r="X102" t="s">
        <v>332</v>
      </c>
      <c r="Y102" t="s">
        <v>567</v>
      </c>
      <c r="Z102" s="4">
        <v>43993</v>
      </c>
      <c r="AA102">
        <f t="shared" si="24"/>
        <v>15000</v>
      </c>
      <c r="AB102">
        <f t="shared" si="35"/>
        <v>1</v>
      </c>
      <c r="AF102">
        <f t="shared" si="28"/>
        <v>101</v>
      </c>
      <c r="AG102">
        <f t="shared" si="27"/>
        <v>10000</v>
      </c>
    </row>
    <row r="103" spans="1:33" x14ac:dyDescent="0.25">
      <c r="A103" s="4">
        <v>43987</v>
      </c>
      <c r="B103" t="s">
        <v>22</v>
      </c>
      <c r="D103" s="5">
        <v>7000</v>
      </c>
      <c r="E103" s="5">
        <f t="shared" si="34"/>
        <v>0</v>
      </c>
      <c r="L103" t="s">
        <v>285</v>
      </c>
      <c r="M103" t="str">
        <f t="shared" si="32"/>
        <v>MK01</v>
      </c>
      <c r="N103" t="s">
        <v>5</v>
      </c>
      <c r="O103">
        <v>3</v>
      </c>
      <c r="P103">
        <f t="shared" si="26"/>
        <v>15000</v>
      </c>
      <c r="S103" t="s">
        <v>10</v>
      </c>
      <c r="T103">
        <v>5</v>
      </c>
      <c r="U103">
        <f>T103 - SUMIF(N99:N119,S103,O99:O119)</f>
        <v>0</v>
      </c>
      <c r="X103" t="s">
        <v>333</v>
      </c>
      <c r="Y103" t="s">
        <v>532</v>
      </c>
      <c r="Z103" s="4">
        <v>43993</v>
      </c>
      <c r="AA103">
        <f t="shared" si="24"/>
        <v>15000</v>
      </c>
      <c r="AB103">
        <f t="shared" si="35"/>
        <v>1</v>
      </c>
      <c r="AF103">
        <f t="shared" si="28"/>
        <v>102</v>
      </c>
      <c r="AG103">
        <f t="shared" si="27"/>
        <v>10000</v>
      </c>
    </row>
    <row r="104" spans="1:33" x14ac:dyDescent="0.25">
      <c r="A104" s="4">
        <v>43987</v>
      </c>
      <c r="B104" t="s">
        <v>23</v>
      </c>
      <c r="D104" s="5">
        <v>7000</v>
      </c>
      <c r="E104" s="5">
        <f t="shared" si="34"/>
        <v>0</v>
      </c>
      <c r="L104" t="s">
        <v>285</v>
      </c>
      <c r="M104" t="str">
        <f t="shared" si="32"/>
        <v>MN04</v>
      </c>
      <c r="N104" t="s">
        <v>16</v>
      </c>
      <c r="O104">
        <v>1</v>
      </c>
      <c r="P104">
        <f t="shared" si="26"/>
        <v>5000</v>
      </c>
      <c r="S104" t="s">
        <v>48</v>
      </c>
      <c r="T104">
        <v>2</v>
      </c>
      <c r="U104">
        <f>T104 - SUMIF(N99:N119,S104,O99:O119)</f>
        <v>0</v>
      </c>
      <c r="X104" t="s">
        <v>334</v>
      </c>
      <c r="Y104" t="s">
        <v>582</v>
      </c>
      <c r="Z104" s="4">
        <v>43993</v>
      </c>
      <c r="AA104">
        <f t="shared" si="24"/>
        <v>10000</v>
      </c>
      <c r="AB104">
        <f t="shared" si="35"/>
        <v>1</v>
      </c>
      <c r="AF104">
        <f t="shared" si="28"/>
        <v>103</v>
      </c>
      <c r="AG104">
        <f t="shared" si="27"/>
        <v>10000</v>
      </c>
    </row>
    <row r="105" spans="1:33" x14ac:dyDescent="0.25">
      <c r="A105" s="4">
        <v>43987</v>
      </c>
      <c r="B105" t="s">
        <v>24</v>
      </c>
      <c r="D105" s="5">
        <v>7000</v>
      </c>
      <c r="E105" s="5">
        <f t="shared" si="34"/>
        <v>0</v>
      </c>
      <c r="L105" t="s">
        <v>286</v>
      </c>
      <c r="M105" t="str">
        <f t="shared" si="32"/>
        <v>MK02</v>
      </c>
      <c r="N105" t="s">
        <v>6</v>
      </c>
      <c r="O105">
        <v>2</v>
      </c>
      <c r="P105">
        <f t="shared" si="26"/>
        <v>5000</v>
      </c>
      <c r="S105" t="s">
        <v>12</v>
      </c>
      <c r="T105">
        <v>1</v>
      </c>
      <c r="U105">
        <f>T105 - SUMIF(N99:N119,S105,O99:O119)</f>
        <v>0</v>
      </c>
      <c r="X105" t="s">
        <v>335</v>
      </c>
      <c r="Y105" t="s">
        <v>560</v>
      </c>
      <c r="Z105" s="4">
        <v>43994</v>
      </c>
      <c r="AA105">
        <f t="shared" si="24"/>
        <v>20000</v>
      </c>
      <c r="AB105">
        <f t="shared" ref="AB105:AB111" si="36">COUNTIF(Y$105:Y$111,Y105)</f>
        <v>1</v>
      </c>
      <c r="AF105">
        <f t="shared" si="28"/>
        <v>104</v>
      </c>
      <c r="AG105">
        <f t="shared" si="27"/>
        <v>10000</v>
      </c>
    </row>
    <row r="106" spans="1:33" x14ac:dyDescent="0.25">
      <c r="A106" s="6" t="s">
        <v>4</v>
      </c>
      <c r="B106" s="7"/>
      <c r="C106" s="8"/>
      <c r="D106" s="8"/>
      <c r="E106" s="9">
        <f>SUM(E86:E105)</f>
        <v>138500</v>
      </c>
      <c r="L106" t="s">
        <v>286</v>
      </c>
      <c r="M106" t="str">
        <f t="shared" si="32"/>
        <v>MK07</v>
      </c>
      <c r="N106" t="s">
        <v>48</v>
      </c>
      <c r="O106">
        <v>1</v>
      </c>
      <c r="P106">
        <f t="shared" si="26"/>
        <v>10000</v>
      </c>
      <c r="S106" t="s">
        <v>15</v>
      </c>
      <c r="T106">
        <v>1</v>
      </c>
      <c r="U106">
        <f>T106 - SUMIF(N99:N119,S106,O99:O119)</f>
        <v>0</v>
      </c>
      <c r="X106" t="s">
        <v>336</v>
      </c>
      <c r="Y106" t="s">
        <v>583</v>
      </c>
      <c r="Z106" s="4">
        <v>43994</v>
      </c>
      <c r="AA106">
        <f t="shared" si="24"/>
        <v>35000</v>
      </c>
      <c r="AB106">
        <f t="shared" si="36"/>
        <v>1</v>
      </c>
      <c r="AD106" t="str">
        <f ca="1">CONCATENATE("K",IF(AF106 &lt;= $AL$2, RANDBETWEEN(1,20), IF(AF106 &gt;= $AL$4, RANDBETWEEN(61,80), IF(AF106 &lt; $AL$3, RANDBETWEEN(21,40), IF(AF106 &gt;= $AL$3, RANDBETWEEN(41,60))))))</f>
        <v>K9</v>
      </c>
      <c r="AF106">
        <f t="shared" si="28"/>
        <v>105</v>
      </c>
      <c r="AG106">
        <f t="shared" si="27"/>
        <v>10000</v>
      </c>
    </row>
    <row r="107" spans="1:33" x14ac:dyDescent="0.25">
      <c r="A107" s="4">
        <v>43988</v>
      </c>
      <c r="B107" t="s">
        <v>5</v>
      </c>
      <c r="C107">
        <v>9</v>
      </c>
      <c r="D107" s="5">
        <v>5000</v>
      </c>
      <c r="E107" s="5">
        <f>D107*C107</f>
        <v>45000</v>
      </c>
      <c r="L107" t="s">
        <v>287</v>
      </c>
      <c r="M107" t="str">
        <f t="shared" si="32"/>
        <v>MK04</v>
      </c>
      <c r="N107" t="s">
        <v>8</v>
      </c>
      <c r="O107">
        <v>4</v>
      </c>
      <c r="P107">
        <f t="shared" si="26"/>
        <v>2000</v>
      </c>
      <c r="S107" t="s">
        <v>16</v>
      </c>
      <c r="T107">
        <v>1</v>
      </c>
      <c r="U107">
        <f>T107 - SUMIF(N99:N119,S107,O99:O119)</f>
        <v>-2</v>
      </c>
      <c r="X107" t="s">
        <v>337</v>
      </c>
      <c r="Y107" t="s">
        <v>574</v>
      </c>
      <c r="Z107" s="4">
        <v>43994</v>
      </c>
      <c r="AA107">
        <f t="shared" si="24"/>
        <v>7500</v>
      </c>
      <c r="AB107">
        <f t="shared" si="36"/>
        <v>1</v>
      </c>
      <c r="AF107">
        <f t="shared" si="28"/>
        <v>106</v>
      </c>
      <c r="AG107">
        <f t="shared" si="27"/>
        <v>10000</v>
      </c>
    </row>
    <row r="108" spans="1:33" x14ac:dyDescent="0.25">
      <c r="A108" s="4">
        <v>43988</v>
      </c>
      <c r="B108" t="s">
        <v>6</v>
      </c>
      <c r="C108">
        <v>6</v>
      </c>
      <c r="D108" s="5">
        <v>2500</v>
      </c>
      <c r="E108" s="5">
        <f>D108*C108</f>
        <v>15000</v>
      </c>
      <c r="L108" t="s">
        <v>287</v>
      </c>
      <c r="M108" t="str">
        <f t="shared" si="32"/>
        <v>MK08</v>
      </c>
      <c r="N108" t="s">
        <v>12</v>
      </c>
      <c r="O108">
        <v>1</v>
      </c>
      <c r="P108">
        <f t="shared" si="26"/>
        <v>5000</v>
      </c>
      <c r="X108" t="s">
        <v>338</v>
      </c>
      <c r="Y108" t="s">
        <v>533</v>
      </c>
      <c r="Z108" s="4">
        <v>43994</v>
      </c>
      <c r="AA108">
        <f t="shared" si="24"/>
        <v>20000</v>
      </c>
      <c r="AB108">
        <f t="shared" si="36"/>
        <v>1</v>
      </c>
      <c r="AF108">
        <f t="shared" si="28"/>
        <v>107</v>
      </c>
      <c r="AG108">
        <f t="shared" si="27"/>
        <v>10000</v>
      </c>
    </row>
    <row r="109" spans="1:33" x14ac:dyDescent="0.25">
      <c r="A109" s="4">
        <v>43988</v>
      </c>
      <c r="B109" t="s">
        <v>7</v>
      </c>
      <c r="C109">
        <v>5</v>
      </c>
      <c r="D109" s="5">
        <v>5000</v>
      </c>
      <c r="E109" s="5">
        <f t="shared" ref="E109" si="37">D109*C109</f>
        <v>25000</v>
      </c>
      <c r="L109" t="s">
        <v>288</v>
      </c>
      <c r="M109" t="str">
        <f t="shared" si="32"/>
        <v>MK06</v>
      </c>
      <c r="N109" t="s">
        <v>10</v>
      </c>
      <c r="O109">
        <v>3</v>
      </c>
      <c r="P109">
        <f t="shared" si="26"/>
        <v>15000</v>
      </c>
      <c r="X109" t="s">
        <v>339</v>
      </c>
      <c r="Y109" t="s">
        <v>570</v>
      </c>
      <c r="Z109" s="4">
        <v>43994</v>
      </c>
      <c r="AA109">
        <f t="shared" si="24"/>
        <v>20000</v>
      </c>
      <c r="AB109">
        <f t="shared" si="36"/>
        <v>1</v>
      </c>
      <c r="AF109">
        <f t="shared" si="28"/>
        <v>108</v>
      </c>
      <c r="AG109">
        <f t="shared" si="27"/>
        <v>10000</v>
      </c>
    </row>
    <row r="110" spans="1:33" x14ac:dyDescent="0.25">
      <c r="A110" s="4">
        <v>43988</v>
      </c>
      <c r="B110" t="s">
        <v>8</v>
      </c>
      <c r="C110">
        <v>8</v>
      </c>
      <c r="D110" s="5">
        <v>500</v>
      </c>
      <c r="E110" s="5">
        <f>D110*C110</f>
        <v>4000</v>
      </c>
      <c r="L110" t="s">
        <v>288</v>
      </c>
      <c r="M110" t="str">
        <f t="shared" si="32"/>
        <v>MK07</v>
      </c>
      <c r="N110" t="s">
        <v>48</v>
      </c>
      <c r="O110">
        <v>1</v>
      </c>
      <c r="P110">
        <f t="shared" si="26"/>
        <v>10000</v>
      </c>
      <c r="X110" t="s">
        <v>340</v>
      </c>
      <c r="Y110" t="s">
        <v>530</v>
      </c>
      <c r="Z110" s="4">
        <v>43994</v>
      </c>
      <c r="AA110">
        <f t="shared" si="24"/>
        <v>20000</v>
      </c>
      <c r="AB110">
        <f t="shared" si="36"/>
        <v>1</v>
      </c>
      <c r="AF110">
        <f t="shared" si="28"/>
        <v>109</v>
      </c>
      <c r="AG110">
        <f t="shared" si="27"/>
        <v>10000</v>
      </c>
    </row>
    <row r="111" spans="1:33" x14ac:dyDescent="0.25">
      <c r="A111" s="4">
        <v>43988</v>
      </c>
      <c r="B111" t="s">
        <v>9</v>
      </c>
      <c r="D111" s="5">
        <v>5000</v>
      </c>
      <c r="E111" s="5">
        <f t="shared" ref="E111:E126" si="38">D111*C111</f>
        <v>0</v>
      </c>
      <c r="L111" t="s">
        <v>289</v>
      </c>
      <c r="M111" t="str">
        <f t="shared" si="32"/>
        <v>MK01</v>
      </c>
      <c r="N111" t="s">
        <v>5</v>
      </c>
      <c r="O111">
        <v>3</v>
      </c>
      <c r="P111">
        <f t="shared" si="26"/>
        <v>15000</v>
      </c>
      <c r="X111" t="s">
        <v>341</v>
      </c>
      <c r="Y111" t="s">
        <v>582</v>
      </c>
      <c r="Z111" s="4">
        <v>43994</v>
      </c>
      <c r="AA111">
        <f t="shared" si="24"/>
        <v>10000</v>
      </c>
      <c r="AB111">
        <f t="shared" si="36"/>
        <v>1</v>
      </c>
      <c r="AF111">
        <f t="shared" si="28"/>
        <v>110</v>
      </c>
      <c r="AG111">
        <f t="shared" si="27"/>
        <v>10000</v>
      </c>
    </row>
    <row r="112" spans="1:33" x14ac:dyDescent="0.25">
      <c r="A112" s="4">
        <v>43988</v>
      </c>
      <c r="B112" t="s">
        <v>10</v>
      </c>
      <c r="C112">
        <v>4</v>
      </c>
      <c r="D112" s="5">
        <v>5000</v>
      </c>
      <c r="E112" s="5">
        <f t="shared" si="38"/>
        <v>20000</v>
      </c>
      <c r="L112" t="s">
        <v>289</v>
      </c>
      <c r="M112" t="str">
        <f t="shared" si="32"/>
        <v>MN03</v>
      </c>
      <c r="N112" t="s">
        <v>15</v>
      </c>
      <c r="O112">
        <v>1</v>
      </c>
      <c r="P112">
        <f t="shared" si="26"/>
        <v>5000</v>
      </c>
      <c r="X112" t="s">
        <v>342</v>
      </c>
      <c r="Y112" t="s">
        <v>568</v>
      </c>
      <c r="Z112" s="4">
        <v>43995</v>
      </c>
      <c r="AA112">
        <f t="shared" si="24"/>
        <v>17500</v>
      </c>
      <c r="AB112">
        <f t="shared" ref="AB112:AB124" si="39">COUNTIF(Y$112:Y$124,Y112)</f>
        <v>1</v>
      </c>
      <c r="AF112">
        <f t="shared" si="28"/>
        <v>111</v>
      </c>
      <c r="AG112">
        <f t="shared" si="27"/>
        <v>10000</v>
      </c>
    </row>
    <row r="113" spans="1:33" x14ac:dyDescent="0.25">
      <c r="A113" s="4">
        <v>43988</v>
      </c>
      <c r="B113" t="s">
        <v>11</v>
      </c>
      <c r="D113" s="5">
        <v>10000</v>
      </c>
      <c r="E113" s="5">
        <f t="shared" si="38"/>
        <v>0</v>
      </c>
      <c r="L113" t="s">
        <v>290</v>
      </c>
      <c r="M113" t="str">
        <f t="shared" si="32"/>
        <v>MK01</v>
      </c>
      <c r="N113" t="s">
        <v>5</v>
      </c>
      <c r="O113">
        <v>1</v>
      </c>
      <c r="P113">
        <f t="shared" si="26"/>
        <v>5000</v>
      </c>
      <c r="X113" t="s">
        <v>343</v>
      </c>
      <c r="Y113" t="s">
        <v>541</v>
      </c>
      <c r="Z113" s="4">
        <v>43995</v>
      </c>
      <c r="AA113">
        <f t="shared" si="24"/>
        <v>7500</v>
      </c>
      <c r="AB113">
        <f t="shared" si="39"/>
        <v>1</v>
      </c>
      <c r="AF113">
        <f t="shared" si="28"/>
        <v>112</v>
      </c>
      <c r="AG113">
        <f t="shared" si="27"/>
        <v>10000</v>
      </c>
    </row>
    <row r="114" spans="1:33" x14ac:dyDescent="0.25">
      <c r="A114" s="4">
        <v>43988</v>
      </c>
      <c r="B114" t="s">
        <v>12</v>
      </c>
      <c r="D114" s="5">
        <v>5000</v>
      </c>
      <c r="E114" s="5">
        <f t="shared" si="38"/>
        <v>0</v>
      </c>
      <c r="L114" t="s">
        <v>290</v>
      </c>
      <c r="M114" t="str">
        <f t="shared" si="32"/>
        <v>MK04</v>
      </c>
      <c r="N114" t="s">
        <v>8</v>
      </c>
      <c r="O114">
        <v>2</v>
      </c>
      <c r="P114">
        <f t="shared" si="26"/>
        <v>1000</v>
      </c>
      <c r="X114" t="s">
        <v>344</v>
      </c>
      <c r="Y114" t="s">
        <v>550</v>
      </c>
      <c r="Z114" s="4">
        <v>43995</v>
      </c>
      <c r="AA114">
        <f t="shared" si="24"/>
        <v>30000</v>
      </c>
      <c r="AB114">
        <f t="shared" si="39"/>
        <v>1</v>
      </c>
      <c r="AF114">
        <f t="shared" si="28"/>
        <v>113</v>
      </c>
      <c r="AG114">
        <f t="shared" si="27"/>
        <v>10000</v>
      </c>
    </row>
    <row r="115" spans="1:33" x14ac:dyDescent="0.25">
      <c r="A115" s="4">
        <v>43988</v>
      </c>
      <c r="B115" t="s">
        <v>13</v>
      </c>
      <c r="D115" s="5">
        <v>5000</v>
      </c>
      <c r="E115" s="5">
        <f t="shared" si="38"/>
        <v>0</v>
      </c>
      <c r="K115" s="4">
        <v>43990</v>
      </c>
      <c r="L115" t="s">
        <v>291</v>
      </c>
      <c r="M115" t="str">
        <f t="shared" si="32"/>
        <v>MK02</v>
      </c>
      <c r="N115" t="s">
        <v>6</v>
      </c>
      <c r="O115">
        <v>2</v>
      </c>
      <c r="P115">
        <f t="shared" si="26"/>
        <v>5000</v>
      </c>
      <c r="S115" t="s">
        <v>5</v>
      </c>
      <c r="T115">
        <v>9</v>
      </c>
      <c r="U115">
        <f>T115 - SUMIF(N115:N135,S115,O115:O135)</f>
        <v>0</v>
      </c>
      <c r="X115" t="s">
        <v>345</v>
      </c>
      <c r="Y115" t="s">
        <v>578</v>
      </c>
      <c r="Z115" s="4">
        <v>43995</v>
      </c>
      <c r="AA115">
        <f t="shared" si="24"/>
        <v>15000</v>
      </c>
      <c r="AB115">
        <f t="shared" si="39"/>
        <v>1</v>
      </c>
      <c r="AF115">
        <f t="shared" si="28"/>
        <v>114</v>
      </c>
      <c r="AG115">
        <f t="shared" si="27"/>
        <v>10000</v>
      </c>
    </row>
    <row r="116" spans="1:33" x14ac:dyDescent="0.25">
      <c r="A116" s="4">
        <v>43988</v>
      </c>
      <c r="B116" t="s">
        <v>14</v>
      </c>
      <c r="D116" s="5">
        <v>5000</v>
      </c>
      <c r="E116" s="5">
        <f t="shared" si="38"/>
        <v>0</v>
      </c>
      <c r="L116" t="s">
        <v>291</v>
      </c>
      <c r="M116" t="str">
        <f t="shared" si="32"/>
        <v>MN04</v>
      </c>
      <c r="N116" t="s">
        <v>16</v>
      </c>
      <c r="O116">
        <v>2</v>
      </c>
      <c r="P116">
        <f t="shared" si="26"/>
        <v>10000</v>
      </c>
      <c r="S116" t="s">
        <v>6</v>
      </c>
      <c r="T116">
        <v>2</v>
      </c>
      <c r="U116">
        <f>T116 - SUMIF(N115:N130,S116,O115:O135)</f>
        <v>0</v>
      </c>
      <c r="X116" t="s">
        <v>346</v>
      </c>
      <c r="Y116" t="s">
        <v>584</v>
      </c>
      <c r="Z116" s="4">
        <v>43995</v>
      </c>
      <c r="AA116">
        <f t="shared" si="24"/>
        <v>8000</v>
      </c>
      <c r="AB116">
        <f t="shared" si="39"/>
        <v>1</v>
      </c>
      <c r="AF116">
        <f t="shared" si="28"/>
        <v>115</v>
      </c>
      <c r="AG116">
        <f t="shared" si="27"/>
        <v>10000</v>
      </c>
    </row>
    <row r="117" spans="1:33" x14ac:dyDescent="0.25">
      <c r="A117" s="4">
        <v>43988</v>
      </c>
      <c r="B117" t="s">
        <v>15</v>
      </c>
      <c r="D117" s="5">
        <v>5000</v>
      </c>
      <c r="E117" s="5">
        <f t="shared" si="38"/>
        <v>0</v>
      </c>
      <c r="L117" t="s">
        <v>292</v>
      </c>
      <c r="M117" t="str">
        <f t="shared" si="32"/>
        <v>MK03</v>
      </c>
      <c r="N117" t="s">
        <v>7</v>
      </c>
      <c r="O117">
        <v>1</v>
      </c>
      <c r="P117">
        <f t="shared" si="26"/>
        <v>5000</v>
      </c>
      <c r="S117" t="s">
        <v>7</v>
      </c>
      <c r="T117">
        <v>2</v>
      </c>
      <c r="U117">
        <f>T117 - SUMIF(N115:N135,S117,O115:O135)</f>
        <v>0</v>
      </c>
      <c r="X117" t="s">
        <v>347</v>
      </c>
      <c r="Y117" t="s">
        <v>558</v>
      </c>
      <c r="Z117" s="4">
        <v>43995</v>
      </c>
      <c r="AA117">
        <f t="shared" si="24"/>
        <v>15000</v>
      </c>
      <c r="AB117">
        <f t="shared" si="39"/>
        <v>1</v>
      </c>
      <c r="AF117">
        <f t="shared" si="28"/>
        <v>116</v>
      </c>
      <c r="AG117">
        <f t="shared" si="27"/>
        <v>10000</v>
      </c>
    </row>
    <row r="118" spans="1:33" x14ac:dyDescent="0.25">
      <c r="A118" s="4">
        <v>43988</v>
      </c>
      <c r="B118" t="s">
        <v>16</v>
      </c>
      <c r="D118" s="5">
        <v>5000</v>
      </c>
      <c r="E118" s="5">
        <f t="shared" si="38"/>
        <v>0</v>
      </c>
      <c r="L118" t="s">
        <v>292</v>
      </c>
      <c r="M118" t="str">
        <f t="shared" si="32"/>
        <v>MN10</v>
      </c>
      <c r="N118" t="s">
        <v>22</v>
      </c>
      <c r="O118">
        <v>1</v>
      </c>
      <c r="P118">
        <f t="shared" si="26"/>
        <v>7000</v>
      </c>
      <c r="S118" t="s">
        <v>8</v>
      </c>
      <c r="T118">
        <v>18</v>
      </c>
      <c r="U118">
        <f>T118 - SUMIF(N115:N135,S118,O115:O135)</f>
        <v>0</v>
      </c>
      <c r="X118" t="s">
        <v>348</v>
      </c>
      <c r="Y118" t="s">
        <v>540</v>
      </c>
      <c r="Z118" s="4">
        <v>43995</v>
      </c>
      <c r="AA118">
        <f t="shared" si="24"/>
        <v>22000</v>
      </c>
      <c r="AB118">
        <f t="shared" si="39"/>
        <v>1</v>
      </c>
      <c r="AF118">
        <f t="shared" si="28"/>
        <v>117</v>
      </c>
      <c r="AG118">
        <f t="shared" si="27"/>
        <v>10000</v>
      </c>
    </row>
    <row r="119" spans="1:33" x14ac:dyDescent="0.25">
      <c r="A119" s="4">
        <v>43988</v>
      </c>
      <c r="B119" t="s">
        <v>17</v>
      </c>
      <c r="C119">
        <v>3</v>
      </c>
      <c r="D119" s="5">
        <v>5000</v>
      </c>
      <c r="E119" s="5">
        <f t="shared" si="38"/>
        <v>15000</v>
      </c>
      <c r="L119" t="s">
        <v>293</v>
      </c>
      <c r="M119" t="str">
        <f t="shared" si="32"/>
        <v>MK04</v>
      </c>
      <c r="N119" t="s">
        <v>8</v>
      </c>
      <c r="O119">
        <v>8</v>
      </c>
      <c r="P119">
        <f t="shared" si="26"/>
        <v>4000</v>
      </c>
      <c r="S119" t="s">
        <v>12</v>
      </c>
      <c r="T119">
        <v>3</v>
      </c>
      <c r="U119">
        <f>T119 - SUMIF(N115:N135,S119,O115:O135)</f>
        <v>-2</v>
      </c>
      <c r="X119" t="s">
        <v>349</v>
      </c>
      <c r="Y119" t="s">
        <v>543</v>
      </c>
      <c r="Z119" s="4">
        <v>43995</v>
      </c>
      <c r="AA119">
        <f t="shared" si="24"/>
        <v>15000</v>
      </c>
      <c r="AB119">
        <f t="shared" si="39"/>
        <v>1</v>
      </c>
      <c r="AF119">
        <f t="shared" si="28"/>
        <v>118</v>
      </c>
      <c r="AG119">
        <f t="shared" si="27"/>
        <v>10000</v>
      </c>
    </row>
    <row r="120" spans="1:33" x14ac:dyDescent="0.25">
      <c r="A120" s="4">
        <v>43988</v>
      </c>
      <c r="B120" t="s">
        <v>18</v>
      </c>
      <c r="D120" s="5">
        <v>5000</v>
      </c>
      <c r="E120" s="5">
        <f t="shared" si="38"/>
        <v>0</v>
      </c>
      <c r="L120" t="s">
        <v>293</v>
      </c>
      <c r="M120" t="str">
        <f t="shared" si="32"/>
        <v>MN11</v>
      </c>
      <c r="N120" t="s">
        <v>23</v>
      </c>
      <c r="O120">
        <v>1</v>
      </c>
      <c r="P120">
        <f t="shared" si="26"/>
        <v>7000</v>
      </c>
      <c r="S120" t="s">
        <v>16</v>
      </c>
      <c r="T120">
        <v>2</v>
      </c>
      <c r="U120">
        <f>T120 - SUMIF(N115:N135,S120,O115:O135)</f>
        <v>0</v>
      </c>
      <c r="X120" t="s">
        <v>350</v>
      </c>
      <c r="Y120" t="s">
        <v>554</v>
      </c>
      <c r="Z120" s="4">
        <v>43995</v>
      </c>
      <c r="AA120">
        <f t="shared" si="24"/>
        <v>4500</v>
      </c>
      <c r="AB120">
        <f t="shared" si="39"/>
        <v>1</v>
      </c>
      <c r="AF120">
        <f t="shared" si="28"/>
        <v>119</v>
      </c>
      <c r="AG120">
        <f t="shared" si="27"/>
        <v>10000</v>
      </c>
    </row>
    <row r="121" spans="1:33" x14ac:dyDescent="0.25">
      <c r="A121" s="4">
        <v>43988</v>
      </c>
      <c r="B121" t="s">
        <v>19</v>
      </c>
      <c r="D121" s="5">
        <v>5000</v>
      </c>
      <c r="E121" s="5">
        <f t="shared" si="38"/>
        <v>0</v>
      </c>
      <c r="L121" t="s">
        <v>293</v>
      </c>
      <c r="M121" t="str">
        <f t="shared" si="32"/>
        <v>MN12</v>
      </c>
      <c r="N121" t="s">
        <v>24</v>
      </c>
      <c r="O121">
        <v>1</v>
      </c>
      <c r="P121">
        <f t="shared" si="26"/>
        <v>7000</v>
      </c>
      <c r="S121" t="s">
        <v>20</v>
      </c>
      <c r="T121">
        <v>2</v>
      </c>
      <c r="U121">
        <f>T121 - SUMIF(N115:N135,S121,O115:O135)</f>
        <v>0</v>
      </c>
      <c r="X121" t="s">
        <v>351</v>
      </c>
      <c r="Y121" t="s">
        <v>565</v>
      </c>
      <c r="Z121" s="4">
        <v>43995</v>
      </c>
      <c r="AA121">
        <f t="shared" si="24"/>
        <v>25000</v>
      </c>
      <c r="AB121">
        <f t="shared" si="39"/>
        <v>1</v>
      </c>
      <c r="AF121">
        <f t="shared" si="28"/>
        <v>120</v>
      </c>
      <c r="AG121">
        <f t="shared" si="27"/>
        <v>10000</v>
      </c>
    </row>
    <row r="122" spans="1:33" x14ac:dyDescent="0.25">
      <c r="A122" s="4">
        <v>43988</v>
      </c>
      <c r="B122" t="s">
        <v>20</v>
      </c>
      <c r="D122" s="5">
        <v>5000</v>
      </c>
      <c r="E122" s="5">
        <f t="shared" si="38"/>
        <v>0</v>
      </c>
      <c r="L122" t="s">
        <v>294</v>
      </c>
      <c r="M122" t="str">
        <f t="shared" si="32"/>
        <v>MK01</v>
      </c>
      <c r="N122" t="s">
        <v>5</v>
      </c>
      <c r="O122">
        <v>3</v>
      </c>
      <c r="P122">
        <f t="shared" si="26"/>
        <v>15000</v>
      </c>
      <c r="S122" t="s">
        <v>21</v>
      </c>
      <c r="T122">
        <v>2</v>
      </c>
      <c r="U122">
        <f>T122 - SUMIF(N115:N135,S122,O115:O135)</f>
        <v>0</v>
      </c>
      <c r="X122" t="s">
        <v>352</v>
      </c>
      <c r="Y122" t="s">
        <v>557</v>
      </c>
      <c r="Z122" s="4">
        <v>43995</v>
      </c>
      <c r="AA122">
        <f t="shared" si="24"/>
        <v>12500</v>
      </c>
      <c r="AB122">
        <f t="shared" si="39"/>
        <v>1</v>
      </c>
      <c r="AF122">
        <f t="shared" si="28"/>
        <v>121</v>
      </c>
      <c r="AG122">
        <f t="shared" si="27"/>
        <v>10000</v>
      </c>
    </row>
    <row r="123" spans="1:33" x14ac:dyDescent="0.25">
      <c r="A123" s="4">
        <v>43988</v>
      </c>
      <c r="B123" t="s">
        <v>21</v>
      </c>
      <c r="D123" s="5">
        <v>7000</v>
      </c>
      <c r="E123" s="5">
        <f t="shared" si="38"/>
        <v>0</v>
      </c>
      <c r="L123" t="s">
        <v>294</v>
      </c>
      <c r="M123" t="str">
        <f t="shared" si="32"/>
        <v>MN08</v>
      </c>
      <c r="N123" t="s">
        <v>20</v>
      </c>
      <c r="O123">
        <v>1</v>
      </c>
      <c r="P123">
        <f t="shared" si="26"/>
        <v>5000</v>
      </c>
      <c r="S123" t="s">
        <v>22</v>
      </c>
      <c r="T123">
        <v>1</v>
      </c>
      <c r="U123">
        <f>T123 - SUMIF(N115:N135,S123,O115:O135)</f>
        <v>0</v>
      </c>
      <c r="X123" t="s">
        <v>353</v>
      </c>
      <c r="Y123" t="s">
        <v>585</v>
      </c>
      <c r="Z123" s="4">
        <v>43995</v>
      </c>
      <c r="AA123">
        <f t="shared" si="24"/>
        <v>20000</v>
      </c>
      <c r="AB123">
        <f t="shared" si="39"/>
        <v>1</v>
      </c>
      <c r="AF123">
        <f t="shared" si="28"/>
        <v>122</v>
      </c>
      <c r="AG123">
        <f t="shared" si="27"/>
        <v>10000</v>
      </c>
    </row>
    <row r="124" spans="1:33" x14ac:dyDescent="0.25">
      <c r="A124" s="4">
        <v>43988</v>
      </c>
      <c r="B124" t="s">
        <v>22</v>
      </c>
      <c r="D124" s="5">
        <v>7000</v>
      </c>
      <c r="E124" s="5">
        <f t="shared" si="38"/>
        <v>0</v>
      </c>
      <c r="L124" t="s">
        <v>295</v>
      </c>
      <c r="M124" t="str">
        <f t="shared" si="32"/>
        <v>MK03</v>
      </c>
      <c r="N124" t="s">
        <v>7</v>
      </c>
      <c r="O124">
        <v>1</v>
      </c>
      <c r="P124">
        <f t="shared" si="26"/>
        <v>5000</v>
      </c>
      <c r="S124" t="s">
        <v>23</v>
      </c>
      <c r="T124">
        <v>3</v>
      </c>
      <c r="U124">
        <f>T124 - SUMIF(N116:N136,S124,O116:O136)</f>
        <v>0</v>
      </c>
      <c r="X124" t="s">
        <v>354</v>
      </c>
      <c r="Y124" t="s">
        <v>575</v>
      </c>
      <c r="Z124" s="4">
        <v>43995</v>
      </c>
      <c r="AA124">
        <f t="shared" si="24"/>
        <v>10000</v>
      </c>
      <c r="AB124">
        <f t="shared" si="39"/>
        <v>1</v>
      </c>
      <c r="AF124">
        <f t="shared" si="28"/>
        <v>123</v>
      </c>
      <c r="AG124">
        <f t="shared" si="27"/>
        <v>10000</v>
      </c>
    </row>
    <row r="125" spans="1:33" x14ac:dyDescent="0.25">
      <c r="A125" s="4">
        <v>43988</v>
      </c>
      <c r="B125" t="s">
        <v>23</v>
      </c>
      <c r="D125" s="5">
        <v>7000</v>
      </c>
      <c r="E125" s="5">
        <f t="shared" si="38"/>
        <v>0</v>
      </c>
      <c r="L125" t="s">
        <v>295</v>
      </c>
      <c r="M125" t="str">
        <f t="shared" si="32"/>
        <v>MN09</v>
      </c>
      <c r="N125" t="s">
        <v>21</v>
      </c>
      <c r="O125">
        <v>1</v>
      </c>
      <c r="P125">
        <f t="shared" si="26"/>
        <v>7000</v>
      </c>
      <c r="S125" t="s">
        <v>24</v>
      </c>
      <c r="T125">
        <v>1</v>
      </c>
      <c r="U125">
        <f>T125 - SUMIF(N117:N137,S125,O117:O137)</f>
        <v>0</v>
      </c>
      <c r="X125" t="s">
        <v>355</v>
      </c>
      <c r="Y125" t="s">
        <v>583</v>
      </c>
      <c r="Z125" s="4">
        <v>43996</v>
      </c>
      <c r="AA125">
        <f t="shared" si="24"/>
        <v>20000</v>
      </c>
      <c r="AB125">
        <f t="shared" ref="AB125:AB133" si="40">COUNTIF(Y$125:Y$133,Y125)</f>
        <v>1</v>
      </c>
      <c r="AF125">
        <f t="shared" si="28"/>
        <v>124</v>
      </c>
      <c r="AG125">
        <f t="shared" si="27"/>
        <v>10000</v>
      </c>
    </row>
    <row r="126" spans="1:33" x14ac:dyDescent="0.25">
      <c r="A126" s="4">
        <v>43988</v>
      </c>
      <c r="B126" t="s">
        <v>24</v>
      </c>
      <c r="D126" s="5">
        <v>7000</v>
      </c>
      <c r="E126" s="5">
        <f t="shared" si="38"/>
        <v>0</v>
      </c>
      <c r="L126" t="s">
        <v>296</v>
      </c>
      <c r="M126" t="str">
        <f>VLOOKUP(N126,$G$1:$I$21,2,FALSE)</f>
        <v>MK01</v>
      </c>
      <c r="N126" t="s">
        <v>5</v>
      </c>
      <c r="O126">
        <v>2</v>
      </c>
      <c r="P126">
        <f>VLOOKUP(N127,$G$1:$I$21,3,FALSE) * O127</f>
        <v>2500</v>
      </c>
      <c r="X126" t="s">
        <v>356</v>
      </c>
      <c r="Y126" t="s">
        <v>586</v>
      </c>
      <c r="Z126" s="4">
        <v>43996</v>
      </c>
      <c r="AA126">
        <f t="shared" si="24"/>
        <v>9000</v>
      </c>
      <c r="AB126">
        <f t="shared" si="40"/>
        <v>1</v>
      </c>
      <c r="AF126">
        <f t="shared" si="28"/>
        <v>125</v>
      </c>
      <c r="AG126">
        <f t="shared" si="27"/>
        <v>10000</v>
      </c>
    </row>
    <row r="127" spans="1:33" x14ac:dyDescent="0.25">
      <c r="A127" s="6" t="s">
        <v>4</v>
      </c>
      <c r="B127" s="7"/>
      <c r="C127" s="8"/>
      <c r="D127" s="8"/>
      <c r="E127" s="9">
        <f>SUM(E107:E126)</f>
        <v>124000</v>
      </c>
      <c r="L127" t="s">
        <v>296</v>
      </c>
      <c r="M127" t="str">
        <f>VLOOKUP(N127,$G$1:$I$21,2,FALSE)</f>
        <v>MK04</v>
      </c>
      <c r="N127" t="s">
        <v>8</v>
      </c>
      <c r="O127">
        <v>5</v>
      </c>
      <c r="P127">
        <f>VLOOKUP(N127,$G$1:$I$21,3,FALSE) *O127</f>
        <v>2500</v>
      </c>
      <c r="X127" t="s">
        <v>357</v>
      </c>
      <c r="Y127" t="s">
        <v>551</v>
      </c>
      <c r="Z127" s="4">
        <v>43996</v>
      </c>
      <c r="AA127">
        <f t="shared" si="24"/>
        <v>12500</v>
      </c>
      <c r="AB127">
        <f t="shared" si="40"/>
        <v>1</v>
      </c>
      <c r="AF127">
        <f t="shared" si="28"/>
        <v>126</v>
      </c>
      <c r="AG127">
        <f t="shared" si="27"/>
        <v>10000</v>
      </c>
    </row>
    <row r="128" spans="1:33" x14ac:dyDescent="0.25">
      <c r="A128" s="4">
        <v>43989</v>
      </c>
      <c r="B128" t="s">
        <v>5</v>
      </c>
      <c r="C128">
        <v>7</v>
      </c>
      <c r="D128" s="5">
        <v>5000</v>
      </c>
      <c r="E128" s="5">
        <f>D128*C128</f>
        <v>35000</v>
      </c>
      <c r="L128" t="s">
        <v>297</v>
      </c>
      <c r="M128" t="str">
        <f t="shared" si="32"/>
        <v>MK01</v>
      </c>
      <c r="N128" t="s">
        <v>5</v>
      </c>
      <c r="O128">
        <v>4</v>
      </c>
      <c r="P128">
        <f t="shared" si="26"/>
        <v>20000</v>
      </c>
      <c r="X128" t="s">
        <v>358</v>
      </c>
      <c r="Y128" t="s">
        <v>587</v>
      </c>
      <c r="Z128" s="4">
        <v>43996</v>
      </c>
      <c r="AA128">
        <f t="shared" si="24"/>
        <v>15000</v>
      </c>
      <c r="AB128">
        <f t="shared" si="40"/>
        <v>1</v>
      </c>
      <c r="AF128">
        <f t="shared" si="28"/>
        <v>127</v>
      </c>
      <c r="AG128">
        <f t="shared" si="27"/>
        <v>10000</v>
      </c>
    </row>
    <row r="129" spans="1:33" x14ac:dyDescent="0.25">
      <c r="A129" s="4">
        <v>43989</v>
      </c>
      <c r="B129" t="s">
        <v>6</v>
      </c>
      <c r="C129">
        <v>4</v>
      </c>
      <c r="D129" s="5">
        <v>2500</v>
      </c>
      <c r="E129" s="5">
        <f>D129*C129</f>
        <v>10000</v>
      </c>
      <c r="L129" t="s">
        <v>297</v>
      </c>
      <c r="M129" t="str">
        <f t="shared" si="32"/>
        <v>MN11</v>
      </c>
      <c r="N129" t="s">
        <v>23</v>
      </c>
      <c r="O129">
        <v>2</v>
      </c>
      <c r="P129">
        <f t="shared" si="26"/>
        <v>14000</v>
      </c>
      <c r="X129" t="s">
        <v>359</v>
      </c>
      <c r="Y129" t="s">
        <v>588</v>
      </c>
      <c r="Z129" s="4">
        <v>43996</v>
      </c>
      <c r="AA129">
        <f t="shared" si="24"/>
        <v>30000</v>
      </c>
      <c r="AB129">
        <f t="shared" si="40"/>
        <v>1</v>
      </c>
      <c r="AF129">
        <f t="shared" si="28"/>
        <v>128</v>
      </c>
      <c r="AG129">
        <f t="shared" si="27"/>
        <v>10000</v>
      </c>
    </row>
    <row r="130" spans="1:33" x14ac:dyDescent="0.25">
      <c r="A130" s="4">
        <v>43989</v>
      </c>
      <c r="B130" t="s">
        <v>7</v>
      </c>
      <c r="C130">
        <v>1</v>
      </c>
      <c r="D130" s="5">
        <v>5000</v>
      </c>
      <c r="E130" s="5">
        <f t="shared" ref="E130" si="41">D130*C130</f>
        <v>5000</v>
      </c>
      <c r="L130" t="s">
        <v>298</v>
      </c>
      <c r="M130" t="str">
        <f t="shared" si="32"/>
        <v>MK04</v>
      </c>
      <c r="N130" t="s">
        <v>8</v>
      </c>
      <c r="O130">
        <v>5</v>
      </c>
      <c r="P130">
        <f t="shared" si="26"/>
        <v>2500</v>
      </c>
      <c r="X130" t="s">
        <v>360</v>
      </c>
      <c r="Y130" t="s">
        <v>580</v>
      </c>
      <c r="Z130" s="4">
        <v>43996</v>
      </c>
      <c r="AA130">
        <f t="shared" ref="AA130:AA193" si="42">SUMIF($L$2:$L$400,X130,$P$2:$P$400)</f>
        <v>10000</v>
      </c>
      <c r="AB130">
        <f t="shared" si="40"/>
        <v>1</v>
      </c>
      <c r="AF130">
        <f t="shared" si="28"/>
        <v>129</v>
      </c>
      <c r="AG130">
        <f t="shared" si="27"/>
        <v>10000</v>
      </c>
    </row>
    <row r="131" spans="1:33" x14ac:dyDescent="0.25">
      <c r="A131" s="4">
        <v>43989</v>
      </c>
      <c r="B131" t="s">
        <v>8</v>
      </c>
      <c r="C131">
        <v>10</v>
      </c>
      <c r="D131" s="5">
        <v>500</v>
      </c>
      <c r="E131" s="5">
        <f>D131*C131</f>
        <v>5000</v>
      </c>
      <c r="L131" t="s">
        <v>298</v>
      </c>
      <c r="M131" t="str">
        <f t="shared" si="32"/>
        <v>MN09</v>
      </c>
      <c r="N131" t="s">
        <v>21</v>
      </c>
      <c r="O131">
        <v>1</v>
      </c>
      <c r="P131">
        <f t="shared" ref="P131:P194" si="43">VLOOKUP(N131,$G$1:$I$21,3,FALSE) * O131</f>
        <v>7000</v>
      </c>
      <c r="X131" t="s">
        <v>361</v>
      </c>
      <c r="Y131" t="s">
        <v>557</v>
      </c>
      <c r="Z131" s="4">
        <v>43996</v>
      </c>
      <c r="AA131">
        <f t="shared" si="42"/>
        <v>17500</v>
      </c>
      <c r="AB131">
        <f t="shared" si="40"/>
        <v>1</v>
      </c>
      <c r="AF131">
        <f t="shared" si="28"/>
        <v>130</v>
      </c>
      <c r="AG131">
        <f t="shared" ref="AG131:AG194" si="44">SMALL($AA$2:$AA$297,AF131)</f>
        <v>10000</v>
      </c>
    </row>
    <row r="132" spans="1:33" x14ac:dyDescent="0.25">
      <c r="A132" s="4">
        <v>43989</v>
      </c>
      <c r="B132" t="s">
        <v>9</v>
      </c>
      <c r="D132" s="5">
        <v>5000</v>
      </c>
      <c r="E132" s="5">
        <f t="shared" ref="E132:E147" si="45">D132*C132</f>
        <v>0</v>
      </c>
      <c r="L132" t="s">
        <v>299</v>
      </c>
      <c r="M132" t="str">
        <f t="shared" si="32"/>
        <v>MK08</v>
      </c>
      <c r="N132" t="s">
        <v>12</v>
      </c>
      <c r="O132">
        <v>3</v>
      </c>
      <c r="P132">
        <f t="shared" si="43"/>
        <v>15000</v>
      </c>
      <c r="X132" t="s">
        <v>362</v>
      </c>
      <c r="Y132" t="s">
        <v>556</v>
      </c>
      <c r="Z132" s="4">
        <v>43996</v>
      </c>
      <c r="AA132">
        <f t="shared" si="42"/>
        <v>15000</v>
      </c>
      <c r="AB132">
        <f t="shared" si="40"/>
        <v>1</v>
      </c>
      <c r="AF132">
        <f t="shared" ref="AF132:AF195" si="46">AF131+1</f>
        <v>131</v>
      </c>
      <c r="AG132">
        <f t="shared" si="44"/>
        <v>10000</v>
      </c>
    </row>
    <row r="133" spans="1:33" x14ac:dyDescent="0.25">
      <c r="A133" s="4">
        <v>43989</v>
      </c>
      <c r="B133" t="s">
        <v>10</v>
      </c>
      <c r="C133">
        <v>5</v>
      </c>
      <c r="D133" s="5">
        <v>5000</v>
      </c>
      <c r="E133" s="5">
        <f t="shared" si="45"/>
        <v>25000</v>
      </c>
      <c r="L133" t="s">
        <v>299</v>
      </c>
      <c r="M133" t="str">
        <f t="shared" si="32"/>
        <v>MN08</v>
      </c>
      <c r="N133" t="s">
        <v>20</v>
      </c>
      <c r="O133">
        <v>1</v>
      </c>
      <c r="P133">
        <f t="shared" si="43"/>
        <v>5000</v>
      </c>
      <c r="X133" t="s">
        <v>363</v>
      </c>
      <c r="Y133" t="s">
        <v>589</v>
      </c>
      <c r="Z133" s="4">
        <v>43996</v>
      </c>
      <c r="AA133">
        <f t="shared" si="42"/>
        <v>10000</v>
      </c>
      <c r="AB133">
        <f t="shared" si="40"/>
        <v>1</v>
      </c>
      <c r="AF133">
        <f t="shared" si="46"/>
        <v>132</v>
      </c>
      <c r="AG133">
        <f t="shared" si="44"/>
        <v>10000</v>
      </c>
    </row>
    <row r="134" spans="1:33" x14ac:dyDescent="0.25">
      <c r="A134" s="4">
        <v>43989</v>
      </c>
      <c r="B134" t="s">
        <v>11</v>
      </c>
      <c r="C134">
        <v>2</v>
      </c>
      <c r="D134" s="5">
        <v>10000</v>
      </c>
      <c r="E134" s="5">
        <f t="shared" si="45"/>
        <v>20000</v>
      </c>
      <c r="K134" s="4">
        <v>43991</v>
      </c>
      <c r="L134" t="s">
        <v>300</v>
      </c>
      <c r="M134" t="str">
        <f t="shared" si="32"/>
        <v>MK08</v>
      </c>
      <c r="N134" t="s">
        <v>12</v>
      </c>
      <c r="O134">
        <v>2</v>
      </c>
      <c r="P134">
        <f t="shared" si="43"/>
        <v>10000</v>
      </c>
      <c r="S134" t="s">
        <v>5</v>
      </c>
      <c r="T134">
        <v>8</v>
      </c>
      <c r="U134">
        <f>T134 - SUMIF(N134:N154,S134,O134:O154)</f>
        <v>0</v>
      </c>
      <c r="X134" t="s">
        <v>364</v>
      </c>
      <c r="Y134" t="s">
        <v>531</v>
      </c>
      <c r="Z134" s="4">
        <v>43997</v>
      </c>
      <c r="AA134">
        <f t="shared" si="42"/>
        <v>15000</v>
      </c>
      <c r="AB134">
        <f t="shared" ref="AB134:AB142" si="47">COUNTIF(Y$134:Y$142,Y134)</f>
        <v>1</v>
      </c>
      <c r="AF134">
        <f t="shared" si="46"/>
        <v>133</v>
      </c>
      <c r="AG134">
        <f t="shared" si="44"/>
        <v>10000</v>
      </c>
    </row>
    <row r="135" spans="1:33" x14ac:dyDescent="0.25">
      <c r="A135" s="4">
        <v>43989</v>
      </c>
      <c r="B135" t="s">
        <v>12</v>
      </c>
      <c r="C135">
        <v>1</v>
      </c>
      <c r="D135" s="5">
        <v>5000</v>
      </c>
      <c r="E135" s="5">
        <f t="shared" si="45"/>
        <v>5000</v>
      </c>
      <c r="L135" t="s">
        <v>300</v>
      </c>
      <c r="M135" t="str">
        <f t="shared" si="32"/>
        <v>MN06</v>
      </c>
      <c r="N135" t="s">
        <v>18</v>
      </c>
      <c r="O135">
        <v>1</v>
      </c>
      <c r="P135">
        <f t="shared" si="43"/>
        <v>5000</v>
      </c>
      <c r="S135" t="s">
        <v>6</v>
      </c>
      <c r="T135">
        <v>3</v>
      </c>
      <c r="U135">
        <f>T135 - SUMIF(N134:N149,S135,O134:O154)</f>
        <v>0</v>
      </c>
      <c r="X135" t="s">
        <v>365</v>
      </c>
      <c r="Y135" t="s">
        <v>590</v>
      </c>
      <c r="Z135" s="4">
        <v>43997</v>
      </c>
      <c r="AA135">
        <f t="shared" si="42"/>
        <v>10000</v>
      </c>
      <c r="AB135">
        <f t="shared" si="47"/>
        <v>1</v>
      </c>
      <c r="AF135">
        <f t="shared" si="46"/>
        <v>134</v>
      </c>
      <c r="AG135">
        <f t="shared" si="44"/>
        <v>10000</v>
      </c>
    </row>
    <row r="136" spans="1:33" x14ac:dyDescent="0.25">
      <c r="A136" s="4">
        <v>43989</v>
      </c>
      <c r="B136" t="s">
        <v>13</v>
      </c>
      <c r="D136" s="5">
        <v>5000</v>
      </c>
      <c r="E136" s="5">
        <f t="shared" si="45"/>
        <v>0</v>
      </c>
      <c r="L136" t="s">
        <v>301</v>
      </c>
      <c r="M136" t="str">
        <f t="shared" si="32"/>
        <v>MK02</v>
      </c>
      <c r="N136" t="s">
        <v>6</v>
      </c>
      <c r="O136">
        <v>3</v>
      </c>
      <c r="P136">
        <f t="shared" si="43"/>
        <v>7500</v>
      </c>
      <c r="S136" t="s">
        <v>7</v>
      </c>
      <c r="T136">
        <v>2</v>
      </c>
      <c r="U136">
        <f>T136 - SUMIF(N134:N154,S136,O134:O154)</f>
        <v>0</v>
      </c>
      <c r="X136" t="s">
        <v>366</v>
      </c>
      <c r="Y136" t="s">
        <v>578</v>
      </c>
      <c r="Z136" s="4">
        <v>43997</v>
      </c>
      <c r="AA136">
        <f t="shared" si="42"/>
        <v>12000</v>
      </c>
      <c r="AB136">
        <f t="shared" si="47"/>
        <v>1</v>
      </c>
      <c r="AF136">
        <f t="shared" si="46"/>
        <v>135</v>
      </c>
      <c r="AG136">
        <f t="shared" si="44"/>
        <v>10000</v>
      </c>
    </row>
    <row r="137" spans="1:33" x14ac:dyDescent="0.25">
      <c r="A137" s="4">
        <v>43989</v>
      </c>
      <c r="B137" t="s">
        <v>14</v>
      </c>
      <c r="D137" s="5">
        <v>5000</v>
      </c>
      <c r="E137" s="5">
        <f t="shared" si="45"/>
        <v>0</v>
      </c>
      <c r="L137" t="s">
        <v>301</v>
      </c>
      <c r="M137" t="str">
        <f t="shared" si="32"/>
        <v>MN06</v>
      </c>
      <c r="N137" t="s">
        <v>18</v>
      </c>
      <c r="O137">
        <v>1</v>
      </c>
      <c r="P137">
        <f t="shared" si="43"/>
        <v>5000</v>
      </c>
      <c r="S137" t="s">
        <v>8</v>
      </c>
      <c r="T137">
        <v>10</v>
      </c>
      <c r="U137">
        <f>T137 - SUMIF(N134:N154,S137,O134:O154)</f>
        <v>-4</v>
      </c>
      <c r="X137" t="s">
        <v>367</v>
      </c>
      <c r="Y137" t="s">
        <v>546</v>
      </c>
      <c r="Z137" s="4">
        <v>43997</v>
      </c>
      <c r="AA137">
        <f t="shared" si="42"/>
        <v>10000</v>
      </c>
      <c r="AB137">
        <f t="shared" si="47"/>
        <v>1</v>
      </c>
      <c r="AF137">
        <f t="shared" si="46"/>
        <v>136</v>
      </c>
      <c r="AG137">
        <f t="shared" si="44"/>
        <v>10000</v>
      </c>
    </row>
    <row r="138" spans="1:33" x14ac:dyDescent="0.25">
      <c r="A138" s="4">
        <v>43989</v>
      </c>
      <c r="B138" t="s">
        <v>15</v>
      </c>
      <c r="C138">
        <v>1</v>
      </c>
      <c r="D138" s="5">
        <v>5000</v>
      </c>
      <c r="E138" s="5">
        <f t="shared" si="45"/>
        <v>5000</v>
      </c>
      <c r="L138" t="s">
        <v>302</v>
      </c>
      <c r="M138" t="str">
        <f t="shared" si="32"/>
        <v>MK03</v>
      </c>
      <c r="N138" t="s">
        <v>7</v>
      </c>
      <c r="O138">
        <v>1</v>
      </c>
      <c r="P138">
        <f t="shared" si="43"/>
        <v>5000</v>
      </c>
      <c r="S138" t="s">
        <v>48</v>
      </c>
      <c r="T138">
        <v>2</v>
      </c>
      <c r="U138">
        <f>T138 - SUMIF(N134:N154,S138,O134:O154)</f>
        <v>0</v>
      </c>
      <c r="X138" t="s">
        <v>368</v>
      </c>
      <c r="Y138" t="s">
        <v>558</v>
      </c>
      <c r="Z138" s="4">
        <v>43997</v>
      </c>
      <c r="AA138">
        <f t="shared" si="42"/>
        <v>15000</v>
      </c>
      <c r="AB138">
        <f t="shared" si="47"/>
        <v>1</v>
      </c>
      <c r="AF138">
        <f t="shared" si="46"/>
        <v>137</v>
      </c>
      <c r="AG138">
        <f t="shared" si="44"/>
        <v>11000</v>
      </c>
    </row>
    <row r="139" spans="1:33" x14ac:dyDescent="0.25">
      <c r="A139" s="4">
        <v>43989</v>
      </c>
      <c r="B139" t="s">
        <v>16</v>
      </c>
      <c r="C139">
        <v>1</v>
      </c>
      <c r="D139" s="5">
        <v>5000</v>
      </c>
      <c r="E139" s="5">
        <f t="shared" si="45"/>
        <v>5000</v>
      </c>
      <c r="L139" t="s">
        <v>302</v>
      </c>
      <c r="M139" t="str">
        <f t="shared" si="32"/>
        <v>MK07</v>
      </c>
      <c r="N139" t="s">
        <v>48</v>
      </c>
      <c r="O139">
        <v>1</v>
      </c>
      <c r="P139">
        <f t="shared" si="43"/>
        <v>10000</v>
      </c>
      <c r="S139" t="s">
        <v>12</v>
      </c>
      <c r="T139">
        <v>3</v>
      </c>
      <c r="U139">
        <f>T139 - SUMIF(N134:N154,S139,O134:O154)</f>
        <v>0</v>
      </c>
      <c r="X139" t="s">
        <v>369</v>
      </c>
      <c r="Y139" t="s">
        <v>568</v>
      </c>
      <c r="Z139" s="4">
        <v>43997</v>
      </c>
      <c r="AA139">
        <f t="shared" si="42"/>
        <v>15000</v>
      </c>
      <c r="AB139">
        <f t="shared" si="47"/>
        <v>1</v>
      </c>
      <c r="AF139">
        <f t="shared" si="46"/>
        <v>138</v>
      </c>
      <c r="AG139">
        <f t="shared" si="44"/>
        <v>11000</v>
      </c>
    </row>
    <row r="140" spans="1:33" x14ac:dyDescent="0.25">
      <c r="A140" s="4">
        <v>43989</v>
      </c>
      <c r="B140" t="s">
        <v>17</v>
      </c>
      <c r="D140" s="5">
        <v>5000</v>
      </c>
      <c r="E140" s="5">
        <f t="shared" si="45"/>
        <v>0</v>
      </c>
      <c r="L140" t="s">
        <v>302</v>
      </c>
      <c r="M140" t="str">
        <f t="shared" si="32"/>
        <v>MN10</v>
      </c>
      <c r="N140" t="s">
        <v>22</v>
      </c>
      <c r="O140">
        <v>1</v>
      </c>
      <c r="P140">
        <f t="shared" si="43"/>
        <v>7000</v>
      </c>
      <c r="S140" t="s">
        <v>13</v>
      </c>
      <c r="T140">
        <v>1</v>
      </c>
      <c r="U140">
        <f>T140 - SUMIF(N134:N154,S140,O134:O154)</f>
        <v>0</v>
      </c>
      <c r="X140" t="s">
        <v>370</v>
      </c>
      <c r="Y140" t="s">
        <v>532</v>
      </c>
      <c r="Z140" s="4">
        <v>43997</v>
      </c>
      <c r="AA140">
        <f t="shared" si="42"/>
        <v>15000</v>
      </c>
      <c r="AB140">
        <f t="shared" si="47"/>
        <v>1</v>
      </c>
      <c r="AF140">
        <f t="shared" si="46"/>
        <v>139</v>
      </c>
      <c r="AG140">
        <f t="shared" si="44"/>
        <v>12000</v>
      </c>
    </row>
    <row r="141" spans="1:33" x14ac:dyDescent="0.25">
      <c r="A141" s="4">
        <v>43989</v>
      </c>
      <c r="B141" t="s">
        <v>18</v>
      </c>
      <c r="D141" s="5">
        <v>5000</v>
      </c>
      <c r="E141" s="5">
        <f t="shared" si="45"/>
        <v>0</v>
      </c>
      <c r="L141" t="s">
        <v>303</v>
      </c>
      <c r="M141" t="str">
        <f t="shared" si="32"/>
        <v>MN01</v>
      </c>
      <c r="N141" t="s">
        <v>13</v>
      </c>
      <c r="O141">
        <v>1</v>
      </c>
      <c r="P141">
        <f t="shared" si="43"/>
        <v>5000</v>
      </c>
      <c r="S141" t="s">
        <v>15</v>
      </c>
      <c r="T141">
        <v>1</v>
      </c>
      <c r="U141">
        <f>T141 - SUMIF(N134:N154,S141,O134:O154)</f>
        <v>0</v>
      </c>
      <c r="X141" t="s">
        <v>371</v>
      </c>
      <c r="Y141" t="s">
        <v>553</v>
      </c>
      <c r="Z141" s="4">
        <v>43997</v>
      </c>
      <c r="AA141">
        <f t="shared" si="42"/>
        <v>12000</v>
      </c>
      <c r="AB141">
        <f t="shared" si="47"/>
        <v>1</v>
      </c>
      <c r="AF141">
        <f t="shared" si="46"/>
        <v>140</v>
      </c>
      <c r="AG141">
        <f t="shared" si="44"/>
        <v>12000</v>
      </c>
    </row>
    <row r="142" spans="1:33" x14ac:dyDescent="0.25">
      <c r="A142" s="4">
        <v>43989</v>
      </c>
      <c r="B142" t="s">
        <v>19</v>
      </c>
      <c r="D142" s="5">
        <v>5000</v>
      </c>
      <c r="E142" s="5">
        <f t="shared" si="45"/>
        <v>0</v>
      </c>
      <c r="L142" t="s">
        <v>304</v>
      </c>
      <c r="M142" t="str">
        <f t="shared" si="32"/>
        <v>MK01</v>
      </c>
      <c r="N142" t="s">
        <v>5</v>
      </c>
      <c r="O142">
        <v>2</v>
      </c>
      <c r="P142">
        <f t="shared" si="43"/>
        <v>10000</v>
      </c>
      <c r="S142" t="s">
        <v>18</v>
      </c>
      <c r="T142">
        <v>2</v>
      </c>
      <c r="U142">
        <f>T142 - SUMIF(N134:N154,S142,O134:O154)</f>
        <v>0</v>
      </c>
      <c r="X142" t="s">
        <v>372</v>
      </c>
      <c r="Y142" t="s">
        <v>575</v>
      </c>
      <c r="Z142" s="4">
        <v>43997</v>
      </c>
      <c r="AA142">
        <f t="shared" si="42"/>
        <v>10000</v>
      </c>
      <c r="AB142">
        <f t="shared" si="47"/>
        <v>1</v>
      </c>
      <c r="AF142">
        <f t="shared" si="46"/>
        <v>141</v>
      </c>
      <c r="AG142">
        <f t="shared" si="44"/>
        <v>12000</v>
      </c>
    </row>
    <row r="143" spans="1:33" x14ac:dyDescent="0.25">
      <c r="A143" s="4">
        <v>43989</v>
      </c>
      <c r="B143" t="s">
        <v>20</v>
      </c>
      <c r="D143" s="5">
        <v>5000</v>
      </c>
      <c r="E143" s="5">
        <f t="shared" si="45"/>
        <v>0</v>
      </c>
      <c r="L143" t="s">
        <v>304</v>
      </c>
      <c r="M143" t="str">
        <f t="shared" si="32"/>
        <v>MN11</v>
      </c>
      <c r="N143" t="s">
        <v>23</v>
      </c>
      <c r="O143">
        <v>1</v>
      </c>
      <c r="P143">
        <f t="shared" si="43"/>
        <v>7000</v>
      </c>
      <c r="S143" t="s">
        <v>22</v>
      </c>
      <c r="T143">
        <v>1</v>
      </c>
      <c r="U143">
        <f>T143 - SUMIF(N135:N155,S143,O135:O155)</f>
        <v>0</v>
      </c>
      <c r="X143" t="s">
        <v>373</v>
      </c>
      <c r="Y143" t="s">
        <v>543</v>
      </c>
      <c r="Z143" s="4">
        <v>43998</v>
      </c>
      <c r="AA143">
        <f t="shared" si="42"/>
        <v>15000</v>
      </c>
      <c r="AB143">
        <f t="shared" ref="AB143:AB154" si="48">COUNTIF(Y$143:Y$154,Y143)</f>
        <v>1</v>
      </c>
      <c r="AF143">
        <f t="shared" si="46"/>
        <v>142</v>
      </c>
      <c r="AG143">
        <f t="shared" si="44"/>
        <v>12000</v>
      </c>
    </row>
    <row r="144" spans="1:33" x14ac:dyDescent="0.25">
      <c r="A144" s="4">
        <v>43989</v>
      </c>
      <c r="B144" t="s">
        <v>21</v>
      </c>
      <c r="D144" s="5">
        <v>7000</v>
      </c>
      <c r="E144" s="5">
        <f t="shared" si="45"/>
        <v>0</v>
      </c>
      <c r="L144" t="s">
        <v>305</v>
      </c>
      <c r="M144" t="str">
        <f t="shared" si="32"/>
        <v>MK04</v>
      </c>
      <c r="N144" t="s">
        <v>57</v>
      </c>
      <c r="O144">
        <v>4</v>
      </c>
      <c r="P144">
        <f t="shared" si="43"/>
        <v>2000</v>
      </c>
      <c r="S144" t="s">
        <v>23</v>
      </c>
      <c r="T144">
        <v>2</v>
      </c>
      <c r="U144">
        <f>T144 - SUMIF(N136:N156,S144,O136:O156)</f>
        <v>0</v>
      </c>
      <c r="X144" t="s">
        <v>374</v>
      </c>
      <c r="Y144" t="s">
        <v>546</v>
      </c>
      <c r="Z144" s="4">
        <v>43998</v>
      </c>
      <c r="AA144">
        <f t="shared" si="42"/>
        <v>10000</v>
      </c>
      <c r="AB144">
        <f t="shared" si="48"/>
        <v>1</v>
      </c>
      <c r="AF144">
        <f t="shared" si="46"/>
        <v>143</v>
      </c>
      <c r="AG144">
        <f t="shared" si="44"/>
        <v>12000</v>
      </c>
    </row>
    <row r="145" spans="1:33" x14ac:dyDescent="0.25">
      <c r="A145" s="4">
        <v>43989</v>
      </c>
      <c r="B145" t="s">
        <v>22</v>
      </c>
      <c r="D145" s="5">
        <v>7000</v>
      </c>
      <c r="E145" s="5">
        <f t="shared" si="45"/>
        <v>0</v>
      </c>
      <c r="L145" t="s">
        <v>305</v>
      </c>
      <c r="M145" t="str">
        <f t="shared" si="32"/>
        <v>MN03</v>
      </c>
      <c r="N145" t="s">
        <v>15</v>
      </c>
      <c r="O145">
        <v>1</v>
      </c>
      <c r="P145">
        <f t="shared" si="43"/>
        <v>5000</v>
      </c>
      <c r="X145" t="s">
        <v>375</v>
      </c>
      <c r="Y145" t="s">
        <v>574</v>
      </c>
      <c r="Z145" s="4">
        <v>43998</v>
      </c>
      <c r="AA145">
        <f t="shared" si="42"/>
        <v>7500</v>
      </c>
      <c r="AB145">
        <f t="shared" si="48"/>
        <v>1</v>
      </c>
      <c r="AD145" t="str">
        <f ca="1">CONCATENATE("K",IF(AF145 &lt;= $AL$2, RANDBETWEEN(1,20), IF(AF145 &gt;= $AL$4, RANDBETWEEN(61,80), IF(AF145 &lt; $AL$3, RANDBETWEEN(21,40), IF(AF145 &gt;= $AL$3, RANDBETWEEN(41,60))))))</f>
        <v>K14</v>
      </c>
      <c r="AF145">
        <f t="shared" si="46"/>
        <v>144</v>
      </c>
      <c r="AG145">
        <f t="shared" si="44"/>
        <v>12000</v>
      </c>
    </row>
    <row r="146" spans="1:33" x14ac:dyDescent="0.25">
      <c r="A146" s="4">
        <v>43989</v>
      </c>
      <c r="B146" t="s">
        <v>23</v>
      </c>
      <c r="D146" s="5">
        <v>7000</v>
      </c>
      <c r="E146" s="5">
        <f t="shared" si="45"/>
        <v>0</v>
      </c>
      <c r="L146" t="s">
        <v>306</v>
      </c>
      <c r="M146" t="str">
        <f t="shared" si="32"/>
        <v>MK08</v>
      </c>
      <c r="N146" t="s">
        <v>59</v>
      </c>
      <c r="O146">
        <v>1</v>
      </c>
      <c r="P146">
        <f t="shared" si="43"/>
        <v>5000</v>
      </c>
      <c r="X146" t="s">
        <v>376</v>
      </c>
      <c r="Y146" t="s">
        <v>591</v>
      </c>
      <c r="Z146" s="4">
        <v>43998</v>
      </c>
      <c r="AA146">
        <f t="shared" si="42"/>
        <v>35000</v>
      </c>
      <c r="AB146">
        <f t="shared" si="48"/>
        <v>1</v>
      </c>
      <c r="AF146">
        <f t="shared" si="46"/>
        <v>145</v>
      </c>
      <c r="AG146">
        <f t="shared" si="44"/>
        <v>12000</v>
      </c>
    </row>
    <row r="147" spans="1:33" x14ac:dyDescent="0.25">
      <c r="A147" s="4">
        <v>43989</v>
      </c>
      <c r="B147" t="s">
        <v>24</v>
      </c>
      <c r="D147" s="5">
        <v>7000</v>
      </c>
      <c r="E147" s="5">
        <f t="shared" si="45"/>
        <v>0</v>
      </c>
      <c r="L147" t="s">
        <v>306</v>
      </c>
      <c r="M147" t="str">
        <f t="shared" si="32"/>
        <v>MK07</v>
      </c>
      <c r="N147" t="s">
        <v>48</v>
      </c>
      <c r="O147">
        <v>1</v>
      </c>
      <c r="P147">
        <f t="shared" si="43"/>
        <v>10000</v>
      </c>
      <c r="X147" t="s">
        <v>377</v>
      </c>
      <c r="Y147" t="s">
        <v>592</v>
      </c>
      <c r="Z147" s="4">
        <v>43998</v>
      </c>
      <c r="AA147">
        <f t="shared" si="42"/>
        <v>22000</v>
      </c>
      <c r="AB147">
        <f t="shared" si="48"/>
        <v>1</v>
      </c>
      <c r="AF147">
        <f t="shared" si="46"/>
        <v>146</v>
      </c>
      <c r="AG147">
        <f t="shared" si="44"/>
        <v>12000</v>
      </c>
    </row>
    <row r="148" spans="1:33" x14ac:dyDescent="0.25">
      <c r="A148" s="6" t="s">
        <v>4</v>
      </c>
      <c r="B148" s="7"/>
      <c r="C148" s="8"/>
      <c r="D148" s="8"/>
      <c r="E148" s="9">
        <f>SUM(E128:E147)</f>
        <v>115000</v>
      </c>
      <c r="L148" t="s">
        <v>307</v>
      </c>
      <c r="M148" t="str">
        <f t="shared" ref="M148:M211" si="49">VLOOKUP(N148,$G$1:$I$21,2,FALSE)</f>
        <v>MK01</v>
      </c>
      <c r="N148" t="s">
        <v>5</v>
      </c>
      <c r="O148">
        <v>3</v>
      </c>
      <c r="P148">
        <f t="shared" si="43"/>
        <v>15000</v>
      </c>
      <c r="X148" t="s">
        <v>378</v>
      </c>
      <c r="Y148" t="s">
        <v>555</v>
      </c>
      <c r="Z148" s="4">
        <v>43998</v>
      </c>
      <c r="AA148">
        <f t="shared" si="42"/>
        <v>3000</v>
      </c>
      <c r="AB148">
        <f t="shared" si="48"/>
        <v>1</v>
      </c>
      <c r="AF148">
        <f t="shared" si="46"/>
        <v>147</v>
      </c>
      <c r="AG148">
        <f t="shared" si="44"/>
        <v>12000</v>
      </c>
    </row>
    <row r="149" spans="1:33" x14ac:dyDescent="0.25">
      <c r="A149" s="4">
        <v>43990</v>
      </c>
      <c r="B149" t="s">
        <v>5</v>
      </c>
      <c r="C149">
        <v>9</v>
      </c>
      <c r="D149" s="5">
        <v>5000</v>
      </c>
      <c r="E149" s="5">
        <f>D149*C149</f>
        <v>45000</v>
      </c>
      <c r="L149" t="s">
        <v>307</v>
      </c>
      <c r="M149" t="str">
        <f t="shared" si="49"/>
        <v>MK03</v>
      </c>
      <c r="N149" t="s">
        <v>7</v>
      </c>
      <c r="O149">
        <v>1</v>
      </c>
      <c r="P149">
        <f t="shared" si="43"/>
        <v>5000</v>
      </c>
      <c r="X149" t="s">
        <v>379</v>
      </c>
      <c r="Y149" t="s">
        <v>544</v>
      </c>
      <c r="Z149" s="4">
        <v>43998</v>
      </c>
      <c r="AA149">
        <f t="shared" si="42"/>
        <v>40000</v>
      </c>
      <c r="AB149">
        <f t="shared" si="48"/>
        <v>1</v>
      </c>
      <c r="AF149">
        <f t="shared" si="46"/>
        <v>148</v>
      </c>
      <c r="AG149">
        <f t="shared" si="44"/>
        <v>12000</v>
      </c>
    </row>
    <row r="150" spans="1:33" x14ac:dyDescent="0.25">
      <c r="A150" s="4">
        <v>43990</v>
      </c>
      <c r="B150" t="s">
        <v>6</v>
      </c>
      <c r="C150">
        <v>2</v>
      </c>
      <c r="D150" s="5">
        <v>2500</v>
      </c>
      <c r="E150" s="5">
        <f>D150*C150</f>
        <v>5000</v>
      </c>
      <c r="L150" t="s">
        <v>308</v>
      </c>
      <c r="M150" t="str">
        <f t="shared" si="49"/>
        <v>MK04</v>
      </c>
      <c r="N150" t="s">
        <v>8</v>
      </c>
      <c r="O150">
        <v>4</v>
      </c>
      <c r="P150">
        <f t="shared" si="43"/>
        <v>2000</v>
      </c>
      <c r="X150" t="s">
        <v>380</v>
      </c>
      <c r="Y150" t="s">
        <v>553</v>
      </c>
      <c r="Z150" s="4">
        <v>43998</v>
      </c>
      <c r="AA150">
        <f t="shared" si="42"/>
        <v>18000</v>
      </c>
      <c r="AB150">
        <f t="shared" si="48"/>
        <v>1</v>
      </c>
      <c r="AF150">
        <f t="shared" si="46"/>
        <v>149</v>
      </c>
      <c r="AG150">
        <f t="shared" si="44"/>
        <v>12000</v>
      </c>
    </row>
    <row r="151" spans="1:33" x14ac:dyDescent="0.25">
      <c r="A151" s="4">
        <v>43990</v>
      </c>
      <c r="B151" t="s">
        <v>7</v>
      </c>
      <c r="C151">
        <v>2</v>
      </c>
      <c r="D151" s="5">
        <v>5000</v>
      </c>
      <c r="E151" s="5">
        <f t="shared" ref="E151" si="50">D151*C151</f>
        <v>10000</v>
      </c>
      <c r="L151" t="s">
        <v>308</v>
      </c>
      <c r="M151" t="str">
        <f t="shared" si="49"/>
        <v>MN11</v>
      </c>
      <c r="N151" t="s">
        <v>23</v>
      </c>
      <c r="O151">
        <v>1</v>
      </c>
      <c r="P151">
        <f t="shared" si="43"/>
        <v>7000</v>
      </c>
      <c r="X151" t="s">
        <v>381</v>
      </c>
      <c r="Y151" t="s">
        <v>593</v>
      </c>
      <c r="Z151" s="4">
        <v>43998</v>
      </c>
      <c r="AA151">
        <f t="shared" si="42"/>
        <v>10000</v>
      </c>
      <c r="AB151">
        <f t="shared" si="48"/>
        <v>1</v>
      </c>
      <c r="AF151">
        <f t="shared" si="46"/>
        <v>150</v>
      </c>
      <c r="AG151">
        <f t="shared" si="44"/>
        <v>12500</v>
      </c>
    </row>
    <row r="152" spans="1:33" x14ac:dyDescent="0.25">
      <c r="A152" s="4">
        <v>43990</v>
      </c>
      <c r="B152" t="s">
        <v>8</v>
      </c>
      <c r="C152">
        <v>18</v>
      </c>
      <c r="D152" s="5">
        <v>500</v>
      </c>
      <c r="E152" s="5">
        <f>D152*C152</f>
        <v>9000</v>
      </c>
      <c r="L152" t="s">
        <v>309</v>
      </c>
      <c r="M152" t="str">
        <f t="shared" si="49"/>
        <v>MK04</v>
      </c>
      <c r="N152" t="s">
        <v>8</v>
      </c>
      <c r="O152">
        <v>2</v>
      </c>
      <c r="P152">
        <f t="shared" si="43"/>
        <v>1000</v>
      </c>
      <c r="X152" t="s">
        <v>382</v>
      </c>
      <c r="Y152" t="s">
        <v>566</v>
      </c>
      <c r="Z152" s="4">
        <v>43998</v>
      </c>
      <c r="AA152">
        <f t="shared" si="42"/>
        <v>20000</v>
      </c>
      <c r="AB152">
        <f t="shared" si="48"/>
        <v>1</v>
      </c>
      <c r="AF152">
        <f t="shared" si="46"/>
        <v>151</v>
      </c>
      <c r="AG152">
        <f t="shared" si="44"/>
        <v>12500</v>
      </c>
    </row>
    <row r="153" spans="1:33" x14ac:dyDescent="0.25">
      <c r="A153" s="4">
        <v>43990</v>
      </c>
      <c r="B153" t="s">
        <v>9</v>
      </c>
      <c r="D153" s="5">
        <v>5000</v>
      </c>
      <c r="E153" s="5">
        <f t="shared" ref="E153:E168" si="51">D153*C153</f>
        <v>0</v>
      </c>
      <c r="L153" t="s">
        <v>310</v>
      </c>
      <c r="M153" t="str">
        <f t="shared" si="49"/>
        <v>MK01</v>
      </c>
      <c r="N153" t="s">
        <v>5</v>
      </c>
      <c r="O153">
        <v>3</v>
      </c>
      <c r="P153">
        <f t="shared" si="43"/>
        <v>15000</v>
      </c>
      <c r="X153" t="s">
        <v>383</v>
      </c>
      <c r="Y153" t="s">
        <v>570</v>
      </c>
      <c r="Z153" s="4">
        <v>43998</v>
      </c>
      <c r="AA153">
        <f t="shared" si="42"/>
        <v>20000</v>
      </c>
      <c r="AB153">
        <f t="shared" si="48"/>
        <v>1</v>
      </c>
      <c r="AF153">
        <f t="shared" si="46"/>
        <v>152</v>
      </c>
      <c r="AG153">
        <f t="shared" si="44"/>
        <v>12500</v>
      </c>
    </row>
    <row r="154" spans="1:33" x14ac:dyDescent="0.25">
      <c r="A154" s="4">
        <v>43990</v>
      </c>
      <c r="B154" t="s">
        <v>10</v>
      </c>
      <c r="D154" s="5">
        <v>5000</v>
      </c>
      <c r="E154" s="5">
        <f t="shared" si="51"/>
        <v>0</v>
      </c>
      <c r="K154" s="4">
        <v>43992</v>
      </c>
      <c r="L154" t="s">
        <v>311</v>
      </c>
      <c r="M154" t="str">
        <f t="shared" si="49"/>
        <v>MK04</v>
      </c>
      <c r="N154" t="s">
        <v>8</v>
      </c>
      <c r="O154">
        <v>4</v>
      </c>
      <c r="P154">
        <f t="shared" si="43"/>
        <v>2000</v>
      </c>
      <c r="S154" s="10" t="s">
        <v>5</v>
      </c>
      <c r="T154">
        <v>7</v>
      </c>
      <c r="U154">
        <f>T154 - SUMIF(N154:N174,S154,O154:O174)</f>
        <v>0</v>
      </c>
      <c r="X154" t="s">
        <v>384</v>
      </c>
      <c r="Y154" t="s">
        <v>568</v>
      </c>
      <c r="Z154" s="4">
        <v>43998</v>
      </c>
      <c r="AA154">
        <f t="shared" si="42"/>
        <v>15000</v>
      </c>
      <c r="AB154">
        <f t="shared" si="48"/>
        <v>1</v>
      </c>
      <c r="AF154">
        <f t="shared" si="46"/>
        <v>153</v>
      </c>
      <c r="AG154">
        <f t="shared" si="44"/>
        <v>12500</v>
      </c>
    </row>
    <row r="155" spans="1:33" x14ac:dyDescent="0.25">
      <c r="A155" s="4">
        <v>43990</v>
      </c>
      <c r="B155" t="s">
        <v>11</v>
      </c>
      <c r="D155" s="5">
        <v>10000</v>
      </c>
      <c r="E155" s="5">
        <f t="shared" si="51"/>
        <v>0</v>
      </c>
      <c r="L155" t="s">
        <v>311</v>
      </c>
      <c r="M155" t="str">
        <f t="shared" si="49"/>
        <v>MK07</v>
      </c>
      <c r="N155" t="s">
        <v>48</v>
      </c>
      <c r="O155">
        <v>1</v>
      </c>
      <c r="P155">
        <f t="shared" si="43"/>
        <v>10000</v>
      </c>
      <c r="S155" s="10" t="s">
        <v>6</v>
      </c>
      <c r="T155">
        <v>5</v>
      </c>
      <c r="U155">
        <f>T155 - SUMIF(N154:N169,S155,O154:O174)</f>
        <v>0</v>
      </c>
      <c r="X155" t="s">
        <v>385</v>
      </c>
      <c r="Y155" t="s">
        <v>594</v>
      </c>
      <c r="Z155" s="4">
        <v>43999</v>
      </c>
      <c r="AA155">
        <f t="shared" si="42"/>
        <v>15000</v>
      </c>
      <c r="AB155">
        <f t="shared" ref="AB155:AB166" si="52">COUNTIF(Y$155:Y$166,Y155)</f>
        <v>1</v>
      </c>
      <c r="AF155">
        <f t="shared" si="46"/>
        <v>154</v>
      </c>
      <c r="AG155">
        <f t="shared" si="44"/>
        <v>12500</v>
      </c>
    </row>
    <row r="156" spans="1:33" x14ac:dyDescent="0.25">
      <c r="A156" s="4">
        <v>43990</v>
      </c>
      <c r="B156" t="s">
        <v>12</v>
      </c>
      <c r="C156">
        <v>3</v>
      </c>
      <c r="D156" s="5">
        <v>5000</v>
      </c>
      <c r="E156" s="5">
        <f t="shared" si="51"/>
        <v>15000</v>
      </c>
      <c r="L156" t="s">
        <v>311</v>
      </c>
      <c r="M156" t="str">
        <f t="shared" si="49"/>
        <v>MN12</v>
      </c>
      <c r="N156" t="s">
        <v>24</v>
      </c>
      <c r="O156">
        <v>2</v>
      </c>
      <c r="P156">
        <f t="shared" si="43"/>
        <v>14000</v>
      </c>
      <c r="S156" s="10" t="s">
        <v>7</v>
      </c>
      <c r="T156">
        <v>2</v>
      </c>
      <c r="U156">
        <f>T156 - SUMIF(N154:N174,S156,O154:O174)</f>
        <v>0</v>
      </c>
      <c r="X156" t="s">
        <v>386</v>
      </c>
      <c r="Y156" t="s">
        <v>572</v>
      </c>
      <c r="Z156" s="4">
        <v>43999</v>
      </c>
      <c r="AA156">
        <f t="shared" si="42"/>
        <v>25000</v>
      </c>
      <c r="AB156">
        <f t="shared" si="52"/>
        <v>1</v>
      </c>
      <c r="AF156">
        <f t="shared" si="46"/>
        <v>155</v>
      </c>
      <c r="AG156">
        <f t="shared" si="44"/>
        <v>12500</v>
      </c>
    </row>
    <row r="157" spans="1:33" x14ac:dyDescent="0.25">
      <c r="A157" s="4">
        <v>43990</v>
      </c>
      <c r="B157" t="s">
        <v>13</v>
      </c>
      <c r="D157" s="5">
        <v>5000</v>
      </c>
      <c r="E157" s="5">
        <f t="shared" si="51"/>
        <v>0</v>
      </c>
      <c r="L157" t="s">
        <v>312</v>
      </c>
      <c r="M157" t="str">
        <f t="shared" si="49"/>
        <v>MK01</v>
      </c>
      <c r="N157" t="s">
        <v>5</v>
      </c>
      <c r="O157">
        <v>3</v>
      </c>
      <c r="P157">
        <f t="shared" si="43"/>
        <v>15000</v>
      </c>
      <c r="S157" s="10" t="s">
        <v>8</v>
      </c>
      <c r="T157">
        <v>4</v>
      </c>
      <c r="U157">
        <f>T157 - SUMIF(N154:N174,S157,O154:O174)</f>
        <v>0</v>
      </c>
      <c r="X157" t="s">
        <v>387</v>
      </c>
      <c r="Y157" t="s">
        <v>595</v>
      </c>
      <c r="Z157" s="4">
        <v>43999</v>
      </c>
      <c r="AA157">
        <f t="shared" si="42"/>
        <v>10000</v>
      </c>
      <c r="AB157">
        <f t="shared" si="52"/>
        <v>1</v>
      </c>
      <c r="AF157">
        <f t="shared" si="46"/>
        <v>156</v>
      </c>
      <c r="AG157">
        <f t="shared" si="44"/>
        <v>12500</v>
      </c>
    </row>
    <row r="158" spans="1:33" x14ac:dyDescent="0.25">
      <c r="A158" s="4">
        <v>43990</v>
      </c>
      <c r="B158" t="s">
        <v>14</v>
      </c>
      <c r="D158" s="5">
        <v>5000</v>
      </c>
      <c r="E158" s="5">
        <f t="shared" si="51"/>
        <v>0</v>
      </c>
      <c r="L158" t="s">
        <v>312</v>
      </c>
      <c r="M158" t="str">
        <f t="shared" si="49"/>
        <v>MN04</v>
      </c>
      <c r="N158" t="s">
        <v>16</v>
      </c>
      <c r="O158">
        <v>2</v>
      </c>
      <c r="P158">
        <f t="shared" si="43"/>
        <v>10000</v>
      </c>
      <c r="S158" s="10" t="s">
        <v>10</v>
      </c>
      <c r="T158">
        <v>2</v>
      </c>
      <c r="U158">
        <f>T158 - SUMIF(N154:N174,S158,O154:O174)</f>
        <v>0</v>
      </c>
      <c r="X158" t="s">
        <v>388</v>
      </c>
      <c r="Y158" t="s">
        <v>589</v>
      </c>
      <c r="Z158" s="4">
        <v>43999</v>
      </c>
      <c r="AA158">
        <f t="shared" si="42"/>
        <v>9000</v>
      </c>
      <c r="AB158">
        <f t="shared" si="52"/>
        <v>1</v>
      </c>
      <c r="AF158">
        <f t="shared" si="46"/>
        <v>157</v>
      </c>
      <c r="AG158">
        <f t="shared" si="44"/>
        <v>12500</v>
      </c>
    </row>
    <row r="159" spans="1:33" x14ac:dyDescent="0.25">
      <c r="A159" s="4">
        <v>43990</v>
      </c>
      <c r="B159" t="s">
        <v>15</v>
      </c>
      <c r="D159" s="5">
        <v>5000</v>
      </c>
      <c r="E159" s="5">
        <f t="shared" si="51"/>
        <v>0</v>
      </c>
      <c r="L159" t="s">
        <v>313</v>
      </c>
      <c r="M159" t="str">
        <f t="shared" si="49"/>
        <v>MK02</v>
      </c>
      <c r="N159" t="s">
        <v>6</v>
      </c>
      <c r="O159">
        <v>3</v>
      </c>
      <c r="P159">
        <f t="shared" si="43"/>
        <v>7500</v>
      </c>
      <c r="S159" t="s">
        <v>60</v>
      </c>
      <c r="T159">
        <v>1</v>
      </c>
      <c r="U159">
        <f>T159 - SUMIF(N154:N174,S159,O154:O174)</f>
        <v>0</v>
      </c>
      <c r="X159" t="s">
        <v>389</v>
      </c>
      <c r="Y159" t="s">
        <v>596</v>
      </c>
      <c r="Z159" s="4">
        <v>43999</v>
      </c>
      <c r="AA159">
        <f t="shared" si="42"/>
        <v>8000</v>
      </c>
      <c r="AB159">
        <f t="shared" si="52"/>
        <v>1</v>
      </c>
      <c r="AF159">
        <f t="shared" si="46"/>
        <v>158</v>
      </c>
      <c r="AG159">
        <f t="shared" si="44"/>
        <v>13500</v>
      </c>
    </row>
    <row r="160" spans="1:33" x14ac:dyDescent="0.25">
      <c r="A160" s="4">
        <v>43990</v>
      </c>
      <c r="B160" t="s">
        <v>16</v>
      </c>
      <c r="C160">
        <v>2</v>
      </c>
      <c r="D160" s="5">
        <v>5000</v>
      </c>
      <c r="E160" s="5">
        <f t="shared" si="51"/>
        <v>10000</v>
      </c>
      <c r="L160" t="s">
        <v>314</v>
      </c>
      <c r="M160" t="str">
        <f t="shared" si="49"/>
        <v>MK06</v>
      </c>
      <c r="N160" t="s">
        <v>10</v>
      </c>
      <c r="O160">
        <v>2</v>
      </c>
      <c r="P160">
        <f t="shared" si="43"/>
        <v>10000</v>
      </c>
      <c r="S160" s="10" t="s">
        <v>12</v>
      </c>
      <c r="T160">
        <v>2</v>
      </c>
      <c r="U160">
        <f>T160 - SUMIF(N154:N174,S160,O154:O174)</f>
        <v>0</v>
      </c>
      <c r="X160" t="s">
        <v>390</v>
      </c>
      <c r="Y160" t="s">
        <v>575</v>
      </c>
      <c r="Z160" s="4">
        <v>43999</v>
      </c>
      <c r="AA160">
        <f t="shared" si="42"/>
        <v>11000</v>
      </c>
      <c r="AB160">
        <f t="shared" si="52"/>
        <v>1</v>
      </c>
      <c r="AD160" t="str">
        <f ca="1">CONCATENATE("K",IF(AF160 &lt;= $AL$2, RANDBETWEEN(1,20), IF(AF160 &gt;= $AL$4, RANDBETWEEN(61,80), IF(AF160 &lt; $AL$3, RANDBETWEEN(21,40), IF(AF160 &gt;= $AL$3, RANDBETWEEN(41,60))))))</f>
        <v>K9</v>
      </c>
      <c r="AF160">
        <f t="shared" si="46"/>
        <v>159</v>
      </c>
      <c r="AG160">
        <f t="shared" si="44"/>
        <v>14000</v>
      </c>
    </row>
    <row r="161" spans="1:33" x14ac:dyDescent="0.25">
      <c r="A161" s="4">
        <v>43990</v>
      </c>
      <c r="B161" t="s">
        <v>17</v>
      </c>
      <c r="D161" s="5">
        <v>5000</v>
      </c>
      <c r="E161" s="5">
        <f t="shared" si="51"/>
        <v>0</v>
      </c>
      <c r="L161" t="s">
        <v>315</v>
      </c>
      <c r="M161" t="str">
        <f t="shared" si="49"/>
        <v>MK08</v>
      </c>
      <c r="N161" t="s">
        <v>12</v>
      </c>
      <c r="O161">
        <v>2</v>
      </c>
      <c r="P161">
        <f t="shared" si="43"/>
        <v>10000</v>
      </c>
      <c r="S161" s="10" t="s">
        <v>14</v>
      </c>
      <c r="T161">
        <v>1</v>
      </c>
      <c r="U161">
        <f>T161 - SUMIF(N154:N174,S161,O154:O174)</f>
        <v>0</v>
      </c>
      <c r="X161" t="s">
        <v>391</v>
      </c>
      <c r="Y161" t="s">
        <v>536</v>
      </c>
      <c r="Z161" s="4">
        <v>43999</v>
      </c>
      <c r="AA161">
        <f t="shared" si="42"/>
        <v>5000</v>
      </c>
      <c r="AB161">
        <f t="shared" si="52"/>
        <v>1</v>
      </c>
      <c r="AF161">
        <f t="shared" si="46"/>
        <v>160</v>
      </c>
      <c r="AG161">
        <f t="shared" si="44"/>
        <v>14000</v>
      </c>
    </row>
    <row r="162" spans="1:33" x14ac:dyDescent="0.25">
      <c r="A162" s="4">
        <v>43990</v>
      </c>
      <c r="B162" t="s">
        <v>18</v>
      </c>
      <c r="D162" s="5">
        <v>5000</v>
      </c>
      <c r="E162" s="5">
        <f t="shared" si="51"/>
        <v>0</v>
      </c>
      <c r="L162" t="s">
        <v>315</v>
      </c>
      <c r="M162" t="str">
        <f t="shared" si="49"/>
        <v>MN02</v>
      </c>
      <c r="N162" t="s">
        <v>14</v>
      </c>
      <c r="O162">
        <v>1</v>
      </c>
      <c r="P162">
        <f t="shared" si="43"/>
        <v>5000</v>
      </c>
      <c r="S162" s="10" t="s">
        <v>16</v>
      </c>
      <c r="T162">
        <v>4</v>
      </c>
      <c r="U162">
        <f>T162 - SUMIF(N154:N174,S162,O154:O174)</f>
        <v>0</v>
      </c>
      <c r="X162" t="s">
        <v>392</v>
      </c>
      <c r="Y162" t="s">
        <v>590</v>
      </c>
      <c r="Z162" s="4">
        <v>43999</v>
      </c>
      <c r="AA162">
        <f t="shared" si="42"/>
        <v>10000</v>
      </c>
      <c r="AB162">
        <f t="shared" si="52"/>
        <v>1</v>
      </c>
      <c r="AF162">
        <f t="shared" si="46"/>
        <v>161</v>
      </c>
      <c r="AG162">
        <f t="shared" si="44"/>
        <v>14000</v>
      </c>
    </row>
    <row r="163" spans="1:33" x14ac:dyDescent="0.25">
      <c r="A163" s="4">
        <v>43990</v>
      </c>
      <c r="B163" t="s">
        <v>19</v>
      </c>
      <c r="D163" s="5">
        <v>5000</v>
      </c>
      <c r="E163" s="5">
        <f t="shared" si="51"/>
        <v>0</v>
      </c>
      <c r="L163" t="s">
        <v>316</v>
      </c>
      <c r="M163" t="str">
        <f t="shared" si="49"/>
        <v>MN11</v>
      </c>
      <c r="N163" t="s">
        <v>23</v>
      </c>
      <c r="O163">
        <v>2</v>
      </c>
      <c r="P163">
        <f t="shared" si="43"/>
        <v>14000</v>
      </c>
      <c r="S163" s="10" t="s">
        <v>17</v>
      </c>
      <c r="T163">
        <v>3</v>
      </c>
      <c r="U163">
        <f>T163 - SUMIF(N154:N174,S163,O154:O174)</f>
        <v>0</v>
      </c>
      <c r="X163" t="s">
        <v>393</v>
      </c>
      <c r="Y163" t="s">
        <v>597</v>
      </c>
      <c r="Z163" s="4">
        <v>43999</v>
      </c>
      <c r="AA163">
        <f t="shared" si="42"/>
        <v>4000</v>
      </c>
      <c r="AB163">
        <f t="shared" si="52"/>
        <v>1</v>
      </c>
      <c r="AF163">
        <f t="shared" si="46"/>
        <v>162</v>
      </c>
      <c r="AG163">
        <f t="shared" si="44"/>
        <v>14500</v>
      </c>
    </row>
    <row r="164" spans="1:33" x14ac:dyDescent="0.25">
      <c r="A164" s="4">
        <v>43990</v>
      </c>
      <c r="B164" t="s">
        <v>20</v>
      </c>
      <c r="C164">
        <v>2</v>
      </c>
      <c r="D164" s="5">
        <v>5000</v>
      </c>
      <c r="E164" s="5">
        <f t="shared" si="51"/>
        <v>10000</v>
      </c>
      <c r="L164" t="s">
        <v>317</v>
      </c>
      <c r="M164" t="str">
        <f t="shared" si="49"/>
        <v>MK03</v>
      </c>
      <c r="N164" t="s">
        <v>7</v>
      </c>
      <c r="O164">
        <v>2</v>
      </c>
      <c r="P164">
        <f t="shared" si="43"/>
        <v>10000</v>
      </c>
      <c r="S164" s="10" t="s">
        <v>19</v>
      </c>
      <c r="T164">
        <v>1</v>
      </c>
      <c r="U164">
        <f>T164 - SUMIF(N154:N174,S164,O154:O174)</f>
        <v>0</v>
      </c>
      <c r="X164" t="s">
        <v>394</v>
      </c>
      <c r="Y164" t="s">
        <v>569</v>
      </c>
      <c r="Z164" s="4">
        <v>43999</v>
      </c>
      <c r="AA164">
        <f t="shared" si="42"/>
        <v>5000</v>
      </c>
      <c r="AB164">
        <f t="shared" si="52"/>
        <v>1</v>
      </c>
      <c r="AF164">
        <f t="shared" si="46"/>
        <v>163</v>
      </c>
      <c r="AG164">
        <f t="shared" si="44"/>
        <v>15000</v>
      </c>
    </row>
    <row r="165" spans="1:33" x14ac:dyDescent="0.25">
      <c r="A165" s="4">
        <v>43990</v>
      </c>
      <c r="B165" t="s">
        <v>21</v>
      </c>
      <c r="C165">
        <v>2</v>
      </c>
      <c r="D165" s="5">
        <v>7000</v>
      </c>
      <c r="E165" s="5">
        <f t="shared" si="51"/>
        <v>14000</v>
      </c>
      <c r="L165" t="s">
        <v>317</v>
      </c>
      <c r="M165" t="str">
        <f t="shared" si="49"/>
        <v>MN04</v>
      </c>
      <c r="N165" t="s">
        <v>16</v>
      </c>
      <c r="O165">
        <v>2</v>
      </c>
      <c r="P165">
        <f t="shared" si="43"/>
        <v>10000</v>
      </c>
      <c r="S165" s="10" t="s">
        <v>20</v>
      </c>
      <c r="T165">
        <v>1</v>
      </c>
      <c r="U165">
        <f>T165 - SUMIF(N154:N174,S165,O154:O174)</f>
        <v>0</v>
      </c>
      <c r="X165" t="s">
        <v>395</v>
      </c>
      <c r="Y165" t="s">
        <v>579</v>
      </c>
      <c r="Z165" s="4">
        <v>43999</v>
      </c>
      <c r="AA165">
        <f t="shared" si="42"/>
        <v>22000</v>
      </c>
      <c r="AB165">
        <f t="shared" si="52"/>
        <v>1</v>
      </c>
      <c r="AF165">
        <f t="shared" si="46"/>
        <v>164</v>
      </c>
      <c r="AG165">
        <f t="shared" si="44"/>
        <v>15000</v>
      </c>
    </row>
    <row r="166" spans="1:33" x14ac:dyDescent="0.25">
      <c r="A166" s="4">
        <v>43990</v>
      </c>
      <c r="B166" t="s">
        <v>22</v>
      </c>
      <c r="C166">
        <v>1</v>
      </c>
      <c r="D166" s="5">
        <v>7000</v>
      </c>
      <c r="E166" s="5">
        <f t="shared" si="51"/>
        <v>7000</v>
      </c>
      <c r="L166" t="s">
        <v>317</v>
      </c>
      <c r="M166" t="str">
        <f t="shared" si="49"/>
        <v>MN05</v>
      </c>
      <c r="N166" t="s">
        <v>17</v>
      </c>
      <c r="O166">
        <v>3</v>
      </c>
      <c r="P166">
        <f t="shared" si="43"/>
        <v>15000</v>
      </c>
      <c r="S166" s="10" t="s">
        <v>21</v>
      </c>
      <c r="T166">
        <v>2</v>
      </c>
      <c r="U166">
        <f>T166 - SUMIF(N154:N174,S166,O154:O174)</f>
        <v>0</v>
      </c>
      <c r="X166" t="s">
        <v>396</v>
      </c>
      <c r="Y166" t="s">
        <v>542</v>
      </c>
      <c r="Z166" s="4">
        <v>43999</v>
      </c>
      <c r="AA166">
        <f t="shared" si="42"/>
        <v>14000</v>
      </c>
      <c r="AB166">
        <f t="shared" si="52"/>
        <v>1</v>
      </c>
      <c r="AF166">
        <f t="shared" si="46"/>
        <v>165</v>
      </c>
      <c r="AG166">
        <f t="shared" si="44"/>
        <v>15000</v>
      </c>
    </row>
    <row r="167" spans="1:33" x14ac:dyDescent="0.25">
      <c r="A167" s="4">
        <v>43990</v>
      </c>
      <c r="B167" t="s">
        <v>23</v>
      </c>
      <c r="C167">
        <v>3</v>
      </c>
      <c r="D167" s="5">
        <v>7000</v>
      </c>
      <c r="E167" s="5">
        <f t="shared" si="51"/>
        <v>21000</v>
      </c>
      <c r="L167" t="s">
        <v>318</v>
      </c>
      <c r="M167" t="str">
        <f t="shared" si="49"/>
        <v>MK02</v>
      </c>
      <c r="N167" t="s">
        <v>6</v>
      </c>
      <c r="O167">
        <v>2</v>
      </c>
      <c r="P167">
        <f t="shared" si="43"/>
        <v>5000</v>
      </c>
      <c r="S167" s="10" t="s">
        <v>22</v>
      </c>
      <c r="T167">
        <v>3</v>
      </c>
      <c r="U167">
        <f>T167 - SUMIF(N154:N174,S167,O154:O174)</f>
        <v>0</v>
      </c>
      <c r="X167" t="s">
        <v>397</v>
      </c>
      <c r="Y167" t="s">
        <v>529</v>
      </c>
      <c r="Z167" s="4">
        <v>44000</v>
      </c>
      <c r="AA167">
        <f t="shared" si="42"/>
        <v>10000</v>
      </c>
      <c r="AB167">
        <f t="shared" ref="AB167:AB174" si="53">COUNTIF(Y$167:Y$174,Y167)</f>
        <v>1</v>
      </c>
      <c r="AF167">
        <f t="shared" si="46"/>
        <v>166</v>
      </c>
      <c r="AG167">
        <f t="shared" si="44"/>
        <v>15000</v>
      </c>
    </row>
    <row r="168" spans="1:33" x14ac:dyDescent="0.25">
      <c r="A168" s="4">
        <v>43990</v>
      </c>
      <c r="B168" t="s">
        <v>24</v>
      </c>
      <c r="C168">
        <v>1</v>
      </c>
      <c r="D168" s="5">
        <v>7000</v>
      </c>
      <c r="E168" s="5">
        <f t="shared" si="51"/>
        <v>7000</v>
      </c>
      <c r="L168" t="s">
        <v>318</v>
      </c>
      <c r="M168" t="str">
        <f t="shared" si="49"/>
        <v>MN09</v>
      </c>
      <c r="N168" t="s">
        <v>21</v>
      </c>
      <c r="O168">
        <v>2</v>
      </c>
      <c r="P168">
        <f t="shared" si="43"/>
        <v>14000</v>
      </c>
      <c r="S168" s="10" t="s">
        <v>23</v>
      </c>
      <c r="T168">
        <v>2</v>
      </c>
      <c r="U168">
        <f>T168 - SUMIF(N154:N174,S168,O154:O174)</f>
        <v>0</v>
      </c>
      <c r="X168" t="s">
        <v>398</v>
      </c>
      <c r="Y168" t="s">
        <v>540</v>
      </c>
      <c r="Z168" s="4">
        <v>44000</v>
      </c>
      <c r="AA168">
        <f t="shared" si="42"/>
        <v>27500</v>
      </c>
      <c r="AB168">
        <f t="shared" si="53"/>
        <v>1</v>
      </c>
      <c r="AF168">
        <f t="shared" si="46"/>
        <v>167</v>
      </c>
      <c r="AG168">
        <f t="shared" si="44"/>
        <v>15000</v>
      </c>
    </row>
    <row r="169" spans="1:33" x14ac:dyDescent="0.25">
      <c r="A169" s="6" t="s">
        <v>4</v>
      </c>
      <c r="B169" s="7"/>
      <c r="C169" s="8"/>
      <c r="D169" s="8"/>
      <c r="E169" s="9">
        <f>SUM(E149:E168)</f>
        <v>153000</v>
      </c>
      <c r="L169" t="s">
        <v>319</v>
      </c>
      <c r="M169" t="str">
        <f t="shared" si="49"/>
        <v>MN12</v>
      </c>
      <c r="N169" t="s">
        <v>24</v>
      </c>
      <c r="O169">
        <v>1</v>
      </c>
      <c r="P169">
        <f t="shared" si="43"/>
        <v>7000</v>
      </c>
      <c r="S169" s="10" t="s">
        <v>24</v>
      </c>
      <c r="T169">
        <v>3</v>
      </c>
      <c r="U169">
        <f>T169 - SUMIF(N154:N174,S169,O154:O174)</f>
        <v>0</v>
      </c>
      <c r="X169" t="s">
        <v>399</v>
      </c>
      <c r="Y169" t="s">
        <v>579</v>
      </c>
      <c r="Z169" s="4">
        <v>44000</v>
      </c>
      <c r="AA169">
        <f t="shared" si="42"/>
        <v>36000</v>
      </c>
      <c r="AB169">
        <f t="shared" si="53"/>
        <v>1</v>
      </c>
      <c r="AF169">
        <f t="shared" si="46"/>
        <v>168</v>
      </c>
      <c r="AG169">
        <f t="shared" si="44"/>
        <v>15000</v>
      </c>
    </row>
    <row r="170" spans="1:33" x14ac:dyDescent="0.25">
      <c r="A170" s="4">
        <v>43991</v>
      </c>
      <c r="B170" t="s">
        <v>5</v>
      </c>
      <c r="C170">
        <v>8</v>
      </c>
      <c r="D170" s="5">
        <v>5000</v>
      </c>
      <c r="E170" s="5">
        <f>D170*C170</f>
        <v>40000</v>
      </c>
      <c r="L170" t="s">
        <v>320</v>
      </c>
      <c r="M170" t="str">
        <f t="shared" si="49"/>
        <v>MK01</v>
      </c>
      <c r="N170" t="s">
        <v>5</v>
      </c>
      <c r="O170">
        <v>4</v>
      </c>
      <c r="P170">
        <f t="shared" si="43"/>
        <v>20000</v>
      </c>
      <c r="X170" t="s">
        <v>400</v>
      </c>
      <c r="Y170" t="s">
        <v>594</v>
      </c>
      <c r="Z170" s="4">
        <v>44000</v>
      </c>
      <c r="AA170">
        <f t="shared" si="42"/>
        <v>15000</v>
      </c>
      <c r="AB170">
        <f t="shared" si="53"/>
        <v>1</v>
      </c>
      <c r="AF170">
        <f t="shared" si="46"/>
        <v>169</v>
      </c>
      <c r="AG170">
        <f t="shared" si="44"/>
        <v>15000</v>
      </c>
    </row>
    <row r="171" spans="1:33" x14ac:dyDescent="0.25">
      <c r="A171" s="4">
        <v>43991</v>
      </c>
      <c r="B171" t="s">
        <v>6</v>
      </c>
      <c r="C171">
        <v>3</v>
      </c>
      <c r="D171" s="5">
        <v>2500</v>
      </c>
      <c r="E171" s="5">
        <f>D171*C171</f>
        <v>7500</v>
      </c>
      <c r="L171" t="s">
        <v>320</v>
      </c>
      <c r="M171" t="str">
        <f t="shared" si="49"/>
        <v>MN10</v>
      </c>
      <c r="N171" t="s">
        <v>22</v>
      </c>
      <c r="O171">
        <v>1</v>
      </c>
      <c r="P171">
        <f t="shared" si="43"/>
        <v>7000</v>
      </c>
      <c r="X171" t="s">
        <v>401</v>
      </c>
      <c r="Y171" t="s">
        <v>550</v>
      </c>
      <c r="Z171" s="4">
        <v>44000</v>
      </c>
      <c r="AA171">
        <f t="shared" si="42"/>
        <v>20000</v>
      </c>
      <c r="AB171">
        <f t="shared" si="53"/>
        <v>1</v>
      </c>
      <c r="AF171">
        <f t="shared" si="46"/>
        <v>170</v>
      </c>
      <c r="AG171">
        <f t="shared" si="44"/>
        <v>15000</v>
      </c>
    </row>
    <row r="172" spans="1:33" x14ac:dyDescent="0.25">
      <c r="A172" s="4">
        <v>43991</v>
      </c>
      <c r="B172" t="s">
        <v>7</v>
      </c>
      <c r="C172">
        <v>2</v>
      </c>
      <c r="D172" s="5">
        <v>5000</v>
      </c>
      <c r="E172" s="5">
        <f t="shared" ref="E172" si="54">D172*C172</f>
        <v>10000</v>
      </c>
      <c r="L172" t="s">
        <v>320</v>
      </c>
      <c r="M172" t="str">
        <f t="shared" si="49"/>
        <v>MN07</v>
      </c>
      <c r="N172" t="s">
        <v>19</v>
      </c>
      <c r="O172">
        <v>1</v>
      </c>
      <c r="P172">
        <f t="shared" si="43"/>
        <v>5000</v>
      </c>
      <c r="X172" t="s">
        <v>402</v>
      </c>
      <c r="Y172" t="s">
        <v>598</v>
      </c>
      <c r="Z172" s="4">
        <v>44000</v>
      </c>
      <c r="AA172">
        <f t="shared" si="42"/>
        <v>10000</v>
      </c>
      <c r="AB172">
        <f t="shared" si="53"/>
        <v>1</v>
      </c>
      <c r="AF172">
        <f t="shared" si="46"/>
        <v>171</v>
      </c>
      <c r="AG172">
        <f t="shared" si="44"/>
        <v>15000</v>
      </c>
    </row>
    <row r="173" spans="1:33" x14ac:dyDescent="0.25">
      <c r="A173" s="4">
        <v>43991</v>
      </c>
      <c r="B173" t="s">
        <v>8</v>
      </c>
      <c r="C173">
        <v>10</v>
      </c>
      <c r="D173" s="5">
        <v>500</v>
      </c>
      <c r="E173" s="5">
        <f>D173*C173</f>
        <v>5000</v>
      </c>
      <c r="L173" t="s">
        <v>321</v>
      </c>
      <c r="M173" t="str">
        <f t="shared" si="49"/>
        <v>MN08</v>
      </c>
      <c r="N173" t="s">
        <v>20</v>
      </c>
      <c r="O173">
        <v>1</v>
      </c>
      <c r="P173">
        <f t="shared" si="43"/>
        <v>5000</v>
      </c>
      <c r="X173" t="s">
        <v>403</v>
      </c>
      <c r="Y173" t="s">
        <v>556</v>
      </c>
      <c r="Z173" s="4">
        <v>44000</v>
      </c>
      <c r="AA173">
        <f t="shared" si="42"/>
        <v>15000</v>
      </c>
      <c r="AB173">
        <f t="shared" si="53"/>
        <v>1</v>
      </c>
      <c r="AF173">
        <f t="shared" si="46"/>
        <v>172</v>
      </c>
      <c r="AG173">
        <f t="shared" si="44"/>
        <v>15000</v>
      </c>
    </row>
    <row r="174" spans="1:33" x14ac:dyDescent="0.25">
      <c r="A174" s="4">
        <v>43991</v>
      </c>
      <c r="B174" t="s">
        <v>9</v>
      </c>
      <c r="D174" s="5">
        <v>5000</v>
      </c>
      <c r="E174" s="5">
        <f t="shared" ref="E174:E189" si="55">D174*C174</f>
        <v>0</v>
      </c>
      <c r="L174" t="s">
        <v>322</v>
      </c>
      <c r="M174" t="str">
        <f t="shared" si="49"/>
        <v>MN10</v>
      </c>
      <c r="N174" t="s">
        <v>22</v>
      </c>
      <c r="O174">
        <v>2</v>
      </c>
      <c r="P174">
        <f t="shared" si="43"/>
        <v>14000</v>
      </c>
      <c r="X174" t="s">
        <v>404</v>
      </c>
      <c r="Y174" t="s">
        <v>599</v>
      </c>
      <c r="Z174" s="4">
        <v>44000</v>
      </c>
      <c r="AA174">
        <f t="shared" si="42"/>
        <v>5000</v>
      </c>
      <c r="AB174">
        <f t="shared" si="53"/>
        <v>1</v>
      </c>
      <c r="AF174">
        <f t="shared" si="46"/>
        <v>173</v>
      </c>
      <c r="AG174">
        <f t="shared" si="44"/>
        <v>15000</v>
      </c>
    </row>
    <row r="175" spans="1:33" x14ac:dyDescent="0.25">
      <c r="A175" s="4">
        <v>43991</v>
      </c>
      <c r="B175" t="s">
        <v>10</v>
      </c>
      <c r="D175" s="5">
        <v>5000</v>
      </c>
      <c r="E175" s="5">
        <f t="shared" si="55"/>
        <v>0</v>
      </c>
      <c r="K175" s="4">
        <v>43993</v>
      </c>
      <c r="L175" t="s">
        <v>323</v>
      </c>
      <c r="M175" t="str">
        <f t="shared" si="49"/>
        <v>MK03</v>
      </c>
      <c r="N175" t="s">
        <v>7</v>
      </c>
      <c r="O175">
        <v>2</v>
      </c>
      <c r="P175">
        <f t="shared" si="43"/>
        <v>10000</v>
      </c>
      <c r="S175" s="10" t="s">
        <v>5</v>
      </c>
      <c r="T175">
        <v>10</v>
      </c>
      <c r="U175">
        <f>T175 - SUMIF(N175:N195,S175,O175:O195)</f>
        <v>-3</v>
      </c>
      <c r="X175" t="s">
        <v>405</v>
      </c>
      <c r="Y175" t="s">
        <v>552</v>
      </c>
      <c r="Z175" s="4">
        <v>44001</v>
      </c>
      <c r="AA175">
        <f t="shared" si="42"/>
        <v>15000</v>
      </c>
      <c r="AB175">
        <f>COUNTIF(Y$175:Y$179,Y175)</f>
        <v>1</v>
      </c>
      <c r="AF175">
        <f t="shared" si="46"/>
        <v>174</v>
      </c>
      <c r="AG175">
        <f t="shared" si="44"/>
        <v>15000</v>
      </c>
    </row>
    <row r="176" spans="1:33" x14ac:dyDescent="0.25">
      <c r="A176" s="4">
        <v>43991</v>
      </c>
      <c r="B176" t="s">
        <v>11</v>
      </c>
      <c r="C176">
        <v>2</v>
      </c>
      <c r="D176" s="5">
        <v>10000</v>
      </c>
      <c r="E176" s="5">
        <f t="shared" si="55"/>
        <v>20000</v>
      </c>
      <c r="L176" t="s">
        <v>323</v>
      </c>
      <c r="M176" t="str">
        <f t="shared" si="49"/>
        <v>MK02</v>
      </c>
      <c r="N176" t="s">
        <v>6</v>
      </c>
      <c r="O176">
        <v>3</v>
      </c>
      <c r="P176">
        <f t="shared" si="43"/>
        <v>7500</v>
      </c>
      <c r="S176" s="10" t="s">
        <v>6</v>
      </c>
      <c r="T176">
        <v>6</v>
      </c>
      <c r="U176">
        <f>T176 - SUMIF(N175:N191,S176,O175:O195)</f>
        <v>0</v>
      </c>
      <c r="X176" t="s">
        <v>406</v>
      </c>
      <c r="Y176" t="s">
        <v>560</v>
      </c>
      <c r="Z176" s="4">
        <v>44001</v>
      </c>
      <c r="AA176">
        <f t="shared" si="42"/>
        <v>50000</v>
      </c>
      <c r="AB176">
        <f>COUNTIF(Y$175:Y$179,Y176)</f>
        <v>1</v>
      </c>
      <c r="AF176">
        <f t="shared" si="46"/>
        <v>175</v>
      </c>
      <c r="AG176">
        <f t="shared" si="44"/>
        <v>15000</v>
      </c>
    </row>
    <row r="177" spans="1:33" x14ac:dyDescent="0.25">
      <c r="A177" s="4">
        <v>43991</v>
      </c>
      <c r="B177" t="s">
        <v>12</v>
      </c>
      <c r="C177">
        <v>3</v>
      </c>
      <c r="D177" s="5">
        <v>5000</v>
      </c>
      <c r="E177" s="5">
        <f t="shared" si="55"/>
        <v>15000</v>
      </c>
      <c r="L177" t="s">
        <v>324</v>
      </c>
      <c r="M177" t="str">
        <f t="shared" si="49"/>
        <v>MK05</v>
      </c>
      <c r="N177" t="s">
        <v>9</v>
      </c>
      <c r="O177">
        <v>1</v>
      </c>
      <c r="P177">
        <f t="shared" si="43"/>
        <v>5000</v>
      </c>
      <c r="S177" s="10" t="s">
        <v>7</v>
      </c>
      <c r="T177">
        <v>14</v>
      </c>
      <c r="U177">
        <f>T177 - SUMIF(N175:N195,S177,O175:O195)</f>
        <v>0</v>
      </c>
      <c r="X177" t="s">
        <v>407</v>
      </c>
      <c r="Y177" t="s">
        <v>533</v>
      </c>
      <c r="Z177" s="4">
        <v>44001</v>
      </c>
      <c r="AA177">
        <f t="shared" si="42"/>
        <v>25000</v>
      </c>
      <c r="AB177">
        <f>COUNTIF(Y$175:Y$179,Y177)</f>
        <v>1</v>
      </c>
      <c r="AF177">
        <f t="shared" si="46"/>
        <v>176</v>
      </c>
      <c r="AG177">
        <f t="shared" si="44"/>
        <v>15000</v>
      </c>
    </row>
    <row r="178" spans="1:33" x14ac:dyDescent="0.25">
      <c r="A178" s="4">
        <v>43991</v>
      </c>
      <c r="B178" t="s">
        <v>13</v>
      </c>
      <c r="C178">
        <v>1</v>
      </c>
      <c r="D178" s="5">
        <v>5000</v>
      </c>
      <c r="E178" s="5">
        <f t="shared" si="55"/>
        <v>5000</v>
      </c>
      <c r="L178" t="s">
        <v>325</v>
      </c>
      <c r="M178" t="str">
        <f t="shared" si="49"/>
        <v>MK08</v>
      </c>
      <c r="N178" t="s">
        <v>12</v>
      </c>
      <c r="O178">
        <v>2</v>
      </c>
      <c r="P178">
        <f t="shared" si="43"/>
        <v>10000</v>
      </c>
      <c r="S178" s="10" t="s">
        <v>9</v>
      </c>
      <c r="T178">
        <v>1</v>
      </c>
      <c r="U178">
        <f>T178 - SUMIF(N175:N195,S178,O175:O195)</f>
        <v>0</v>
      </c>
      <c r="X178" t="s">
        <v>408</v>
      </c>
      <c r="Y178" t="s">
        <v>588</v>
      </c>
      <c r="Z178" s="4">
        <v>44001</v>
      </c>
      <c r="AA178">
        <f t="shared" si="42"/>
        <v>20000</v>
      </c>
      <c r="AB178">
        <f>COUNTIF(Y$175:Y$179,Y178)</f>
        <v>1</v>
      </c>
      <c r="AF178">
        <f t="shared" si="46"/>
        <v>177</v>
      </c>
      <c r="AG178">
        <f t="shared" si="44"/>
        <v>15000</v>
      </c>
    </row>
    <row r="179" spans="1:33" x14ac:dyDescent="0.25">
      <c r="A179" s="4">
        <v>43991</v>
      </c>
      <c r="B179" t="s">
        <v>14</v>
      </c>
      <c r="D179" s="5">
        <v>5000</v>
      </c>
      <c r="E179" s="5">
        <f t="shared" si="55"/>
        <v>0</v>
      </c>
      <c r="L179" t="s">
        <v>325</v>
      </c>
      <c r="M179" t="str">
        <f t="shared" si="49"/>
        <v>MN05</v>
      </c>
      <c r="N179" t="s">
        <v>61</v>
      </c>
      <c r="O179">
        <v>1</v>
      </c>
      <c r="P179">
        <f t="shared" si="43"/>
        <v>5000</v>
      </c>
      <c r="S179" s="10" t="s">
        <v>12</v>
      </c>
      <c r="T179">
        <v>5</v>
      </c>
      <c r="U179">
        <f>T179 - SUMIF(N175:N195,S179,O175:O195)</f>
        <v>-5</v>
      </c>
      <c r="X179" t="s">
        <v>409</v>
      </c>
      <c r="Y179" t="s">
        <v>577</v>
      </c>
      <c r="Z179" s="4">
        <v>44001</v>
      </c>
      <c r="AA179">
        <f t="shared" si="42"/>
        <v>2000</v>
      </c>
      <c r="AB179">
        <f>COUNTIF(Y$175:Y$179,Y179)</f>
        <v>1</v>
      </c>
      <c r="AF179">
        <f t="shared" si="46"/>
        <v>178</v>
      </c>
      <c r="AG179">
        <f t="shared" si="44"/>
        <v>15000</v>
      </c>
    </row>
    <row r="180" spans="1:33" x14ac:dyDescent="0.25">
      <c r="A180" s="4">
        <v>43991</v>
      </c>
      <c r="B180" t="s">
        <v>15</v>
      </c>
      <c r="C180">
        <v>1</v>
      </c>
      <c r="D180" s="5">
        <v>5000</v>
      </c>
      <c r="E180" s="5">
        <f t="shared" si="55"/>
        <v>5000</v>
      </c>
      <c r="L180" t="s">
        <v>326</v>
      </c>
      <c r="M180" t="str">
        <f t="shared" si="49"/>
        <v>MK01</v>
      </c>
      <c r="N180" t="s">
        <v>5</v>
      </c>
      <c r="O180">
        <v>3</v>
      </c>
      <c r="P180">
        <f t="shared" si="43"/>
        <v>15000</v>
      </c>
      <c r="S180" s="10" t="s">
        <v>13</v>
      </c>
      <c r="T180">
        <v>2</v>
      </c>
      <c r="U180">
        <f>T180 - SUMIF(N175:N195,S180,O175:O195)</f>
        <v>0</v>
      </c>
      <c r="X180" t="s">
        <v>410</v>
      </c>
      <c r="Y180" t="s">
        <v>577</v>
      </c>
      <c r="Z180" s="4">
        <v>44002</v>
      </c>
      <c r="AA180">
        <f t="shared" si="42"/>
        <v>5000</v>
      </c>
      <c r="AB180">
        <f t="shared" ref="AB180:AB191" si="56">COUNTIF(Y$180:Y$191,Y180)</f>
        <v>1</v>
      </c>
      <c r="AF180">
        <f t="shared" si="46"/>
        <v>179</v>
      </c>
      <c r="AG180">
        <f t="shared" si="44"/>
        <v>15000</v>
      </c>
    </row>
    <row r="181" spans="1:33" x14ac:dyDescent="0.25">
      <c r="A181" s="4">
        <v>43991</v>
      </c>
      <c r="B181" t="s">
        <v>16</v>
      </c>
      <c r="D181" s="5">
        <v>5000</v>
      </c>
      <c r="E181" s="5">
        <f t="shared" si="55"/>
        <v>0</v>
      </c>
      <c r="L181" t="s">
        <v>326</v>
      </c>
      <c r="M181" t="str">
        <f t="shared" si="49"/>
        <v>MK08</v>
      </c>
      <c r="N181" t="s">
        <v>12</v>
      </c>
      <c r="O181">
        <v>1</v>
      </c>
      <c r="P181">
        <f t="shared" si="43"/>
        <v>5000</v>
      </c>
      <c r="S181" s="10" t="s">
        <v>17</v>
      </c>
      <c r="T181">
        <v>1</v>
      </c>
      <c r="U181">
        <f>T181 - SUMIF(N175:N195,S181,O175:O195)</f>
        <v>0</v>
      </c>
      <c r="X181" t="s">
        <v>411</v>
      </c>
      <c r="Y181" t="s">
        <v>579</v>
      </c>
      <c r="Z181" s="4">
        <v>44002</v>
      </c>
      <c r="AA181">
        <f t="shared" si="42"/>
        <v>25000</v>
      </c>
      <c r="AB181">
        <f t="shared" si="56"/>
        <v>1</v>
      </c>
      <c r="AF181">
        <f t="shared" si="46"/>
        <v>180</v>
      </c>
      <c r="AG181">
        <f t="shared" si="44"/>
        <v>15000</v>
      </c>
    </row>
    <row r="182" spans="1:33" x14ac:dyDescent="0.25">
      <c r="A182" s="4">
        <v>43991</v>
      </c>
      <c r="B182" t="s">
        <v>17</v>
      </c>
      <c r="D182" s="5">
        <v>5000</v>
      </c>
      <c r="E182" s="5">
        <f t="shared" si="55"/>
        <v>0</v>
      </c>
      <c r="L182" t="s">
        <v>327</v>
      </c>
      <c r="M182" t="str">
        <f t="shared" si="49"/>
        <v>MK03</v>
      </c>
      <c r="N182" t="s">
        <v>7</v>
      </c>
      <c r="O182">
        <v>4</v>
      </c>
      <c r="P182">
        <f t="shared" si="43"/>
        <v>20000</v>
      </c>
      <c r="X182" t="s">
        <v>412</v>
      </c>
      <c r="Y182" t="s">
        <v>551</v>
      </c>
      <c r="Z182" s="4">
        <v>44002</v>
      </c>
      <c r="AA182">
        <f t="shared" si="42"/>
        <v>15000</v>
      </c>
      <c r="AB182">
        <f t="shared" si="56"/>
        <v>1</v>
      </c>
      <c r="AF182">
        <f t="shared" si="46"/>
        <v>181</v>
      </c>
      <c r="AG182">
        <f t="shared" si="44"/>
        <v>15000</v>
      </c>
    </row>
    <row r="183" spans="1:33" x14ac:dyDescent="0.25">
      <c r="A183" s="4">
        <v>43991</v>
      </c>
      <c r="B183" t="s">
        <v>18</v>
      </c>
      <c r="C183">
        <v>2</v>
      </c>
      <c r="D183" s="5">
        <v>5000</v>
      </c>
      <c r="E183" s="5">
        <f t="shared" si="55"/>
        <v>10000</v>
      </c>
      <c r="L183" t="s">
        <v>327</v>
      </c>
      <c r="M183" t="str">
        <f t="shared" si="49"/>
        <v>MN01</v>
      </c>
      <c r="N183" t="s">
        <v>13</v>
      </c>
      <c r="O183">
        <v>1</v>
      </c>
      <c r="P183">
        <f t="shared" si="43"/>
        <v>5000</v>
      </c>
      <c r="X183" t="s">
        <v>413</v>
      </c>
      <c r="Y183" t="s">
        <v>544</v>
      </c>
      <c r="Z183" s="4">
        <v>44002</v>
      </c>
      <c r="AA183">
        <f t="shared" si="42"/>
        <v>60000</v>
      </c>
      <c r="AB183">
        <f t="shared" si="56"/>
        <v>1</v>
      </c>
      <c r="AF183">
        <f t="shared" si="46"/>
        <v>182</v>
      </c>
      <c r="AG183">
        <f t="shared" si="44"/>
        <v>15000</v>
      </c>
    </row>
    <row r="184" spans="1:33" x14ac:dyDescent="0.25">
      <c r="A184" s="4">
        <v>43991</v>
      </c>
      <c r="B184" t="s">
        <v>19</v>
      </c>
      <c r="D184" s="5">
        <v>5000</v>
      </c>
      <c r="E184" s="5">
        <f t="shared" si="55"/>
        <v>0</v>
      </c>
      <c r="L184" t="s">
        <v>328</v>
      </c>
      <c r="M184" t="str">
        <f t="shared" si="49"/>
        <v>MK01</v>
      </c>
      <c r="N184" t="s">
        <v>5</v>
      </c>
      <c r="O184">
        <v>2</v>
      </c>
      <c r="P184">
        <f t="shared" si="43"/>
        <v>10000</v>
      </c>
      <c r="S184" s="10"/>
      <c r="X184" t="s">
        <v>414</v>
      </c>
      <c r="Y184" t="s">
        <v>589</v>
      </c>
      <c r="Z184" s="4">
        <v>44002</v>
      </c>
      <c r="AA184">
        <f t="shared" si="42"/>
        <v>8000</v>
      </c>
      <c r="AB184">
        <f t="shared" si="56"/>
        <v>1</v>
      </c>
      <c r="AF184">
        <f t="shared" si="46"/>
        <v>183</v>
      </c>
      <c r="AG184">
        <f t="shared" si="44"/>
        <v>15000</v>
      </c>
    </row>
    <row r="185" spans="1:33" x14ac:dyDescent="0.25">
      <c r="A185" s="4">
        <v>43991</v>
      </c>
      <c r="B185" t="s">
        <v>20</v>
      </c>
      <c r="D185" s="5">
        <v>5000</v>
      </c>
      <c r="E185" s="5">
        <f t="shared" si="55"/>
        <v>0</v>
      </c>
      <c r="L185" t="s">
        <v>329</v>
      </c>
      <c r="M185" t="str">
        <f t="shared" si="49"/>
        <v>MK02</v>
      </c>
      <c r="N185" t="s">
        <v>6</v>
      </c>
      <c r="O185">
        <v>3</v>
      </c>
      <c r="P185">
        <f t="shared" si="43"/>
        <v>7500</v>
      </c>
      <c r="S185" s="10"/>
      <c r="X185" t="s">
        <v>415</v>
      </c>
      <c r="Y185" t="s">
        <v>567</v>
      </c>
      <c r="Z185" s="4">
        <v>44002</v>
      </c>
      <c r="AA185">
        <f t="shared" si="42"/>
        <v>15000</v>
      </c>
      <c r="AB185">
        <f t="shared" si="56"/>
        <v>1</v>
      </c>
      <c r="AF185">
        <f t="shared" si="46"/>
        <v>184</v>
      </c>
      <c r="AG185">
        <f t="shared" si="44"/>
        <v>15000</v>
      </c>
    </row>
    <row r="186" spans="1:33" x14ac:dyDescent="0.25">
      <c r="A186" s="4">
        <v>43991</v>
      </c>
      <c r="B186" t="s">
        <v>21</v>
      </c>
      <c r="D186" s="5">
        <v>7000</v>
      </c>
      <c r="E186" s="5">
        <f t="shared" si="55"/>
        <v>0</v>
      </c>
      <c r="L186" t="s">
        <v>330</v>
      </c>
      <c r="M186" t="str">
        <f t="shared" si="49"/>
        <v>MK08</v>
      </c>
      <c r="N186" t="s">
        <v>12</v>
      </c>
      <c r="O186">
        <v>2</v>
      </c>
      <c r="P186">
        <f t="shared" si="43"/>
        <v>10000</v>
      </c>
      <c r="S186" s="10"/>
      <c r="X186" t="s">
        <v>416</v>
      </c>
      <c r="Y186" t="s">
        <v>572</v>
      </c>
      <c r="Z186" s="4">
        <v>44002</v>
      </c>
      <c r="AA186">
        <f t="shared" si="42"/>
        <v>30000</v>
      </c>
      <c r="AB186">
        <f t="shared" si="56"/>
        <v>1</v>
      </c>
      <c r="AD186" t="str">
        <f ca="1">CONCATENATE("K",IF(AF186 &lt;= $AL$2, RANDBETWEEN(1,20), IF(AF186 &gt;= $AL$4, RANDBETWEEN(61,80), IF(AF186 &lt; $AL$3, RANDBETWEEN(21,40), IF(AF186 &gt;= $AL$3, RANDBETWEEN(41,60))))))</f>
        <v>K11</v>
      </c>
      <c r="AF186">
        <f t="shared" si="46"/>
        <v>185</v>
      </c>
      <c r="AG186">
        <f t="shared" si="44"/>
        <v>15000</v>
      </c>
    </row>
    <row r="187" spans="1:33" x14ac:dyDescent="0.25">
      <c r="A187" s="4">
        <v>43991</v>
      </c>
      <c r="B187" t="s">
        <v>22</v>
      </c>
      <c r="C187">
        <v>1</v>
      </c>
      <c r="D187" s="5">
        <v>7000</v>
      </c>
      <c r="E187" s="5">
        <f t="shared" si="55"/>
        <v>7000</v>
      </c>
      <c r="L187" t="s">
        <v>330</v>
      </c>
      <c r="M187" t="str">
        <f t="shared" si="49"/>
        <v>MN01</v>
      </c>
      <c r="N187" t="s">
        <v>13</v>
      </c>
      <c r="O187">
        <v>1</v>
      </c>
      <c r="P187">
        <f t="shared" si="43"/>
        <v>5000</v>
      </c>
      <c r="X187" t="s">
        <v>417</v>
      </c>
      <c r="Y187" t="s">
        <v>590</v>
      </c>
      <c r="Z187" s="4">
        <v>44002</v>
      </c>
      <c r="AA187">
        <f t="shared" si="42"/>
        <v>10000</v>
      </c>
      <c r="AB187">
        <f t="shared" si="56"/>
        <v>1</v>
      </c>
      <c r="AF187">
        <f t="shared" si="46"/>
        <v>186</v>
      </c>
      <c r="AG187">
        <f t="shared" si="44"/>
        <v>15000</v>
      </c>
    </row>
    <row r="188" spans="1:33" x14ac:dyDescent="0.25">
      <c r="A188" s="4">
        <v>43991</v>
      </c>
      <c r="B188" t="s">
        <v>23</v>
      </c>
      <c r="C188">
        <v>2</v>
      </c>
      <c r="D188" s="5">
        <v>7000</v>
      </c>
      <c r="E188" s="5">
        <f t="shared" si="55"/>
        <v>14000</v>
      </c>
      <c r="L188" t="s">
        <v>331</v>
      </c>
      <c r="M188" t="str">
        <f t="shared" si="49"/>
        <v>MK03</v>
      </c>
      <c r="N188" t="s">
        <v>7</v>
      </c>
      <c r="O188">
        <v>2</v>
      </c>
      <c r="P188">
        <f t="shared" si="43"/>
        <v>10000</v>
      </c>
      <c r="X188" t="s">
        <v>418</v>
      </c>
      <c r="Y188" t="s">
        <v>591</v>
      </c>
      <c r="Z188" s="4">
        <v>44002</v>
      </c>
      <c r="AA188">
        <f t="shared" si="42"/>
        <v>40000</v>
      </c>
      <c r="AB188">
        <f t="shared" si="56"/>
        <v>1</v>
      </c>
      <c r="AF188">
        <f t="shared" si="46"/>
        <v>187</v>
      </c>
      <c r="AG188">
        <f t="shared" si="44"/>
        <v>15000</v>
      </c>
    </row>
    <row r="189" spans="1:33" x14ac:dyDescent="0.25">
      <c r="A189" s="4">
        <v>43991</v>
      </c>
      <c r="B189" t="s">
        <v>24</v>
      </c>
      <c r="D189" s="5">
        <v>7000</v>
      </c>
      <c r="E189" s="5">
        <f t="shared" si="55"/>
        <v>0</v>
      </c>
      <c r="L189" t="s">
        <v>331</v>
      </c>
      <c r="M189" t="str">
        <f>VLOOKUP(N190,$G$1:$I$21,2,FALSE)</f>
        <v>MK03</v>
      </c>
      <c r="N189" t="s">
        <v>5</v>
      </c>
      <c r="O189">
        <v>3</v>
      </c>
      <c r="P189">
        <f>VLOOKUP(N190,$G$1:$I$21,3,FALSE) * O190</f>
        <v>15000</v>
      </c>
      <c r="X189" t="s">
        <v>419</v>
      </c>
      <c r="Y189" t="s">
        <v>593</v>
      </c>
      <c r="Z189" s="4">
        <v>44002</v>
      </c>
      <c r="AA189">
        <f t="shared" si="42"/>
        <v>10000</v>
      </c>
      <c r="AB189">
        <f t="shared" si="56"/>
        <v>1</v>
      </c>
      <c r="AF189">
        <f t="shared" si="46"/>
        <v>188</v>
      </c>
      <c r="AG189">
        <f t="shared" si="44"/>
        <v>15000</v>
      </c>
    </row>
    <row r="190" spans="1:33" x14ac:dyDescent="0.25">
      <c r="A190" s="6" t="s">
        <v>4</v>
      </c>
      <c r="B190" s="7"/>
      <c r="C190" s="8"/>
      <c r="D190" s="8"/>
      <c r="E190" s="9">
        <f>SUM(E170:E189)</f>
        <v>138500</v>
      </c>
      <c r="L190" t="s">
        <v>332</v>
      </c>
      <c r="M190" t="str">
        <f>VLOOKUP(N191,$G$1:$I$21,2,FALSE)</f>
        <v>MK03</v>
      </c>
      <c r="N190" t="s">
        <v>7</v>
      </c>
      <c r="O190">
        <v>3</v>
      </c>
      <c r="P190">
        <f>VLOOKUP(N191,$G$1:$I$21,3,FALSE) * O191</f>
        <v>15000</v>
      </c>
      <c r="X190" t="s">
        <v>420</v>
      </c>
      <c r="Y190" t="s">
        <v>562</v>
      </c>
      <c r="Z190" s="4">
        <v>44002</v>
      </c>
      <c r="AA190">
        <f t="shared" si="42"/>
        <v>20000</v>
      </c>
      <c r="AB190">
        <f t="shared" si="56"/>
        <v>1</v>
      </c>
      <c r="AF190">
        <f t="shared" si="46"/>
        <v>189</v>
      </c>
      <c r="AG190">
        <f t="shared" si="44"/>
        <v>15000</v>
      </c>
    </row>
    <row r="191" spans="1:33" x14ac:dyDescent="0.25">
      <c r="A191" s="4">
        <v>43992</v>
      </c>
      <c r="B191" s="10" t="s">
        <v>5</v>
      </c>
      <c r="C191">
        <v>7</v>
      </c>
      <c r="D191" s="5">
        <v>5000</v>
      </c>
      <c r="E191" s="5">
        <f>D191*C191</f>
        <v>35000</v>
      </c>
      <c r="L191" t="s">
        <v>333</v>
      </c>
      <c r="M191" t="str">
        <f>VLOOKUP(N191,$G$1:$I$21,2,FALSE)</f>
        <v>MK03</v>
      </c>
      <c r="N191" t="s">
        <v>7</v>
      </c>
      <c r="O191">
        <v>3</v>
      </c>
      <c r="P191">
        <f>VLOOKUP(N191,$G$1:$I$21,3,FALSE) *O191</f>
        <v>15000</v>
      </c>
      <c r="X191" t="s">
        <v>421</v>
      </c>
      <c r="Y191" t="s">
        <v>600</v>
      </c>
      <c r="Z191" s="4">
        <v>44002</v>
      </c>
      <c r="AA191">
        <f t="shared" si="42"/>
        <v>10000</v>
      </c>
      <c r="AB191">
        <f t="shared" si="56"/>
        <v>1</v>
      </c>
      <c r="AF191">
        <f t="shared" si="46"/>
        <v>190</v>
      </c>
      <c r="AG191">
        <f t="shared" si="44"/>
        <v>15000</v>
      </c>
    </row>
    <row r="192" spans="1:33" x14ac:dyDescent="0.25">
      <c r="A192" s="4">
        <v>43992</v>
      </c>
      <c r="B192" s="10" t="s">
        <v>6</v>
      </c>
      <c r="C192">
        <v>5</v>
      </c>
      <c r="D192" s="5">
        <v>2500</v>
      </c>
      <c r="E192" s="5">
        <f>D192*C192</f>
        <v>12500</v>
      </c>
      <c r="L192" t="s">
        <v>334</v>
      </c>
      <c r="M192" t="str">
        <f t="shared" si="49"/>
        <v>MK01</v>
      </c>
      <c r="N192" t="s">
        <v>5</v>
      </c>
      <c r="O192">
        <v>2</v>
      </c>
      <c r="P192">
        <f t="shared" si="43"/>
        <v>10000</v>
      </c>
      <c r="X192" t="s">
        <v>422</v>
      </c>
      <c r="Y192" t="s">
        <v>587</v>
      </c>
      <c r="Z192" s="4">
        <v>44003</v>
      </c>
      <c r="AA192">
        <f t="shared" si="42"/>
        <v>15000</v>
      </c>
      <c r="AB192">
        <f t="shared" ref="AB192:AB203" si="57">COUNTIF(Y$192:Y$203,Y192)</f>
        <v>1</v>
      </c>
      <c r="AF192">
        <f t="shared" si="46"/>
        <v>191</v>
      </c>
      <c r="AG192">
        <f t="shared" si="44"/>
        <v>15000</v>
      </c>
    </row>
    <row r="193" spans="1:33" x14ac:dyDescent="0.25">
      <c r="A193" s="4">
        <v>43992</v>
      </c>
      <c r="B193" s="10" t="s">
        <v>7</v>
      </c>
      <c r="C193">
        <v>2</v>
      </c>
      <c r="D193" s="5">
        <v>5000</v>
      </c>
      <c r="E193" s="5">
        <f t="shared" ref="E193" si="58">D193*C193</f>
        <v>10000</v>
      </c>
      <c r="K193" s="4">
        <v>43994</v>
      </c>
      <c r="L193" t="s">
        <v>335</v>
      </c>
      <c r="M193" t="str">
        <f t="shared" si="49"/>
        <v>MK01</v>
      </c>
      <c r="N193" t="s">
        <v>5</v>
      </c>
      <c r="O193">
        <v>3</v>
      </c>
      <c r="P193">
        <f t="shared" si="43"/>
        <v>15000</v>
      </c>
      <c r="S193" s="10" t="s">
        <v>5</v>
      </c>
      <c r="T193">
        <v>10</v>
      </c>
      <c r="U193">
        <f>T193 - SUMIF(N193:N213,S193,O193:O213)</f>
        <v>-4</v>
      </c>
      <c r="X193" t="s">
        <v>423</v>
      </c>
      <c r="Y193" t="s">
        <v>570</v>
      </c>
      <c r="Z193" s="4">
        <v>44003</v>
      </c>
      <c r="AA193">
        <f t="shared" si="42"/>
        <v>41000</v>
      </c>
      <c r="AB193">
        <f t="shared" si="57"/>
        <v>1</v>
      </c>
      <c r="AF193">
        <f t="shared" si="46"/>
        <v>192</v>
      </c>
      <c r="AG193">
        <f t="shared" si="44"/>
        <v>15000</v>
      </c>
    </row>
    <row r="194" spans="1:33" x14ac:dyDescent="0.25">
      <c r="A194" s="4">
        <v>43992</v>
      </c>
      <c r="B194" s="10" t="s">
        <v>8</v>
      </c>
      <c r="C194">
        <v>4</v>
      </c>
      <c r="D194" s="5">
        <v>500</v>
      </c>
      <c r="E194" s="5">
        <f>D194*C194</f>
        <v>2000</v>
      </c>
      <c r="L194" t="s">
        <v>335</v>
      </c>
      <c r="M194" t="str">
        <f t="shared" si="49"/>
        <v>MN04</v>
      </c>
      <c r="N194" t="s">
        <v>16</v>
      </c>
      <c r="O194">
        <v>1</v>
      </c>
      <c r="P194">
        <f t="shared" si="43"/>
        <v>5000</v>
      </c>
      <c r="S194" s="10" t="s">
        <v>6</v>
      </c>
      <c r="T194">
        <v>3</v>
      </c>
      <c r="U194">
        <f>T194 - SUMIF(N193:N208,S194,O193:O213)</f>
        <v>-3</v>
      </c>
      <c r="X194" t="s">
        <v>424</v>
      </c>
      <c r="Y194" t="s">
        <v>537</v>
      </c>
      <c r="Z194" s="4">
        <v>44003</v>
      </c>
      <c r="AA194">
        <f t="shared" ref="AA194:AA227" si="59">SUMIF($L$2:$L$400,X194,$P$2:$P$400)</f>
        <v>10000</v>
      </c>
      <c r="AB194">
        <f t="shared" si="57"/>
        <v>1</v>
      </c>
      <c r="AF194">
        <f t="shared" si="46"/>
        <v>193</v>
      </c>
      <c r="AG194">
        <f t="shared" si="44"/>
        <v>15000</v>
      </c>
    </row>
    <row r="195" spans="1:33" x14ac:dyDescent="0.25">
      <c r="A195" s="4">
        <v>43992</v>
      </c>
      <c r="B195" s="10" t="s">
        <v>9</v>
      </c>
      <c r="D195" s="5">
        <v>5000</v>
      </c>
      <c r="E195" s="5">
        <f t="shared" ref="E195:E210" si="60">D195*C195</f>
        <v>0</v>
      </c>
      <c r="L195" t="s">
        <v>336</v>
      </c>
      <c r="M195" t="str">
        <f t="shared" si="49"/>
        <v>MK08</v>
      </c>
      <c r="N195" t="s">
        <v>12</v>
      </c>
      <c r="O195">
        <v>5</v>
      </c>
      <c r="P195">
        <f t="shared" ref="P195:P229" si="61">VLOOKUP(N195,$G$1:$I$21,3,FALSE) * O195</f>
        <v>25000</v>
      </c>
      <c r="S195" s="10" t="s">
        <v>12</v>
      </c>
      <c r="T195">
        <v>11</v>
      </c>
      <c r="U195">
        <f>T195 - SUMIF(N193:N213,S195,O193:O213)</f>
        <v>-2</v>
      </c>
      <c r="X195" t="s">
        <v>425</v>
      </c>
      <c r="Y195" t="s">
        <v>541</v>
      </c>
      <c r="Z195" s="4">
        <v>44003</v>
      </c>
      <c r="AA195">
        <f t="shared" si="59"/>
        <v>7000</v>
      </c>
      <c r="AB195">
        <f t="shared" si="57"/>
        <v>1</v>
      </c>
      <c r="AF195">
        <f t="shared" si="46"/>
        <v>194</v>
      </c>
      <c r="AG195">
        <f t="shared" ref="AG195:AG258" si="62">SMALL($AA$2:$AA$297,AF195)</f>
        <v>15000</v>
      </c>
    </row>
    <row r="196" spans="1:33" x14ac:dyDescent="0.25">
      <c r="A196" s="4">
        <v>43992</v>
      </c>
      <c r="B196" s="10" t="s">
        <v>10</v>
      </c>
      <c r="C196">
        <v>2</v>
      </c>
      <c r="D196" s="5">
        <v>5000</v>
      </c>
      <c r="E196" s="5">
        <f t="shared" si="60"/>
        <v>10000</v>
      </c>
      <c r="L196" t="s">
        <v>336</v>
      </c>
      <c r="M196" t="str">
        <f t="shared" si="49"/>
        <v>MN02</v>
      </c>
      <c r="N196" t="s">
        <v>14</v>
      </c>
      <c r="O196">
        <v>2</v>
      </c>
      <c r="P196">
        <f t="shared" si="61"/>
        <v>10000</v>
      </c>
      <c r="S196" s="10" t="s">
        <v>14</v>
      </c>
      <c r="T196">
        <v>2</v>
      </c>
      <c r="U196">
        <f>T196 - SUMIF(N193:N213,S196,O193:O213)</f>
        <v>0</v>
      </c>
      <c r="X196" t="s">
        <v>426</v>
      </c>
      <c r="Y196" t="s">
        <v>545</v>
      </c>
      <c r="Z196" s="4">
        <v>44003</v>
      </c>
      <c r="AA196">
        <f t="shared" si="59"/>
        <v>5000</v>
      </c>
      <c r="AB196">
        <f t="shared" si="57"/>
        <v>1</v>
      </c>
      <c r="AF196">
        <f t="shared" ref="AF196:AF259" si="63">AF195+1</f>
        <v>195</v>
      </c>
      <c r="AG196">
        <f t="shared" si="62"/>
        <v>15000</v>
      </c>
    </row>
    <row r="197" spans="1:33" x14ac:dyDescent="0.25">
      <c r="A197" s="4">
        <v>43992</v>
      </c>
      <c r="B197" s="10" t="s">
        <v>11</v>
      </c>
      <c r="C197">
        <v>1</v>
      </c>
      <c r="D197" s="5">
        <v>10000</v>
      </c>
      <c r="E197" s="5">
        <f t="shared" si="60"/>
        <v>10000</v>
      </c>
      <c r="L197" t="s">
        <v>337</v>
      </c>
      <c r="M197" t="str">
        <f t="shared" si="49"/>
        <v>MK02</v>
      </c>
      <c r="N197" t="s">
        <v>6</v>
      </c>
      <c r="O197">
        <v>3</v>
      </c>
      <c r="P197">
        <f t="shared" si="61"/>
        <v>7500</v>
      </c>
      <c r="S197" s="10" t="s">
        <v>16</v>
      </c>
      <c r="T197">
        <v>1</v>
      </c>
      <c r="U197">
        <f>T197 - SUMIF(N193:N213,S197,O193:O213)</f>
        <v>-1</v>
      </c>
      <c r="X197" t="s">
        <v>427</v>
      </c>
      <c r="Y197" t="s">
        <v>582</v>
      </c>
      <c r="Z197" s="4">
        <v>44003</v>
      </c>
      <c r="AA197">
        <f t="shared" si="59"/>
        <v>10000</v>
      </c>
      <c r="AB197">
        <f t="shared" si="57"/>
        <v>1</v>
      </c>
      <c r="AF197">
        <f t="shared" si="63"/>
        <v>196</v>
      </c>
      <c r="AG197">
        <f t="shared" si="62"/>
        <v>15000</v>
      </c>
    </row>
    <row r="198" spans="1:33" x14ac:dyDescent="0.25">
      <c r="A198" s="4">
        <v>43992</v>
      </c>
      <c r="B198" s="10" t="s">
        <v>12</v>
      </c>
      <c r="C198">
        <v>2</v>
      </c>
      <c r="D198" s="5">
        <v>5000</v>
      </c>
      <c r="E198" s="5">
        <f t="shared" si="60"/>
        <v>10000</v>
      </c>
      <c r="L198" t="s">
        <v>338</v>
      </c>
      <c r="M198" t="str">
        <f t="shared" si="49"/>
        <v>MK01</v>
      </c>
      <c r="N198" t="s">
        <v>5</v>
      </c>
      <c r="O198">
        <v>2</v>
      </c>
      <c r="P198">
        <f t="shared" si="61"/>
        <v>10000</v>
      </c>
      <c r="S198" s="10" t="s">
        <v>20</v>
      </c>
      <c r="T198">
        <v>1</v>
      </c>
      <c r="U198">
        <f>T198 - SUMIF(N193:N213,S198,O193:O213)</f>
        <v>-1</v>
      </c>
      <c r="X198" t="s">
        <v>428</v>
      </c>
      <c r="Y198" t="s">
        <v>584</v>
      </c>
      <c r="Z198" s="4">
        <v>44003</v>
      </c>
      <c r="AA198">
        <f t="shared" si="59"/>
        <v>9000</v>
      </c>
      <c r="AB198">
        <f t="shared" si="57"/>
        <v>1</v>
      </c>
      <c r="AF198">
        <f t="shared" si="63"/>
        <v>197</v>
      </c>
      <c r="AG198">
        <f t="shared" si="62"/>
        <v>15000</v>
      </c>
    </row>
    <row r="199" spans="1:33" x14ac:dyDescent="0.25">
      <c r="A199" s="4">
        <v>43992</v>
      </c>
      <c r="B199" s="10" t="s">
        <v>13</v>
      </c>
      <c r="D199" s="5">
        <v>5000</v>
      </c>
      <c r="E199" s="5">
        <f t="shared" si="60"/>
        <v>0</v>
      </c>
      <c r="L199" t="s">
        <v>338</v>
      </c>
      <c r="M199" t="str">
        <f t="shared" si="49"/>
        <v>MK08</v>
      </c>
      <c r="N199" t="s">
        <v>12</v>
      </c>
      <c r="O199">
        <v>2</v>
      </c>
      <c r="P199">
        <f t="shared" si="61"/>
        <v>10000</v>
      </c>
      <c r="X199" t="s">
        <v>429</v>
      </c>
      <c r="Y199" t="s">
        <v>561</v>
      </c>
      <c r="Z199" s="4">
        <v>44003</v>
      </c>
      <c r="AA199">
        <f t="shared" si="59"/>
        <v>2000</v>
      </c>
      <c r="AB199">
        <f t="shared" si="57"/>
        <v>1</v>
      </c>
      <c r="AF199">
        <f t="shared" si="63"/>
        <v>198</v>
      </c>
      <c r="AG199">
        <f t="shared" si="62"/>
        <v>15000</v>
      </c>
    </row>
    <row r="200" spans="1:33" x14ac:dyDescent="0.25">
      <c r="A200" s="4">
        <v>43992</v>
      </c>
      <c r="B200" s="10" t="s">
        <v>14</v>
      </c>
      <c r="C200">
        <v>1</v>
      </c>
      <c r="D200" s="5">
        <v>5000</v>
      </c>
      <c r="E200" s="5">
        <f t="shared" si="60"/>
        <v>5000</v>
      </c>
      <c r="L200" t="s">
        <v>339</v>
      </c>
      <c r="M200" t="str">
        <f t="shared" si="49"/>
        <v>MK08</v>
      </c>
      <c r="N200" t="s">
        <v>12</v>
      </c>
      <c r="O200">
        <v>3</v>
      </c>
      <c r="P200">
        <f t="shared" si="61"/>
        <v>15000</v>
      </c>
      <c r="S200" s="10"/>
      <c r="X200" t="s">
        <v>430</v>
      </c>
      <c r="Y200" t="s">
        <v>566</v>
      </c>
      <c r="Z200" s="4">
        <v>44003</v>
      </c>
      <c r="AA200">
        <f t="shared" si="59"/>
        <v>25000</v>
      </c>
      <c r="AB200">
        <f t="shared" si="57"/>
        <v>1</v>
      </c>
      <c r="AD200" t="str">
        <f ca="1">CONCATENATE("K",IF(AF200 &lt;= $AL$2, RANDBETWEEN(1,20), IF(AF200 &gt;= $AL$4, RANDBETWEEN(61,80), IF(AF200 &lt; $AL$3, RANDBETWEEN(21,40), IF(AF200 &gt;= $AL$3, RANDBETWEEN(41,60))))))</f>
        <v>K18</v>
      </c>
      <c r="AF200">
        <f t="shared" si="63"/>
        <v>199</v>
      </c>
      <c r="AG200">
        <f t="shared" si="62"/>
        <v>15000</v>
      </c>
    </row>
    <row r="201" spans="1:33" x14ac:dyDescent="0.25">
      <c r="A201" s="4">
        <v>43992</v>
      </c>
      <c r="B201" s="10" t="s">
        <v>15</v>
      </c>
      <c r="D201" s="5">
        <v>5000</v>
      </c>
      <c r="E201" s="5">
        <f t="shared" si="60"/>
        <v>0</v>
      </c>
      <c r="L201" t="s">
        <v>339</v>
      </c>
      <c r="M201" t="str">
        <f t="shared" si="49"/>
        <v>MN08</v>
      </c>
      <c r="N201" t="s">
        <v>20</v>
      </c>
      <c r="O201">
        <v>1</v>
      </c>
      <c r="P201">
        <f t="shared" si="61"/>
        <v>5000</v>
      </c>
      <c r="S201" s="10"/>
      <c r="X201" t="s">
        <v>431</v>
      </c>
      <c r="Y201" t="s">
        <v>549</v>
      </c>
      <c r="Z201" s="4">
        <v>44003</v>
      </c>
      <c r="AA201">
        <f t="shared" si="59"/>
        <v>15000</v>
      </c>
      <c r="AB201">
        <f t="shared" si="57"/>
        <v>1</v>
      </c>
      <c r="AF201">
        <f t="shared" si="63"/>
        <v>200</v>
      </c>
      <c r="AG201">
        <f t="shared" si="62"/>
        <v>15000</v>
      </c>
    </row>
    <row r="202" spans="1:33" x14ac:dyDescent="0.25">
      <c r="A202" s="4">
        <v>43992</v>
      </c>
      <c r="B202" s="10" t="s">
        <v>16</v>
      </c>
      <c r="C202">
        <v>4</v>
      </c>
      <c r="D202" s="5">
        <v>5000</v>
      </c>
      <c r="E202" s="5">
        <f t="shared" si="60"/>
        <v>20000</v>
      </c>
      <c r="L202" t="s">
        <v>340</v>
      </c>
      <c r="M202" t="str">
        <f t="shared" si="49"/>
        <v>MK01</v>
      </c>
      <c r="N202" t="s">
        <v>5</v>
      </c>
      <c r="O202">
        <v>3</v>
      </c>
      <c r="P202">
        <f t="shared" si="61"/>
        <v>15000</v>
      </c>
      <c r="S202" s="10"/>
      <c r="X202" t="s">
        <v>432</v>
      </c>
      <c r="Y202" t="s">
        <v>531</v>
      </c>
      <c r="Z202" s="4">
        <v>44003</v>
      </c>
      <c r="AA202">
        <f t="shared" si="59"/>
        <v>15000</v>
      </c>
      <c r="AB202">
        <f t="shared" si="57"/>
        <v>1</v>
      </c>
      <c r="AF202">
        <f t="shared" si="63"/>
        <v>201</v>
      </c>
      <c r="AG202">
        <f t="shared" si="62"/>
        <v>15000</v>
      </c>
    </row>
    <row r="203" spans="1:33" x14ac:dyDescent="0.25">
      <c r="A203" s="4">
        <v>43992</v>
      </c>
      <c r="B203" s="10" t="s">
        <v>17</v>
      </c>
      <c r="C203">
        <v>3</v>
      </c>
      <c r="D203" s="5">
        <v>5000</v>
      </c>
      <c r="E203" s="5">
        <f t="shared" si="60"/>
        <v>15000</v>
      </c>
      <c r="L203" t="s">
        <v>340</v>
      </c>
      <c r="M203" t="str">
        <f t="shared" si="49"/>
        <v>MK08</v>
      </c>
      <c r="N203" t="s">
        <v>12</v>
      </c>
      <c r="O203">
        <v>1</v>
      </c>
      <c r="P203">
        <f t="shared" si="61"/>
        <v>5000</v>
      </c>
      <c r="X203" t="s">
        <v>433</v>
      </c>
      <c r="Y203" t="s">
        <v>593</v>
      </c>
      <c r="Z203" s="4">
        <v>44003</v>
      </c>
      <c r="AA203">
        <f t="shared" si="59"/>
        <v>10000</v>
      </c>
      <c r="AB203">
        <f t="shared" si="57"/>
        <v>1</v>
      </c>
      <c r="AF203">
        <f t="shared" si="63"/>
        <v>202</v>
      </c>
      <c r="AG203">
        <f t="shared" si="62"/>
        <v>15000</v>
      </c>
    </row>
    <row r="204" spans="1:33" x14ac:dyDescent="0.25">
      <c r="A204" s="4">
        <v>43992</v>
      </c>
      <c r="B204" s="10" t="s">
        <v>18</v>
      </c>
      <c r="D204" s="5">
        <v>5000</v>
      </c>
      <c r="E204" s="5">
        <f t="shared" si="60"/>
        <v>0</v>
      </c>
      <c r="L204" t="s">
        <v>341</v>
      </c>
      <c r="M204" t="str">
        <f t="shared" si="49"/>
        <v>MK01</v>
      </c>
      <c r="N204" t="s">
        <v>5</v>
      </c>
      <c r="O204">
        <v>2</v>
      </c>
      <c r="P204">
        <f t="shared" si="61"/>
        <v>10000</v>
      </c>
      <c r="X204" t="s">
        <v>434</v>
      </c>
      <c r="Y204" t="s">
        <v>533</v>
      </c>
      <c r="Z204" s="4">
        <v>44004</v>
      </c>
      <c r="AA204">
        <f t="shared" si="59"/>
        <v>20000</v>
      </c>
      <c r="AB204">
        <f t="shared" ref="AB204:AB214" si="64">COUNTIF(Y$204:Y$214,Y204)</f>
        <v>1</v>
      </c>
      <c r="AF204">
        <f t="shared" si="63"/>
        <v>203</v>
      </c>
      <c r="AG204">
        <f t="shared" si="62"/>
        <v>15000</v>
      </c>
    </row>
    <row r="205" spans="1:33" x14ac:dyDescent="0.25">
      <c r="A205" s="4">
        <v>43992</v>
      </c>
      <c r="B205" s="10" t="s">
        <v>19</v>
      </c>
      <c r="C205">
        <v>1</v>
      </c>
      <c r="D205" s="5">
        <v>5000</v>
      </c>
      <c r="E205" s="5">
        <f t="shared" si="60"/>
        <v>5000</v>
      </c>
      <c r="K205" s="4">
        <v>43995</v>
      </c>
      <c r="L205" t="s">
        <v>342</v>
      </c>
      <c r="M205" t="str">
        <f t="shared" si="49"/>
        <v>MK02</v>
      </c>
      <c r="N205" t="s">
        <v>6</v>
      </c>
      <c r="O205">
        <v>3</v>
      </c>
      <c r="P205">
        <f t="shared" si="61"/>
        <v>7500</v>
      </c>
      <c r="S205" s="10" t="s">
        <v>5</v>
      </c>
      <c r="T205">
        <v>13</v>
      </c>
      <c r="U205">
        <f>T205 - SUMIF(N205:N230,S205,O205:O230)</f>
        <v>0</v>
      </c>
      <c r="X205" t="s">
        <v>435</v>
      </c>
      <c r="Y205" t="s">
        <v>555</v>
      </c>
      <c r="Z205" s="4">
        <v>44004</v>
      </c>
      <c r="AA205">
        <f t="shared" si="59"/>
        <v>5000</v>
      </c>
      <c r="AB205">
        <f t="shared" si="64"/>
        <v>1</v>
      </c>
      <c r="AF205">
        <f t="shared" si="63"/>
        <v>204</v>
      </c>
      <c r="AG205">
        <f t="shared" si="62"/>
        <v>15000</v>
      </c>
    </row>
    <row r="206" spans="1:33" x14ac:dyDescent="0.25">
      <c r="A206" s="4">
        <v>43992</v>
      </c>
      <c r="B206" s="10" t="s">
        <v>20</v>
      </c>
      <c r="C206">
        <v>1</v>
      </c>
      <c r="D206" s="5">
        <v>5000</v>
      </c>
      <c r="E206" s="5">
        <f t="shared" si="60"/>
        <v>5000</v>
      </c>
      <c r="L206" t="s">
        <v>342</v>
      </c>
      <c r="M206" t="str">
        <f t="shared" si="49"/>
        <v>MK06</v>
      </c>
      <c r="N206" t="s">
        <v>10</v>
      </c>
      <c r="O206">
        <v>2</v>
      </c>
      <c r="P206">
        <f t="shared" si="61"/>
        <v>10000</v>
      </c>
      <c r="S206" s="10" t="s">
        <v>6</v>
      </c>
      <c r="T206">
        <v>6</v>
      </c>
      <c r="U206">
        <f>T206 - SUMIF(N205:N230,S206,O205:O230)</f>
        <v>0</v>
      </c>
      <c r="X206" t="s">
        <v>436</v>
      </c>
      <c r="Y206" t="s">
        <v>570</v>
      </c>
      <c r="Z206" s="4">
        <v>44004</v>
      </c>
      <c r="AA206">
        <f t="shared" si="59"/>
        <v>25000</v>
      </c>
      <c r="AB206">
        <f t="shared" si="64"/>
        <v>1</v>
      </c>
      <c r="AF206">
        <f t="shared" si="63"/>
        <v>205</v>
      </c>
      <c r="AG206">
        <f t="shared" si="62"/>
        <v>15000</v>
      </c>
    </row>
    <row r="207" spans="1:33" x14ac:dyDescent="0.25">
      <c r="A207" s="4">
        <v>43992</v>
      </c>
      <c r="B207" s="10" t="s">
        <v>21</v>
      </c>
      <c r="C207">
        <v>2</v>
      </c>
      <c r="D207" s="5">
        <v>7000</v>
      </c>
      <c r="E207" s="5">
        <f t="shared" si="60"/>
        <v>14000</v>
      </c>
      <c r="L207" t="s">
        <v>343</v>
      </c>
      <c r="M207" t="str">
        <f t="shared" si="49"/>
        <v>MK04</v>
      </c>
      <c r="N207" t="s">
        <v>8</v>
      </c>
      <c r="O207">
        <v>5</v>
      </c>
      <c r="P207">
        <f t="shared" si="61"/>
        <v>2500</v>
      </c>
      <c r="S207" s="10" t="s">
        <v>7</v>
      </c>
      <c r="T207">
        <v>1</v>
      </c>
      <c r="U207">
        <f>T207 - SUMIF(N205:N225,S207,O205:O225)</f>
        <v>0</v>
      </c>
      <c r="X207" t="s">
        <v>437</v>
      </c>
      <c r="Y207" t="s">
        <v>558</v>
      </c>
      <c r="Z207" s="4">
        <v>44004</v>
      </c>
      <c r="AA207">
        <f t="shared" si="59"/>
        <v>15000</v>
      </c>
      <c r="AB207">
        <f t="shared" si="64"/>
        <v>1</v>
      </c>
      <c r="AF207">
        <f t="shared" si="63"/>
        <v>206</v>
      </c>
      <c r="AG207">
        <f t="shared" si="62"/>
        <v>15000</v>
      </c>
    </row>
    <row r="208" spans="1:33" x14ac:dyDescent="0.25">
      <c r="A208" s="4">
        <v>43992</v>
      </c>
      <c r="B208" s="10" t="s">
        <v>22</v>
      </c>
      <c r="C208">
        <v>3</v>
      </c>
      <c r="D208" s="5">
        <v>7000</v>
      </c>
      <c r="E208" s="5">
        <f t="shared" si="60"/>
        <v>21000</v>
      </c>
      <c r="L208" t="s">
        <v>343</v>
      </c>
      <c r="M208" t="str">
        <f t="shared" si="49"/>
        <v>MN08</v>
      </c>
      <c r="N208" t="s">
        <v>20</v>
      </c>
      <c r="O208">
        <v>1</v>
      </c>
      <c r="P208">
        <f t="shared" si="61"/>
        <v>5000</v>
      </c>
      <c r="S208" s="10" t="s">
        <v>8</v>
      </c>
      <c r="T208">
        <f>8+12</f>
        <v>20</v>
      </c>
      <c r="U208">
        <f>T208 - SUMIF(N205:N225,S208,O205:O225)</f>
        <v>0</v>
      </c>
      <c r="X208" t="s">
        <v>438</v>
      </c>
      <c r="Y208" t="s">
        <v>577</v>
      </c>
      <c r="Z208" s="4">
        <v>44004</v>
      </c>
      <c r="AA208">
        <f t="shared" si="59"/>
        <v>4000</v>
      </c>
      <c r="AB208">
        <f t="shared" si="64"/>
        <v>1</v>
      </c>
      <c r="AF208">
        <f t="shared" si="63"/>
        <v>207</v>
      </c>
      <c r="AG208">
        <f t="shared" si="62"/>
        <v>15000</v>
      </c>
    </row>
    <row r="209" spans="1:33" x14ac:dyDescent="0.25">
      <c r="A209" s="4">
        <v>43992</v>
      </c>
      <c r="B209" s="10" t="s">
        <v>23</v>
      </c>
      <c r="C209">
        <v>2</v>
      </c>
      <c r="D209" s="5">
        <v>7000</v>
      </c>
      <c r="E209" s="5">
        <f t="shared" si="60"/>
        <v>14000</v>
      </c>
      <c r="L209" t="s">
        <v>344</v>
      </c>
      <c r="M209" t="str">
        <f t="shared" si="49"/>
        <v>MK01</v>
      </c>
      <c r="N209" t="s">
        <v>5</v>
      </c>
      <c r="O209">
        <v>4</v>
      </c>
      <c r="P209">
        <f t="shared" si="61"/>
        <v>20000</v>
      </c>
      <c r="S209" s="10" t="s">
        <v>10</v>
      </c>
      <c r="T209">
        <v>3</v>
      </c>
      <c r="U209">
        <f>T209 - SUMIF(N205:N225,S209,O205:O225)</f>
        <v>0</v>
      </c>
      <c r="X209" t="s">
        <v>439</v>
      </c>
      <c r="Y209" t="s">
        <v>551</v>
      </c>
      <c r="Z209" s="4">
        <v>44004</v>
      </c>
      <c r="AA209">
        <f t="shared" si="59"/>
        <v>15000</v>
      </c>
      <c r="AB209">
        <f t="shared" si="64"/>
        <v>1</v>
      </c>
      <c r="AF209">
        <f t="shared" si="63"/>
        <v>208</v>
      </c>
      <c r="AG209">
        <f t="shared" si="62"/>
        <v>15000</v>
      </c>
    </row>
    <row r="210" spans="1:33" x14ac:dyDescent="0.25">
      <c r="A210" s="4">
        <v>43992</v>
      </c>
      <c r="B210" s="10" t="s">
        <v>24</v>
      </c>
      <c r="C210">
        <v>3</v>
      </c>
      <c r="D210" s="5">
        <v>7000</v>
      </c>
      <c r="E210" s="5">
        <f t="shared" si="60"/>
        <v>21000</v>
      </c>
      <c r="L210" t="s">
        <v>344</v>
      </c>
      <c r="M210" t="str">
        <f t="shared" si="49"/>
        <v>MN06</v>
      </c>
      <c r="N210" t="s">
        <v>18</v>
      </c>
      <c r="O210">
        <v>1</v>
      </c>
      <c r="P210">
        <f t="shared" si="61"/>
        <v>5000</v>
      </c>
      <c r="S210" s="10" t="s">
        <v>12</v>
      </c>
      <c r="T210">
        <v>6</v>
      </c>
      <c r="U210">
        <f>T210 - SUMIF(N205:N228,S210,O205:O228)</f>
        <v>0</v>
      </c>
      <c r="X210" t="s">
        <v>440</v>
      </c>
      <c r="Y210" t="s">
        <v>599</v>
      </c>
      <c r="Z210" s="4">
        <v>44004</v>
      </c>
      <c r="AA210">
        <f t="shared" si="59"/>
        <v>5000</v>
      </c>
      <c r="AB210">
        <f t="shared" si="64"/>
        <v>1</v>
      </c>
      <c r="AF210">
        <f t="shared" si="63"/>
        <v>209</v>
      </c>
      <c r="AG210">
        <f t="shared" si="62"/>
        <v>15000</v>
      </c>
    </row>
    <row r="211" spans="1:33" x14ac:dyDescent="0.25">
      <c r="A211" s="6" t="s">
        <v>4</v>
      </c>
      <c r="B211" s="11"/>
      <c r="C211" s="8"/>
      <c r="D211" s="8"/>
      <c r="E211" s="9">
        <f>SUM(E191:E210)</f>
        <v>209500</v>
      </c>
      <c r="L211" t="s">
        <v>344</v>
      </c>
      <c r="M211" t="str">
        <f t="shared" si="49"/>
        <v>MN04</v>
      </c>
      <c r="N211" t="s">
        <v>16</v>
      </c>
      <c r="O211">
        <v>1</v>
      </c>
      <c r="P211">
        <f t="shared" si="61"/>
        <v>5000</v>
      </c>
      <c r="S211" s="10" t="s">
        <v>14</v>
      </c>
      <c r="T211">
        <v>2</v>
      </c>
      <c r="U211">
        <f>T211 - SUMIF(N204:N229,S211,O204:O229)</f>
        <v>0</v>
      </c>
      <c r="X211" t="s">
        <v>441</v>
      </c>
      <c r="Y211" t="s">
        <v>536</v>
      </c>
      <c r="Z211" s="4">
        <v>44004</v>
      </c>
      <c r="AA211">
        <f t="shared" si="59"/>
        <v>2500</v>
      </c>
      <c r="AB211">
        <f t="shared" si="64"/>
        <v>1</v>
      </c>
      <c r="AF211">
        <f t="shared" si="63"/>
        <v>210</v>
      </c>
      <c r="AG211">
        <f t="shared" si="62"/>
        <v>16000</v>
      </c>
    </row>
    <row r="212" spans="1:33" x14ac:dyDescent="0.25">
      <c r="A212" s="4">
        <v>43993</v>
      </c>
      <c r="B212" s="10" t="s">
        <v>5</v>
      </c>
      <c r="C212">
        <v>10</v>
      </c>
      <c r="D212" s="5">
        <v>5000</v>
      </c>
      <c r="E212" s="5">
        <f>D212*C212</f>
        <v>50000</v>
      </c>
      <c r="L212" t="s">
        <v>345</v>
      </c>
      <c r="M212" t="str">
        <f t="shared" ref="M212:M261" si="65">VLOOKUP(N212,$G$1:$I$21,2,FALSE)</f>
        <v>MK03</v>
      </c>
      <c r="N212" t="s">
        <v>7</v>
      </c>
      <c r="O212">
        <v>1</v>
      </c>
      <c r="P212">
        <f t="shared" si="61"/>
        <v>5000</v>
      </c>
      <c r="S212" s="10" t="s">
        <v>16</v>
      </c>
      <c r="T212">
        <v>6</v>
      </c>
      <c r="U212">
        <f>T212 - SUMIF(N205:N230,S212,O205:O230)</f>
        <v>0</v>
      </c>
      <c r="X212" t="s">
        <v>442</v>
      </c>
      <c r="Y212" t="s">
        <v>600</v>
      </c>
      <c r="Z212" s="4">
        <v>44004</v>
      </c>
      <c r="AA212">
        <f t="shared" si="59"/>
        <v>10000</v>
      </c>
      <c r="AB212">
        <f t="shared" si="64"/>
        <v>1</v>
      </c>
      <c r="AF212">
        <f t="shared" si="63"/>
        <v>211</v>
      </c>
      <c r="AG212">
        <f t="shared" si="62"/>
        <v>16500</v>
      </c>
    </row>
    <row r="213" spans="1:33" x14ac:dyDescent="0.25">
      <c r="A213" s="4">
        <v>43993</v>
      </c>
      <c r="B213" s="10" t="s">
        <v>6</v>
      </c>
      <c r="C213">
        <v>6</v>
      </c>
      <c r="D213" s="5">
        <v>2500</v>
      </c>
      <c r="E213" s="5">
        <f>D213*C213</f>
        <v>15000</v>
      </c>
      <c r="L213" t="s">
        <v>345</v>
      </c>
      <c r="M213" t="str">
        <f t="shared" si="65"/>
        <v>MK08</v>
      </c>
      <c r="N213" t="s">
        <v>12</v>
      </c>
      <c r="O213">
        <v>2</v>
      </c>
      <c r="P213">
        <f t="shared" si="61"/>
        <v>10000</v>
      </c>
      <c r="S213" s="10" t="s">
        <v>18</v>
      </c>
      <c r="T213">
        <v>1</v>
      </c>
      <c r="U213">
        <f>T213 - SUMIF(N205:N225,S213,O205:O225)</f>
        <v>0</v>
      </c>
      <c r="X213" t="s">
        <v>443</v>
      </c>
      <c r="Y213" t="s">
        <v>571</v>
      </c>
      <c r="Z213" s="4">
        <v>44004</v>
      </c>
      <c r="AA213">
        <f t="shared" si="59"/>
        <v>5000</v>
      </c>
      <c r="AB213">
        <f t="shared" si="64"/>
        <v>1</v>
      </c>
      <c r="AF213">
        <f t="shared" si="63"/>
        <v>212</v>
      </c>
      <c r="AG213">
        <f t="shared" si="62"/>
        <v>17000</v>
      </c>
    </row>
    <row r="214" spans="1:33" x14ac:dyDescent="0.25">
      <c r="A214" s="4">
        <v>43993</v>
      </c>
      <c r="B214" s="10" t="s">
        <v>7</v>
      </c>
      <c r="C214">
        <v>14</v>
      </c>
      <c r="D214" s="5">
        <v>5000</v>
      </c>
      <c r="E214" s="5">
        <f t="shared" ref="E214" si="66">D214*C214</f>
        <v>70000</v>
      </c>
      <c r="L214" t="s">
        <v>346</v>
      </c>
      <c r="M214" t="str">
        <f t="shared" si="65"/>
        <v>MK04</v>
      </c>
      <c r="N214" t="s">
        <v>8</v>
      </c>
      <c r="O214">
        <v>6</v>
      </c>
      <c r="P214">
        <f t="shared" si="61"/>
        <v>3000</v>
      </c>
      <c r="S214" s="10" t="s">
        <v>20</v>
      </c>
      <c r="T214">
        <v>2</v>
      </c>
      <c r="U214">
        <f>T214 - SUMIF(N205:N225,S214,O205:O225)</f>
        <v>0</v>
      </c>
      <c r="X214" t="s">
        <v>444</v>
      </c>
      <c r="Y214" t="s">
        <v>579</v>
      </c>
      <c r="Z214" s="4">
        <v>44004</v>
      </c>
      <c r="AA214">
        <f t="shared" si="59"/>
        <v>37500</v>
      </c>
      <c r="AB214">
        <f t="shared" si="64"/>
        <v>1</v>
      </c>
      <c r="AF214">
        <f t="shared" si="63"/>
        <v>213</v>
      </c>
      <c r="AG214">
        <f t="shared" si="62"/>
        <v>17000</v>
      </c>
    </row>
    <row r="215" spans="1:33" x14ac:dyDescent="0.25">
      <c r="A215" s="4">
        <v>43993</v>
      </c>
      <c r="B215" s="10" t="s">
        <v>8</v>
      </c>
      <c r="D215" s="5">
        <v>500</v>
      </c>
      <c r="E215" s="5">
        <f>D215*C215</f>
        <v>0</v>
      </c>
      <c r="L215" t="s">
        <v>346</v>
      </c>
      <c r="M215" t="str">
        <f t="shared" si="65"/>
        <v>MN04</v>
      </c>
      <c r="N215" t="s">
        <v>16</v>
      </c>
      <c r="O215">
        <v>1</v>
      </c>
      <c r="P215">
        <f t="shared" si="61"/>
        <v>5000</v>
      </c>
      <c r="S215" s="10" t="s">
        <v>21</v>
      </c>
      <c r="T215">
        <v>1</v>
      </c>
      <c r="U215">
        <f>T215 - SUMIF(N205:N225,S215,O205:O225)</f>
        <v>0</v>
      </c>
      <c r="X215" t="s">
        <v>445</v>
      </c>
      <c r="Y215" t="s">
        <v>585</v>
      </c>
      <c r="Z215" s="4">
        <v>44005</v>
      </c>
      <c r="AA215">
        <f t="shared" si="59"/>
        <v>25000</v>
      </c>
      <c r="AB215">
        <f t="shared" ref="AB215:AB226" si="67">COUNTIF(Y$215:Y$226,Y215)</f>
        <v>1</v>
      </c>
      <c r="AF215">
        <f t="shared" si="63"/>
        <v>214</v>
      </c>
      <c r="AG215">
        <f t="shared" si="62"/>
        <v>17500</v>
      </c>
    </row>
    <row r="216" spans="1:33" x14ac:dyDescent="0.25">
      <c r="A216" s="4">
        <v>43993</v>
      </c>
      <c r="B216" s="10" t="s">
        <v>9</v>
      </c>
      <c r="C216">
        <v>1</v>
      </c>
      <c r="D216" s="5">
        <v>5000</v>
      </c>
      <c r="E216" s="5">
        <f t="shared" ref="E216:E231" si="68">D216*C216</f>
        <v>5000</v>
      </c>
      <c r="L216" t="s">
        <v>347</v>
      </c>
      <c r="M216" t="str">
        <f t="shared" si="65"/>
        <v>MK01</v>
      </c>
      <c r="N216" t="s">
        <v>5</v>
      </c>
      <c r="O216">
        <v>2</v>
      </c>
      <c r="P216">
        <f t="shared" si="61"/>
        <v>10000</v>
      </c>
      <c r="X216" t="s">
        <v>446</v>
      </c>
      <c r="Y216" t="s">
        <v>533</v>
      </c>
      <c r="Z216" s="4">
        <v>44005</v>
      </c>
      <c r="AA216">
        <f t="shared" si="59"/>
        <v>25000</v>
      </c>
      <c r="AB216">
        <f t="shared" si="67"/>
        <v>1</v>
      </c>
      <c r="AF216">
        <f t="shared" si="63"/>
        <v>215</v>
      </c>
      <c r="AG216">
        <f t="shared" si="62"/>
        <v>17500</v>
      </c>
    </row>
    <row r="217" spans="1:33" x14ac:dyDescent="0.25">
      <c r="A217" s="4">
        <v>43993</v>
      </c>
      <c r="B217" s="10" t="s">
        <v>10</v>
      </c>
      <c r="D217" s="5">
        <v>5000</v>
      </c>
      <c r="E217" s="5">
        <f t="shared" si="68"/>
        <v>0</v>
      </c>
      <c r="L217" t="s">
        <v>347</v>
      </c>
      <c r="M217" t="str">
        <f t="shared" si="65"/>
        <v>MN04</v>
      </c>
      <c r="N217" t="s">
        <v>16</v>
      </c>
      <c r="O217">
        <v>1</v>
      </c>
      <c r="P217">
        <f t="shared" si="61"/>
        <v>5000</v>
      </c>
      <c r="S217" s="10"/>
      <c r="X217" t="s">
        <v>447</v>
      </c>
      <c r="Y217" t="s">
        <v>532</v>
      </c>
      <c r="Z217" s="4">
        <v>44005</v>
      </c>
      <c r="AA217">
        <f t="shared" si="59"/>
        <v>15000</v>
      </c>
      <c r="AB217">
        <f t="shared" si="67"/>
        <v>1</v>
      </c>
      <c r="AF217">
        <f t="shared" si="63"/>
        <v>216</v>
      </c>
      <c r="AG217">
        <f t="shared" si="62"/>
        <v>17500</v>
      </c>
    </row>
    <row r="218" spans="1:33" x14ac:dyDescent="0.25">
      <c r="A218" s="4">
        <v>43993</v>
      </c>
      <c r="B218" s="10" t="s">
        <v>11</v>
      </c>
      <c r="D218" s="5">
        <v>10000</v>
      </c>
      <c r="E218" s="5">
        <f t="shared" si="68"/>
        <v>0</v>
      </c>
      <c r="L218" t="s">
        <v>348</v>
      </c>
      <c r="M218" t="str">
        <f t="shared" si="65"/>
        <v>MK01</v>
      </c>
      <c r="N218" t="s">
        <v>5</v>
      </c>
      <c r="O218">
        <v>3</v>
      </c>
      <c r="P218">
        <f t="shared" si="61"/>
        <v>15000</v>
      </c>
      <c r="X218" t="s">
        <v>448</v>
      </c>
      <c r="Y218" t="s">
        <v>599</v>
      </c>
      <c r="Z218" s="4">
        <v>44005</v>
      </c>
      <c r="AA218">
        <f t="shared" si="59"/>
        <v>5000</v>
      </c>
      <c r="AB218">
        <f t="shared" si="67"/>
        <v>1</v>
      </c>
      <c r="AF218">
        <f t="shared" si="63"/>
        <v>217</v>
      </c>
      <c r="AG218">
        <f t="shared" si="62"/>
        <v>17500</v>
      </c>
    </row>
    <row r="219" spans="1:33" x14ac:dyDescent="0.25">
      <c r="A219" s="4">
        <v>43993</v>
      </c>
      <c r="B219" s="10" t="s">
        <v>12</v>
      </c>
      <c r="C219">
        <v>5</v>
      </c>
      <c r="D219" s="5">
        <v>5000</v>
      </c>
      <c r="E219" s="5">
        <f t="shared" si="68"/>
        <v>25000</v>
      </c>
      <c r="L219" t="s">
        <v>348</v>
      </c>
      <c r="M219" t="str">
        <f t="shared" si="65"/>
        <v>MN09</v>
      </c>
      <c r="N219" t="s">
        <v>21</v>
      </c>
      <c r="O219">
        <v>1</v>
      </c>
      <c r="P219">
        <f t="shared" si="61"/>
        <v>7000</v>
      </c>
      <c r="S219" s="10"/>
      <c r="X219" t="s">
        <v>449</v>
      </c>
      <c r="Y219" t="s">
        <v>535</v>
      </c>
      <c r="Z219" s="4">
        <v>44005</v>
      </c>
      <c r="AA219">
        <f t="shared" si="59"/>
        <v>5000</v>
      </c>
      <c r="AB219">
        <f t="shared" si="67"/>
        <v>1</v>
      </c>
      <c r="AF219">
        <f t="shared" si="63"/>
        <v>218</v>
      </c>
      <c r="AG219">
        <f t="shared" si="62"/>
        <v>18000</v>
      </c>
    </row>
    <row r="220" spans="1:33" x14ac:dyDescent="0.25">
      <c r="A220" s="4">
        <v>43993</v>
      </c>
      <c r="B220" s="10" t="s">
        <v>13</v>
      </c>
      <c r="C220">
        <v>2</v>
      </c>
      <c r="D220" s="5">
        <v>5000</v>
      </c>
      <c r="E220" s="5">
        <f t="shared" si="68"/>
        <v>10000</v>
      </c>
      <c r="L220" t="s">
        <v>349</v>
      </c>
      <c r="M220" t="str">
        <f t="shared" si="65"/>
        <v>MK06</v>
      </c>
      <c r="N220" t="s">
        <v>10</v>
      </c>
      <c r="O220">
        <v>1</v>
      </c>
      <c r="P220">
        <f t="shared" si="61"/>
        <v>5000</v>
      </c>
      <c r="X220" t="s">
        <v>450</v>
      </c>
      <c r="Y220" t="s">
        <v>541</v>
      </c>
      <c r="Z220" s="4">
        <v>44005</v>
      </c>
      <c r="AA220">
        <f t="shared" si="59"/>
        <v>6000</v>
      </c>
      <c r="AB220">
        <f t="shared" si="67"/>
        <v>1</v>
      </c>
      <c r="AF220">
        <f t="shared" si="63"/>
        <v>219</v>
      </c>
      <c r="AG220">
        <f t="shared" si="62"/>
        <v>18000</v>
      </c>
    </row>
    <row r="221" spans="1:33" x14ac:dyDescent="0.25">
      <c r="A221" s="4">
        <v>43993</v>
      </c>
      <c r="B221" s="10" t="s">
        <v>14</v>
      </c>
      <c r="D221" s="5">
        <v>5000</v>
      </c>
      <c r="E221" s="5">
        <f t="shared" si="68"/>
        <v>0</v>
      </c>
      <c r="L221" t="s">
        <v>349</v>
      </c>
      <c r="M221" t="str">
        <f t="shared" si="65"/>
        <v>MK08</v>
      </c>
      <c r="N221" t="s">
        <v>12</v>
      </c>
      <c r="O221">
        <v>2</v>
      </c>
      <c r="P221">
        <f t="shared" si="61"/>
        <v>10000</v>
      </c>
      <c r="X221" t="s">
        <v>451</v>
      </c>
      <c r="Y221" t="s">
        <v>573</v>
      </c>
      <c r="Z221" s="4">
        <v>44005</v>
      </c>
      <c r="AA221">
        <f t="shared" si="59"/>
        <v>5000</v>
      </c>
      <c r="AB221">
        <f t="shared" si="67"/>
        <v>1</v>
      </c>
      <c r="AF221">
        <f t="shared" si="63"/>
        <v>220</v>
      </c>
      <c r="AG221">
        <f t="shared" si="62"/>
        <v>18000</v>
      </c>
    </row>
    <row r="222" spans="1:33" x14ac:dyDescent="0.25">
      <c r="A222" s="4">
        <v>43993</v>
      </c>
      <c r="B222" s="10" t="s">
        <v>15</v>
      </c>
      <c r="D222" s="5">
        <v>5000</v>
      </c>
      <c r="E222" s="5">
        <f t="shared" si="68"/>
        <v>0</v>
      </c>
      <c r="L222" t="s">
        <v>350</v>
      </c>
      <c r="M222" t="str">
        <f t="shared" si="65"/>
        <v>MK04</v>
      </c>
      <c r="N222" t="s">
        <v>8</v>
      </c>
      <c r="O222">
        <v>9</v>
      </c>
      <c r="P222">
        <f t="shared" si="61"/>
        <v>4500</v>
      </c>
      <c r="X222" t="s">
        <v>452</v>
      </c>
      <c r="Y222" t="s">
        <v>560</v>
      </c>
      <c r="Z222" s="4">
        <v>44005</v>
      </c>
      <c r="AA222">
        <f t="shared" si="59"/>
        <v>20500</v>
      </c>
      <c r="AB222">
        <f t="shared" si="67"/>
        <v>1</v>
      </c>
      <c r="AF222">
        <f t="shared" si="63"/>
        <v>221</v>
      </c>
      <c r="AG222">
        <f t="shared" si="62"/>
        <v>19000</v>
      </c>
    </row>
    <row r="223" spans="1:33" x14ac:dyDescent="0.25">
      <c r="A223" s="4">
        <v>43993</v>
      </c>
      <c r="B223" s="10" t="s">
        <v>16</v>
      </c>
      <c r="D223" s="5">
        <v>5000</v>
      </c>
      <c r="E223" s="5">
        <f t="shared" si="68"/>
        <v>0</v>
      </c>
      <c r="L223" t="s">
        <v>351</v>
      </c>
      <c r="M223" t="str">
        <f t="shared" si="65"/>
        <v>MK01</v>
      </c>
      <c r="N223" t="s">
        <v>5</v>
      </c>
      <c r="O223">
        <v>4</v>
      </c>
      <c r="P223">
        <f t="shared" si="61"/>
        <v>20000</v>
      </c>
      <c r="X223" t="s">
        <v>453</v>
      </c>
      <c r="Y223" t="s">
        <v>600</v>
      </c>
      <c r="Z223" s="4">
        <v>44005</v>
      </c>
      <c r="AA223">
        <f t="shared" si="59"/>
        <v>10000</v>
      </c>
      <c r="AB223">
        <f t="shared" si="67"/>
        <v>1</v>
      </c>
      <c r="AF223">
        <f t="shared" si="63"/>
        <v>222</v>
      </c>
      <c r="AG223">
        <f t="shared" si="62"/>
        <v>19500</v>
      </c>
    </row>
    <row r="224" spans="1:33" x14ac:dyDescent="0.25">
      <c r="A224" s="4">
        <v>43993</v>
      </c>
      <c r="B224" s="10" t="s">
        <v>17</v>
      </c>
      <c r="C224">
        <v>1</v>
      </c>
      <c r="D224" s="5">
        <v>5000</v>
      </c>
      <c r="E224" s="5">
        <f t="shared" si="68"/>
        <v>5000</v>
      </c>
      <c r="L224" t="s">
        <v>351</v>
      </c>
      <c r="M224" t="str">
        <f t="shared" si="65"/>
        <v>MN08</v>
      </c>
      <c r="N224" t="s">
        <v>20</v>
      </c>
      <c r="O224">
        <v>1</v>
      </c>
      <c r="P224">
        <f t="shared" si="61"/>
        <v>5000</v>
      </c>
      <c r="X224" t="s">
        <v>454</v>
      </c>
      <c r="Y224" t="s">
        <v>552</v>
      </c>
      <c r="Z224" s="4">
        <v>44005</v>
      </c>
      <c r="AA224">
        <f t="shared" si="59"/>
        <v>15000</v>
      </c>
      <c r="AB224">
        <f t="shared" si="67"/>
        <v>1</v>
      </c>
      <c r="AF224">
        <f t="shared" si="63"/>
        <v>223</v>
      </c>
      <c r="AG224">
        <f t="shared" si="62"/>
        <v>20000</v>
      </c>
    </row>
    <row r="225" spans="1:33" x14ac:dyDescent="0.25">
      <c r="A225" s="4">
        <v>43993</v>
      </c>
      <c r="B225" s="10" t="s">
        <v>18</v>
      </c>
      <c r="D225" s="5">
        <v>5000</v>
      </c>
      <c r="E225" s="5">
        <f t="shared" si="68"/>
        <v>0</v>
      </c>
      <c r="L225" t="s">
        <v>352</v>
      </c>
      <c r="M225" t="str">
        <f t="shared" si="65"/>
        <v>MK02</v>
      </c>
      <c r="N225" t="s">
        <v>6</v>
      </c>
      <c r="O225">
        <v>3</v>
      </c>
      <c r="P225">
        <f t="shared" si="61"/>
        <v>7500</v>
      </c>
      <c r="X225" t="s">
        <v>455</v>
      </c>
      <c r="Y225" t="s">
        <v>563</v>
      </c>
      <c r="Z225" s="4">
        <v>44005</v>
      </c>
      <c r="AA225">
        <f t="shared" si="59"/>
        <v>5000</v>
      </c>
      <c r="AB225">
        <f t="shared" si="67"/>
        <v>1</v>
      </c>
      <c r="AF225">
        <f t="shared" si="63"/>
        <v>224</v>
      </c>
      <c r="AG225">
        <f t="shared" si="62"/>
        <v>20000</v>
      </c>
    </row>
    <row r="226" spans="1:33" x14ac:dyDescent="0.25">
      <c r="A226" s="4">
        <v>43993</v>
      </c>
      <c r="B226" s="10" t="s">
        <v>19</v>
      </c>
      <c r="D226" s="5">
        <v>5000</v>
      </c>
      <c r="E226" s="5">
        <f t="shared" si="68"/>
        <v>0</v>
      </c>
      <c r="L226" t="s">
        <v>352</v>
      </c>
      <c r="M226" t="str">
        <f t="shared" si="65"/>
        <v>MN02</v>
      </c>
      <c r="N226" t="s">
        <v>14</v>
      </c>
      <c r="O226">
        <v>1</v>
      </c>
      <c r="P226">
        <f t="shared" si="61"/>
        <v>5000</v>
      </c>
      <c r="X226" t="s">
        <v>456</v>
      </c>
      <c r="Y226" t="s">
        <v>576</v>
      </c>
      <c r="Z226" s="4">
        <v>44005</v>
      </c>
      <c r="AA226">
        <f t="shared" si="59"/>
        <v>4500</v>
      </c>
      <c r="AB226">
        <f t="shared" si="67"/>
        <v>1</v>
      </c>
      <c r="AF226">
        <f t="shared" si="63"/>
        <v>225</v>
      </c>
      <c r="AG226">
        <f t="shared" si="62"/>
        <v>20000</v>
      </c>
    </row>
    <row r="227" spans="1:33" x14ac:dyDescent="0.25">
      <c r="A227" s="4">
        <v>43993</v>
      </c>
      <c r="B227" s="10" t="s">
        <v>20</v>
      </c>
      <c r="D227" s="5">
        <v>5000</v>
      </c>
      <c r="E227" s="5">
        <f t="shared" si="68"/>
        <v>0</v>
      </c>
      <c r="L227" t="s">
        <v>353</v>
      </c>
      <c r="M227" t="str">
        <f>VLOOKUP(N227,$G$1:$I$21,2,FALSE)</f>
        <v>MK08</v>
      </c>
      <c r="N227" t="s">
        <v>12</v>
      </c>
      <c r="O227">
        <v>2</v>
      </c>
      <c r="P227">
        <f>VLOOKUP(N227,$G$1:$I$21,3,FALSE) * O227</f>
        <v>10000</v>
      </c>
      <c r="X227" t="s">
        <v>457</v>
      </c>
      <c r="Y227" t="s">
        <v>601</v>
      </c>
      <c r="Z227" s="4">
        <v>44006</v>
      </c>
      <c r="AA227">
        <f t="shared" si="59"/>
        <v>30000</v>
      </c>
      <c r="AB227">
        <f t="shared" ref="AB227:AB235" si="69">COUNTIF(Y$227:Y$235,Y227)</f>
        <v>1</v>
      </c>
      <c r="AF227">
        <f t="shared" si="63"/>
        <v>226</v>
      </c>
      <c r="AG227">
        <f t="shared" si="62"/>
        <v>20000</v>
      </c>
    </row>
    <row r="228" spans="1:33" x14ac:dyDescent="0.25">
      <c r="A228" s="4">
        <v>43993</v>
      </c>
      <c r="B228" s="10" t="s">
        <v>21</v>
      </c>
      <c r="D228" s="5">
        <v>7000</v>
      </c>
      <c r="E228" s="5">
        <f t="shared" si="68"/>
        <v>0</v>
      </c>
      <c r="L228" t="s">
        <v>353</v>
      </c>
      <c r="M228" t="str">
        <f>VLOOKUP(N228,$G$1:$I$21,2,FALSE)</f>
        <v>MN04</v>
      </c>
      <c r="N228" t="s">
        <v>16</v>
      </c>
      <c r="O228">
        <v>2</v>
      </c>
      <c r="P228">
        <f>VLOOKUP(N228,$G$1:$I$21,3,FALSE) * O228</f>
        <v>10000</v>
      </c>
      <c r="X228" t="s">
        <v>458</v>
      </c>
      <c r="Y228" t="s">
        <v>565</v>
      </c>
      <c r="Z228" s="4">
        <v>44006</v>
      </c>
      <c r="AA228">
        <f t="shared" ref="AA228:AA259" si="70">SUMIF($L$2:$L$521,X228,$P$2:$P$521)</f>
        <v>20000</v>
      </c>
      <c r="AB228">
        <f t="shared" si="69"/>
        <v>1</v>
      </c>
      <c r="AF228">
        <f t="shared" si="63"/>
        <v>227</v>
      </c>
      <c r="AG228">
        <f t="shared" si="62"/>
        <v>20000</v>
      </c>
    </row>
    <row r="229" spans="1:33" x14ac:dyDescent="0.25">
      <c r="A229" s="4">
        <v>43993</v>
      </c>
      <c r="B229" s="10" t="s">
        <v>22</v>
      </c>
      <c r="D229" s="5">
        <v>7000</v>
      </c>
      <c r="E229" s="5">
        <f t="shared" si="68"/>
        <v>0</v>
      </c>
      <c r="L229" t="s">
        <v>354</v>
      </c>
      <c r="M229" t="str">
        <f t="shared" si="65"/>
        <v>MN02</v>
      </c>
      <c r="N229" t="s">
        <v>14</v>
      </c>
      <c r="O229">
        <v>1</v>
      </c>
      <c r="P229">
        <f t="shared" si="61"/>
        <v>5000</v>
      </c>
      <c r="X229" t="s">
        <v>459</v>
      </c>
      <c r="Y229" t="s">
        <v>591</v>
      </c>
      <c r="Z229" s="4">
        <v>44006</v>
      </c>
      <c r="AA229">
        <f t="shared" si="70"/>
        <v>21000</v>
      </c>
      <c r="AB229">
        <f t="shared" si="69"/>
        <v>1</v>
      </c>
      <c r="AF229">
        <f t="shared" si="63"/>
        <v>228</v>
      </c>
      <c r="AG229">
        <f t="shared" si="62"/>
        <v>20000</v>
      </c>
    </row>
    <row r="230" spans="1:33" x14ac:dyDescent="0.25">
      <c r="A230" s="4">
        <v>43993</v>
      </c>
      <c r="B230" s="10" t="s">
        <v>23</v>
      </c>
      <c r="D230" s="5">
        <v>7000</v>
      </c>
      <c r="E230" s="5">
        <f t="shared" si="68"/>
        <v>0</v>
      </c>
      <c r="L230" t="s">
        <v>354</v>
      </c>
      <c r="M230" t="str">
        <f t="shared" si="65"/>
        <v>MN04</v>
      </c>
      <c r="N230" t="s">
        <v>16</v>
      </c>
      <c r="O230">
        <v>1</v>
      </c>
      <c r="P230">
        <f>VLOOKUP(N230,$G$1:$I$21,3,FALSE) * O230</f>
        <v>5000</v>
      </c>
      <c r="X230" t="s">
        <v>460</v>
      </c>
      <c r="Y230" t="s">
        <v>529</v>
      </c>
      <c r="Z230" s="4">
        <v>44006</v>
      </c>
      <c r="AA230">
        <f t="shared" si="70"/>
        <v>10000</v>
      </c>
      <c r="AB230">
        <f t="shared" si="69"/>
        <v>1</v>
      </c>
      <c r="AF230">
        <f t="shared" si="63"/>
        <v>229</v>
      </c>
      <c r="AG230">
        <f t="shared" si="62"/>
        <v>20000</v>
      </c>
    </row>
    <row r="231" spans="1:33" x14ac:dyDescent="0.25">
      <c r="A231" s="4">
        <v>43993</v>
      </c>
      <c r="B231" s="10" t="s">
        <v>24</v>
      </c>
      <c r="D231" s="5">
        <v>7000</v>
      </c>
      <c r="E231" s="5">
        <f t="shared" si="68"/>
        <v>0</v>
      </c>
      <c r="K231" s="4">
        <v>43996</v>
      </c>
      <c r="L231" t="s">
        <v>355</v>
      </c>
      <c r="M231" t="str">
        <f t="shared" si="65"/>
        <v>MK01</v>
      </c>
      <c r="N231" t="s">
        <v>5</v>
      </c>
      <c r="O231">
        <v>3</v>
      </c>
      <c r="P231">
        <f t="shared" ref="P231:P261" si="71">VLOOKUP(N231,$G$1:$I$21,3,FALSE) * O231</f>
        <v>15000</v>
      </c>
      <c r="S231" s="10" t="s">
        <v>5</v>
      </c>
      <c r="T231">
        <v>12</v>
      </c>
      <c r="U231">
        <f>T231 - SUMIF(N231:N256,S231,O231:O256)</f>
        <v>-6</v>
      </c>
      <c r="X231" t="s">
        <v>461</v>
      </c>
      <c r="Y231" t="s">
        <v>588</v>
      </c>
      <c r="Z231" s="4">
        <v>44006</v>
      </c>
      <c r="AA231">
        <f t="shared" si="70"/>
        <v>20000</v>
      </c>
      <c r="AB231">
        <f t="shared" si="69"/>
        <v>1</v>
      </c>
      <c r="AF231">
        <f t="shared" si="63"/>
        <v>230</v>
      </c>
      <c r="AG231">
        <f t="shared" si="62"/>
        <v>20000</v>
      </c>
    </row>
    <row r="232" spans="1:33" x14ac:dyDescent="0.25">
      <c r="A232" s="6" t="s">
        <v>4</v>
      </c>
      <c r="B232" s="11"/>
      <c r="C232" s="8"/>
      <c r="D232" s="8"/>
      <c r="E232" s="9">
        <f>SUM(E212:E231)</f>
        <v>180000</v>
      </c>
      <c r="L232" t="s">
        <v>355</v>
      </c>
      <c r="M232" t="str">
        <f t="shared" si="65"/>
        <v>MN04</v>
      </c>
      <c r="N232" t="s">
        <v>16</v>
      </c>
      <c r="O232">
        <v>1</v>
      </c>
      <c r="P232">
        <f t="shared" si="71"/>
        <v>5000</v>
      </c>
      <c r="S232" s="10" t="s">
        <v>6</v>
      </c>
      <c r="T232">
        <v>6</v>
      </c>
      <c r="U232">
        <f>T232 - SUMIF(N231:N256,S232,O231:O256)</f>
        <v>-2</v>
      </c>
      <c r="X232" t="s">
        <v>462</v>
      </c>
      <c r="Y232" t="s">
        <v>595</v>
      </c>
      <c r="Z232" s="4">
        <v>44006</v>
      </c>
      <c r="AA232">
        <f t="shared" si="70"/>
        <v>8000</v>
      </c>
      <c r="AB232">
        <f t="shared" si="69"/>
        <v>1</v>
      </c>
      <c r="AF232">
        <f t="shared" si="63"/>
        <v>231</v>
      </c>
      <c r="AG232">
        <f t="shared" si="62"/>
        <v>20000</v>
      </c>
    </row>
    <row r="233" spans="1:33" x14ac:dyDescent="0.25">
      <c r="A233" s="4">
        <v>43994</v>
      </c>
      <c r="B233" s="10" t="s">
        <v>5</v>
      </c>
      <c r="C233">
        <v>10</v>
      </c>
      <c r="D233" s="5">
        <v>5000</v>
      </c>
      <c r="E233" s="5">
        <f>D233*C233</f>
        <v>50000</v>
      </c>
      <c r="L233" t="s">
        <v>356</v>
      </c>
      <c r="M233" t="str">
        <f t="shared" si="65"/>
        <v>MK04</v>
      </c>
      <c r="N233" t="s">
        <v>8</v>
      </c>
      <c r="O233">
        <v>8</v>
      </c>
      <c r="P233">
        <f t="shared" si="71"/>
        <v>4000</v>
      </c>
      <c r="S233" s="10" t="s">
        <v>7</v>
      </c>
      <c r="T233">
        <v>1</v>
      </c>
      <c r="U233">
        <f>T233 - SUMIF(N231:N251,S233,O231:O251)</f>
        <v>-2</v>
      </c>
      <c r="X233" t="s">
        <v>463</v>
      </c>
      <c r="Y233" t="s">
        <v>580</v>
      </c>
      <c r="Z233" s="4">
        <v>44006</v>
      </c>
      <c r="AA233">
        <f t="shared" si="70"/>
        <v>11000</v>
      </c>
      <c r="AB233">
        <f t="shared" si="69"/>
        <v>1</v>
      </c>
      <c r="AF233">
        <f t="shared" si="63"/>
        <v>232</v>
      </c>
      <c r="AG233">
        <f t="shared" si="62"/>
        <v>20000</v>
      </c>
    </row>
    <row r="234" spans="1:33" x14ac:dyDescent="0.25">
      <c r="A234" s="4">
        <v>43994</v>
      </c>
      <c r="B234" s="10" t="s">
        <v>6</v>
      </c>
      <c r="C234">
        <v>3</v>
      </c>
      <c r="D234" s="5">
        <v>2500</v>
      </c>
      <c r="E234" s="5">
        <f>D234*C234</f>
        <v>7500</v>
      </c>
      <c r="L234" t="s">
        <v>356</v>
      </c>
      <c r="M234" t="str">
        <f t="shared" si="65"/>
        <v>MK08</v>
      </c>
      <c r="N234" t="s">
        <v>12</v>
      </c>
      <c r="O234">
        <v>1</v>
      </c>
      <c r="P234">
        <f t="shared" si="71"/>
        <v>5000</v>
      </c>
      <c r="S234" s="10" t="s">
        <v>8</v>
      </c>
      <c r="T234">
        <v>8</v>
      </c>
      <c r="U234">
        <f>T234 - SUMIF(N231:N251,S234,O231:O251)</f>
        <v>-4</v>
      </c>
      <c r="X234" t="s">
        <v>464</v>
      </c>
      <c r="Y234" t="s">
        <v>577</v>
      </c>
      <c r="Z234" s="4">
        <v>44006</v>
      </c>
      <c r="AA234">
        <f t="shared" si="70"/>
        <v>5000</v>
      </c>
      <c r="AB234">
        <f t="shared" si="69"/>
        <v>1</v>
      </c>
      <c r="AF234">
        <f t="shared" si="63"/>
        <v>233</v>
      </c>
      <c r="AG234">
        <f t="shared" si="62"/>
        <v>20000</v>
      </c>
    </row>
    <row r="235" spans="1:33" x14ac:dyDescent="0.25">
      <c r="A235" s="4">
        <v>43994</v>
      </c>
      <c r="B235" s="10" t="s">
        <v>7</v>
      </c>
      <c r="D235" s="5">
        <v>5000</v>
      </c>
      <c r="E235" s="5">
        <f t="shared" ref="E235" si="72">D235*C235</f>
        <v>0</v>
      </c>
      <c r="L235" t="s">
        <v>357</v>
      </c>
      <c r="M235" t="str">
        <f t="shared" si="65"/>
        <v>MK02</v>
      </c>
      <c r="N235" t="s">
        <v>6</v>
      </c>
      <c r="O235">
        <v>3</v>
      </c>
      <c r="P235">
        <f t="shared" si="71"/>
        <v>7500</v>
      </c>
      <c r="S235" t="s">
        <v>48</v>
      </c>
      <c r="T235">
        <v>3</v>
      </c>
      <c r="U235">
        <f>T235 - SUMIF(N231:N251,S235,O231:O251)</f>
        <v>0</v>
      </c>
      <c r="X235" t="s">
        <v>465</v>
      </c>
      <c r="Y235" t="s">
        <v>602</v>
      </c>
      <c r="Z235" s="4">
        <v>44006</v>
      </c>
      <c r="AA235">
        <f t="shared" si="70"/>
        <v>5000</v>
      </c>
      <c r="AB235">
        <f t="shared" si="69"/>
        <v>1</v>
      </c>
      <c r="AF235">
        <f t="shared" si="63"/>
        <v>234</v>
      </c>
      <c r="AG235">
        <f t="shared" si="62"/>
        <v>20000</v>
      </c>
    </row>
    <row r="236" spans="1:33" x14ac:dyDescent="0.25">
      <c r="A236" s="4">
        <v>43994</v>
      </c>
      <c r="B236" s="10" t="s">
        <v>8</v>
      </c>
      <c r="D236" s="5">
        <v>500</v>
      </c>
      <c r="E236" s="5">
        <f>D236*C236</f>
        <v>0</v>
      </c>
      <c r="L236" t="s">
        <v>357</v>
      </c>
      <c r="M236" t="str">
        <f t="shared" si="65"/>
        <v>MN02</v>
      </c>
      <c r="N236" t="s">
        <v>14</v>
      </c>
      <c r="O236">
        <v>1</v>
      </c>
      <c r="P236">
        <f t="shared" si="71"/>
        <v>5000</v>
      </c>
      <c r="S236" s="10" t="s">
        <v>12</v>
      </c>
      <c r="T236">
        <v>1</v>
      </c>
      <c r="U236">
        <f>T236 - SUMIF(N231:N254,S236,O231:O254)</f>
        <v>-2</v>
      </c>
      <c r="X236" t="s">
        <v>466</v>
      </c>
      <c r="Y236" t="s">
        <v>586</v>
      </c>
      <c r="Z236" s="4">
        <v>44007</v>
      </c>
      <c r="AA236">
        <f t="shared" si="70"/>
        <v>10000</v>
      </c>
      <c r="AB236">
        <f t="shared" ref="AB236:AB245" si="73">COUNTIF(Y$236:Y$245,Y236)</f>
        <v>1</v>
      </c>
      <c r="AF236">
        <f t="shared" si="63"/>
        <v>235</v>
      </c>
      <c r="AG236">
        <f t="shared" si="62"/>
        <v>20000</v>
      </c>
    </row>
    <row r="237" spans="1:33" x14ac:dyDescent="0.25">
      <c r="A237" s="4">
        <v>43994</v>
      </c>
      <c r="B237" s="10" t="s">
        <v>9</v>
      </c>
      <c r="D237" s="5">
        <v>5000</v>
      </c>
      <c r="E237" s="5">
        <f t="shared" ref="E237:E252" si="74">D237*C237</f>
        <v>0</v>
      </c>
      <c r="L237" t="s">
        <v>358</v>
      </c>
      <c r="M237" t="str">
        <f t="shared" si="65"/>
        <v>MK03</v>
      </c>
      <c r="N237" t="s">
        <v>7</v>
      </c>
      <c r="O237">
        <v>1</v>
      </c>
      <c r="P237">
        <f t="shared" si="71"/>
        <v>5000</v>
      </c>
      <c r="S237" s="10" t="s">
        <v>14</v>
      </c>
      <c r="T237">
        <v>1</v>
      </c>
      <c r="U237">
        <f>T237 - SUMIF(N230:N255,S237,O230:O255)</f>
        <v>0</v>
      </c>
      <c r="X237" t="s">
        <v>467</v>
      </c>
      <c r="Y237" t="s">
        <v>541</v>
      </c>
      <c r="Z237" s="4">
        <v>44007</v>
      </c>
      <c r="AA237">
        <f t="shared" si="70"/>
        <v>3000</v>
      </c>
      <c r="AB237">
        <f t="shared" si="73"/>
        <v>1</v>
      </c>
      <c r="AF237">
        <f t="shared" si="63"/>
        <v>236</v>
      </c>
      <c r="AG237">
        <f t="shared" si="62"/>
        <v>20000</v>
      </c>
    </row>
    <row r="238" spans="1:33" x14ac:dyDescent="0.25">
      <c r="A238" s="4">
        <v>43994</v>
      </c>
      <c r="B238" s="10" t="s">
        <v>10</v>
      </c>
      <c r="D238" s="5">
        <v>5000</v>
      </c>
      <c r="E238" s="5">
        <f t="shared" si="74"/>
        <v>0</v>
      </c>
      <c r="L238" t="s">
        <v>358</v>
      </c>
      <c r="M238" t="str">
        <f t="shared" si="65"/>
        <v>MK07</v>
      </c>
      <c r="N238" t="s">
        <v>48</v>
      </c>
      <c r="O238">
        <v>1</v>
      </c>
      <c r="P238">
        <f t="shared" si="71"/>
        <v>10000</v>
      </c>
      <c r="S238" s="10" t="s">
        <v>16</v>
      </c>
      <c r="T238">
        <v>3</v>
      </c>
      <c r="U238">
        <f>T238 - SUMIF(N231:N256,S238,O231:O256)</f>
        <v>0</v>
      </c>
      <c r="X238" t="s">
        <v>468</v>
      </c>
      <c r="Y238" t="s">
        <v>559</v>
      </c>
      <c r="Z238" s="4">
        <v>44007</v>
      </c>
      <c r="AA238">
        <f t="shared" si="70"/>
        <v>10000</v>
      </c>
      <c r="AB238">
        <f t="shared" si="73"/>
        <v>1</v>
      </c>
      <c r="AF238">
        <f t="shared" si="63"/>
        <v>237</v>
      </c>
      <c r="AG238">
        <f t="shared" si="62"/>
        <v>20000</v>
      </c>
    </row>
    <row r="239" spans="1:33" x14ac:dyDescent="0.25">
      <c r="A239" s="4">
        <v>43994</v>
      </c>
      <c r="B239" s="10" t="s">
        <v>11</v>
      </c>
      <c r="D239" s="5">
        <v>10000</v>
      </c>
      <c r="E239" s="5">
        <f t="shared" si="74"/>
        <v>0</v>
      </c>
      <c r="L239" t="s">
        <v>359</v>
      </c>
      <c r="M239" t="str">
        <f t="shared" si="65"/>
        <v>MK01</v>
      </c>
      <c r="N239" t="s">
        <v>5</v>
      </c>
      <c r="O239">
        <v>4</v>
      </c>
      <c r="P239">
        <f t="shared" si="71"/>
        <v>20000</v>
      </c>
      <c r="S239" s="10"/>
      <c r="X239" t="s">
        <v>469</v>
      </c>
      <c r="Y239" t="s">
        <v>597</v>
      </c>
      <c r="Z239" s="4">
        <v>44007</v>
      </c>
      <c r="AA239">
        <f t="shared" si="70"/>
        <v>2500</v>
      </c>
      <c r="AB239">
        <f t="shared" si="73"/>
        <v>1</v>
      </c>
      <c r="AD239" t="str">
        <f ca="1">CONCATENATE("K",IF(AF239 &lt;= $AL$2, RANDBETWEEN(1,20), IF(AF239 &gt;= $AL$4, RANDBETWEEN(61,80), IF(AF239 &lt; $AL$3, RANDBETWEEN(21,40), IF(AF239 &gt;= $AL$3, RANDBETWEEN(41,60))))))</f>
        <v>K19</v>
      </c>
      <c r="AF239">
        <f t="shared" si="63"/>
        <v>238</v>
      </c>
      <c r="AG239">
        <f t="shared" si="62"/>
        <v>20000</v>
      </c>
    </row>
    <row r="240" spans="1:33" x14ac:dyDescent="0.25">
      <c r="A240" s="4">
        <v>43994</v>
      </c>
      <c r="B240" s="10" t="s">
        <v>12</v>
      </c>
      <c r="C240">
        <v>11</v>
      </c>
      <c r="D240" s="5">
        <v>5000</v>
      </c>
      <c r="E240" s="5">
        <f t="shared" si="74"/>
        <v>55000</v>
      </c>
      <c r="L240" t="s">
        <v>359</v>
      </c>
      <c r="M240" t="str">
        <f t="shared" si="65"/>
        <v>MN04</v>
      </c>
      <c r="N240" t="s">
        <v>16</v>
      </c>
      <c r="O240">
        <v>2</v>
      </c>
      <c r="P240">
        <f t="shared" si="71"/>
        <v>10000</v>
      </c>
      <c r="X240" t="s">
        <v>470</v>
      </c>
      <c r="Y240" t="s">
        <v>566</v>
      </c>
      <c r="Z240" s="4">
        <v>44007</v>
      </c>
      <c r="AA240">
        <f t="shared" si="70"/>
        <v>20000</v>
      </c>
      <c r="AB240">
        <f t="shared" si="73"/>
        <v>1</v>
      </c>
      <c r="AF240">
        <f t="shared" si="63"/>
        <v>239</v>
      </c>
      <c r="AG240">
        <f t="shared" si="62"/>
        <v>20000</v>
      </c>
    </row>
    <row r="241" spans="1:33" x14ac:dyDescent="0.25">
      <c r="A241" s="4">
        <v>43994</v>
      </c>
      <c r="B241" s="10" t="s">
        <v>13</v>
      </c>
      <c r="D241" s="5">
        <v>5000</v>
      </c>
      <c r="E241" s="5">
        <f t="shared" si="74"/>
        <v>0</v>
      </c>
      <c r="L241" t="s">
        <v>360</v>
      </c>
      <c r="M241" t="str">
        <f t="shared" si="65"/>
        <v>MK01</v>
      </c>
      <c r="N241" t="s">
        <v>5</v>
      </c>
      <c r="O241">
        <v>2</v>
      </c>
      <c r="P241">
        <f t="shared" si="71"/>
        <v>10000</v>
      </c>
      <c r="S241" s="10"/>
      <c r="X241" t="s">
        <v>471</v>
      </c>
      <c r="Y241" t="s">
        <v>563</v>
      </c>
      <c r="Z241" s="4">
        <v>44007</v>
      </c>
      <c r="AA241">
        <f t="shared" si="70"/>
        <v>5000</v>
      </c>
      <c r="AB241">
        <f t="shared" si="73"/>
        <v>1</v>
      </c>
      <c r="AF241">
        <f t="shared" si="63"/>
        <v>240</v>
      </c>
      <c r="AG241">
        <f t="shared" si="62"/>
        <v>20000</v>
      </c>
    </row>
    <row r="242" spans="1:33" x14ac:dyDescent="0.25">
      <c r="A242" s="4">
        <v>43994</v>
      </c>
      <c r="B242" s="10" t="s">
        <v>14</v>
      </c>
      <c r="C242">
        <v>2</v>
      </c>
      <c r="D242" s="5">
        <v>5000</v>
      </c>
      <c r="E242" s="5">
        <f t="shared" si="74"/>
        <v>10000</v>
      </c>
      <c r="L242" t="s">
        <v>361</v>
      </c>
      <c r="M242" t="str">
        <f t="shared" si="65"/>
        <v>MK02</v>
      </c>
      <c r="N242" t="s">
        <v>6</v>
      </c>
      <c r="O242">
        <v>3</v>
      </c>
      <c r="P242">
        <f t="shared" si="71"/>
        <v>7500</v>
      </c>
      <c r="X242" t="s">
        <v>472</v>
      </c>
      <c r="Y242" t="s">
        <v>572</v>
      </c>
      <c r="Z242" s="4">
        <v>44007</v>
      </c>
      <c r="AA242">
        <f t="shared" si="70"/>
        <v>35000</v>
      </c>
      <c r="AB242">
        <f t="shared" si="73"/>
        <v>1</v>
      </c>
      <c r="AF242">
        <f t="shared" si="63"/>
        <v>241</v>
      </c>
      <c r="AG242">
        <f t="shared" si="62"/>
        <v>20000</v>
      </c>
    </row>
    <row r="243" spans="1:33" x14ac:dyDescent="0.25">
      <c r="A243" s="4">
        <v>43994</v>
      </c>
      <c r="B243" s="10" t="s">
        <v>15</v>
      </c>
      <c r="D243" s="5">
        <v>5000</v>
      </c>
      <c r="E243" s="5">
        <f t="shared" si="74"/>
        <v>0</v>
      </c>
      <c r="L243" t="s">
        <v>361</v>
      </c>
      <c r="M243" t="str">
        <f t="shared" si="65"/>
        <v>MK07</v>
      </c>
      <c r="N243" t="s">
        <v>48</v>
      </c>
      <c r="O243">
        <v>1</v>
      </c>
      <c r="P243">
        <f t="shared" si="71"/>
        <v>10000</v>
      </c>
      <c r="X243" t="s">
        <v>473</v>
      </c>
      <c r="Y243" t="s">
        <v>577</v>
      </c>
      <c r="Z243" s="4">
        <v>44007</v>
      </c>
      <c r="AA243">
        <f t="shared" si="70"/>
        <v>2500</v>
      </c>
      <c r="AB243">
        <f t="shared" si="73"/>
        <v>1</v>
      </c>
      <c r="AF243">
        <f t="shared" si="63"/>
        <v>242</v>
      </c>
      <c r="AG243">
        <f t="shared" si="62"/>
        <v>20000</v>
      </c>
    </row>
    <row r="244" spans="1:33" x14ac:dyDescent="0.25">
      <c r="A244" s="4">
        <v>43994</v>
      </c>
      <c r="B244" s="10" t="s">
        <v>16</v>
      </c>
      <c r="C244">
        <v>1</v>
      </c>
      <c r="D244" s="5">
        <v>5000</v>
      </c>
      <c r="E244" s="5">
        <f t="shared" si="74"/>
        <v>5000</v>
      </c>
      <c r="L244" t="s">
        <v>362</v>
      </c>
      <c r="M244" t="str">
        <f t="shared" si="65"/>
        <v>MK01</v>
      </c>
      <c r="N244" t="s">
        <v>5</v>
      </c>
      <c r="O244">
        <v>3</v>
      </c>
      <c r="P244">
        <f t="shared" si="71"/>
        <v>15000</v>
      </c>
      <c r="X244" t="s">
        <v>474</v>
      </c>
      <c r="Y244" t="s">
        <v>543</v>
      </c>
      <c r="Z244" s="4">
        <v>44007</v>
      </c>
      <c r="AA244">
        <f t="shared" si="70"/>
        <v>12000</v>
      </c>
      <c r="AB244">
        <f t="shared" si="73"/>
        <v>1</v>
      </c>
      <c r="AF244">
        <f t="shared" si="63"/>
        <v>243</v>
      </c>
      <c r="AG244">
        <f t="shared" si="62"/>
        <v>20000</v>
      </c>
    </row>
    <row r="245" spans="1:33" x14ac:dyDescent="0.25">
      <c r="A245" s="4">
        <v>43994</v>
      </c>
      <c r="B245" s="10" t="s">
        <v>17</v>
      </c>
      <c r="D245" s="5">
        <v>5000</v>
      </c>
      <c r="E245" s="5">
        <f t="shared" si="74"/>
        <v>0</v>
      </c>
      <c r="L245" t="s">
        <v>363</v>
      </c>
      <c r="M245" t="str">
        <f t="shared" si="65"/>
        <v>MK07</v>
      </c>
      <c r="N245" t="s">
        <v>48</v>
      </c>
      <c r="O245">
        <v>1</v>
      </c>
      <c r="P245">
        <f t="shared" si="71"/>
        <v>10000</v>
      </c>
      <c r="X245" t="s">
        <v>475</v>
      </c>
      <c r="Y245" t="s">
        <v>603</v>
      </c>
      <c r="Z245" s="4">
        <v>44007</v>
      </c>
      <c r="AA245">
        <f t="shared" si="70"/>
        <v>5000</v>
      </c>
      <c r="AB245">
        <f t="shared" si="73"/>
        <v>1</v>
      </c>
      <c r="AF245">
        <f t="shared" si="63"/>
        <v>244</v>
      </c>
      <c r="AG245">
        <f t="shared" si="62"/>
        <v>20000</v>
      </c>
    </row>
    <row r="246" spans="1:33" x14ac:dyDescent="0.25">
      <c r="A246" s="4">
        <v>43994</v>
      </c>
      <c r="B246" s="10" t="s">
        <v>18</v>
      </c>
      <c r="D246" s="5">
        <v>5000</v>
      </c>
      <c r="E246" s="5">
        <f t="shared" si="74"/>
        <v>0</v>
      </c>
      <c r="K246" s="4">
        <v>43997</v>
      </c>
      <c r="L246" t="s">
        <v>364</v>
      </c>
      <c r="M246" t="str">
        <f t="shared" si="65"/>
        <v>MK03</v>
      </c>
      <c r="N246" t="s">
        <v>7</v>
      </c>
      <c r="O246">
        <v>2</v>
      </c>
      <c r="P246">
        <f t="shared" si="71"/>
        <v>10000</v>
      </c>
      <c r="S246" s="10" t="s">
        <v>5</v>
      </c>
      <c r="T246">
        <v>6</v>
      </c>
      <c r="U246">
        <f>T246 - SUMIF(N246:N261,S246,O246:O261)</f>
        <v>0</v>
      </c>
      <c r="X246" t="s">
        <v>476</v>
      </c>
      <c r="Y246" t="s">
        <v>554</v>
      </c>
      <c r="Z246" s="4">
        <v>44008</v>
      </c>
      <c r="AA246">
        <f t="shared" si="70"/>
        <v>7500</v>
      </c>
      <c r="AB246">
        <f t="shared" ref="AB246:AB257" si="75">COUNTIF(Y$246:Y$257,Y246)</f>
        <v>1</v>
      </c>
      <c r="AF246">
        <f t="shared" si="63"/>
        <v>245</v>
      </c>
      <c r="AG246">
        <f t="shared" si="62"/>
        <v>20000</v>
      </c>
    </row>
    <row r="247" spans="1:33" x14ac:dyDescent="0.25">
      <c r="A247" s="4">
        <v>43994</v>
      </c>
      <c r="B247" s="10" t="s">
        <v>19</v>
      </c>
      <c r="D247" s="5">
        <v>5000</v>
      </c>
      <c r="E247" s="5">
        <f t="shared" si="74"/>
        <v>0</v>
      </c>
      <c r="L247" t="s">
        <v>364</v>
      </c>
      <c r="M247" t="str">
        <f t="shared" si="65"/>
        <v>MN01</v>
      </c>
      <c r="N247" t="s">
        <v>13</v>
      </c>
      <c r="O247">
        <v>1</v>
      </c>
      <c r="P247">
        <f t="shared" si="71"/>
        <v>5000</v>
      </c>
      <c r="S247" s="10" t="s">
        <v>6</v>
      </c>
      <c r="T247">
        <v>4</v>
      </c>
      <c r="U247">
        <f>T247 - SUMIF(N246:N261,S247,O246:O261)</f>
        <v>0</v>
      </c>
      <c r="X247" t="s">
        <v>477</v>
      </c>
      <c r="Y247" t="s">
        <v>551</v>
      </c>
      <c r="Z247" s="4">
        <v>44008</v>
      </c>
      <c r="AA247">
        <f t="shared" si="70"/>
        <v>15000</v>
      </c>
      <c r="AB247">
        <f t="shared" si="75"/>
        <v>1</v>
      </c>
      <c r="AF247">
        <f t="shared" si="63"/>
        <v>246</v>
      </c>
      <c r="AG247">
        <f t="shared" si="62"/>
        <v>20000</v>
      </c>
    </row>
    <row r="248" spans="1:33" x14ac:dyDescent="0.25">
      <c r="A248" s="4">
        <v>43994</v>
      </c>
      <c r="B248" s="10" t="s">
        <v>20</v>
      </c>
      <c r="C248">
        <v>1</v>
      </c>
      <c r="D248" s="5">
        <v>5000</v>
      </c>
      <c r="E248" s="5">
        <f t="shared" si="74"/>
        <v>5000</v>
      </c>
      <c r="L248" t="s">
        <v>365</v>
      </c>
      <c r="M248" t="str">
        <f t="shared" si="65"/>
        <v>MK01</v>
      </c>
      <c r="N248" t="s">
        <v>5</v>
      </c>
      <c r="O248">
        <v>2</v>
      </c>
      <c r="P248">
        <f t="shared" si="71"/>
        <v>10000</v>
      </c>
      <c r="S248" s="10" t="s">
        <v>7</v>
      </c>
      <c r="T248">
        <v>2</v>
      </c>
      <c r="U248">
        <f>T248 - SUMIF(N246:N261,S248,O246:O261)</f>
        <v>0</v>
      </c>
      <c r="X248" t="s">
        <v>478</v>
      </c>
      <c r="Y248" t="s">
        <v>541</v>
      </c>
      <c r="Z248" s="4">
        <v>44008</v>
      </c>
      <c r="AA248">
        <f t="shared" si="70"/>
        <v>7500</v>
      </c>
      <c r="AB248">
        <f t="shared" si="75"/>
        <v>1</v>
      </c>
      <c r="AF248">
        <f t="shared" si="63"/>
        <v>247</v>
      </c>
      <c r="AG248">
        <f t="shared" si="62"/>
        <v>20000</v>
      </c>
    </row>
    <row r="249" spans="1:33" x14ac:dyDescent="0.25">
      <c r="A249" s="4">
        <v>43994</v>
      </c>
      <c r="B249" s="10" t="s">
        <v>21</v>
      </c>
      <c r="D249" s="5">
        <v>7000</v>
      </c>
      <c r="E249" s="5">
        <f t="shared" si="74"/>
        <v>0</v>
      </c>
      <c r="L249" t="s">
        <v>366</v>
      </c>
      <c r="M249" t="str">
        <f t="shared" si="65"/>
        <v>MK01</v>
      </c>
      <c r="N249" t="s">
        <v>5</v>
      </c>
      <c r="O249">
        <v>2</v>
      </c>
      <c r="P249">
        <f t="shared" si="71"/>
        <v>10000</v>
      </c>
      <c r="S249" s="10" t="s">
        <v>8</v>
      </c>
      <c r="T249">
        <v>8</v>
      </c>
      <c r="U249">
        <f>T249 - SUMIF(N246:N266,S249,O246:O266)</f>
        <v>0</v>
      </c>
      <c r="X249" t="s">
        <v>479</v>
      </c>
      <c r="Y249" t="s">
        <v>577</v>
      </c>
      <c r="Z249" s="4">
        <v>44008</v>
      </c>
      <c r="AA249">
        <f t="shared" si="70"/>
        <v>2000</v>
      </c>
      <c r="AB249">
        <f t="shared" si="75"/>
        <v>1</v>
      </c>
      <c r="AF249">
        <f t="shared" si="63"/>
        <v>248</v>
      </c>
      <c r="AG249">
        <f t="shared" si="62"/>
        <v>20000</v>
      </c>
    </row>
    <row r="250" spans="1:33" x14ac:dyDescent="0.25">
      <c r="A250" s="4">
        <v>43994</v>
      </c>
      <c r="B250" s="10" t="s">
        <v>22</v>
      </c>
      <c r="D250" s="5">
        <v>7000</v>
      </c>
      <c r="E250" s="5">
        <f t="shared" si="74"/>
        <v>0</v>
      </c>
      <c r="L250" t="s">
        <v>366</v>
      </c>
      <c r="M250" t="str">
        <f t="shared" si="65"/>
        <v>MK04</v>
      </c>
      <c r="N250" t="s">
        <v>8</v>
      </c>
      <c r="O250">
        <v>4</v>
      </c>
      <c r="P250">
        <f t="shared" si="71"/>
        <v>2000</v>
      </c>
      <c r="S250" s="10" t="s">
        <v>9</v>
      </c>
      <c r="T250">
        <v>1</v>
      </c>
      <c r="U250">
        <f>T250 - SUMIF(N246:N261,S250,O246:O261)</f>
        <v>0</v>
      </c>
      <c r="X250" t="s">
        <v>480</v>
      </c>
      <c r="Y250" t="s">
        <v>530</v>
      </c>
      <c r="Z250" s="4">
        <v>44008</v>
      </c>
      <c r="AA250">
        <f t="shared" si="70"/>
        <v>20000</v>
      </c>
      <c r="AB250">
        <f t="shared" si="75"/>
        <v>1</v>
      </c>
      <c r="AF250">
        <f t="shared" si="63"/>
        <v>249</v>
      </c>
      <c r="AG250">
        <f t="shared" si="62"/>
        <v>20000</v>
      </c>
    </row>
    <row r="251" spans="1:33" x14ac:dyDescent="0.25">
      <c r="A251" s="4">
        <v>43994</v>
      </c>
      <c r="B251" s="10" t="s">
        <v>23</v>
      </c>
      <c r="D251" s="5">
        <v>7000</v>
      </c>
      <c r="E251" s="5">
        <f t="shared" si="74"/>
        <v>0</v>
      </c>
      <c r="L251" t="s">
        <v>367</v>
      </c>
      <c r="M251" t="str">
        <f t="shared" si="65"/>
        <v>MK05</v>
      </c>
      <c r="N251" t="s">
        <v>9</v>
      </c>
      <c r="O251">
        <v>1</v>
      </c>
      <c r="P251">
        <f t="shared" si="71"/>
        <v>5000</v>
      </c>
      <c r="S251" s="10" t="s">
        <v>10</v>
      </c>
      <c r="T251">
        <v>1</v>
      </c>
      <c r="U251">
        <f>T251 - SUMIF(N246:N269,S251,O246:O269)</f>
        <v>0</v>
      </c>
      <c r="X251" t="s">
        <v>481</v>
      </c>
      <c r="Y251" t="s">
        <v>561</v>
      </c>
      <c r="Z251" s="4">
        <v>44008</v>
      </c>
      <c r="AA251">
        <f t="shared" si="70"/>
        <v>5000</v>
      </c>
      <c r="AB251">
        <f t="shared" si="75"/>
        <v>1</v>
      </c>
      <c r="AF251">
        <f t="shared" si="63"/>
        <v>250</v>
      </c>
      <c r="AG251">
        <f t="shared" si="62"/>
        <v>20000</v>
      </c>
    </row>
    <row r="252" spans="1:33" x14ac:dyDescent="0.25">
      <c r="A252" s="4">
        <v>43994</v>
      </c>
      <c r="B252" s="10" t="s">
        <v>24</v>
      </c>
      <c r="D252" s="5">
        <v>7000</v>
      </c>
      <c r="E252" s="5">
        <f t="shared" si="74"/>
        <v>0</v>
      </c>
      <c r="L252" t="s">
        <v>367</v>
      </c>
      <c r="M252" t="str">
        <f t="shared" si="65"/>
        <v>MN03</v>
      </c>
      <c r="N252" t="s">
        <v>15</v>
      </c>
      <c r="O252">
        <v>1</v>
      </c>
      <c r="P252">
        <f t="shared" si="71"/>
        <v>5000</v>
      </c>
      <c r="S252" s="10" t="s">
        <v>12</v>
      </c>
      <c r="T252">
        <v>8</v>
      </c>
      <c r="U252">
        <f>T252 - SUMIF(N245:N270,S252,O245:O270)</f>
        <v>0</v>
      </c>
      <c r="X252" t="s">
        <v>482</v>
      </c>
      <c r="Y252" t="s">
        <v>574</v>
      </c>
      <c r="Z252" s="4">
        <v>44008</v>
      </c>
      <c r="AA252">
        <f t="shared" si="70"/>
        <v>7500</v>
      </c>
      <c r="AB252">
        <f t="shared" si="75"/>
        <v>1</v>
      </c>
      <c r="AF252">
        <f t="shared" si="63"/>
        <v>251</v>
      </c>
      <c r="AG252">
        <f t="shared" si="62"/>
        <v>20000</v>
      </c>
    </row>
    <row r="253" spans="1:33" x14ac:dyDescent="0.25">
      <c r="A253" s="6" t="s">
        <v>4</v>
      </c>
      <c r="B253" s="11"/>
      <c r="C253" s="8"/>
      <c r="D253" s="8"/>
      <c r="E253" s="9">
        <f>SUM(E233:E252)</f>
        <v>132500</v>
      </c>
      <c r="L253" t="s">
        <v>368</v>
      </c>
      <c r="M253" t="str">
        <f t="shared" si="65"/>
        <v>MK02</v>
      </c>
      <c r="N253" t="s">
        <v>6</v>
      </c>
      <c r="O253">
        <v>2</v>
      </c>
      <c r="P253">
        <f t="shared" si="71"/>
        <v>5000</v>
      </c>
      <c r="S253" s="10" t="s">
        <v>13</v>
      </c>
      <c r="T253">
        <v>1</v>
      </c>
      <c r="U253">
        <f>T253 - SUMIF(N246:N271,S253,O246:O271)</f>
        <v>0</v>
      </c>
      <c r="X253" t="s">
        <v>483</v>
      </c>
      <c r="Y253" t="s">
        <v>601</v>
      </c>
      <c r="Z253" s="4">
        <v>44008</v>
      </c>
      <c r="AA253">
        <f t="shared" si="70"/>
        <v>25000</v>
      </c>
      <c r="AB253">
        <f t="shared" si="75"/>
        <v>1</v>
      </c>
      <c r="AF253">
        <f t="shared" si="63"/>
        <v>252</v>
      </c>
      <c r="AG253">
        <f t="shared" si="62"/>
        <v>20500</v>
      </c>
    </row>
    <row r="254" spans="1:33" x14ac:dyDescent="0.25">
      <c r="A254" s="4">
        <v>43995</v>
      </c>
      <c r="B254" s="10" t="s">
        <v>5</v>
      </c>
      <c r="C254">
        <v>13</v>
      </c>
      <c r="D254" s="5">
        <v>5000</v>
      </c>
      <c r="E254" s="5">
        <f>D254*C254</f>
        <v>65000</v>
      </c>
      <c r="L254" t="s">
        <v>368</v>
      </c>
      <c r="M254" t="str">
        <f t="shared" si="65"/>
        <v>MK08</v>
      </c>
      <c r="N254" t="s">
        <v>12</v>
      </c>
      <c r="O254">
        <v>2</v>
      </c>
      <c r="P254">
        <f t="shared" si="71"/>
        <v>10000</v>
      </c>
      <c r="S254" s="10" t="s">
        <v>15</v>
      </c>
      <c r="T254">
        <v>1</v>
      </c>
      <c r="U254">
        <f>T254 - SUMIF(N246:N266,S254,O246:O266)</f>
        <v>0</v>
      </c>
      <c r="X254" t="s">
        <v>484</v>
      </c>
      <c r="Y254" t="s">
        <v>555</v>
      </c>
      <c r="Z254" s="4">
        <v>44008</v>
      </c>
      <c r="AA254">
        <f t="shared" si="70"/>
        <v>5000</v>
      </c>
      <c r="AB254">
        <f t="shared" si="75"/>
        <v>1</v>
      </c>
      <c r="AF254">
        <f t="shared" si="63"/>
        <v>253</v>
      </c>
      <c r="AG254">
        <f t="shared" si="62"/>
        <v>21000</v>
      </c>
    </row>
    <row r="255" spans="1:33" x14ac:dyDescent="0.25">
      <c r="A255" s="4">
        <v>43995</v>
      </c>
      <c r="B255" s="10" t="s">
        <v>6</v>
      </c>
      <c r="C255">
        <v>6</v>
      </c>
      <c r="D255" s="5">
        <v>2500</v>
      </c>
      <c r="E255" s="5">
        <f>D255*C255</f>
        <v>15000</v>
      </c>
      <c r="L255" t="s">
        <v>369</v>
      </c>
      <c r="M255" t="str">
        <f t="shared" si="65"/>
        <v>MK01</v>
      </c>
      <c r="N255" t="s">
        <v>5</v>
      </c>
      <c r="O255">
        <v>2</v>
      </c>
      <c r="P255">
        <f t="shared" si="71"/>
        <v>10000</v>
      </c>
      <c r="S255" s="10"/>
      <c r="X255" t="s">
        <v>485</v>
      </c>
      <c r="Y255" t="s">
        <v>584</v>
      </c>
      <c r="Z255" s="4">
        <v>44008</v>
      </c>
      <c r="AA255">
        <f t="shared" si="70"/>
        <v>10000</v>
      </c>
      <c r="AB255">
        <f t="shared" si="75"/>
        <v>1</v>
      </c>
      <c r="AF255">
        <f t="shared" si="63"/>
        <v>254</v>
      </c>
      <c r="AG255">
        <f t="shared" si="62"/>
        <v>22000</v>
      </c>
    </row>
    <row r="256" spans="1:33" x14ac:dyDescent="0.25">
      <c r="A256" s="4">
        <v>43995</v>
      </c>
      <c r="B256" s="10" t="s">
        <v>7</v>
      </c>
      <c r="C256">
        <v>1</v>
      </c>
      <c r="D256" s="5">
        <v>5000</v>
      </c>
      <c r="E256" s="5">
        <f t="shared" ref="E256" si="76">D256*C256</f>
        <v>5000</v>
      </c>
      <c r="L256" t="s">
        <v>369</v>
      </c>
      <c r="M256" t="str">
        <f t="shared" si="65"/>
        <v>MK06</v>
      </c>
      <c r="N256" t="s">
        <v>10</v>
      </c>
      <c r="O256">
        <v>1</v>
      </c>
      <c r="P256">
        <f t="shared" si="71"/>
        <v>5000</v>
      </c>
      <c r="X256" t="s">
        <v>486</v>
      </c>
      <c r="Y256" t="s">
        <v>571</v>
      </c>
      <c r="Z256" s="4">
        <v>44008</v>
      </c>
      <c r="AA256">
        <f t="shared" si="70"/>
        <v>5000</v>
      </c>
      <c r="AB256">
        <f t="shared" si="75"/>
        <v>1</v>
      </c>
      <c r="AF256">
        <f t="shared" si="63"/>
        <v>255</v>
      </c>
      <c r="AG256">
        <f t="shared" si="62"/>
        <v>22000</v>
      </c>
    </row>
    <row r="257" spans="1:33" x14ac:dyDescent="0.25">
      <c r="A257" s="4">
        <v>43995</v>
      </c>
      <c r="B257" s="10" t="s">
        <v>8</v>
      </c>
      <c r="C257">
        <f>8+12</f>
        <v>20</v>
      </c>
      <c r="D257" s="5">
        <v>500</v>
      </c>
      <c r="E257" s="5">
        <f>D257*C257</f>
        <v>10000</v>
      </c>
      <c r="L257" t="s">
        <v>370</v>
      </c>
      <c r="M257" t="str">
        <f t="shared" si="65"/>
        <v>MK02</v>
      </c>
      <c r="N257" t="s">
        <v>6</v>
      </c>
      <c r="O257">
        <v>2</v>
      </c>
      <c r="P257">
        <f t="shared" si="71"/>
        <v>5000</v>
      </c>
      <c r="X257" t="s">
        <v>487</v>
      </c>
      <c r="Y257" t="s">
        <v>535</v>
      </c>
      <c r="Z257" s="4">
        <v>44008</v>
      </c>
      <c r="AA257">
        <f t="shared" si="70"/>
        <v>7500</v>
      </c>
      <c r="AB257">
        <f t="shared" si="75"/>
        <v>1</v>
      </c>
      <c r="AF257">
        <f t="shared" si="63"/>
        <v>256</v>
      </c>
      <c r="AG257">
        <f t="shared" si="62"/>
        <v>22000</v>
      </c>
    </row>
    <row r="258" spans="1:33" x14ac:dyDescent="0.25">
      <c r="A258" s="4">
        <v>43995</v>
      </c>
      <c r="B258" s="10" t="s">
        <v>9</v>
      </c>
      <c r="D258" s="5">
        <v>5000</v>
      </c>
      <c r="E258" s="5">
        <f t="shared" ref="E258:E273" si="77">D258*C258</f>
        <v>0</v>
      </c>
      <c r="L258" t="s">
        <v>370</v>
      </c>
      <c r="M258" t="str">
        <f t="shared" si="65"/>
        <v>MK08</v>
      </c>
      <c r="N258" t="s">
        <v>12</v>
      </c>
      <c r="O258">
        <v>2</v>
      </c>
      <c r="P258">
        <f t="shared" si="71"/>
        <v>10000</v>
      </c>
      <c r="X258" t="s">
        <v>488</v>
      </c>
      <c r="Y258" t="s">
        <v>546</v>
      </c>
      <c r="Z258" s="4">
        <v>44009</v>
      </c>
      <c r="AA258">
        <f t="shared" si="70"/>
        <v>10000</v>
      </c>
      <c r="AB258">
        <f t="shared" ref="AB258:AB270" si="78">COUNTIF(Y$258:Y$270,Y258)</f>
        <v>1</v>
      </c>
      <c r="AD258" t="str">
        <f ca="1">CONCATENATE("K",IF(AF258 &lt;= $AL$2, RANDBETWEEN(1,20), IF(AF258 &gt;= $AL$4, RANDBETWEEN(61,80), IF(AF258 &lt; $AL$3, RANDBETWEEN(21,40), IF(AF258 &gt;= $AL$3, RANDBETWEEN(41,60))))))</f>
        <v>K15</v>
      </c>
      <c r="AF258">
        <f t="shared" si="63"/>
        <v>257</v>
      </c>
      <c r="AG258">
        <f t="shared" si="62"/>
        <v>22000</v>
      </c>
    </row>
    <row r="259" spans="1:33" x14ac:dyDescent="0.25">
      <c r="A259" s="4">
        <v>43995</v>
      </c>
      <c r="B259" s="10" t="s">
        <v>10</v>
      </c>
      <c r="C259">
        <v>3</v>
      </c>
      <c r="D259" s="5">
        <v>5000</v>
      </c>
      <c r="E259" s="5">
        <f t="shared" si="77"/>
        <v>15000</v>
      </c>
      <c r="L259" t="s">
        <v>371</v>
      </c>
      <c r="M259" t="str">
        <f t="shared" si="65"/>
        <v>MK04</v>
      </c>
      <c r="N259" t="s">
        <v>8</v>
      </c>
      <c r="O259">
        <v>4</v>
      </c>
      <c r="P259">
        <f t="shared" si="71"/>
        <v>2000</v>
      </c>
      <c r="X259" t="s">
        <v>489</v>
      </c>
      <c r="Y259" t="s">
        <v>540</v>
      </c>
      <c r="Z259" s="4">
        <v>44009</v>
      </c>
      <c r="AA259">
        <f t="shared" si="70"/>
        <v>27500</v>
      </c>
      <c r="AB259">
        <f t="shared" si="78"/>
        <v>1</v>
      </c>
      <c r="AF259">
        <f t="shared" si="63"/>
        <v>258</v>
      </c>
      <c r="AG259">
        <f t="shared" ref="AG259:AG297" si="79">SMALL($AA$2:$AA$297,AF259)</f>
        <v>25000</v>
      </c>
    </row>
    <row r="260" spans="1:33" x14ac:dyDescent="0.25">
      <c r="A260" s="4">
        <v>43995</v>
      </c>
      <c r="B260" s="10" t="s">
        <v>11</v>
      </c>
      <c r="D260" s="5">
        <v>10000</v>
      </c>
      <c r="E260" s="5">
        <f t="shared" si="77"/>
        <v>0</v>
      </c>
      <c r="L260" t="s">
        <v>371</v>
      </c>
      <c r="M260" t="str">
        <f t="shared" si="65"/>
        <v>MK08</v>
      </c>
      <c r="N260" t="s">
        <v>12</v>
      </c>
      <c r="O260">
        <v>2</v>
      </c>
      <c r="P260">
        <f t="shared" si="71"/>
        <v>10000</v>
      </c>
      <c r="X260" t="s">
        <v>490</v>
      </c>
      <c r="Y260" t="s">
        <v>604</v>
      </c>
      <c r="Z260" s="4">
        <v>44009</v>
      </c>
      <c r="AA260">
        <f t="shared" ref="AA260:AA291" si="80">SUMIF($L$2:$L$521,X260,$P$2:$P$521)</f>
        <v>8000</v>
      </c>
      <c r="AB260">
        <f t="shared" si="78"/>
        <v>1</v>
      </c>
      <c r="AF260">
        <f t="shared" ref="AF260:AF297" si="81">AF259+1</f>
        <v>259</v>
      </c>
      <c r="AG260">
        <f t="shared" si="79"/>
        <v>25000</v>
      </c>
    </row>
    <row r="261" spans="1:33" x14ac:dyDescent="0.25">
      <c r="A261" s="4">
        <v>43995</v>
      </c>
      <c r="B261" s="10" t="s">
        <v>12</v>
      </c>
      <c r="C261">
        <v>6</v>
      </c>
      <c r="D261" s="5">
        <v>5000</v>
      </c>
      <c r="E261" s="5">
        <f t="shared" si="77"/>
        <v>30000</v>
      </c>
      <c r="L261" t="s">
        <v>372</v>
      </c>
      <c r="M261" t="str">
        <f t="shared" si="65"/>
        <v>MK08</v>
      </c>
      <c r="N261" t="s">
        <v>12</v>
      </c>
      <c r="O261">
        <v>2</v>
      </c>
      <c r="P261">
        <f t="shared" si="71"/>
        <v>10000</v>
      </c>
      <c r="X261" t="s">
        <v>491</v>
      </c>
      <c r="Y261" t="s">
        <v>596</v>
      </c>
      <c r="Z261" s="4">
        <v>44009</v>
      </c>
      <c r="AA261">
        <f t="shared" si="80"/>
        <v>10000</v>
      </c>
      <c r="AB261">
        <f t="shared" si="78"/>
        <v>1</v>
      </c>
      <c r="AF261">
        <f t="shared" si="81"/>
        <v>260</v>
      </c>
      <c r="AG261">
        <f t="shared" si="79"/>
        <v>25000</v>
      </c>
    </row>
    <row r="262" spans="1:33" x14ac:dyDescent="0.25">
      <c r="A262" s="4">
        <v>43995</v>
      </c>
      <c r="B262" s="10" t="s">
        <v>13</v>
      </c>
      <c r="D262" s="5">
        <v>5000</v>
      </c>
      <c r="E262" s="5">
        <f t="shared" si="77"/>
        <v>0</v>
      </c>
      <c r="K262" s="4">
        <v>43998</v>
      </c>
      <c r="L262" t="s">
        <v>373</v>
      </c>
      <c r="M262" t="str">
        <f t="shared" ref="M262:M325" si="82">S262</f>
        <v>MK01</v>
      </c>
      <c r="N262" t="str">
        <f t="shared" ref="N262:N325" si="83">T262</f>
        <v>Jasuke Besar</v>
      </c>
      <c r="O262">
        <f t="shared" ref="O262:O325" si="84">U262</f>
        <v>3</v>
      </c>
      <c r="P262">
        <f t="shared" ref="P262:P325" si="85">V262</f>
        <v>15000</v>
      </c>
      <c r="R262" t="s">
        <v>66</v>
      </c>
      <c r="S262" t="str">
        <f t="shared" ref="S262:S281" si="86">VLOOKUP(T262,$G$1:$I$21,2,FALSE)</f>
        <v>MK01</v>
      </c>
      <c r="T262" t="s">
        <v>5</v>
      </c>
      <c r="U262">
        <v>3</v>
      </c>
      <c r="V262">
        <f t="shared" ref="V262:V281" si="87">VLOOKUP(T262,$G$1:$I$21,3,FALSE) * U262</f>
        <v>15000</v>
      </c>
      <c r="X262" t="s">
        <v>492</v>
      </c>
      <c r="Y262" t="s">
        <v>536</v>
      </c>
      <c r="Z262" s="4">
        <v>44009</v>
      </c>
      <c r="AA262">
        <f t="shared" si="80"/>
        <v>5000</v>
      </c>
      <c r="AB262">
        <f t="shared" si="78"/>
        <v>1</v>
      </c>
      <c r="AF262">
        <f t="shared" si="81"/>
        <v>261</v>
      </c>
      <c r="AG262">
        <f t="shared" si="79"/>
        <v>25000</v>
      </c>
    </row>
    <row r="263" spans="1:33" x14ac:dyDescent="0.25">
      <c r="A263" s="4">
        <v>43995</v>
      </c>
      <c r="B263" s="10" t="s">
        <v>14</v>
      </c>
      <c r="C263">
        <v>2</v>
      </c>
      <c r="D263" s="5">
        <v>5000</v>
      </c>
      <c r="E263" s="5">
        <f t="shared" si="77"/>
        <v>10000</v>
      </c>
      <c r="L263" t="s">
        <v>374</v>
      </c>
      <c r="M263" t="str">
        <f t="shared" si="82"/>
        <v>MK01</v>
      </c>
      <c r="N263" t="str">
        <f t="shared" si="83"/>
        <v>Jasuke Besar</v>
      </c>
      <c r="O263">
        <f t="shared" si="84"/>
        <v>2</v>
      </c>
      <c r="P263">
        <f t="shared" si="85"/>
        <v>10000</v>
      </c>
      <c r="R263" t="s">
        <v>67</v>
      </c>
      <c r="S263" t="str">
        <f t="shared" si="86"/>
        <v>MK01</v>
      </c>
      <c r="T263" t="s">
        <v>5</v>
      </c>
      <c r="U263">
        <v>2</v>
      </c>
      <c r="V263">
        <f t="shared" si="87"/>
        <v>10000</v>
      </c>
      <c r="X263" t="s">
        <v>493</v>
      </c>
      <c r="Y263" t="s">
        <v>593</v>
      </c>
      <c r="Z263" s="4">
        <v>44009</v>
      </c>
      <c r="AA263">
        <f t="shared" si="80"/>
        <v>10000</v>
      </c>
      <c r="AB263">
        <f t="shared" si="78"/>
        <v>1</v>
      </c>
      <c r="AF263">
        <f t="shared" si="81"/>
        <v>262</v>
      </c>
      <c r="AG263">
        <f t="shared" si="79"/>
        <v>25000</v>
      </c>
    </row>
    <row r="264" spans="1:33" x14ac:dyDescent="0.25">
      <c r="A264" s="4">
        <v>43995</v>
      </c>
      <c r="B264" s="10" t="s">
        <v>15</v>
      </c>
      <c r="D264" s="5">
        <v>5000</v>
      </c>
      <c r="E264" s="5">
        <f t="shared" si="77"/>
        <v>0</v>
      </c>
      <c r="L264" t="s">
        <v>375</v>
      </c>
      <c r="M264" t="str">
        <f t="shared" si="82"/>
        <v>MK02</v>
      </c>
      <c r="N264" t="str">
        <f t="shared" si="83"/>
        <v>Jasuke Kecil</v>
      </c>
      <c r="O264">
        <f t="shared" si="84"/>
        <v>3</v>
      </c>
      <c r="P264">
        <f t="shared" si="85"/>
        <v>7500</v>
      </c>
      <c r="R264" t="s">
        <v>68</v>
      </c>
      <c r="S264" t="str">
        <f t="shared" si="86"/>
        <v>MK02</v>
      </c>
      <c r="T264" t="s">
        <v>6</v>
      </c>
      <c r="U264">
        <v>3</v>
      </c>
      <c r="V264">
        <f t="shared" si="87"/>
        <v>7500</v>
      </c>
      <c r="X264" t="s">
        <v>494</v>
      </c>
      <c r="Y264" t="s">
        <v>561</v>
      </c>
      <c r="Z264" s="4">
        <v>44009</v>
      </c>
      <c r="AA264">
        <f t="shared" si="80"/>
        <v>7000</v>
      </c>
      <c r="AB264">
        <f t="shared" si="78"/>
        <v>1</v>
      </c>
      <c r="AF264">
        <f t="shared" si="81"/>
        <v>263</v>
      </c>
      <c r="AG264">
        <f t="shared" si="79"/>
        <v>25000</v>
      </c>
    </row>
    <row r="265" spans="1:33" x14ac:dyDescent="0.25">
      <c r="A265" s="4">
        <v>43995</v>
      </c>
      <c r="B265" s="10" t="s">
        <v>16</v>
      </c>
      <c r="C265">
        <v>6</v>
      </c>
      <c r="D265" s="5">
        <v>5000</v>
      </c>
      <c r="E265" s="5">
        <f t="shared" si="77"/>
        <v>30000</v>
      </c>
      <c r="L265" t="s">
        <v>376</v>
      </c>
      <c r="M265" t="str">
        <f t="shared" si="82"/>
        <v>MK03</v>
      </c>
      <c r="N265" t="str">
        <f t="shared" si="83"/>
        <v>Sosis Paketan</v>
      </c>
      <c r="O265">
        <f t="shared" si="84"/>
        <v>4</v>
      </c>
      <c r="P265">
        <f t="shared" si="85"/>
        <v>20000</v>
      </c>
      <c r="R265" t="s">
        <v>69</v>
      </c>
      <c r="S265" t="str">
        <f t="shared" si="86"/>
        <v>MK03</v>
      </c>
      <c r="T265" t="s">
        <v>7</v>
      </c>
      <c r="U265">
        <v>4</v>
      </c>
      <c r="V265">
        <f t="shared" si="87"/>
        <v>20000</v>
      </c>
      <c r="X265" t="s">
        <v>495</v>
      </c>
      <c r="Y265" t="s">
        <v>578</v>
      </c>
      <c r="Z265" s="4">
        <v>44009</v>
      </c>
      <c r="AA265">
        <f t="shared" si="80"/>
        <v>15000</v>
      </c>
      <c r="AB265">
        <f t="shared" si="78"/>
        <v>1</v>
      </c>
      <c r="AF265">
        <f t="shared" si="81"/>
        <v>264</v>
      </c>
      <c r="AG265">
        <f t="shared" si="79"/>
        <v>25000</v>
      </c>
    </row>
    <row r="266" spans="1:33" x14ac:dyDescent="0.25">
      <c r="A266" s="4">
        <v>43995</v>
      </c>
      <c r="B266" s="10" t="s">
        <v>17</v>
      </c>
      <c r="D266" s="5">
        <v>5000</v>
      </c>
      <c r="E266" s="5">
        <f t="shared" si="77"/>
        <v>0</v>
      </c>
      <c r="L266" t="s">
        <v>376</v>
      </c>
      <c r="M266" t="str">
        <f t="shared" si="82"/>
        <v>MK05</v>
      </c>
      <c r="N266" t="str">
        <f t="shared" si="83"/>
        <v>Sosis Bakar</v>
      </c>
      <c r="O266">
        <f t="shared" si="84"/>
        <v>1</v>
      </c>
      <c r="P266">
        <f t="shared" si="85"/>
        <v>5000</v>
      </c>
      <c r="R266" t="s">
        <v>69</v>
      </c>
      <c r="S266" t="str">
        <f t="shared" si="86"/>
        <v>MK05</v>
      </c>
      <c r="T266" t="s">
        <v>9</v>
      </c>
      <c r="U266">
        <v>1</v>
      </c>
      <c r="V266">
        <f t="shared" si="87"/>
        <v>5000</v>
      </c>
      <c r="X266" t="s">
        <v>496</v>
      </c>
      <c r="Y266" t="s">
        <v>577</v>
      </c>
      <c r="Z266" s="4">
        <v>44009</v>
      </c>
      <c r="AA266">
        <f t="shared" si="80"/>
        <v>7000</v>
      </c>
      <c r="AB266">
        <f t="shared" si="78"/>
        <v>1</v>
      </c>
      <c r="AF266">
        <f t="shared" si="81"/>
        <v>265</v>
      </c>
      <c r="AG266">
        <f t="shared" si="79"/>
        <v>25000</v>
      </c>
    </row>
    <row r="267" spans="1:33" x14ac:dyDescent="0.25">
      <c r="A267" s="4">
        <v>43995</v>
      </c>
      <c r="B267" s="10" t="s">
        <v>18</v>
      </c>
      <c r="C267">
        <v>1</v>
      </c>
      <c r="D267" s="5">
        <v>5000</v>
      </c>
      <c r="E267" s="5">
        <f t="shared" si="77"/>
        <v>5000</v>
      </c>
      <c r="L267" t="s">
        <v>376</v>
      </c>
      <c r="M267" t="str">
        <f t="shared" si="82"/>
        <v>MK03</v>
      </c>
      <c r="N267" t="str">
        <f t="shared" si="83"/>
        <v>Sosis Paketan</v>
      </c>
      <c r="O267">
        <f t="shared" si="84"/>
        <v>2</v>
      </c>
      <c r="P267">
        <f t="shared" si="85"/>
        <v>10000</v>
      </c>
      <c r="R267" t="s">
        <v>69</v>
      </c>
      <c r="S267" t="str">
        <f t="shared" si="86"/>
        <v>MK03</v>
      </c>
      <c r="T267" t="s">
        <v>7</v>
      </c>
      <c r="U267">
        <v>2</v>
      </c>
      <c r="V267">
        <f t="shared" si="87"/>
        <v>10000</v>
      </c>
      <c r="X267" t="s">
        <v>497</v>
      </c>
      <c r="Y267" t="s">
        <v>597</v>
      </c>
      <c r="Z267" s="4">
        <v>44009</v>
      </c>
      <c r="AA267">
        <f t="shared" si="80"/>
        <v>5000</v>
      </c>
      <c r="AB267">
        <f t="shared" si="78"/>
        <v>1</v>
      </c>
      <c r="AF267">
        <f t="shared" si="81"/>
        <v>266</v>
      </c>
      <c r="AG267">
        <f t="shared" si="79"/>
        <v>25000</v>
      </c>
    </row>
    <row r="268" spans="1:33" x14ac:dyDescent="0.25">
      <c r="A268" s="4">
        <v>43995</v>
      </c>
      <c r="B268" s="10" t="s">
        <v>19</v>
      </c>
      <c r="D268" s="5">
        <v>5000</v>
      </c>
      <c r="E268" s="5">
        <f t="shared" si="77"/>
        <v>0</v>
      </c>
      <c r="L268" t="s">
        <v>377</v>
      </c>
      <c r="M268" t="str">
        <f t="shared" si="82"/>
        <v>MK01</v>
      </c>
      <c r="N268" t="str">
        <f t="shared" si="83"/>
        <v>Jasuke Besar</v>
      </c>
      <c r="O268">
        <f t="shared" si="84"/>
        <v>3</v>
      </c>
      <c r="P268">
        <f t="shared" si="85"/>
        <v>15000</v>
      </c>
      <c r="R268" t="s">
        <v>70</v>
      </c>
      <c r="S268" t="str">
        <f t="shared" si="86"/>
        <v>MK01</v>
      </c>
      <c r="T268" t="s">
        <v>5</v>
      </c>
      <c r="U268">
        <v>3</v>
      </c>
      <c r="V268">
        <f t="shared" si="87"/>
        <v>15000</v>
      </c>
      <c r="X268" t="s">
        <v>498</v>
      </c>
      <c r="Y268" t="s">
        <v>555</v>
      </c>
      <c r="Z268" s="4">
        <v>44009</v>
      </c>
      <c r="AA268">
        <f t="shared" si="80"/>
        <v>5000</v>
      </c>
      <c r="AB268">
        <f t="shared" si="78"/>
        <v>1</v>
      </c>
      <c r="AF268">
        <f t="shared" si="81"/>
        <v>267</v>
      </c>
      <c r="AG268">
        <f t="shared" si="79"/>
        <v>25000</v>
      </c>
    </row>
    <row r="269" spans="1:33" x14ac:dyDescent="0.25">
      <c r="A269" s="4">
        <v>43995</v>
      </c>
      <c r="B269" s="10" t="s">
        <v>20</v>
      </c>
      <c r="C269">
        <v>2</v>
      </c>
      <c r="D269" s="5">
        <v>5000</v>
      </c>
      <c r="E269" s="5">
        <f t="shared" si="77"/>
        <v>10000</v>
      </c>
      <c r="L269" t="s">
        <v>377</v>
      </c>
      <c r="M269" t="str">
        <f t="shared" si="82"/>
        <v>MK04</v>
      </c>
      <c r="N269" t="str">
        <f t="shared" si="83"/>
        <v>Sosis Bijian</v>
      </c>
      <c r="O269">
        <f t="shared" si="84"/>
        <v>14</v>
      </c>
      <c r="P269">
        <f t="shared" si="85"/>
        <v>7000</v>
      </c>
      <c r="R269" t="s">
        <v>70</v>
      </c>
      <c r="S269" t="str">
        <f t="shared" si="86"/>
        <v>MK04</v>
      </c>
      <c r="T269" t="s">
        <v>8</v>
      </c>
      <c r="U269">
        <v>14</v>
      </c>
      <c r="V269">
        <f t="shared" si="87"/>
        <v>7000</v>
      </c>
      <c r="X269" t="s">
        <v>499</v>
      </c>
      <c r="Y269" t="s">
        <v>582</v>
      </c>
      <c r="Z269" s="4">
        <v>44009</v>
      </c>
      <c r="AA269">
        <f t="shared" si="80"/>
        <v>9000</v>
      </c>
      <c r="AB269">
        <f t="shared" si="78"/>
        <v>1</v>
      </c>
      <c r="AF269">
        <f t="shared" si="81"/>
        <v>268</v>
      </c>
      <c r="AG269">
        <f t="shared" si="79"/>
        <v>25000</v>
      </c>
    </row>
    <row r="270" spans="1:33" x14ac:dyDescent="0.25">
      <c r="A270" s="4">
        <v>43995</v>
      </c>
      <c r="B270" s="10" t="s">
        <v>21</v>
      </c>
      <c r="C270">
        <v>1</v>
      </c>
      <c r="D270" s="5">
        <v>7000</v>
      </c>
      <c r="E270" s="5">
        <f t="shared" si="77"/>
        <v>7000</v>
      </c>
      <c r="L270" t="s">
        <v>378</v>
      </c>
      <c r="M270" t="str">
        <f t="shared" si="82"/>
        <v>MK04</v>
      </c>
      <c r="N270" t="str">
        <f t="shared" si="83"/>
        <v>Sosis Bijian</v>
      </c>
      <c r="O270">
        <f t="shared" si="84"/>
        <v>6</v>
      </c>
      <c r="P270">
        <f t="shared" si="85"/>
        <v>3000</v>
      </c>
      <c r="R270" t="s">
        <v>71</v>
      </c>
      <c r="S270" t="str">
        <f t="shared" si="86"/>
        <v>MK04</v>
      </c>
      <c r="T270" t="s">
        <v>8</v>
      </c>
      <c r="U270">
        <v>6</v>
      </c>
      <c r="V270">
        <f t="shared" si="87"/>
        <v>3000</v>
      </c>
      <c r="X270" t="s">
        <v>500</v>
      </c>
      <c r="Y270" t="s">
        <v>564</v>
      </c>
      <c r="Z270" s="4">
        <v>44009</v>
      </c>
      <c r="AA270">
        <f t="shared" si="80"/>
        <v>9000</v>
      </c>
      <c r="AB270">
        <f t="shared" si="78"/>
        <v>1</v>
      </c>
      <c r="AF270">
        <f t="shared" si="81"/>
        <v>269</v>
      </c>
      <c r="AG270">
        <f t="shared" si="79"/>
        <v>25000</v>
      </c>
    </row>
    <row r="271" spans="1:33" x14ac:dyDescent="0.25">
      <c r="A271" s="4">
        <v>43995</v>
      </c>
      <c r="B271" s="10" t="s">
        <v>22</v>
      </c>
      <c r="D271" s="5">
        <v>7000</v>
      </c>
      <c r="E271" s="5">
        <f t="shared" si="77"/>
        <v>0</v>
      </c>
      <c r="L271" t="s">
        <v>379</v>
      </c>
      <c r="M271" t="str">
        <f t="shared" si="82"/>
        <v>MK07</v>
      </c>
      <c r="N271" t="str">
        <f t="shared" si="83"/>
        <v>Salad Buah</v>
      </c>
      <c r="O271">
        <f t="shared" si="84"/>
        <v>4</v>
      </c>
      <c r="P271">
        <f t="shared" si="85"/>
        <v>40000</v>
      </c>
      <c r="R271" t="s">
        <v>72</v>
      </c>
      <c r="S271" t="str">
        <f t="shared" si="86"/>
        <v>MK07</v>
      </c>
      <c r="T271" t="s">
        <v>48</v>
      </c>
      <c r="U271">
        <v>4</v>
      </c>
      <c r="V271">
        <f t="shared" si="87"/>
        <v>40000</v>
      </c>
      <c r="X271" t="s">
        <v>501</v>
      </c>
      <c r="Y271" t="s">
        <v>587</v>
      </c>
      <c r="Z271" s="4">
        <v>44010</v>
      </c>
      <c r="AA271">
        <f t="shared" si="80"/>
        <v>16000</v>
      </c>
      <c r="AB271">
        <f t="shared" ref="AB271:AB282" si="88">COUNTIF(Y$271:Y$282,Y271)</f>
        <v>1</v>
      </c>
      <c r="AF271">
        <f t="shared" si="81"/>
        <v>270</v>
      </c>
      <c r="AG271">
        <f t="shared" si="79"/>
        <v>25000</v>
      </c>
    </row>
    <row r="272" spans="1:33" x14ac:dyDescent="0.25">
      <c r="A272" s="4">
        <v>43995</v>
      </c>
      <c r="B272" s="10" t="s">
        <v>23</v>
      </c>
      <c r="D272" s="5">
        <v>7000</v>
      </c>
      <c r="E272" s="5">
        <f t="shared" si="77"/>
        <v>0</v>
      </c>
      <c r="L272" t="s">
        <v>380</v>
      </c>
      <c r="M272" t="str">
        <f t="shared" si="82"/>
        <v>MK04</v>
      </c>
      <c r="N272" t="str">
        <f t="shared" si="83"/>
        <v>Sosis Bijian</v>
      </c>
      <c r="O272">
        <f t="shared" si="84"/>
        <v>10</v>
      </c>
      <c r="P272">
        <f t="shared" si="85"/>
        <v>5000</v>
      </c>
      <c r="R272" t="s">
        <v>73</v>
      </c>
      <c r="S272" t="str">
        <f t="shared" si="86"/>
        <v>MK04</v>
      </c>
      <c r="T272" t="s">
        <v>8</v>
      </c>
      <c r="U272">
        <v>10</v>
      </c>
      <c r="V272">
        <f t="shared" si="87"/>
        <v>5000</v>
      </c>
      <c r="X272" t="s">
        <v>502</v>
      </c>
      <c r="Y272" t="s">
        <v>574</v>
      </c>
      <c r="Z272" s="4">
        <v>44010</v>
      </c>
      <c r="AA272">
        <f t="shared" si="80"/>
        <v>5000</v>
      </c>
      <c r="AB272">
        <f t="shared" si="88"/>
        <v>1</v>
      </c>
      <c r="AF272">
        <f t="shared" si="81"/>
        <v>271</v>
      </c>
      <c r="AG272">
        <f t="shared" si="79"/>
        <v>25000</v>
      </c>
    </row>
    <row r="273" spans="1:33" x14ac:dyDescent="0.25">
      <c r="A273" s="4">
        <v>43995</v>
      </c>
      <c r="B273" s="10" t="s">
        <v>24</v>
      </c>
      <c r="D273" s="5">
        <v>7000</v>
      </c>
      <c r="E273" s="5">
        <f t="shared" si="77"/>
        <v>0</v>
      </c>
      <c r="L273" t="s">
        <v>380</v>
      </c>
      <c r="M273" t="str">
        <f t="shared" si="82"/>
        <v>MN02</v>
      </c>
      <c r="N273" t="str">
        <f t="shared" si="83"/>
        <v>Jus Tomat</v>
      </c>
      <c r="O273">
        <f t="shared" si="84"/>
        <v>1</v>
      </c>
      <c r="P273">
        <f t="shared" si="85"/>
        <v>5000</v>
      </c>
      <c r="R273" t="s">
        <v>73</v>
      </c>
      <c r="S273" t="str">
        <f t="shared" si="86"/>
        <v>MN02</v>
      </c>
      <c r="T273" t="s">
        <v>14</v>
      </c>
      <c r="U273">
        <v>1</v>
      </c>
      <c r="V273">
        <f t="shared" si="87"/>
        <v>5000</v>
      </c>
      <c r="X273" t="s">
        <v>503</v>
      </c>
      <c r="Y273" t="s">
        <v>569</v>
      </c>
      <c r="Z273" s="4">
        <v>44010</v>
      </c>
      <c r="AA273">
        <f t="shared" si="80"/>
        <v>6000</v>
      </c>
      <c r="AB273">
        <f t="shared" si="88"/>
        <v>1</v>
      </c>
      <c r="AF273">
        <f t="shared" si="81"/>
        <v>272</v>
      </c>
      <c r="AG273">
        <f t="shared" si="79"/>
        <v>25000</v>
      </c>
    </row>
    <row r="274" spans="1:33" x14ac:dyDescent="0.25">
      <c r="A274" s="6" t="s">
        <v>4</v>
      </c>
      <c r="B274" s="11"/>
      <c r="C274" s="8"/>
      <c r="D274" s="8"/>
      <c r="E274" s="9">
        <f>SUM(E254:E273)</f>
        <v>202000</v>
      </c>
      <c r="L274" t="s">
        <v>380</v>
      </c>
      <c r="M274" t="str">
        <f t="shared" si="82"/>
        <v>MK04</v>
      </c>
      <c r="N274" t="str">
        <f t="shared" si="83"/>
        <v>Sosis Bijian</v>
      </c>
      <c r="O274">
        <f t="shared" si="84"/>
        <v>6</v>
      </c>
      <c r="P274">
        <f t="shared" si="85"/>
        <v>3000</v>
      </c>
      <c r="R274" t="s">
        <v>73</v>
      </c>
      <c r="S274" t="str">
        <f t="shared" si="86"/>
        <v>MK04</v>
      </c>
      <c r="T274" t="s">
        <v>8</v>
      </c>
      <c r="U274">
        <v>6</v>
      </c>
      <c r="V274">
        <f t="shared" si="87"/>
        <v>3000</v>
      </c>
      <c r="X274" t="s">
        <v>504</v>
      </c>
      <c r="Y274" t="s">
        <v>582</v>
      </c>
      <c r="Z274" s="4">
        <v>44010</v>
      </c>
      <c r="AA274">
        <f t="shared" si="80"/>
        <v>10000</v>
      </c>
      <c r="AB274">
        <f t="shared" si="88"/>
        <v>1</v>
      </c>
      <c r="AF274">
        <f t="shared" si="81"/>
        <v>273</v>
      </c>
      <c r="AG274">
        <f t="shared" si="79"/>
        <v>25000</v>
      </c>
    </row>
    <row r="275" spans="1:33" x14ac:dyDescent="0.25">
      <c r="A275" s="4">
        <v>43996</v>
      </c>
      <c r="B275" s="10" t="s">
        <v>5</v>
      </c>
      <c r="C275">
        <v>12</v>
      </c>
      <c r="D275" s="5">
        <v>5000</v>
      </c>
      <c r="E275" s="5">
        <f>D275*C275</f>
        <v>60000</v>
      </c>
      <c r="L275" t="s">
        <v>380</v>
      </c>
      <c r="M275" t="str">
        <f t="shared" si="82"/>
        <v>MN04</v>
      </c>
      <c r="N275" t="str">
        <f t="shared" si="83"/>
        <v>Jus Jambu</v>
      </c>
      <c r="O275">
        <f t="shared" si="84"/>
        <v>1</v>
      </c>
      <c r="P275">
        <f t="shared" si="85"/>
        <v>5000</v>
      </c>
      <c r="R275" t="s">
        <v>73</v>
      </c>
      <c r="S275" t="str">
        <f t="shared" si="86"/>
        <v>MN04</v>
      </c>
      <c r="T275" t="s">
        <v>16</v>
      </c>
      <c r="U275">
        <v>1</v>
      </c>
      <c r="V275">
        <f t="shared" si="87"/>
        <v>5000</v>
      </c>
      <c r="X275" t="s">
        <v>505</v>
      </c>
      <c r="Y275" t="s">
        <v>568</v>
      </c>
      <c r="Z275" s="4">
        <v>44010</v>
      </c>
      <c r="AA275">
        <f t="shared" si="80"/>
        <v>17000</v>
      </c>
      <c r="AB275">
        <f t="shared" si="88"/>
        <v>1</v>
      </c>
      <c r="AF275">
        <f t="shared" si="81"/>
        <v>274</v>
      </c>
      <c r="AG275">
        <f t="shared" si="79"/>
        <v>26000</v>
      </c>
    </row>
    <row r="276" spans="1:33" x14ac:dyDescent="0.25">
      <c r="A276" s="4">
        <v>43996</v>
      </c>
      <c r="B276" s="10" t="s">
        <v>6</v>
      </c>
      <c r="C276">
        <v>6</v>
      </c>
      <c r="D276" s="5">
        <v>2500</v>
      </c>
      <c r="E276" s="5">
        <f>D276*C276</f>
        <v>15000</v>
      </c>
      <c r="L276" t="s">
        <v>381</v>
      </c>
      <c r="M276" t="str">
        <f t="shared" si="82"/>
        <v>MN05</v>
      </c>
      <c r="N276" t="str">
        <f t="shared" si="83"/>
        <v>Jus Jeruk</v>
      </c>
      <c r="O276">
        <f t="shared" si="84"/>
        <v>1</v>
      </c>
      <c r="P276">
        <f t="shared" si="85"/>
        <v>5000</v>
      </c>
      <c r="R276" t="s">
        <v>74</v>
      </c>
      <c r="S276" t="str">
        <f t="shared" si="86"/>
        <v>MN05</v>
      </c>
      <c r="T276" t="s">
        <v>17</v>
      </c>
      <c r="U276">
        <v>1</v>
      </c>
      <c r="V276">
        <f t="shared" si="87"/>
        <v>5000</v>
      </c>
      <c r="X276" t="s">
        <v>506</v>
      </c>
      <c r="Y276" t="s">
        <v>537</v>
      </c>
      <c r="Z276" s="4">
        <v>44010</v>
      </c>
      <c r="AA276">
        <f t="shared" si="80"/>
        <v>9000</v>
      </c>
      <c r="AB276">
        <f t="shared" si="88"/>
        <v>1</v>
      </c>
      <c r="AF276">
        <f t="shared" si="81"/>
        <v>275</v>
      </c>
      <c r="AG276">
        <f t="shared" si="79"/>
        <v>27500</v>
      </c>
    </row>
    <row r="277" spans="1:33" x14ac:dyDescent="0.25">
      <c r="A277" s="4">
        <v>43996</v>
      </c>
      <c r="B277" s="10" t="s">
        <v>7</v>
      </c>
      <c r="C277">
        <v>1</v>
      </c>
      <c r="D277" s="5">
        <v>5000</v>
      </c>
      <c r="E277" s="5">
        <f t="shared" ref="E277" si="89">D277*C277</f>
        <v>5000</v>
      </c>
      <c r="L277" t="s">
        <v>381</v>
      </c>
      <c r="M277" t="str">
        <f t="shared" si="82"/>
        <v>MN08</v>
      </c>
      <c r="N277" t="str">
        <f t="shared" si="83"/>
        <v>Jus Alpukat</v>
      </c>
      <c r="O277">
        <f t="shared" si="84"/>
        <v>1</v>
      </c>
      <c r="P277">
        <f t="shared" si="85"/>
        <v>5000</v>
      </c>
      <c r="R277" t="s">
        <v>74</v>
      </c>
      <c r="S277" t="str">
        <f t="shared" si="86"/>
        <v>MN08</v>
      </c>
      <c r="T277" t="s">
        <v>20</v>
      </c>
      <c r="U277">
        <v>1</v>
      </c>
      <c r="V277">
        <f t="shared" si="87"/>
        <v>5000</v>
      </c>
      <c r="X277" t="s">
        <v>507</v>
      </c>
      <c r="Y277" t="s">
        <v>564</v>
      </c>
      <c r="Z277" s="4">
        <v>44010</v>
      </c>
      <c r="AA277">
        <f t="shared" si="80"/>
        <v>10000</v>
      </c>
      <c r="AB277">
        <f t="shared" si="88"/>
        <v>1</v>
      </c>
      <c r="AD277" t="str">
        <f ca="1">CONCATENATE("K",IF(AF277 &lt;= $AL$2, RANDBETWEEN(1,20), IF(AF277 &gt;= $AL$4, RANDBETWEEN(61,80), IF(AF277 &lt; $AL$3, RANDBETWEEN(21,40), IF(AF277 &gt;= $AL$3, RANDBETWEEN(41,60))))))</f>
        <v>K18</v>
      </c>
      <c r="AF277">
        <f t="shared" si="81"/>
        <v>276</v>
      </c>
      <c r="AG277">
        <f t="shared" si="79"/>
        <v>27500</v>
      </c>
    </row>
    <row r="278" spans="1:33" x14ac:dyDescent="0.25">
      <c r="A278" s="4">
        <v>43996</v>
      </c>
      <c r="B278" s="10" t="s">
        <v>8</v>
      </c>
      <c r="C278">
        <v>8</v>
      </c>
      <c r="D278" s="5">
        <v>500</v>
      </c>
      <c r="E278" s="5">
        <f>D278*C278</f>
        <v>4000</v>
      </c>
      <c r="L278" t="s">
        <v>382</v>
      </c>
      <c r="M278" t="str">
        <f t="shared" si="82"/>
        <v>MK08</v>
      </c>
      <c r="N278" t="str">
        <f t="shared" si="83"/>
        <v>Pentol Pedas</v>
      </c>
      <c r="O278">
        <f t="shared" si="84"/>
        <v>4</v>
      </c>
      <c r="P278">
        <f t="shared" si="85"/>
        <v>20000</v>
      </c>
      <c r="R278" t="s">
        <v>75</v>
      </c>
      <c r="S278" t="str">
        <f t="shared" si="86"/>
        <v>MK08</v>
      </c>
      <c r="T278" t="s">
        <v>12</v>
      </c>
      <c r="U278">
        <v>4</v>
      </c>
      <c r="V278">
        <f t="shared" si="87"/>
        <v>20000</v>
      </c>
      <c r="X278" t="s">
        <v>508</v>
      </c>
      <c r="Y278" t="s">
        <v>596</v>
      </c>
      <c r="Z278" s="4">
        <v>44010</v>
      </c>
      <c r="AA278">
        <f t="shared" si="80"/>
        <v>10000</v>
      </c>
      <c r="AB278">
        <f t="shared" si="88"/>
        <v>1</v>
      </c>
      <c r="AF278">
        <f t="shared" si="81"/>
        <v>277</v>
      </c>
      <c r="AG278">
        <f t="shared" si="79"/>
        <v>30000</v>
      </c>
    </row>
    <row r="279" spans="1:33" x14ac:dyDescent="0.25">
      <c r="A279" s="4">
        <v>43996</v>
      </c>
      <c r="B279" s="10" t="s">
        <v>9</v>
      </c>
      <c r="D279" s="5">
        <v>5000</v>
      </c>
      <c r="E279" s="5">
        <f t="shared" ref="E279:E294" si="90">D279*C279</f>
        <v>0</v>
      </c>
      <c r="L279" t="s">
        <v>383</v>
      </c>
      <c r="M279" t="str">
        <f t="shared" si="82"/>
        <v>MN08</v>
      </c>
      <c r="N279" t="str">
        <f t="shared" si="83"/>
        <v>Jus Alpukat</v>
      </c>
      <c r="O279">
        <f t="shared" si="84"/>
        <v>4</v>
      </c>
      <c r="P279">
        <f t="shared" si="85"/>
        <v>20000</v>
      </c>
      <c r="R279" t="s">
        <v>76</v>
      </c>
      <c r="S279" t="str">
        <f t="shared" si="86"/>
        <v>MN08</v>
      </c>
      <c r="T279" t="s">
        <v>20</v>
      </c>
      <c r="U279">
        <v>4</v>
      </c>
      <c r="V279">
        <f t="shared" si="87"/>
        <v>20000</v>
      </c>
      <c r="X279" t="s">
        <v>509</v>
      </c>
      <c r="Y279" t="s">
        <v>552</v>
      </c>
      <c r="Z279" s="4">
        <v>44010</v>
      </c>
      <c r="AA279">
        <f t="shared" si="80"/>
        <v>12000</v>
      </c>
      <c r="AB279">
        <f t="shared" si="88"/>
        <v>1</v>
      </c>
      <c r="AF279">
        <f t="shared" si="81"/>
        <v>278</v>
      </c>
      <c r="AG279">
        <f t="shared" si="79"/>
        <v>30000</v>
      </c>
    </row>
    <row r="280" spans="1:33" x14ac:dyDescent="0.25">
      <c r="A280" s="4">
        <v>43996</v>
      </c>
      <c r="B280" s="10" t="s">
        <v>10</v>
      </c>
      <c r="D280" s="5">
        <v>5000</v>
      </c>
      <c r="E280" s="5">
        <f t="shared" si="90"/>
        <v>0</v>
      </c>
      <c r="L280" t="s">
        <v>384</v>
      </c>
      <c r="M280" t="str">
        <f t="shared" si="82"/>
        <v>MN08</v>
      </c>
      <c r="N280" t="str">
        <f t="shared" si="83"/>
        <v>Jus Alpukat</v>
      </c>
      <c r="O280">
        <f t="shared" si="84"/>
        <v>1</v>
      </c>
      <c r="P280">
        <f t="shared" si="85"/>
        <v>5000</v>
      </c>
      <c r="R280" t="s">
        <v>77</v>
      </c>
      <c r="S280" t="str">
        <f t="shared" si="86"/>
        <v>MN08</v>
      </c>
      <c r="T280" t="s">
        <v>20</v>
      </c>
      <c r="U280">
        <v>1</v>
      </c>
      <c r="V280">
        <f t="shared" si="87"/>
        <v>5000</v>
      </c>
      <c r="X280" t="s">
        <v>510</v>
      </c>
      <c r="Y280" t="s">
        <v>575</v>
      </c>
      <c r="Z280" s="4">
        <v>44010</v>
      </c>
      <c r="AA280">
        <f t="shared" si="80"/>
        <v>10000</v>
      </c>
      <c r="AB280">
        <f t="shared" si="88"/>
        <v>1</v>
      </c>
      <c r="AF280">
        <f t="shared" si="81"/>
        <v>279</v>
      </c>
      <c r="AG280">
        <f t="shared" si="79"/>
        <v>30000</v>
      </c>
    </row>
    <row r="281" spans="1:33" x14ac:dyDescent="0.25">
      <c r="A281" s="4">
        <v>43996</v>
      </c>
      <c r="B281" s="10" t="s">
        <v>11</v>
      </c>
      <c r="C281">
        <v>3</v>
      </c>
      <c r="D281" s="5">
        <v>10000</v>
      </c>
      <c r="E281" s="5">
        <f t="shared" si="90"/>
        <v>30000</v>
      </c>
      <c r="L281" t="s">
        <v>384</v>
      </c>
      <c r="M281" t="str">
        <f t="shared" si="82"/>
        <v>MK07</v>
      </c>
      <c r="N281" t="str">
        <f t="shared" si="83"/>
        <v>Salad Buah</v>
      </c>
      <c r="O281">
        <f t="shared" si="84"/>
        <v>1</v>
      </c>
      <c r="P281">
        <f t="shared" si="85"/>
        <v>10000</v>
      </c>
      <c r="R281" t="s">
        <v>77</v>
      </c>
      <c r="S281" t="str">
        <f t="shared" si="86"/>
        <v>MK07</v>
      </c>
      <c r="T281" t="s">
        <v>48</v>
      </c>
      <c r="U281">
        <v>1</v>
      </c>
      <c r="V281">
        <f t="shared" si="87"/>
        <v>10000</v>
      </c>
      <c r="X281" t="s">
        <v>511</v>
      </c>
      <c r="Y281" t="s">
        <v>536</v>
      </c>
      <c r="Z281" s="4">
        <v>44010</v>
      </c>
      <c r="AA281">
        <f t="shared" si="80"/>
        <v>7000</v>
      </c>
      <c r="AB281">
        <f t="shared" si="88"/>
        <v>1</v>
      </c>
      <c r="AF281">
        <f t="shared" si="81"/>
        <v>280</v>
      </c>
      <c r="AG281">
        <f t="shared" si="79"/>
        <v>30000</v>
      </c>
    </row>
    <row r="282" spans="1:33" x14ac:dyDescent="0.25">
      <c r="A282" s="4">
        <v>43996</v>
      </c>
      <c r="B282" s="10" t="s">
        <v>12</v>
      </c>
      <c r="C282">
        <v>1</v>
      </c>
      <c r="D282" s="5">
        <v>5000</v>
      </c>
      <c r="E282" s="5">
        <f t="shared" si="90"/>
        <v>5000</v>
      </c>
      <c r="K282" s="4">
        <v>43999</v>
      </c>
      <c r="L282" t="s">
        <v>385</v>
      </c>
      <c r="M282" t="str">
        <f t="shared" si="82"/>
        <v>MK01</v>
      </c>
      <c r="N282" t="str">
        <f t="shared" si="83"/>
        <v>Jasuke Besar</v>
      </c>
      <c r="O282">
        <f t="shared" si="84"/>
        <v>3</v>
      </c>
      <c r="P282">
        <f t="shared" si="85"/>
        <v>15000</v>
      </c>
      <c r="R282" t="s">
        <v>78</v>
      </c>
      <c r="S282" t="str">
        <f t="shared" ref="S282:S299" si="91">VLOOKUP(T282,$G$1:$I$21,2,FALSE)</f>
        <v>MK01</v>
      </c>
      <c r="T282" t="s">
        <v>5</v>
      </c>
      <c r="U282">
        <v>3</v>
      </c>
      <c r="V282">
        <f t="shared" ref="V282:V299" si="92">VLOOKUP(T282,$G$1:$I$21,3,FALSE) * U282</f>
        <v>15000</v>
      </c>
      <c r="X282" t="s">
        <v>512</v>
      </c>
      <c r="Y282" t="s">
        <v>529</v>
      </c>
      <c r="Z282" s="4">
        <v>44010</v>
      </c>
      <c r="AA282">
        <f t="shared" si="80"/>
        <v>10000</v>
      </c>
      <c r="AB282">
        <f t="shared" si="88"/>
        <v>1</v>
      </c>
      <c r="AF282">
        <f t="shared" si="81"/>
        <v>281</v>
      </c>
      <c r="AG282">
        <f t="shared" si="79"/>
        <v>30000</v>
      </c>
    </row>
    <row r="283" spans="1:33" x14ac:dyDescent="0.25">
      <c r="A283" s="4">
        <v>43996</v>
      </c>
      <c r="B283" s="10" t="s">
        <v>13</v>
      </c>
      <c r="D283" s="5">
        <v>5000</v>
      </c>
      <c r="E283" s="5">
        <f t="shared" si="90"/>
        <v>0</v>
      </c>
      <c r="L283" t="s">
        <v>386</v>
      </c>
      <c r="M283" t="str">
        <f t="shared" si="82"/>
        <v>MK01</v>
      </c>
      <c r="N283" t="str">
        <f t="shared" si="83"/>
        <v>Jasuke Besar</v>
      </c>
      <c r="O283">
        <f t="shared" si="84"/>
        <v>4</v>
      </c>
      <c r="P283">
        <f t="shared" si="85"/>
        <v>20000</v>
      </c>
      <c r="R283" t="s">
        <v>79</v>
      </c>
      <c r="S283" t="str">
        <f t="shared" si="91"/>
        <v>MK01</v>
      </c>
      <c r="T283" t="s">
        <v>5</v>
      </c>
      <c r="U283">
        <v>4</v>
      </c>
      <c r="V283">
        <f t="shared" si="92"/>
        <v>20000</v>
      </c>
      <c r="X283" t="s">
        <v>513</v>
      </c>
      <c r="Y283" t="s">
        <v>579</v>
      </c>
      <c r="Z283" s="4">
        <v>44011</v>
      </c>
      <c r="AA283">
        <f t="shared" si="80"/>
        <v>30000</v>
      </c>
      <c r="AB283">
        <f t="shared" ref="AB283:AB289" si="93">COUNTIF(Y$283:Y$289,Y283)</f>
        <v>1</v>
      </c>
      <c r="AF283">
        <f t="shared" si="81"/>
        <v>282</v>
      </c>
      <c r="AG283">
        <f t="shared" si="79"/>
        <v>30000</v>
      </c>
    </row>
    <row r="284" spans="1:33" x14ac:dyDescent="0.25">
      <c r="A284" s="4">
        <v>43996</v>
      </c>
      <c r="B284" s="10" t="s">
        <v>14</v>
      </c>
      <c r="C284">
        <v>1</v>
      </c>
      <c r="D284" s="5">
        <v>5000</v>
      </c>
      <c r="E284" s="5">
        <f t="shared" si="90"/>
        <v>5000</v>
      </c>
      <c r="L284" t="s">
        <v>386</v>
      </c>
      <c r="M284" t="str">
        <f t="shared" si="82"/>
        <v>MK01</v>
      </c>
      <c r="N284" t="str">
        <f t="shared" si="83"/>
        <v>Jasuke Besar</v>
      </c>
      <c r="O284">
        <f t="shared" si="84"/>
        <v>1</v>
      </c>
      <c r="P284">
        <f t="shared" si="85"/>
        <v>5000</v>
      </c>
      <c r="R284" t="s">
        <v>79</v>
      </c>
      <c r="S284" t="str">
        <f t="shared" si="91"/>
        <v>MK01</v>
      </c>
      <c r="T284" t="s">
        <v>5</v>
      </c>
      <c r="U284">
        <v>1</v>
      </c>
      <c r="V284">
        <f t="shared" si="92"/>
        <v>5000</v>
      </c>
      <c r="X284" t="s">
        <v>514</v>
      </c>
      <c r="Y284" t="s">
        <v>585</v>
      </c>
      <c r="Z284" s="4">
        <v>44011</v>
      </c>
      <c r="AA284">
        <f t="shared" si="80"/>
        <v>30000</v>
      </c>
      <c r="AB284">
        <f t="shared" si="93"/>
        <v>1</v>
      </c>
      <c r="AF284">
        <f t="shared" si="81"/>
        <v>283</v>
      </c>
      <c r="AG284">
        <f t="shared" si="79"/>
        <v>30000</v>
      </c>
    </row>
    <row r="285" spans="1:33" x14ac:dyDescent="0.25">
      <c r="A285" s="4">
        <v>43996</v>
      </c>
      <c r="B285" s="10" t="s">
        <v>15</v>
      </c>
      <c r="D285" s="5">
        <v>5000</v>
      </c>
      <c r="E285" s="5">
        <f t="shared" si="90"/>
        <v>0</v>
      </c>
      <c r="L285" t="s">
        <v>387</v>
      </c>
      <c r="M285" t="str">
        <f t="shared" si="82"/>
        <v>MK02</v>
      </c>
      <c r="N285" t="str">
        <f t="shared" si="83"/>
        <v>Jasuke Kecil</v>
      </c>
      <c r="O285">
        <f t="shared" si="84"/>
        <v>3</v>
      </c>
      <c r="P285">
        <f t="shared" si="85"/>
        <v>7500</v>
      </c>
      <c r="R285" t="s">
        <v>80</v>
      </c>
      <c r="S285" t="str">
        <f t="shared" si="91"/>
        <v>MK02</v>
      </c>
      <c r="T285" t="s">
        <v>6</v>
      </c>
      <c r="U285">
        <v>3</v>
      </c>
      <c r="V285">
        <f t="shared" si="92"/>
        <v>7500</v>
      </c>
      <c r="X285" t="s">
        <v>515</v>
      </c>
      <c r="Y285" t="s">
        <v>604</v>
      </c>
      <c r="Z285" s="4">
        <v>44011</v>
      </c>
      <c r="AA285">
        <f t="shared" si="80"/>
        <v>10000</v>
      </c>
      <c r="AB285">
        <f t="shared" si="93"/>
        <v>1</v>
      </c>
      <c r="AF285">
        <f t="shared" si="81"/>
        <v>284</v>
      </c>
      <c r="AG285">
        <f t="shared" si="79"/>
        <v>32000</v>
      </c>
    </row>
    <row r="286" spans="1:33" x14ac:dyDescent="0.25">
      <c r="A286" s="4">
        <v>43996</v>
      </c>
      <c r="B286" s="10" t="s">
        <v>16</v>
      </c>
      <c r="C286">
        <v>3</v>
      </c>
      <c r="D286" s="5">
        <v>5000</v>
      </c>
      <c r="E286" s="5">
        <f t="shared" si="90"/>
        <v>15000</v>
      </c>
      <c r="L286" t="s">
        <v>387</v>
      </c>
      <c r="M286" t="str">
        <f t="shared" si="82"/>
        <v>MK02</v>
      </c>
      <c r="N286" t="str">
        <f t="shared" si="83"/>
        <v>Jasuke Kecil</v>
      </c>
      <c r="O286">
        <f t="shared" si="84"/>
        <v>1</v>
      </c>
      <c r="P286">
        <f t="shared" si="85"/>
        <v>2500</v>
      </c>
      <c r="R286" t="s">
        <v>80</v>
      </c>
      <c r="S286" t="str">
        <f t="shared" si="91"/>
        <v>MK02</v>
      </c>
      <c r="T286" t="s">
        <v>6</v>
      </c>
      <c r="U286">
        <v>1</v>
      </c>
      <c r="V286">
        <f t="shared" si="92"/>
        <v>2500</v>
      </c>
      <c r="X286" t="s">
        <v>516</v>
      </c>
      <c r="Y286" t="s">
        <v>593</v>
      </c>
      <c r="Z286" s="4">
        <v>44011</v>
      </c>
      <c r="AA286">
        <f t="shared" si="80"/>
        <v>10000</v>
      </c>
      <c r="AB286">
        <f t="shared" si="93"/>
        <v>1</v>
      </c>
      <c r="AF286">
        <f t="shared" si="81"/>
        <v>285</v>
      </c>
      <c r="AG286">
        <f t="shared" si="79"/>
        <v>34000</v>
      </c>
    </row>
    <row r="287" spans="1:33" x14ac:dyDescent="0.25">
      <c r="A287" s="4">
        <v>43996</v>
      </c>
      <c r="B287" s="10" t="s">
        <v>17</v>
      </c>
      <c r="D287" s="5">
        <v>5000</v>
      </c>
      <c r="E287" s="5">
        <f t="shared" si="90"/>
        <v>0</v>
      </c>
      <c r="L287" t="s">
        <v>388</v>
      </c>
      <c r="M287" t="str">
        <f t="shared" si="82"/>
        <v>MK04</v>
      </c>
      <c r="N287" t="str">
        <f t="shared" si="83"/>
        <v>Sosis Bijian</v>
      </c>
      <c r="O287">
        <f t="shared" si="84"/>
        <v>8</v>
      </c>
      <c r="P287">
        <f t="shared" si="85"/>
        <v>4000</v>
      </c>
      <c r="R287" t="s">
        <v>81</v>
      </c>
      <c r="S287" t="str">
        <f t="shared" si="91"/>
        <v>MK04</v>
      </c>
      <c r="T287" t="s">
        <v>8</v>
      </c>
      <c r="U287">
        <v>8</v>
      </c>
      <c r="V287">
        <f t="shared" si="92"/>
        <v>4000</v>
      </c>
      <c r="X287" t="s">
        <v>517</v>
      </c>
      <c r="Y287" t="s">
        <v>559</v>
      </c>
      <c r="Z287" s="4">
        <v>44011</v>
      </c>
      <c r="AA287">
        <f t="shared" si="80"/>
        <v>10000</v>
      </c>
      <c r="AB287">
        <f t="shared" si="93"/>
        <v>1</v>
      </c>
      <c r="AF287">
        <f t="shared" si="81"/>
        <v>286</v>
      </c>
      <c r="AG287">
        <f t="shared" si="79"/>
        <v>35000</v>
      </c>
    </row>
    <row r="288" spans="1:33" x14ac:dyDescent="0.25">
      <c r="A288" s="4">
        <v>43996</v>
      </c>
      <c r="B288" s="10" t="s">
        <v>18</v>
      </c>
      <c r="D288" s="5">
        <v>5000</v>
      </c>
      <c r="E288" s="5">
        <f t="shared" si="90"/>
        <v>0</v>
      </c>
      <c r="L288" t="s">
        <v>388</v>
      </c>
      <c r="M288" t="str">
        <f t="shared" si="82"/>
        <v>MK05</v>
      </c>
      <c r="N288" t="str">
        <f t="shared" si="83"/>
        <v>Sosis Bakar</v>
      </c>
      <c r="O288">
        <f t="shared" si="84"/>
        <v>1</v>
      </c>
      <c r="P288">
        <f t="shared" si="85"/>
        <v>5000</v>
      </c>
      <c r="R288" t="s">
        <v>81</v>
      </c>
      <c r="S288" t="str">
        <f t="shared" si="91"/>
        <v>MK05</v>
      </c>
      <c r="T288" t="s">
        <v>9</v>
      </c>
      <c r="U288">
        <v>1</v>
      </c>
      <c r="V288">
        <f t="shared" si="92"/>
        <v>5000</v>
      </c>
      <c r="X288" t="s">
        <v>518</v>
      </c>
      <c r="Y288" t="s">
        <v>602</v>
      </c>
      <c r="Z288" s="4">
        <v>44011</v>
      </c>
      <c r="AA288">
        <f t="shared" si="80"/>
        <v>5000</v>
      </c>
      <c r="AB288">
        <f t="shared" si="93"/>
        <v>1</v>
      </c>
      <c r="AF288">
        <f t="shared" si="81"/>
        <v>287</v>
      </c>
      <c r="AG288">
        <f t="shared" si="79"/>
        <v>35000</v>
      </c>
    </row>
    <row r="289" spans="1:33" x14ac:dyDescent="0.25">
      <c r="A289" s="4">
        <v>43996</v>
      </c>
      <c r="B289" s="10" t="s">
        <v>19</v>
      </c>
      <c r="D289" s="5">
        <v>5000</v>
      </c>
      <c r="E289" s="5">
        <f t="shared" si="90"/>
        <v>0</v>
      </c>
      <c r="L289" t="s">
        <v>389</v>
      </c>
      <c r="M289" t="str">
        <f t="shared" si="82"/>
        <v>MK04</v>
      </c>
      <c r="N289" t="str">
        <f t="shared" si="83"/>
        <v>Sosis Bijian</v>
      </c>
      <c r="O289">
        <f t="shared" si="84"/>
        <v>6</v>
      </c>
      <c r="P289">
        <f t="shared" si="85"/>
        <v>3000</v>
      </c>
      <c r="R289" t="s">
        <v>82</v>
      </c>
      <c r="S289" t="str">
        <f t="shared" si="91"/>
        <v>MK04</v>
      </c>
      <c r="T289" t="s">
        <v>8</v>
      </c>
      <c r="U289">
        <v>6</v>
      </c>
      <c r="V289">
        <f t="shared" si="92"/>
        <v>3000</v>
      </c>
      <c r="X289" t="s">
        <v>519</v>
      </c>
      <c r="Y289" t="s">
        <v>599</v>
      </c>
      <c r="Z289" s="4">
        <v>44011</v>
      </c>
      <c r="AA289">
        <f t="shared" si="80"/>
        <v>5000</v>
      </c>
      <c r="AB289">
        <f t="shared" si="93"/>
        <v>1</v>
      </c>
      <c r="AF289">
        <f t="shared" si="81"/>
        <v>288</v>
      </c>
      <c r="AG289">
        <f t="shared" si="79"/>
        <v>35000</v>
      </c>
    </row>
    <row r="290" spans="1:33" x14ac:dyDescent="0.25">
      <c r="A290" s="4">
        <v>43996</v>
      </c>
      <c r="B290" s="10" t="s">
        <v>20</v>
      </c>
      <c r="D290" s="5">
        <v>5000</v>
      </c>
      <c r="E290" s="5">
        <f t="shared" si="90"/>
        <v>0</v>
      </c>
      <c r="L290" t="s">
        <v>389</v>
      </c>
      <c r="M290" t="str">
        <f t="shared" si="82"/>
        <v>MK06</v>
      </c>
      <c r="N290" t="str">
        <f t="shared" si="83"/>
        <v>krupuk pecel</v>
      </c>
      <c r="O290">
        <f t="shared" si="84"/>
        <v>1</v>
      </c>
      <c r="P290">
        <f t="shared" si="85"/>
        <v>5000</v>
      </c>
      <c r="R290" t="s">
        <v>82</v>
      </c>
      <c r="S290" t="str">
        <f t="shared" si="91"/>
        <v>MK06</v>
      </c>
      <c r="T290" t="s">
        <v>83</v>
      </c>
      <c r="U290">
        <v>1</v>
      </c>
      <c r="V290">
        <f t="shared" si="92"/>
        <v>5000</v>
      </c>
      <c r="X290" t="s">
        <v>520</v>
      </c>
      <c r="Y290" t="s">
        <v>602</v>
      </c>
      <c r="Z290" s="4">
        <v>44012</v>
      </c>
      <c r="AA290">
        <f t="shared" si="80"/>
        <v>5000</v>
      </c>
      <c r="AB290">
        <f t="shared" ref="AB290:AB297" si="94">COUNTIF(Y$290:Y$297,Y290)</f>
        <v>1</v>
      </c>
      <c r="AF290">
        <f t="shared" si="81"/>
        <v>289</v>
      </c>
      <c r="AG290">
        <f t="shared" si="79"/>
        <v>35000</v>
      </c>
    </row>
    <row r="291" spans="1:33" x14ac:dyDescent="0.25">
      <c r="A291" s="4">
        <v>43996</v>
      </c>
      <c r="B291" s="10" t="s">
        <v>21</v>
      </c>
      <c r="D291" s="5">
        <v>7000</v>
      </c>
      <c r="E291" s="5">
        <f t="shared" si="90"/>
        <v>0</v>
      </c>
      <c r="L291" t="s">
        <v>390</v>
      </c>
      <c r="M291" t="str">
        <f t="shared" si="82"/>
        <v>MK08</v>
      </c>
      <c r="N291" t="str">
        <f t="shared" si="83"/>
        <v>Pentol Pedas</v>
      </c>
      <c r="O291">
        <f t="shared" si="84"/>
        <v>1</v>
      </c>
      <c r="P291">
        <f t="shared" si="85"/>
        <v>5000</v>
      </c>
      <c r="R291" t="s">
        <v>84</v>
      </c>
      <c r="S291" t="str">
        <f t="shared" si="91"/>
        <v>MK08</v>
      </c>
      <c r="T291" t="s">
        <v>12</v>
      </c>
      <c r="U291">
        <v>1</v>
      </c>
      <c r="V291">
        <f t="shared" si="92"/>
        <v>5000</v>
      </c>
      <c r="X291" t="s">
        <v>521</v>
      </c>
      <c r="Y291" t="s">
        <v>577</v>
      </c>
      <c r="Z291" s="4">
        <v>44012</v>
      </c>
      <c r="AA291">
        <f t="shared" si="80"/>
        <v>5000</v>
      </c>
      <c r="AB291">
        <f t="shared" si="94"/>
        <v>1</v>
      </c>
      <c r="AF291">
        <f t="shared" si="81"/>
        <v>290</v>
      </c>
      <c r="AG291">
        <f t="shared" si="79"/>
        <v>36000</v>
      </c>
    </row>
    <row r="292" spans="1:33" x14ac:dyDescent="0.25">
      <c r="A292" s="4">
        <v>43996</v>
      </c>
      <c r="B292" s="10" t="s">
        <v>22</v>
      </c>
      <c r="D292" s="5">
        <v>7000</v>
      </c>
      <c r="E292" s="5">
        <f t="shared" si="90"/>
        <v>0</v>
      </c>
      <c r="L292" t="s">
        <v>390</v>
      </c>
      <c r="M292" t="str">
        <f t="shared" si="82"/>
        <v>MK04</v>
      </c>
      <c r="N292" t="str">
        <f t="shared" si="83"/>
        <v>Sosis Bijian</v>
      </c>
      <c r="O292">
        <f t="shared" si="84"/>
        <v>12</v>
      </c>
      <c r="P292">
        <f t="shared" si="85"/>
        <v>6000</v>
      </c>
      <c r="R292" t="s">
        <v>84</v>
      </c>
      <c r="S292" t="str">
        <f t="shared" si="91"/>
        <v>MK04</v>
      </c>
      <c r="T292" t="s">
        <v>8</v>
      </c>
      <c r="U292">
        <v>12</v>
      </c>
      <c r="V292">
        <f t="shared" si="92"/>
        <v>6000</v>
      </c>
      <c r="X292" t="s">
        <v>522</v>
      </c>
      <c r="Y292" t="s">
        <v>565</v>
      </c>
      <c r="Z292" s="4">
        <v>44012</v>
      </c>
      <c r="AA292">
        <f t="shared" ref="AA292:AA297" si="95">SUMIF($L$2:$L$521,X292,$P$2:$P$521)</f>
        <v>30000</v>
      </c>
      <c r="AB292">
        <f t="shared" si="94"/>
        <v>1</v>
      </c>
      <c r="AF292">
        <f t="shared" si="81"/>
        <v>291</v>
      </c>
      <c r="AG292">
        <f t="shared" si="79"/>
        <v>37500</v>
      </c>
    </row>
    <row r="293" spans="1:33" x14ac:dyDescent="0.25">
      <c r="A293" s="4">
        <v>43996</v>
      </c>
      <c r="B293" s="10" t="s">
        <v>23</v>
      </c>
      <c r="D293" s="5">
        <v>7000</v>
      </c>
      <c r="E293" s="5">
        <f t="shared" si="90"/>
        <v>0</v>
      </c>
      <c r="L293" t="s">
        <v>391</v>
      </c>
      <c r="M293" t="str">
        <f t="shared" si="82"/>
        <v>MN02</v>
      </c>
      <c r="N293" t="str">
        <f t="shared" si="83"/>
        <v>Jus Tomat</v>
      </c>
      <c r="O293">
        <f t="shared" si="84"/>
        <v>1</v>
      </c>
      <c r="P293">
        <f t="shared" si="85"/>
        <v>5000</v>
      </c>
      <c r="R293" t="s">
        <v>85</v>
      </c>
      <c r="S293" t="str">
        <f t="shared" si="91"/>
        <v>MN02</v>
      </c>
      <c r="T293" t="s">
        <v>14</v>
      </c>
      <c r="U293">
        <v>1</v>
      </c>
      <c r="V293">
        <f t="shared" si="92"/>
        <v>5000</v>
      </c>
      <c r="X293" t="s">
        <v>523</v>
      </c>
      <c r="Y293" t="s">
        <v>594</v>
      </c>
      <c r="Z293" s="4">
        <v>44012</v>
      </c>
      <c r="AA293">
        <f t="shared" si="95"/>
        <v>12500</v>
      </c>
      <c r="AB293">
        <f t="shared" si="94"/>
        <v>1</v>
      </c>
      <c r="AF293">
        <f t="shared" si="81"/>
        <v>292</v>
      </c>
      <c r="AG293">
        <f t="shared" si="79"/>
        <v>40000</v>
      </c>
    </row>
    <row r="294" spans="1:33" x14ac:dyDescent="0.25">
      <c r="A294" s="4">
        <v>43996</v>
      </c>
      <c r="B294" s="10" t="s">
        <v>24</v>
      </c>
      <c r="D294" s="5">
        <v>7000</v>
      </c>
      <c r="E294" s="5">
        <f t="shared" si="90"/>
        <v>0</v>
      </c>
      <c r="L294" t="s">
        <v>392</v>
      </c>
      <c r="M294" t="str">
        <f t="shared" si="82"/>
        <v>MN04</v>
      </c>
      <c r="N294" t="str">
        <f t="shared" si="83"/>
        <v>Jus Jambu</v>
      </c>
      <c r="O294">
        <f t="shared" si="84"/>
        <v>2</v>
      </c>
      <c r="P294">
        <f t="shared" si="85"/>
        <v>10000</v>
      </c>
      <c r="R294" t="s">
        <v>86</v>
      </c>
      <c r="S294" t="str">
        <f t="shared" si="91"/>
        <v>MN04</v>
      </c>
      <c r="T294" t="s">
        <v>16</v>
      </c>
      <c r="U294">
        <v>2</v>
      </c>
      <c r="V294">
        <f t="shared" si="92"/>
        <v>10000</v>
      </c>
      <c r="X294" t="s">
        <v>524</v>
      </c>
      <c r="Y294" t="s">
        <v>551</v>
      </c>
      <c r="Z294" s="4">
        <v>44012</v>
      </c>
      <c r="AA294">
        <f t="shared" si="95"/>
        <v>12000</v>
      </c>
      <c r="AB294">
        <f t="shared" si="94"/>
        <v>1</v>
      </c>
      <c r="AF294">
        <f t="shared" si="81"/>
        <v>293</v>
      </c>
      <c r="AG294">
        <f t="shared" si="79"/>
        <v>40000</v>
      </c>
    </row>
    <row r="295" spans="1:33" x14ac:dyDescent="0.25">
      <c r="A295" s="6" t="s">
        <v>4</v>
      </c>
      <c r="B295" s="11"/>
      <c r="C295" s="8"/>
      <c r="D295" s="8"/>
      <c r="E295" s="9">
        <f>SUM(E275:E294)</f>
        <v>139000</v>
      </c>
      <c r="L295" t="s">
        <v>393</v>
      </c>
      <c r="M295" t="str">
        <f t="shared" si="82"/>
        <v>MK04</v>
      </c>
      <c r="N295" t="str">
        <f t="shared" si="83"/>
        <v>Sosis Bijian</v>
      </c>
      <c r="O295">
        <f t="shared" si="84"/>
        <v>8</v>
      </c>
      <c r="P295">
        <f t="shared" si="85"/>
        <v>4000</v>
      </c>
      <c r="R295" t="s">
        <v>87</v>
      </c>
      <c r="S295" t="str">
        <f t="shared" si="91"/>
        <v>MK04</v>
      </c>
      <c r="T295" t="s">
        <v>8</v>
      </c>
      <c r="U295">
        <v>8</v>
      </c>
      <c r="V295">
        <f t="shared" si="92"/>
        <v>4000</v>
      </c>
      <c r="X295" t="s">
        <v>525</v>
      </c>
      <c r="Y295" t="s">
        <v>590</v>
      </c>
      <c r="Z295" s="4">
        <v>44012</v>
      </c>
      <c r="AA295">
        <f t="shared" si="95"/>
        <v>10000</v>
      </c>
      <c r="AB295">
        <f t="shared" si="94"/>
        <v>1</v>
      </c>
      <c r="AF295">
        <f t="shared" si="81"/>
        <v>294</v>
      </c>
      <c r="AG295">
        <f t="shared" si="79"/>
        <v>41000</v>
      </c>
    </row>
    <row r="296" spans="1:33" x14ac:dyDescent="0.25">
      <c r="A296" s="4">
        <v>43997</v>
      </c>
      <c r="B296" s="10" t="s">
        <v>5</v>
      </c>
      <c r="C296">
        <v>6</v>
      </c>
      <c r="D296" s="5">
        <v>5000</v>
      </c>
      <c r="E296" s="5">
        <f>D296*C296</f>
        <v>30000</v>
      </c>
      <c r="L296" t="s">
        <v>394</v>
      </c>
      <c r="M296" t="str">
        <f t="shared" si="82"/>
        <v>MN02</v>
      </c>
      <c r="N296" t="str">
        <f t="shared" si="83"/>
        <v>Jus Tomat</v>
      </c>
      <c r="O296">
        <f t="shared" si="84"/>
        <v>1</v>
      </c>
      <c r="P296">
        <f t="shared" si="85"/>
        <v>5000</v>
      </c>
      <c r="R296" t="s">
        <v>88</v>
      </c>
      <c r="S296" t="str">
        <f t="shared" si="91"/>
        <v>MN02</v>
      </c>
      <c r="T296" t="s">
        <v>14</v>
      </c>
      <c r="U296">
        <v>1</v>
      </c>
      <c r="V296">
        <f t="shared" si="92"/>
        <v>5000</v>
      </c>
      <c r="X296" t="s">
        <v>526</v>
      </c>
      <c r="Y296" t="s">
        <v>575</v>
      </c>
      <c r="Z296" s="4">
        <v>44012</v>
      </c>
      <c r="AA296">
        <f t="shared" si="95"/>
        <v>10000</v>
      </c>
      <c r="AB296">
        <f t="shared" si="94"/>
        <v>1</v>
      </c>
      <c r="AF296">
        <f t="shared" si="81"/>
        <v>295</v>
      </c>
      <c r="AG296">
        <f t="shared" si="79"/>
        <v>50000</v>
      </c>
    </row>
    <row r="297" spans="1:33" x14ac:dyDescent="0.25">
      <c r="A297" s="4">
        <v>43997</v>
      </c>
      <c r="B297" s="10" t="s">
        <v>6</v>
      </c>
      <c r="C297">
        <v>4</v>
      </c>
      <c r="D297" s="5">
        <v>2500</v>
      </c>
      <c r="E297" s="5">
        <f>D297*C297</f>
        <v>10000</v>
      </c>
      <c r="L297" t="s">
        <v>395</v>
      </c>
      <c r="M297" t="str">
        <f t="shared" si="82"/>
        <v>MN05</v>
      </c>
      <c r="N297" t="str">
        <f t="shared" si="83"/>
        <v>Jus Jeruk</v>
      </c>
      <c r="O297">
        <f t="shared" si="84"/>
        <v>2</v>
      </c>
      <c r="P297">
        <f t="shared" si="85"/>
        <v>10000</v>
      </c>
      <c r="R297" t="s">
        <v>89</v>
      </c>
      <c r="S297" t="str">
        <f t="shared" si="91"/>
        <v>MN05</v>
      </c>
      <c r="T297" t="s">
        <v>17</v>
      </c>
      <c r="U297">
        <v>2</v>
      </c>
      <c r="V297">
        <f t="shared" si="92"/>
        <v>10000</v>
      </c>
      <c r="X297" t="s">
        <v>527</v>
      </c>
      <c r="Y297" t="s">
        <v>531</v>
      </c>
      <c r="Z297" s="4">
        <v>44012</v>
      </c>
      <c r="AA297">
        <f t="shared" si="95"/>
        <v>12000</v>
      </c>
      <c r="AB297">
        <f t="shared" si="94"/>
        <v>1</v>
      </c>
      <c r="AF297">
        <f t="shared" si="81"/>
        <v>296</v>
      </c>
      <c r="AG297">
        <f t="shared" si="79"/>
        <v>60000</v>
      </c>
    </row>
    <row r="298" spans="1:33" x14ac:dyDescent="0.25">
      <c r="A298" s="4">
        <v>43997</v>
      </c>
      <c r="B298" s="10" t="s">
        <v>7</v>
      </c>
      <c r="C298">
        <v>2</v>
      </c>
      <c r="D298" s="5">
        <v>5000</v>
      </c>
      <c r="E298" s="5">
        <f t="shared" ref="E298" si="96">D298*C298</f>
        <v>10000</v>
      </c>
      <c r="L298" t="s">
        <v>395</v>
      </c>
      <c r="M298" t="str">
        <f t="shared" si="82"/>
        <v>MN04</v>
      </c>
      <c r="N298" t="str">
        <f t="shared" si="83"/>
        <v>Jus Jambu</v>
      </c>
      <c r="O298">
        <f t="shared" si="84"/>
        <v>1</v>
      </c>
      <c r="P298">
        <f t="shared" si="85"/>
        <v>5000</v>
      </c>
      <c r="R298" t="s">
        <v>89</v>
      </c>
      <c r="S298" t="str">
        <f t="shared" si="91"/>
        <v>MN04</v>
      </c>
      <c r="T298" t="s">
        <v>16</v>
      </c>
      <c r="U298">
        <v>1</v>
      </c>
      <c r="V298">
        <f t="shared" si="92"/>
        <v>5000</v>
      </c>
    </row>
    <row r="299" spans="1:33" x14ac:dyDescent="0.25">
      <c r="A299" s="4">
        <v>43997</v>
      </c>
      <c r="B299" s="10" t="s">
        <v>8</v>
      </c>
      <c r="C299">
        <v>8</v>
      </c>
      <c r="D299" s="5">
        <v>500</v>
      </c>
      <c r="E299" s="5">
        <f>D299*C299</f>
        <v>4000</v>
      </c>
      <c r="L299" t="s">
        <v>395</v>
      </c>
      <c r="M299" t="str">
        <f t="shared" si="82"/>
        <v>MN10</v>
      </c>
      <c r="N299" t="str">
        <f t="shared" si="83"/>
        <v>Rostea Choco Oreo</v>
      </c>
      <c r="O299">
        <f t="shared" si="84"/>
        <v>1</v>
      </c>
      <c r="P299">
        <f t="shared" si="85"/>
        <v>7000</v>
      </c>
      <c r="R299" t="s">
        <v>89</v>
      </c>
      <c r="S299" t="str">
        <f t="shared" si="91"/>
        <v>MN10</v>
      </c>
      <c r="T299" t="s">
        <v>22</v>
      </c>
      <c r="U299">
        <v>1</v>
      </c>
      <c r="V299">
        <f t="shared" si="92"/>
        <v>7000</v>
      </c>
      <c r="AB299">
        <f>MAX(AB2:AB297)</f>
        <v>1</v>
      </c>
    </row>
    <row r="300" spans="1:33" x14ac:dyDescent="0.25">
      <c r="A300" s="4">
        <v>43997</v>
      </c>
      <c r="B300" s="10" t="s">
        <v>9</v>
      </c>
      <c r="C300">
        <v>1</v>
      </c>
      <c r="D300" s="5">
        <v>5000</v>
      </c>
      <c r="E300" s="5">
        <f t="shared" ref="E300:E315" si="97">D300*C300</f>
        <v>5000</v>
      </c>
      <c r="L300" t="s">
        <v>396</v>
      </c>
      <c r="M300" t="str">
        <f t="shared" si="82"/>
        <v>MN12</v>
      </c>
      <c r="N300" t="str">
        <f t="shared" si="83"/>
        <v>Rostea Green Tea</v>
      </c>
      <c r="O300">
        <f t="shared" si="84"/>
        <v>1</v>
      </c>
      <c r="P300">
        <f t="shared" si="85"/>
        <v>7000</v>
      </c>
      <c r="R300" t="s">
        <v>90</v>
      </c>
      <c r="S300" t="str">
        <f t="shared" ref="S300:S363" si="98">VLOOKUP(T300,$G$1:$I$21,2,FALSE)</f>
        <v>MN12</v>
      </c>
      <c r="T300" t="s">
        <v>24</v>
      </c>
      <c r="U300">
        <v>1</v>
      </c>
      <c r="V300">
        <f t="shared" ref="V300:V363" si="99">VLOOKUP(T300,$G$1:$I$21,3,FALSE) * U300</f>
        <v>7000</v>
      </c>
    </row>
    <row r="301" spans="1:33" x14ac:dyDescent="0.25">
      <c r="A301" s="4">
        <v>43997</v>
      </c>
      <c r="B301" s="10" t="s">
        <v>10</v>
      </c>
      <c r="C301">
        <v>1</v>
      </c>
      <c r="D301" s="5">
        <v>5000</v>
      </c>
      <c r="E301" s="5">
        <f t="shared" si="97"/>
        <v>5000</v>
      </c>
      <c r="L301" t="s">
        <v>396</v>
      </c>
      <c r="M301" t="str">
        <f t="shared" si="82"/>
        <v>MN12</v>
      </c>
      <c r="N301" t="str">
        <f t="shared" si="83"/>
        <v>Rostea Green Tea</v>
      </c>
      <c r="O301">
        <f t="shared" si="84"/>
        <v>1</v>
      </c>
      <c r="P301">
        <f t="shared" si="85"/>
        <v>7000</v>
      </c>
      <c r="R301" t="s">
        <v>90</v>
      </c>
      <c r="S301" t="str">
        <f t="shared" si="98"/>
        <v>MN12</v>
      </c>
      <c r="T301" t="s">
        <v>24</v>
      </c>
      <c r="U301">
        <v>1</v>
      </c>
      <c r="V301">
        <f t="shared" si="99"/>
        <v>7000</v>
      </c>
    </row>
    <row r="302" spans="1:33" x14ac:dyDescent="0.25">
      <c r="A302" s="4">
        <v>43997</v>
      </c>
      <c r="B302" s="10" t="s">
        <v>11</v>
      </c>
      <c r="D302" s="5">
        <v>10000</v>
      </c>
      <c r="E302" s="5">
        <f t="shared" si="97"/>
        <v>0</v>
      </c>
      <c r="K302" s="4">
        <v>44000</v>
      </c>
      <c r="L302" t="s">
        <v>397</v>
      </c>
      <c r="M302" t="str">
        <f t="shared" si="82"/>
        <v>MK03</v>
      </c>
      <c r="N302" t="str">
        <f t="shared" si="83"/>
        <v>Sosis Paketan</v>
      </c>
      <c r="O302">
        <f t="shared" si="84"/>
        <v>2</v>
      </c>
      <c r="P302">
        <f t="shared" si="85"/>
        <v>10000</v>
      </c>
      <c r="R302" t="s">
        <v>91</v>
      </c>
      <c r="S302" t="str">
        <f t="shared" si="98"/>
        <v>MK03</v>
      </c>
      <c r="T302" t="s">
        <v>7</v>
      </c>
      <c r="U302">
        <v>2</v>
      </c>
      <c r="V302">
        <f t="shared" si="99"/>
        <v>10000</v>
      </c>
    </row>
    <row r="303" spans="1:33" x14ac:dyDescent="0.25">
      <c r="A303" s="4">
        <v>43997</v>
      </c>
      <c r="B303" s="10" t="s">
        <v>12</v>
      </c>
      <c r="C303">
        <v>8</v>
      </c>
      <c r="D303" s="5">
        <v>5000</v>
      </c>
      <c r="E303" s="5">
        <f t="shared" si="97"/>
        <v>40000</v>
      </c>
      <c r="L303" t="s">
        <v>398</v>
      </c>
      <c r="M303" t="str">
        <f t="shared" si="82"/>
        <v>MK02</v>
      </c>
      <c r="N303" t="str">
        <f t="shared" si="83"/>
        <v>Jasuke Kecil</v>
      </c>
      <c r="O303">
        <f t="shared" si="84"/>
        <v>3</v>
      </c>
      <c r="P303">
        <f t="shared" si="85"/>
        <v>7500</v>
      </c>
      <c r="R303" t="s">
        <v>92</v>
      </c>
      <c r="S303" t="str">
        <f t="shared" si="98"/>
        <v>MK02</v>
      </c>
      <c r="T303" t="s">
        <v>6</v>
      </c>
      <c r="U303">
        <v>3</v>
      </c>
      <c r="V303">
        <f t="shared" si="99"/>
        <v>7500</v>
      </c>
    </row>
    <row r="304" spans="1:33" x14ac:dyDescent="0.25">
      <c r="A304" s="4">
        <v>43997</v>
      </c>
      <c r="B304" s="10" t="s">
        <v>13</v>
      </c>
      <c r="C304">
        <v>1</v>
      </c>
      <c r="D304" s="5">
        <v>5000</v>
      </c>
      <c r="E304" s="5">
        <f t="shared" si="97"/>
        <v>5000</v>
      </c>
      <c r="L304" t="s">
        <v>398</v>
      </c>
      <c r="M304" t="str">
        <f t="shared" si="82"/>
        <v>MK01</v>
      </c>
      <c r="N304" t="str">
        <f t="shared" si="83"/>
        <v>Jasuke Besar</v>
      </c>
      <c r="O304">
        <f t="shared" si="84"/>
        <v>4</v>
      </c>
      <c r="P304">
        <f t="shared" si="85"/>
        <v>20000</v>
      </c>
      <c r="R304" t="s">
        <v>92</v>
      </c>
      <c r="S304" t="str">
        <f t="shared" si="98"/>
        <v>MK01</v>
      </c>
      <c r="T304" t="s">
        <v>5</v>
      </c>
      <c r="U304">
        <v>4</v>
      </c>
      <c r="V304">
        <f t="shared" si="99"/>
        <v>20000</v>
      </c>
    </row>
    <row r="305" spans="1:22" x14ac:dyDescent="0.25">
      <c r="A305" s="4">
        <v>43997</v>
      </c>
      <c r="B305" s="10" t="s">
        <v>14</v>
      </c>
      <c r="D305" s="5">
        <v>5000</v>
      </c>
      <c r="E305" s="5">
        <f t="shared" si="97"/>
        <v>0</v>
      </c>
      <c r="L305" t="s">
        <v>399</v>
      </c>
      <c r="M305" t="str">
        <f t="shared" si="82"/>
        <v>MN10</v>
      </c>
      <c r="N305" t="str">
        <f t="shared" si="83"/>
        <v>Rostea Choco Oreo</v>
      </c>
      <c r="O305">
        <f t="shared" si="84"/>
        <v>1</v>
      </c>
      <c r="P305">
        <f t="shared" si="85"/>
        <v>7000</v>
      </c>
      <c r="R305" t="s">
        <v>93</v>
      </c>
      <c r="S305" t="str">
        <f t="shared" si="98"/>
        <v>MN10</v>
      </c>
      <c r="T305" t="s">
        <v>22</v>
      </c>
      <c r="U305">
        <v>1</v>
      </c>
      <c r="V305">
        <f t="shared" si="99"/>
        <v>7000</v>
      </c>
    </row>
    <row r="306" spans="1:22" x14ac:dyDescent="0.25">
      <c r="A306" s="4">
        <v>43997</v>
      </c>
      <c r="B306" s="10" t="s">
        <v>15</v>
      </c>
      <c r="C306">
        <v>1</v>
      </c>
      <c r="D306" s="5">
        <v>5000</v>
      </c>
      <c r="E306" s="5">
        <f t="shared" si="97"/>
        <v>5000</v>
      </c>
      <c r="L306" t="s">
        <v>399</v>
      </c>
      <c r="M306" t="str">
        <f t="shared" si="82"/>
        <v>MN11</v>
      </c>
      <c r="N306" t="str">
        <f t="shared" si="83"/>
        <v>Rostea Bubble</v>
      </c>
      <c r="O306">
        <f t="shared" si="84"/>
        <v>2</v>
      </c>
      <c r="P306">
        <f t="shared" si="85"/>
        <v>14000</v>
      </c>
      <c r="R306" t="s">
        <v>93</v>
      </c>
      <c r="S306" t="str">
        <f t="shared" si="98"/>
        <v>MN11</v>
      </c>
      <c r="T306" t="s">
        <v>23</v>
      </c>
      <c r="U306">
        <v>2</v>
      </c>
      <c r="V306">
        <f t="shared" si="99"/>
        <v>14000</v>
      </c>
    </row>
    <row r="307" spans="1:22" x14ac:dyDescent="0.25">
      <c r="A307" s="4">
        <v>43997</v>
      </c>
      <c r="B307" s="10" t="s">
        <v>16</v>
      </c>
      <c r="D307" s="5">
        <v>5000</v>
      </c>
      <c r="E307" s="5">
        <f t="shared" si="97"/>
        <v>0</v>
      </c>
      <c r="L307" t="s">
        <v>399</v>
      </c>
      <c r="M307" t="str">
        <f t="shared" si="82"/>
        <v>MK01</v>
      </c>
      <c r="N307" t="str">
        <f t="shared" si="83"/>
        <v>Jasuke Besar</v>
      </c>
      <c r="O307">
        <f t="shared" si="84"/>
        <v>2</v>
      </c>
      <c r="P307">
        <f t="shared" si="85"/>
        <v>10000</v>
      </c>
      <c r="R307" t="s">
        <v>93</v>
      </c>
      <c r="S307" t="str">
        <f t="shared" si="98"/>
        <v>MK01</v>
      </c>
      <c r="T307" t="s">
        <v>5</v>
      </c>
      <c r="U307">
        <v>2</v>
      </c>
      <c r="V307">
        <f t="shared" si="99"/>
        <v>10000</v>
      </c>
    </row>
    <row r="308" spans="1:22" x14ac:dyDescent="0.25">
      <c r="A308" s="4">
        <v>43997</v>
      </c>
      <c r="B308" s="10" t="s">
        <v>17</v>
      </c>
      <c r="D308" s="5">
        <v>5000</v>
      </c>
      <c r="E308" s="5">
        <f t="shared" si="97"/>
        <v>0</v>
      </c>
      <c r="L308" t="s">
        <v>399</v>
      </c>
      <c r="M308" t="str">
        <f t="shared" si="82"/>
        <v>MN04</v>
      </c>
      <c r="N308" t="str">
        <f t="shared" si="83"/>
        <v>Jus Jambu</v>
      </c>
      <c r="O308">
        <f t="shared" si="84"/>
        <v>1</v>
      </c>
      <c r="P308">
        <f t="shared" si="85"/>
        <v>5000</v>
      </c>
      <c r="R308" t="s">
        <v>93</v>
      </c>
      <c r="S308" t="str">
        <f t="shared" si="98"/>
        <v>MN04</v>
      </c>
      <c r="T308" t="s">
        <v>16</v>
      </c>
      <c r="U308">
        <v>1</v>
      </c>
      <c r="V308">
        <f t="shared" si="99"/>
        <v>5000</v>
      </c>
    </row>
    <row r="309" spans="1:22" x14ac:dyDescent="0.25">
      <c r="A309" s="4">
        <v>43997</v>
      </c>
      <c r="B309" s="10" t="s">
        <v>18</v>
      </c>
      <c r="D309" s="5">
        <v>5000</v>
      </c>
      <c r="E309" s="5">
        <f t="shared" si="97"/>
        <v>0</v>
      </c>
      <c r="L309" t="s">
        <v>400</v>
      </c>
      <c r="M309" t="str">
        <f t="shared" si="82"/>
        <v>MK01</v>
      </c>
      <c r="N309" t="str">
        <f t="shared" si="83"/>
        <v>Jasuke Besar</v>
      </c>
      <c r="O309">
        <f t="shared" si="84"/>
        <v>3</v>
      </c>
      <c r="P309">
        <f t="shared" si="85"/>
        <v>15000</v>
      </c>
      <c r="R309" t="s">
        <v>94</v>
      </c>
      <c r="S309" t="str">
        <f t="shared" si="98"/>
        <v>MK01</v>
      </c>
      <c r="T309" t="s">
        <v>5</v>
      </c>
      <c r="U309">
        <v>3</v>
      </c>
      <c r="V309">
        <f t="shared" si="99"/>
        <v>15000</v>
      </c>
    </row>
    <row r="310" spans="1:22" x14ac:dyDescent="0.25">
      <c r="A310" s="4">
        <v>43997</v>
      </c>
      <c r="B310" s="10" t="s">
        <v>19</v>
      </c>
      <c r="D310" s="5">
        <v>5000</v>
      </c>
      <c r="E310" s="5">
        <f t="shared" si="97"/>
        <v>0</v>
      </c>
      <c r="L310" t="s">
        <v>401</v>
      </c>
      <c r="M310" t="str">
        <f t="shared" si="82"/>
        <v>MN04</v>
      </c>
      <c r="N310" t="str">
        <f t="shared" si="83"/>
        <v>Jus Jambu</v>
      </c>
      <c r="O310">
        <f t="shared" si="84"/>
        <v>1</v>
      </c>
      <c r="P310">
        <f t="shared" si="85"/>
        <v>5000</v>
      </c>
      <c r="R310" t="s">
        <v>95</v>
      </c>
      <c r="S310" t="str">
        <f t="shared" si="98"/>
        <v>MN04</v>
      </c>
      <c r="T310" t="s">
        <v>16</v>
      </c>
      <c r="U310">
        <v>1</v>
      </c>
      <c r="V310">
        <f t="shared" si="99"/>
        <v>5000</v>
      </c>
    </row>
    <row r="311" spans="1:22" x14ac:dyDescent="0.25">
      <c r="A311" s="4">
        <v>43997</v>
      </c>
      <c r="B311" s="10" t="s">
        <v>20</v>
      </c>
      <c r="D311" s="5">
        <v>5000</v>
      </c>
      <c r="E311" s="5">
        <f t="shared" si="97"/>
        <v>0</v>
      </c>
      <c r="L311" t="s">
        <v>401</v>
      </c>
      <c r="M311" t="str">
        <f t="shared" si="82"/>
        <v>MK08</v>
      </c>
      <c r="N311" t="str">
        <f t="shared" si="83"/>
        <v>Pentol Pedas</v>
      </c>
      <c r="O311">
        <f t="shared" si="84"/>
        <v>2</v>
      </c>
      <c r="P311">
        <f t="shared" si="85"/>
        <v>10000</v>
      </c>
      <c r="R311" t="s">
        <v>95</v>
      </c>
      <c r="S311" t="str">
        <f t="shared" si="98"/>
        <v>MK08</v>
      </c>
      <c r="T311" t="s">
        <v>12</v>
      </c>
      <c r="U311">
        <v>2</v>
      </c>
      <c r="V311">
        <f t="shared" si="99"/>
        <v>10000</v>
      </c>
    </row>
    <row r="312" spans="1:22" x14ac:dyDescent="0.25">
      <c r="A312" s="4">
        <v>43997</v>
      </c>
      <c r="B312" s="10" t="s">
        <v>21</v>
      </c>
      <c r="D312" s="5">
        <v>7000</v>
      </c>
      <c r="E312" s="5">
        <f t="shared" si="97"/>
        <v>0</v>
      </c>
      <c r="L312" t="s">
        <v>401</v>
      </c>
      <c r="M312" t="str">
        <f t="shared" si="82"/>
        <v>MN06</v>
      </c>
      <c r="N312" t="str">
        <f t="shared" si="83"/>
        <v>Jus Apel</v>
      </c>
      <c r="O312">
        <f t="shared" si="84"/>
        <v>1</v>
      </c>
      <c r="P312">
        <f t="shared" si="85"/>
        <v>5000</v>
      </c>
      <c r="R312" t="s">
        <v>95</v>
      </c>
      <c r="S312" t="str">
        <f t="shared" si="98"/>
        <v>MN06</v>
      </c>
      <c r="T312" t="s">
        <v>18</v>
      </c>
      <c r="U312">
        <v>1</v>
      </c>
      <c r="V312">
        <f t="shared" si="99"/>
        <v>5000</v>
      </c>
    </row>
    <row r="313" spans="1:22" x14ac:dyDescent="0.25">
      <c r="A313" s="4">
        <v>43997</v>
      </c>
      <c r="B313" s="10" t="s">
        <v>22</v>
      </c>
      <c r="D313" s="5">
        <v>7000</v>
      </c>
      <c r="E313" s="5">
        <f t="shared" si="97"/>
        <v>0</v>
      </c>
      <c r="L313" t="s">
        <v>402</v>
      </c>
      <c r="M313" t="str">
        <f t="shared" si="82"/>
        <v>MK04</v>
      </c>
      <c r="N313" t="str">
        <f t="shared" si="83"/>
        <v>Sosis Bijian</v>
      </c>
      <c r="O313">
        <f t="shared" si="84"/>
        <v>7</v>
      </c>
      <c r="P313">
        <f t="shared" si="85"/>
        <v>3500</v>
      </c>
      <c r="R313" t="s">
        <v>96</v>
      </c>
      <c r="S313" t="str">
        <f t="shared" si="98"/>
        <v>MK04</v>
      </c>
      <c r="T313" t="s">
        <v>8</v>
      </c>
      <c r="U313">
        <v>7</v>
      </c>
      <c r="V313">
        <f t="shared" si="99"/>
        <v>3500</v>
      </c>
    </row>
    <row r="314" spans="1:22" x14ac:dyDescent="0.25">
      <c r="A314" s="4">
        <v>43997</v>
      </c>
      <c r="B314" s="10" t="s">
        <v>23</v>
      </c>
      <c r="D314" s="5">
        <v>7000</v>
      </c>
      <c r="E314" s="5">
        <f t="shared" si="97"/>
        <v>0</v>
      </c>
      <c r="L314" t="s">
        <v>402</v>
      </c>
      <c r="M314" t="str">
        <f t="shared" si="82"/>
        <v>MK06</v>
      </c>
      <c r="N314" t="str">
        <f t="shared" si="83"/>
        <v>krupuk pecel</v>
      </c>
      <c r="O314">
        <f t="shared" si="84"/>
        <v>1</v>
      </c>
      <c r="P314">
        <f t="shared" si="85"/>
        <v>5000</v>
      </c>
      <c r="R314" t="s">
        <v>96</v>
      </c>
      <c r="S314" t="str">
        <f t="shared" si="98"/>
        <v>MK06</v>
      </c>
      <c r="T314" t="s">
        <v>83</v>
      </c>
      <c r="U314">
        <v>1</v>
      </c>
      <c r="V314">
        <f t="shared" si="99"/>
        <v>5000</v>
      </c>
    </row>
    <row r="315" spans="1:22" x14ac:dyDescent="0.25">
      <c r="A315" s="4">
        <v>43997</v>
      </c>
      <c r="B315" s="10" t="s">
        <v>24</v>
      </c>
      <c r="D315" s="5">
        <v>7000</v>
      </c>
      <c r="E315" s="5">
        <f t="shared" si="97"/>
        <v>0</v>
      </c>
      <c r="L315" t="s">
        <v>402</v>
      </c>
      <c r="M315" t="str">
        <f t="shared" si="82"/>
        <v>MK04</v>
      </c>
      <c r="N315" t="str">
        <f t="shared" si="83"/>
        <v>Sosis Bijian</v>
      </c>
      <c r="O315">
        <f t="shared" si="84"/>
        <v>3</v>
      </c>
      <c r="P315">
        <f t="shared" si="85"/>
        <v>1500</v>
      </c>
      <c r="R315" t="s">
        <v>96</v>
      </c>
      <c r="S315" t="str">
        <f t="shared" si="98"/>
        <v>MK04</v>
      </c>
      <c r="T315" t="s">
        <v>8</v>
      </c>
      <c r="U315">
        <v>3</v>
      </c>
      <c r="V315">
        <f t="shared" si="99"/>
        <v>1500</v>
      </c>
    </row>
    <row r="316" spans="1:22" x14ac:dyDescent="0.25">
      <c r="A316" s="6" t="s">
        <v>4</v>
      </c>
      <c r="B316" s="11"/>
      <c r="C316" s="8"/>
      <c r="D316" s="8"/>
      <c r="E316" s="9">
        <f>SUM(E296:E315)</f>
        <v>114000</v>
      </c>
      <c r="L316" t="s">
        <v>403</v>
      </c>
      <c r="M316" t="str">
        <f t="shared" si="82"/>
        <v>MK08</v>
      </c>
      <c r="N316" t="str">
        <f t="shared" si="83"/>
        <v>Pentol Pedas</v>
      </c>
      <c r="O316">
        <f t="shared" si="84"/>
        <v>3</v>
      </c>
      <c r="P316">
        <f t="shared" si="85"/>
        <v>15000</v>
      </c>
      <c r="R316" t="s">
        <v>97</v>
      </c>
      <c r="S316" t="str">
        <f t="shared" si="98"/>
        <v>MK08</v>
      </c>
      <c r="T316" t="s">
        <v>12</v>
      </c>
      <c r="U316">
        <v>3</v>
      </c>
      <c r="V316">
        <f t="shared" si="99"/>
        <v>15000</v>
      </c>
    </row>
    <row r="317" spans="1:22" x14ac:dyDescent="0.25">
      <c r="A317" s="4">
        <v>43998</v>
      </c>
      <c r="B317" s="10" t="s">
        <v>5</v>
      </c>
      <c r="C317">
        <v>8</v>
      </c>
      <c r="D317" s="5">
        <v>5000</v>
      </c>
      <c r="E317" s="5">
        <f>D317*C317</f>
        <v>40000</v>
      </c>
      <c r="L317" t="s">
        <v>404</v>
      </c>
      <c r="M317" t="str">
        <f t="shared" si="82"/>
        <v>MK06</v>
      </c>
      <c r="N317" t="str">
        <f t="shared" si="83"/>
        <v>krupuk pecel</v>
      </c>
      <c r="O317">
        <f t="shared" si="84"/>
        <v>1</v>
      </c>
      <c r="P317">
        <f t="shared" si="85"/>
        <v>5000</v>
      </c>
      <c r="R317" t="s">
        <v>98</v>
      </c>
      <c r="S317" t="str">
        <f t="shared" si="98"/>
        <v>MK06</v>
      </c>
      <c r="T317" t="s">
        <v>83</v>
      </c>
      <c r="U317">
        <v>1</v>
      </c>
      <c r="V317">
        <f t="shared" si="99"/>
        <v>5000</v>
      </c>
    </row>
    <row r="318" spans="1:22" x14ac:dyDescent="0.25">
      <c r="A318" s="4">
        <v>43998</v>
      </c>
      <c r="B318" s="10" t="s">
        <v>6</v>
      </c>
      <c r="C318">
        <v>3</v>
      </c>
      <c r="D318" s="5">
        <v>2500</v>
      </c>
      <c r="E318" s="5">
        <f>D318*C318</f>
        <v>7500</v>
      </c>
      <c r="K318" s="4">
        <v>44001</v>
      </c>
      <c r="L318" t="s">
        <v>405</v>
      </c>
      <c r="M318" t="str">
        <f t="shared" si="82"/>
        <v>MN04</v>
      </c>
      <c r="N318" t="str">
        <f t="shared" si="83"/>
        <v>Jus Jambu</v>
      </c>
      <c r="O318">
        <f t="shared" si="84"/>
        <v>1</v>
      </c>
      <c r="P318">
        <f t="shared" si="85"/>
        <v>5000</v>
      </c>
      <c r="R318" t="s">
        <v>99</v>
      </c>
      <c r="S318" t="str">
        <f t="shared" si="98"/>
        <v>MN04</v>
      </c>
      <c r="T318" t="s">
        <v>16</v>
      </c>
      <c r="U318">
        <v>1</v>
      </c>
      <c r="V318">
        <f t="shared" si="99"/>
        <v>5000</v>
      </c>
    </row>
    <row r="319" spans="1:22" x14ac:dyDescent="0.25">
      <c r="A319" s="4">
        <v>43998</v>
      </c>
      <c r="B319" s="10" t="s">
        <v>7</v>
      </c>
      <c r="C319">
        <v>6</v>
      </c>
      <c r="D319" s="5">
        <v>5000</v>
      </c>
      <c r="E319" s="5">
        <f t="shared" ref="E319" si="100">D319*C319</f>
        <v>30000</v>
      </c>
      <c r="L319" t="s">
        <v>405</v>
      </c>
      <c r="M319" t="str">
        <f t="shared" si="82"/>
        <v>MK01</v>
      </c>
      <c r="N319" t="str">
        <f t="shared" si="83"/>
        <v>Jasuke Besar</v>
      </c>
      <c r="O319">
        <f t="shared" si="84"/>
        <v>2</v>
      </c>
      <c r="P319">
        <f t="shared" si="85"/>
        <v>10000</v>
      </c>
      <c r="R319" t="s">
        <v>99</v>
      </c>
      <c r="S319" t="str">
        <f t="shared" si="98"/>
        <v>MK01</v>
      </c>
      <c r="T319" t="s">
        <v>5</v>
      </c>
      <c r="U319">
        <v>2</v>
      </c>
      <c r="V319">
        <f t="shared" si="99"/>
        <v>10000</v>
      </c>
    </row>
    <row r="320" spans="1:22" x14ac:dyDescent="0.25">
      <c r="A320" s="4">
        <v>43998</v>
      </c>
      <c r="B320" s="10" t="s">
        <v>8</v>
      </c>
      <c r="C320">
        <v>36</v>
      </c>
      <c r="D320" s="5">
        <v>500</v>
      </c>
      <c r="E320" s="5">
        <f>D320*C320</f>
        <v>18000</v>
      </c>
      <c r="L320" t="s">
        <v>406</v>
      </c>
      <c r="M320" t="str">
        <f t="shared" si="82"/>
        <v>MK03</v>
      </c>
      <c r="N320" t="str">
        <f t="shared" si="83"/>
        <v>Sosis Paketan</v>
      </c>
      <c r="O320">
        <f t="shared" si="84"/>
        <v>2</v>
      </c>
      <c r="P320">
        <f t="shared" si="85"/>
        <v>10000</v>
      </c>
      <c r="R320" t="s">
        <v>100</v>
      </c>
      <c r="S320" t="str">
        <f t="shared" si="98"/>
        <v>MK03</v>
      </c>
      <c r="T320" t="s">
        <v>7</v>
      </c>
      <c r="U320">
        <v>2</v>
      </c>
      <c r="V320">
        <f t="shared" si="99"/>
        <v>10000</v>
      </c>
    </row>
    <row r="321" spans="1:22" x14ac:dyDescent="0.25">
      <c r="A321" s="4">
        <v>43998</v>
      </c>
      <c r="B321" s="10" t="s">
        <v>9</v>
      </c>
      <c r="C321">
        <v>1</v>
      </c>
      <c r="D321" s="5">
        <v>5000</v>
      </c>
      <c r="E321" s="5">
        <f t="shared" ref="E321:E336" si="101">D321*C321</f>
        <v>5000</v>
      </c>
      <c r="L321" t="s">
        <v>406</v>
      </c>
      <c r="M321" t="str">
        <f t="shared" si="82"/>
        <v>MK01</v>
      </c>
      <c r="N321" t="str">
        <f t="shared" si="83"/>
        <v>Jasuke Besar</v>
      </c>
      <c r="O321">
        <f t="shared" si="84"/>
        <v>4</v>
      </c>
      <c r="P321">
        <f t="shared" si="85"/>
        <v>20000</v>
      </c>
      <c r="R321" t="s">
        <v>100</v>
      </c>
      <c r="S321" t="str">
        <f t="shared" si="98"/>
        <v>MK01</v>
      </c>
      <c r="T321" t="s">
        <v>5</v>
      </c>
      <c r="U321">
        <v>4</v>
      </c>
      <c r="V321">
        <f t="shared" si="99"/>
        <v>20000</v>
      </c>
    </row>
    <row r="322" spans="1:22" x14ac:dyDescent="0.25">
      <c r="A322" s="4">
        <v>43998</v>
      </c>
      <c r="B322" s="10" t="s">
        <v>10</v>
      </c>
      <c r="D322" s="5">
        <v>5000</v>
      </c>
      <c r="E322" s="5">
        <f t="shared" si="101"/>
        <v>0</v>
      </c>
      <c r="L322" t="s">
        <v>406</v>
      </c>
      <c r="M322" t="str">
        <f t="shared" si="82"/>
        <v>MK06</v>
      </c>
      <c r="N322" t="str">
        <f t="shared" si="83"/>
        <v>krupuk pecel</v>
      </c>
      <c r="O322">
        <f t="shared" si="84"/>
        <v>4</v>
      </c>
      <c r="P322">
        <f t="shared" si="85"/>
        <v>20000</v>
      </c>
      <c r="R322" t="s">
        <v>100</v>
      </c>
      <c r="S322" t="str">
        <f t="shared" si="98"/>
        <v>MK06</v>
      </c>
      <c r="T322" t="s">
        <v>83</v>
      </c>
      <c r="U322">
        <v>4</v>
      </c>
      <c r="V322">
        <f t="shared" si="99"/>
        <v>20000</v>
      </c>
    </row>
    <row r="323" spans="1:22" x14ac:dyDescent="0.25">
      <c r="A323" s="4">
        <v>43998</v>
      </c>
      <c r="B323" s="10" t="s">
        <v>11</v>
      </c>
      <c r="C323">
        <v>5</v>
      </c>
      <c r="D323" s="5">
        <v>10000</v>
      </c>
      <c r="E323" s="5">
        <f t="shared" si="101"/>
        <v>50000</v>
      </c>
      <c r="L323" t="s">
        <v>407</v>
      </c>
      <c r="M323" t="str">
        <f t="shared" si="82"/>
        <v>MK06</v>
      </c>
      <c r="N323" t="str">
        <f t="shared" si="83"/>
        <v>krupuk pecel</v>
      </c>
      <c r="O323">
        <f t="shared" si="84"/>
        <v>2</v>
      </c>
      <c r="P323">
        <f t="shared" si="85"/>
        <v>10000</v>
      </c>
      <c r="R323" t="s">
        <v>101</v>
      </c>
      <c r="S323" t="str">
        <f t="shared" si="98"/>
        <v>MK06</v>
      </c>
      <c r="T323" t="s">
        <v>83</v>
      </c>
      <c r="U323">
        <v>2</v>
      </c>
      <c r="V323">
        <f t="shared" si="99"/>
        <v>10000</v>
      </c>
    </row>
    <row r="324" spans="1:22" x14ac:dyDescent="0.25">
      <c r="A324" s="4">
        <v>43998</v>
      </c>
      <c r="B324" s="10" t="s">
        <v>12</v>
      </c>
      <c r="C324">
        <v>4</v>
      </c>
      <c r="D324" s="5">
        <v>5000</v>
      </c>
      <c r="E324" s="5">
        <f t="shared" si="101"/>
        <v>20000</v>
      </c>
      <c r="L324" t="s">
        <v>407</v>
      </c>
      <c r="M324" t="str">
        <f t="shared" si="82"/>
        <v>MK01</v>
      </c>
      <c r="N324" t="str">
        <f t="shared" si="83"/>
        <v>Jasuke Besar</v>
      </c>
      <c r="O324">
        <f t="shared" si="84"/>
        <v>3</v>
      </c>
      <c r="P324">
        <f t="shared" si="85"/>
        <v>15000</v>
      </c>
      <c r="R324" t="s">
        <v>101</v>
      </c>
      <c r="S324" t="str">
        <f t="shared" si="98"/>
        <v>MK01</v>
      </c>
      <c r="T324" t="s">
        <v>5</v>
      </c>
      <c r="U324">
        <v>3</v>
      </c>
      <c r="V324">
        <f t="shared" si="99"/>
        <v>15000</v>
      </c>
    </row>
    <row r="325" spans="1:22" x14ac:dyDescent="0.25">
      <c r="A325" s="4">
        <v>43998</v>
      </c>
      <c r="B325" s="10" t="s">
        <v>13</v>
      </c>
      <c r="D325" s="5">
        <v>5000</v>
      </c>
      <c r="E325" s="5">
        <f t="shared" si="101"/>
        <v>0</v>
      </c>
      <c r="L325" t="s">
        <v>408</v>
      </c>
      <c r="M325" t="str">
        <f t="shared" si="82"/>
        <v>MN04</v>
      </c>
      <c r="N325" t="str">
        <f t="shared" si="83"/>
        <v>Jus Jambu</v>
      </c>
      <c r="O325">
        <f t="shared" si="84"/>
        <v>1</v>
      </c>
      <c r="P325">
        <f t="shared" si="85"/>
        <v>5000</v>
      </c>
      <c r="R325" t="s">
        <v>102</v>
      </c>
      <c r="S325" t="str">
        <f t="shared" si="98"/>
        <v>MN04</v>
      </c>
      <c r="T325" t="s">
        <v>16</v>
      </c>
      <c r="U325">
        <v>1</v>
      </c>
      <c r="V325">
        <f t="shared" si="99"/>
        <v>5000</v>
      </c>
    </row>
    <row r="326" spans="1:22" x14ac:dyDescent="0.25">
      <c r="A326" s="4">
        <v>43998</v>
      </c>
      <c r="B326" s="10" t="s">
        <v>14</v>
      </c>
      <c r="C326">
        <v>1</v>
      </c>
      <c r="D326" s="5">
        <v>5000</v>
      </c>
      <c r="E326" s="5">
        <f t="shared" si="101"/>
        <v>5000</v>
      </c>
      <c r="L326" t="s">
        <v>408</v>
      </c>
      <c r="M326" t="str">
        <f t="shared" ref="M326:M389" si="102">S326</f>
        <v>MK01</v>
      </c>
      <c r="N326" t="str">
        <f t="shared" ref="N326:N389" si="103">T326</f>
        <v>Jasuke Besar</v>
      </c>
      <c r="O326">
        <f t="shared" ref="O326:O389" si="104">U326</f>
        <v>3</v>
      </c>
      <c r="P326">
        <f t="shared" ref="P326:P389" si="105">V326</f>
        <v>15000</v>
      </c>
      <c r="R326" t="s">
        <v>102</v>
      </c>
      <c r="S326" t="str">
        <f t="shared" si="98"/>
        <v>MK01</v>
      </c>
      <c r="T326" t="s">
        <v>5</v>
      </c>
      <c r="U326">
        <v>3</v>
      </c>
      <c r="V326">
        <f t="shared" si="99"/>
        <v>15000</v>
      </c>
    </row>
    <row r="327" spans="1:22" x14ac:dyDescent="0.25">
      <c r="A327" s="4">
        <v>43998</v>
      </c>
      <c r="B327" s="10" t="s">
        <v>15</v>
      </c>
      <c r="D327" s="5">
        <v>5000</v>
      </c>
      <c r="E327" s="5">
        <f t="shared" si="101"/>
        <v>0</v>
      </c>
      <c r="L327" t="s">
        <v>409</v>
      </c>
      <c r="M327" t="str">
        <f t="shared" si="102"/>
        <v>MK04</v>
      </c>
      <c r="N327" t="str">
        <f t="shared" si="103"/>
        <v>Sosis Bijian</v>
      </c>
      <c r="O327">
        <f t="shared" si="104"/>
        <v>4</v>
      </c>
      <c r="P327">
        <f t="shared" si="105"/>
        <v>2000</v>
      </c>
      <c r="R327" t="s">
        <v>103</v>
      </c>
      <c r="S327" t="str">
        <f t="shared" si="98"/>
        <v>MK04</v>
      </c>
      <c r="T327" t="s">
        <v>8</v>
      </c>
      <c r="U327">
        <v>4</v>
      </c>
      <c r="V327">
        <f t="shared" si="99"/>
        <v>2000</v>
      </c>
    </row>
    <row r="328" spans="1:22" x14ac:dyDescent="0.25">
      <c r="A328" s="4">
        <v>43998</v>
      </c>
      <c r="B328" s="10" t="s">
        <v>16</v>
      </c>
      <c r="C328">
        <v>1</v>
      </c>
      <c r="D328" s="5">
        <v>5000</v>
      </c>
      <c r="E328" s="5">
        <f t="shared" si="101"/>
        <v>5000</v>
      </c>
      <c r="K328" s="4">
        <v>44002</v>
      </c>
      <c r="L328" t="s">
        <v>410</v>
      </c>
      <c r="M328" t="str">
        <f t="shared" si="102"/>
        <v>MN04</v>
      </c>
      <c r="N328" t="str">
        <f t="shared" si="103"/>
        <v>jus jambu</v>
      </c>
      <c r="O328">
        <f t="shared" si="104"/>
        <v>1</v>
      </c>
      <c r="P328">
        <f t="shared" si="105"/>
        <v>5000</v>
      </c>
      <c r="R328" t="s">
        <v>104</v>
      </c>
      <c r="S328" t="str">
        <f t="shared" si="98"/>
        <v>MN04</v>
      </c>
      <c r="T328" t="s">
        <v>105</v>
      </c>
      <c r="U328">
        <v>1</v>
      </c>
      <c r="V328">
        <f t="shared" si="99"/>
        <v>5000</v>
      </c>
    </row>
    <row r="329" spans="1:22" x14ac:dyDescent="0.25">
      <c r="A329" s="4">
        <v>43998</v>
      </c>
      <c r="B329" s="10" t="s">
        <v>17</v>
      </c>
      <c r="C329">
        <v>1</v>
      </c>
      <c r="D329" s="5">
        <v>5000</v>
      </c>
      <c r="E329" s="5">
        <f t="shared" si="101"/>
        <v>5000</v>
      </c>
      <c r="L329" t="s">
        <v>411</v>
      </c>
      <c r="M329" t="str">
        <f t="shared" si="102"/>
        <v>MK01</v>
      </c>
      <c r="N329" t="str">
        <f t="shared" si="103"/>
        <v>Jasuke Besar</v>
      </c>
      <c r="O329">
        <f t="shared" si="104"/>
        <v>3</v>
      </c>
      <c r="P329">
        <f t="shared" si="105"/>
        <v>15000</v>
      </c>
      <c r="R329" t="s">
        <v>106</v>
      </c>
      <c r="S329" t="str">
        <f t="shared" si="98"/>
        <v>MK01</v>
      </c>
      <c r="T329" t="s">
        <v>5</v>
      </c>
      <c r="U329">
        <v>3</v>
      </c>
      <c r="V329">
        <f t="shared" si="99"/>
        <v>15000</v>
      </c>
    </row>
    <row r="330" spans="1:22" x14ac:dyDescent="0.25">
      <c r="A330" s="4">
        <v>43998</v>
      </c>
      <c r="B330" s="10" t="s">
        <v>18</v>
      </c>
      <c r="D330" s="5">
        <v>5000</v>
      </c>
      <c r="E330" s="5">
        <f t="shared" si="101"/>
        <v>0</v>
      </c>
      <c r="L330" t="s">
        <v>411</v>
      </c>
      <c r="M330" t="str">
        <f t="shared" si="102"/>
        <v>MK03</v>
      </c>
      <c r="N330" t="str">
        <f t="shared" si="103"/>
        <v>Sosis Paketan</v>
      </c>
      <c r="O330">
        <f t="shared" si="104"/>
        <v>2</v>
      </c>
      <c r="P330">
        <f t="shared" si="105"/>
        <v>10000</v>
      </c>
      <c r="R330" t="s">
        <v>106</v>
      </c>
      <c r="S330" t="str">
        <f t="shared" si="98"/>
        <v>MK03</v>
      </c>
      <c r="T330" t="s">
        <v>7</v>
      </c>
      <c r="U330">
        <v>2</v>
      </c>
      <c r="V330">
        <f t="shared" si="99"/>
        <v>10000</v>
      </c>
    </row>
    <row r="331" spans="1:22" x14ac:dyDescent="0.25">
      <c r="A331" s="4">
        <v>43998</v>
      </c>
      <c r="B331" s="10" t="s">
        <v>19</v>
      </c>
      <c r="D331" s="5">
        <v>5000</v>
      </c>
      <c r="E331" s="5">
        <f t="shared" si="101"/>
        <v>0</v>
      </c>
      <c r="L331" t="s">
        <v>412</v>
      </c>
      <c r="M331" t="str">
        <f t="shared" si="102"/>
        <v>MN04</v>
      </c>
      <c r="N331" t="str">
        <f t="shared" si="103"/>
        <v>Jus Jambu</v>
      </c>
      <c r="O331">
        <f t="shared" si="104"/>
        <v>3</v>
      </c>
      <c r="P331">
        <f t="shared" si="105"/>
        <v>15000</v>
      </c>
      <c r="R331" t="s">
        <v>107</v>
      </c>
      <c r="S331" t="str">
        <f t="shared" si="98"/>
        <v>MN04</v>
      </c>
      <c r="T331" t="s">
        <v>16</v>
      </c>
      <c r="U331">
        <v>3</v>
      </c>
      <c r="V331">
        <f t="shared" si="99"/>
        <v>15000</v>
      </c>
    </row>
    <row r="332" spans="1:22" x14ac:dyDescent="0.25">
      <c r="A332" s="4">
        <v>43998</v>
      </c>
      <c r="B332" s="10" t="s">
        <v>20</v>
      </c>
      <c r="C332">
        <v>6</v>
      </c>
      <c r="D332" s="5">
        <v>5000</v>
      </c>
      <c r="E332" s="5">
        <f t="shared" si="101"/>
        <v>30000</v>
      </c>
      <c r="L332" t="s">
        <v>413</v>
      </c>
      <c r="M332" t="str">
        <f t="shared" si="102"/>
        <v>MK05</v>
      </c>
      <c r="N332" t="str">
        <f t="shared" si="103"/>
        <v>Sosis Bakar</v>
      </c>
      <c r="O332">
        <f t="shared" si="104"/>
        <v>11</v>
      </c>
      <c r="P332">
        <f t="shared" si="105"/>
        <v>55000</v>
      </c>
      <c r="R332" t="s">
        <v>108</v>
      </c>
      <c r="S332" t="str">
        <f t="shared" si="98"/>
        <v>MK05</v>
      </c>
      <c r="T332" t="s">
        <v>9</v>
      </c>
      <c r="U332">
        <v>11</v>
      </c>
      <c r="V332">
        <f t="shared" si="99"/>
        <v>55000</v>
      </c>
    </row>
    <row r="333" spans="1:22" x14ac:dyDescent="0.25">
      <c r="A333" s="4">
        <v>43998</v>
      </c>
      <c r="B333" s="10" t="s">
        <v>21</v>
      </c>
      <c r="D333" s="5">
        <v>7000</v>
      </c>
      <c r="E333" s="5">
        <f t="shared" si="101"/>
        <v>0</v>
      </c>
      <c r="L333" t="s">
        <v>413</v>
      </c>
      <c r="M333" t="str">
        <f t="shared" si="102"/>
        <v>MN04</v>
      </c>
      <c r="N333" t="str">
        <f t="shared" si="103"/>
        <v>Jus Jambu</v>
      </c>
      <c r="O333">
        <f t="shared" si="104"/>
        <v>1</v>
      </c>
      <c r="P333">
        <f t="shared" si="105"/>
        <v>5000</v>
      </c>
      <c r="R333" t="s">
        <v>108</v>
      </c>
      <c r="S333" t="str">
        <f t="shared" si="98"/>
        <v>MN04</v>
      </c>
      <c r="T333" t="s">
        <v>16</v>
      </c>
      <c r="U333">
        <v>1</v>
      </c>
      <c r="V333">
        <f t="shared" si="99"/>
        <v>5000</v>
      </c>
    </row>
    <row r="334" spans="1:22" x14ac:dyDescent="0.25">
      <c r="A334" s="4">
        <v>43998</v>
      </c>
      <c r="B334" s="10" t="s">
        <v>22</v>
      </c>
      <c r="D334" s="5">
        <v>7000</v>
      </c>
      <c r="E334" s="5">
        <f t="shared" si="101"/>
        <v>0</v>
      </c>
      <c r="L334" t="s">
        <v>414</v>
      </c>
      <c r="M334" t="str">
        <f t="shared" si="102"/>
        <v>MK02</v>
      </c>
      <c r="N334" t="str">
        <f t="shared" si="103"/>
        <v>Jasuke Kecil</v>
      </c>
      <c r="O334">
        <f t="shared" si="104"/>
        <v>2</v>
      </c>
      <c r="P334">
        <f t="shared" si="105"/>
        <v>5000</v>
      </c>
      <c r="R334" t="s">
        <v>109</v>
      </c>
      <c r="S334" t="str">
        <f t="shared" si="98"/>
        <v>MK02</v>
      </c>
      <c r="T334" t="s">
        <v>6</v>
      </c>
      <c r="U334">
        <v>2</v>
      </c>
      <c r="V334">
        <f t="shared" si="99"/>
        <v>5000</v>
      </c>
    </row>
    <row r="335" spans="1:22" x14ac:dyDescent="0.25">
      <c r="A335" s="4">
        <v>43998</v>
      </c>
      <c r="B335" s="10" t="s">
        <v>23</v>
      </c>
      <c r="D335" s="5">
        <v>7000</v>
      </c>
      <c r="E335" s="5">
        <f t="shared" si="101"/>
        <v>0</v>
      </c>
      <c r="L335" t="s">
        <v>414</v>
      </c>
      <c r="M335" t="str">
        <f t="shared" si="102"/>
        <v>MK04</v>
      </c>
      <c r="N335" t="str">
        <f t="shared" si="103"/>
        <v>Sosis Bijian</v>
      </c>
      <c r="O335">
        <f t="shared" si="104"/>
        <v>4</v>
      </c>
      <c r="P335">
        <f t="shared" si="105"/>
        <v>2000</v>
      </c>
      <c r="R335" t="s">
        <v>109</v>
      </c>
      <c r="S335" t="str">
        <f t="shared" si="98"/>
        <v>MK04</v>
      </c>
      <c r="T335" t="s">
        <v>8</v>
      </c>
      <c r="U335">
        <v>4</v>
      </c>
      <c r="V335">
        <f t="shared" si="99"/>
        <v>2000</v>
      </c>
    </row>
    <row r="336" spans="1:22" x14ac:dyDescent="0.25">
      <c r="A336" s="4">
        <v>43998</v>
      </c>
      <c r="B336" s="10" t="s">
        <v>24</v>
      </c>
      <c r="D336" s="5">
        <v>7000</v>
      </c>
      <c r="E336" s="5">
        <f t="shared" si="101"/>
        <v>0</v>
      </c>
      <c r="L336" t="s">
        <v>414</v>
      </c>
      <c r="M336" t="str">
        <f t="shared" si="102"/>
        <v>MK04</v>
      </c>
      <c r="N336" t="str">
        <f t="shared" si="103"/>
        <v>Sosis Bijian</v>
      </c>
      <c r="O336">
        <f t="shared" si="104"/>
        <v>2</v>
      </c>
      <c r="P336">
        <f t="shared" si="105"/>
        <v>1000</v>
      </c>
      <c r="R336" t="s">
        <v>109</v>
      </c>
      <c r="S336" t="str">
        <f t="shared" si="98"/>
        <v>MK04</v>
      </c>
      <c r="T336" t="s">
        <v>8</v>
      </c>
      <c r="U336">
        <v>2</v>
      </c>
      <c r="V336">
        <f t="shared" si="99"/>
        <v>1000</v>
      </c>
    </row>
    <row r="337" spans="1:22" x14ac:dyDescent="0.25">
      <c r="A337" s="6" t="s">
        <v>4</v>
      </c>
      <c r="B337" s="11"/>
      <c r="C337" s="8"/>
      <c r="D337" s="8"/>
      <c r="E337" s="9">
        <f>SUM(E317:E336)</f>
        <v>215500</v>
      </c>
      <c r="L337" t="s">
        <v>415</v>
      </c>
      <c r="M337" t="str">
        <f t="shared" si="102"/>
        <v>MK06</v>
      </c>
      <c r="N337" t="str">
        <f t="shared" si="103"/>
        <v>krupuk pecel</v>
      </c>
      <c r="O337">
        <f t="shared" si="104"/>
        <v>2</v>
      </c>
      <c r="P337">
        <f t="shared" si="105"/>
        <v>10000</v>
      </c>
      <c r="R337" t="s">
        <v>110</v>
      </c>
      <c r="S337" t="str">
        <f t="shared" si="98"/>
        <v>MK06</v>
      </c>
      <c r="T337" t="s">
        <v>83</v>
      </c>
      <c r="U337">
        <v>2</v>
      </c>
      <c r="V337">
        <f t="shared" si="99"/>
        <v>10000</v>
      </c>
    </row>
    <row r="338" spans="1:22" x14ac:dyDescent="0.25">
      <c r="A338" s="4">
        <v>43999</v>
      </c>
      <c r="B338" s="10" t="s">
        <v>5</v>
      </c>
      <c r="C338">
        <v>8</v>
      </c>
      <c r="D338" s="5">
        <v>5000</v>
      </c>
      <c r="E338" s="5">
        <f>D338*C338</f>
        <v>40000</v>
      </c>
      <c r="L338" t="s">
        <v>415</v>
      </c>
      <c r="M338" t="str">
        <f t="shared" si="102"/>
        <v>MK06</v>
      </c>
      <c r="N338" t="str">
        <f t="shared" si="103"/>
        <v>krupuk pecel</v>
      </c>
      <c r="O338">
        <f t="shared" si="104"/>
        <v>1</v>
      </c>
      <c r="P338">
        <f t="shared" si="105"/>
        <v>5000</v>
      </c>
      <c r="R338" t="s">
        <v>110</v>
      </c>
      <c r="S338" t="str">
        <f t="shared" si="98"/>
        <v>MK06</v>
      </c>
      <c r="T338" t="s">
        <v>83</v>
      </c>
      <c r="U338">
        <v>1</v>
      </c>
      <c r="V338">
        <f t="shared" si="99"/>
        <v>5000</v>
      </c>
    </row>
    <row r="339" spans="1:22" x14ac:dyDescent="0.25">
      <c r="A339" s="4">
        <v>43999</v>
      </c>
      <c r="B339" s="10" t="s">
        <v>6</v>
      </c>
      <c r="C339">
        <v>4</v>
      </c>
      <c r="D339" s="5">
        <v>2500</v>
      </c>
      <c r="E339" s="5">
        <f>D339*C339</f>
        <v>10000</v>
      </c>
      <c r="L339" t="s">
        <v>416</v>
      </c>
      <c r="M339" t="str">
        <f t="shared" si="102"/>
        <v>MK08</v>
      </c>
      <c r="N339" t="str">
        <f t="shared" si="103"/>
        <v>Pentol Pedas</v>
      </c>
      <c r="O339">
        <f t="shared" si="104"/>
        <v>3</v>
      </c>
      <c r="P339">
        <f t="shared" si="105"/>
        <v>15000</v>
      </c>
      <c r="R339" t="s">
        <v>111</v>
      </c>
      <c r="S339" t="str">
        <f t="shared" si="98"/>
        <v>MK08</v>
      </c>
      <c r="T339" t="s">
        <v>12</v>
      </c>
      <c r="U339">
        <v>3</v>
      </c>
      <c r="V339">
        <f t="shared" si="99"/>
        <v>15000</v>
      </c>
    </row>
    <row r="340" spans="1:22" x14ac:dyDescent="0.25">
      <c r="A340" s="4">
        <v>43999</v>
      </c>
      <c r="B340" s="10" t="s">
        <v>7</v>
      </c>
      <c r="D340" s="5">
        <v>5000</v>
      </c>
      <c r="E340" s="5">
        <f t="shared" ref="E340" si="106">D340*C340</f>
        <v>0</v>
      </c>
      <c r="L340" t="s">
        <v>416</v>
      </c>
      <c r="M340" t="str">
        <f t="shared" si="102"/>
        <v>MK01</v>
      </c>
      <c r="N340" t="str">
        <f t="shared" si="103"/>
        <v>Jasuke Besar</v>
      </c>
      <c r="O340">
        <f t="shared" si="104"/>
        <v>3</v>
      </c>
      <c r="P340">
        <f t="shared" si="105"/>
        <v>15000</v>
      </c>
      <c r="R340" t="s">
        <v>111</v>
      </c>
      <c r="S340" t="str">
        <f t="shared" si="98"/>
        <v>MK01</v>
      </c>
      <c r="T340" t="s">
        <v>5</v>
      </c>
      <c r="U340">
        <v>3</v>
      </c>
      <c r="V340">
        <f t="shared" si="99"/>
        <v>15000</v>
      </c>
    </row>
    <row r="341" spans="1:22" x14ac:dyDescent="0.25">
      <c r="A341" s="4">
        <v>43999</v>
      </c>
      <c r="B341" s="10" t="s">
        <v>8</v>
      </c>
      <c r="C341">
        <v>34</v>
      </c>
      <c r="D341" s="5">
        <v>500</v>
      </c>
      <c r="E341" s="5">
        <f>D341*C341</f>
        <v>17000</v>
      </c>
      <c r="L341" t="s">
        <v>417</v>
      </c>
      <c r="M341" t="str">
        <f t="shared" si="102"/>
        <v>MK08</v>
      </c>
      <c r="N341" t="str">
        <f t="shared" si="103"/>
        <v>Pentol Pedas</v>
      </c>
      <c r="O341">
        <f t="shared" si="104"/>
        <v>2</v>
      </c>
      <c r="P341">
        <f t="shared" si="105"/>
        <v>10000</v>
      </c>
      <c r="R341" t="s">
        <v>112</v>
      </c>
      <c r="S341" t="str">
        <f t="shared" si="98"/>
        <v>MK08</v>
      </c>
      <c r="T341" t="s">
        <v>12</v>
      </c>
      <c r="U341">
        <v>2</v>
      </c>
      <c r="V341">
        <f t="shared" si="99"/>
        <v>10000</v>
      </c>
    </row>
    <row r="342" spans="1:22" x14ac:dyDescent="0.25">
      <c r="A342" s="4">
        <v>43999</v>
      </c>
      <c r="B342" s="10" t="s">
        <v>9</v>
      </c>
      <c r="C342">
        <v>1</v>
      </c>
      <c r="D342" s="5">
        <v>5000</v>
      </c>
      <c r="E342" s="5">
        <f t="shared" ref="E342:E357" si="107">D342*C342</f>
        <v>5000</v>
      </c>
      <c r="L342" t="s">
        <v>418</v>
      </c>
      <c r="M342" t="str">
        <f t="shared" si="102"/>
        <v>MK05</v>
      </c>
      <c r="N342" t="str">
        <f t="shared" si="103"/>
        <v>Sosis Bakar</v>
      </c>
      <c r="O342">
        <f t="shared" si="104"/>
        <v>8</v>
      </c>
      <c r="P342">
        <f t="shared" si="105"/>
        <v>40000</v>
      </c>
      <c r="R342" t="s">
        <v>113</v>
      </c>
      <c r="S342" t="str">
        <f t="shared" si="98"/>
        <v>MK05</v>
      </c>
      <c r="T342" t="s">
        <v>9</v>
      </c>
      <c r="U342">
        <v>8</v>
      </c>
      <c r="V342">
        <f t="shared" si="99"/>
        <v>40000</v>
      </c>
    </row>
    <row r="343" spans="1:22" x14ac:dyDescent="0.25">
      <c r="A343" s="4">
        <v>43999</v>
      </c>
      <c r="B343" s="10" t="s">
        <v>10</v>
      </c>
      <c r="C343">
        <v>1</v>
      </c>
      <c r="D343" s="5">
        <v>5000</v>
      </c>
      <c r="E343" s="5">
        <f t="shared" si="107"/>
        <v>5000</v>
      </c>
      <c r="L343" t="s">
        <v>419</v>
      </c>
      <c r="M343" t="str">
        <f t="shared" si="102"/>
        <v>MN06</v>
      </c>
      <c r="N343" t="str">
        <f t="shared" si="103"/>
        <v>Jus Apel</v>
      </c>
      <c r="O343">
        <f t="shared" si="104"/>
        <v>2</v>
      </c>
      <c r="P343">
        <f t="shared" si="105"/>
        <v>10000</v>
      </c>
      <c r="R343" t="s">
        <v>114</v>
      </c>
      <c r="S343" t="str">
        <f t="shared" si="98"/>
        <v>MN06</v>
      </c>
      <c r="T343" t="s">
        <v>18</v>
      </c>
      <c r="U343">
        <v>2</v>
      </c>
      <c r="V343">
        <f t="shared" si="99"/>
        <v>10000</v>
      </c>
    </row>
    <row r="344" spans="1:22" x14ac:dyDescent="0.25">
      <c r="A344" s="4">
        <v>43999</v>
      </c>
      <c r="B344" s="10" t="s">
        <v>11</v>
      </c>
      <c r="D344" s="5">
        <v>10000</v>
      </c>
      <c r="E344" s="5">
        <f t="shared" si="107"/>
        <v>0</v>
      </c>
      <c r="L344" t="s">
        <v>420</v>
      </c>
      <c r="M344" t="str">
        <f t="shared" si="102"/>
        <v>MK05</v>
      </c>
      <c r="N344" t="str">
        <f t="shared" si="103"/>
        <v>Sosis Bakar</v>
      </c>
      <c r="O344">
        <f t="shared" si="104"/>
        <v>4</v>
      </c>
      <c r="P344">
        <f t="shared" si="105"/>
        <v>20000</v>
      </c>
      <c r="R344" t="s">
        <v>115</v>
      </c>
      <c r="S344" t="str">
        <f t="shared" si="98"/>
        <v>MK05</v>
      </c>
      <c r="T344" t="s">
        <v>9</v>
      </c>
      <c r="U344">
        <v>4</v>
      </c>
      <c r="V344">
        <f t="shared" si="99"/>
        <v>20000</v>
      </c>
    </row>
    <row r="345" spans="1:22" x14ac:dyDescent="0.25">
      <c r="A345" s="4">
        <v>43999</v>
      </c>
      <c r="B345" s="10" t="s">
        <v>12</v>
      </c>
      <c r="C345">
        <v>1</v>
      </c>
      <c r="D345" s="5">
        <v>5000</v>
      </c>
      <c r="E345" s="5">
        <f t="shared" si="107"/>
        <v>5000</v>
      </c>
      <c r="L345" t="s">
        <v>421</v>
      </c>
      <c r="M345" t="str">
        <f t="shared" si="102"/>
        <v>MN07</v>
      </c>
      <c r="N345" t="str">
        <f t="shared" si="103"/>
        <v>Jus Lemon</v>
      </c>
      <c r="O345">
        <f t="shared" si="104"/>
        <v>2</v>
      </c>
      <c r="P345">
        <f t="shared" si="105"/>
        <v>10000</v>
      </c>
      <c r="R345" t="s">
        <v>116</v>
      </c>
      <c r="S345" t="str">
        <f t="shared" si="98"/>
        <v>MN07</v>
      </c>
      <c r="T345" t="s">
        <v>19</v>
      </c>
      <c r="U345">
        <v>2</v>
      </c>
      <c r="V345">
        <f t="shared" si="99"/>
        <v>10000</v>
      </c>
    </row>
    <row r="346" spans="1:22" x14ac:dyDescent="0.25">
      <c r="A346" s="4">
        <v>43999</v>
      </c>
      <c r="B346" s="10" t="s">
        <v>13</v>
      </c>
      <c r="D346" s="5">
        <v>5000</v>
      </c>
      <c r="E346" s="5">
        <f t="shared" si="107"/>
        <v>0</v>
      </c>
      <c r="K346" s="4">
        <v>44003</v>
      </c>
      <c r="L346" t="s">
        <v>422</v>
      </c>
      <c r="M346" t="str">
        <f t="shared" si="102"/>
        <v>MK01</v>
      </c>
      <c r="N346" t="str">
        <f t="shared" si="103"/>
        <v>Jasuke Besar</v>
      </c>
      <c r="O346">
        <f t="shared" si="104"/>
        <v>3</v>
      </c>
      <c r="P346">
        <f t="shared" si="105"/>
        <v>15000</v>
      </c>
      <c r="R346" t="s">
        <v>117</v>
      </c>
      <c r="S346" t="str">
        <f t="shared" si="98"/>
        <v>MK01</v>
      </c>
      <c r="T346" t="s">
        <v>5</v>
      </c>
      <c r="U346">
        <v>3</v>
      </c>
      <c r="V346">
        <f t="shared" si="99"/>
        <v>15000</v>
      </c>
    </row>
    <row r="347" spans="1:22" x14ac:dyDescent="0.25">
      <c r="A347" s="4">
        <v>43999</v>
      </c>
      <c r="B347" s="10" t="s">
        <v>14</v>
      </c>
      <c r="C347">
        <v>2</v>
      </c>
      <c r="D347" s="5">
        <v>5000</v>
      </c>
      <c r="E347" s="5">
        <f t="shared" si="107"/>
        <v>10000</v>
      </c>
      <c r="L347" t="s">
        <v>423</v>
      </c>
      <c r="M347" t="str">
        <f t="shared" si="102"/>
        <v>MN10</v>
      </c>
      <c r="N347" t="str">
        <f t="shared" si="103"/>
        <v>Rostea Choco Oreo</v>
      </c>
      <c r="O347">
        <f t="shared" si="104"/>
        <v>2</v>
      </c>
      <c r="P347">
        <f t="shared" si="105"/>
        <v>14000</v>
      </c>
      <c r="R347" t="s">
        <v>118</v>
      </c>
      <c r="S347" t="str">
        <f t="shared" si="98"/>
        <v>MN10</v>
      </c>
      <c r="T347" t="s">
        <v>22</v>
      </c>
      <c r="U347">
        <v>2</v>
      </c>
      <c r="V347">
        <f t="shared" si="99"/>
        <v>14000</v>
      </c>
    </row>
    <row r="348" spans="1:22" x14ac:dyDescent="0.25">
      <c r="A348" s="4">
        <v>43999</v>
      </c>
      <c r="B348" s="10" t="s">
        <v>15</v>
      </c>
      <c r="D348" s="5">
        <v>5000</v>
      </c>
      <c r="E348" s="5">
        <f t="shared" si="107"/>
        <v>0</v>
      </c>
      <c r="L348" t="s">
        <v>423</v>
      </c>
      <c r="M348" t="str">
        <f t="shared" si="102"/>
        <v>MK01</v>
      </c>
      <c r="N348" t="str">
        <f t="shared" si="103"/>
        <v>Jasuke Besar</v>
      </c>
      <c r="O348">
        <f t="shared" si="104"/>
        <v>4</v>
      </c>
      <c r="P348">
        <f t="shared" si="105"/>
        <v>20000</v>
      </c>
      <c r="R348" t="s">
        <v>118</v>
      </c>
      <c r="S348" t="str">
        <f t="shared" si="98"/>
        <v>MK01</v>
      </c>
      <c r="T348" t="s">
        <v>5</v>
      </c>
      <c r="U348">
        <v>4</v>
      </c>
      <c r="V348">
        <f t="shared" si="99"/>
        <v>20000</v>
      </c>
    </row>
    <row r="349" spans="1:22" x14ac:dyDescent="0.25">
      <c r="A349" s="4">
        <v>43999</v>
      </c>
      <c r="B349" s="10" t="s">
        <v>16</v>
      </c>
      <c r="C349">
        <v>3</v>
      </c>
      <c r="D349" s="5">
        <v>5000</v>
      </c>
      <c r="E349" s="5">
        <f t="shared" si="107"/>
        <v>15000</v>
      </c>
      <c r="L349" t="s">
        <v>423</v>
      </c>
      <c r="M349" t="str">
        <f t="shared" si="102"/>
        <v>MN09</v>
      </c>
      <c r="N349" t="str">
        <f t="shared" si="103"/>
        <v>Rostea Milo</v>
      </c>
      <c r="O349">
        <f t="shared" si="104"/>
        <v>1</v>
      </c>
      <c r="P349">
        <f t="shared" si="105"/>
        <v>7000</v>
      </c>
      <c r="R349" t="s">
        <v>118</v>
      </c>
      <c r="S349" t="str">
        <f t="shared" si="98"/>
        <v>MN09</v>
      </c>
      <c r="T349" t="s">
        <v>21</v>
      </c>
      <c r="U349">
        <v>1</v>
      </c>
      <c r="V349">
        <f t="shared" si="99"/>
        <v>7000</v>
      </c>
    </row>
    <row r="350" spans="1:22" x14ac:dyDescent="0.25">
      <c r="A350" s="4">
        <v>43999</v>
      </c>
      <c r="B350" s="10" t="s">
        <v>17</v>
      </c>
      <c r="C350">
        <v>2</v>
      </c>
      <c r="D350" s="5">
        <v>5000</v>
      </c>
      <c r="E350" s="5">
        <f t="shared" si="107"/>
        <v>10000</v>
      </c>
      <c r="L350" t="s">
        <v>424</v>
      </c>
      <c r="M350" t="str">
        <f t="shared" si="102"/>
        <v>MK02</v>
      </c>
      <c r="N350" t="str">
        <f t="shared" si="103"/>
        <v>Jasuke Kecil</v>
      </c>
      <c r="O350">
        <f t="shared" si="104"/>
        <v>2</v>
      </c>
      <c r="P350">
        <f t="shared" si="105"/>
        <v>5000</v>
      </c>
      <c r="R350" t="s">
        <v>119</v>
      </c>
      <c r="S350" t="str">
        <f t="shared" si="98"/>
        <v>MK02</v>
      </c>
      <c r="T350" t="s">
        <v>6</v>
      </c>
      <c r="U350">
        <v>2</v>
      </c>
      <c r="V350">
        <f t="shared" si="99"/>
        <v>5000</v>
      </c>
    </row>
    <row r="351" spans="1:22" x14ac:dyDescent="0.25">
      <c r="A351" s="4">
        <v>43999</v>
      </c>
      <c r="B351" s="10" t="s">
        <v>18</v>
      </c>
      <c r="D351" s="5">
        <v>5000</v>
      </c>
      <c r="E351" s="5">
        <f t="shared" si="107"/>
        <v>0</v>
      </c>
      <c r="L351" t="s">
        <v>424</v>
      </c>
      <c r="M351" t="str">
        <f t="shared" si="102"/>
        <v>MK01</v>
      </c>
      <c r="N351" t="str">
        <f t="shared" si="103"/>
        <v>Jasuke Besar</v>
      </c>
      <c r="O351">
        <f t="shared" si="104"/>
        <v>1</v>
      </c>
      <c r="P351">
        <f t="shared" si="105"/>
        <v>5000</v>
      </c>
      <c r="R351" t="s">
        <v>119</v>
      </c>
      <c r="S351" t="str">
        <f t="shared" si="98"/>
        <v>MK01</v>
      </c>
      <c r="T351" t="s">
        <v>5</v>
      </c>
      <c r="U351">
        <v>1</v>
      </c>
      <c r="V351">
        <f t="shared" si="99"/>
        <v>5000</v>
      </c>
    </row>
    <row r="352" spans="1:22" x14ac:dyDescent="0.25">
      <c r="A352" s="4">
        <v>43999</v>
      </c>
      <c r="B352" s="10" t="s">
        <v>19</v>
      </c>
      <c r="D352" s="5">
        <v>5000</v>
      </c>
      <c r="E352" s="5">
        <f t="shared" si="107"/>
        <v>0</v>
      </c>
      <c r="L352" t="s">
        <v>425</v>
      </c>
      <c r="M352" t="str">
        <f t="shared" si="102"/>
        <v>MN10</v>
      </c>
      <c r="N352" t="str">
        <f t="shared" si="103"/>
        <v>Rostea Choco Oreo</v>
      </c>
      <c r="O352">
        <f t="shared" si="104"/>
        <v>1</v>
      </c>
      <c r="P352">
        <f t="shared" si="105"/>
        <v>7000</v>
      </c>
      <c r="R352" t="s">
        <v>120</v>
      </c>
      <c r="S352" t="str">
        <f t="shared" si="98"/>
        <v>MN10</v>
      </c>
      <c r="T352" t="s">
        <v>22</v>
      </c>
      <c r="U352">
        <v>1</v>
      </c>
      <c r="V352">
        <f t="shared" si="99"/>
        <v>7000</v>
      </c>
    </row>
    <row r="353" spans="1:22" x14ac:dyDescent="0.25">
      <c r="A353" s="4">
        <v>43999</v>
      </c>
      <c r="B353" s="10" t="s">
        <v>20</v>
      </c>
      <c r="D353" s="5">
        <v>5000</v>
      </c>
      <c r="E353" s="5">
        <f t="shared" si="107"/>
        <v>0</v>
      </c>
      <c r="L353" t="s">
        <v>426</v>
      </c>
      <c r="M353" t="str">
        <f t="shared" si="102"/>
        <v>MK02</v>
      </c>
      <c r="N353" t="str">
        <f t="shared" si="103"/>
        <v>Jasuke Kecil</v>
      </c>
      <c r="O353">
        <f t="shared" si="104"/>
        <v>2</v>
      </c>
      <c r="P353">
        <f t="shared" si="105"/>
        <v>5000</v>
      </c>
      <c r="R353" t="s">
        <v>121</v>
      </c>
      <c r="S353" t="str">
        <f t="shared" si="98"/>
        <v>MK02</v>
      </c>
      <c r="T353" t="s">
        <v>6</v>
      </c>
      <c r="U353">
        <v>2</v>
      </c>
      <c r="V353">
        <f t="shared" si="99"/>
        <v>5000</v>
      </c>
    </row>
    <row r="354" spans="1:22" x14ac:dyDescent="0.25">
      <c r="A354" s="4">
        <v>43999</v>
      </c>
      <c r="B354" s="10" t="s">
        <v>21</v>
      </c>
      <c r="D354" s="5">
        <v>7000</v>
      </c>
      <c r="E354" s="5">
        <f t="shared" si="107"/>
        <v>0</v>
      </c>
      <c r="L354" t="s">
        <v>427</v>
      </c>
      <c r="M354" t="str">
        <f t="shared" si="102"/>
        <v>MK05</v>
      </c>
      <c r="N354" t="str">
        <f t="shared" si="103"/>
        <v>Sosis Bakar</v>
      </c>
      <c r="O354">
        <f t="shared" si="104"/>
        <v>2</v>
      </c>
      <c r="P354">
        <f t="shared" si="105"/>
        <v>10000</v>
      </c>
      <c r="R354" t="s">
        <v>122</v>
      </c>
      <c r="S354" t="str">
        <f t="shared" si="98"/>
        <v>MK05</v>
      </c>
      <c r="T354" t="s">
        <v>9</v>
      </c>
      <c r="U354">
        <v>2</v>
      </c>
      <c r="V354">
        <f t="shared" si="99"/>
        <v>10000</v>
      </c>
    </row>
    <row r="355" spans="1:22" x14ac:dyDescent="0.25">
      <c r="A355" s="4">
        <v>43999</v>
      </c>
      <c r="B355" s="10" t="s">
        <v>22</v>
      </c>
      <c r="C355">
        <v>1</v>
      </c>
      <c r="D355" s="5">
        <v>7000</v>
      </c>
      <c r="E355" s="5">
        <f t="shared" si="107"/>
        <v>7000</v>
      </c>
      <c r="L355" t="s">
        <v>428</v>
      </c>
      <c r="M355" t="str">
        <f t="shared" si="102"/>
        <v>MN05</v>
      </c>
      <c r="N355" t="str">
        <f t="shared" si="103"/>
        <v>Jus Jeruk</v>
      </c>
      <c r="O355">
        <f t="shared" si="104"/>
        <v>1</v>
      </c>
      <c r="P355">
        <f t="shared" si="105"/>
        <v>5000</v>
      </c>
      <c r="R355" t="s">
        <v>123</v>
      </c>
      <c r="S355" t="str">
        <f t="shared" si="98"/>
        <v>MN05</v>
      </c>
      <c r="T355" t="s">
        <v>17</v>
      </c>
      <c r="U355">
        <v>1</v>
      </c>
      <c r="V355">
        <f t="shared" si="99"/>
        <v>5000</v>
      </c>
    </row>
    <row r="356" spans="1:22" x14ac:dyDescent="0.25">
      <c r="A356" s="4">
        <v>43999</v>
      </c>
      <c r="B356" s="10" t="s">
        <v>23</v>
      </c>
      <c r="D356" s="5">
        <v>7000</v>
      </c>
      <c r="E356" s="5">
        <f t="shared" si="107"/>
        <v>0</v>
      </c>
      <c r="L356" t="s">
        <v>428</v>
      </c>
      <c r="M356" t="str">
        <f t="shared" si="102"/>
        <v>MK04</v>
      </c>
      <c r="N356" t="str">
        <f t="shared" si="103"/>
        <v>Sosis Bijian</v>
      </c>
      <c r="O356">
        <f t="shared" si="104"/>
        <v>8</v>
      </c>
      <c r="P356">
        <f t="shared" si="105"/>
        <v>4000</v>
      </c>
      <c r="R356" t="s">
        <v>123</v>
      </c>
      <c r="S356" t="str">
        <f t="shared" si="98"/>
        <v>MK04</v>
      </c>
      <c r="T356" t="s">
        <v>8</v>
      </c>
      <c r="U356">
        <v>8</v>
      </c>
      <c r="V356">
        <f t="shared" si="99"/>
        <v>4000</v>
      </c>
    </row>
    <row r="357" spans="1:22" x14ac:dyDescent="0.25">
      <c r="A357" s="4">
        <v>43999</v>
      </c>
      <c r="B357" s="10" t="s">
        <v>24</v>
      </c>
      <c r="C357">
        <v>1</v>
      </c>
      <c r="D357" s="5">
        <v>7000</v>
      </c>
      <c r="E357" s="5">
        <f t="shared" si="107"/>
        <v>7000</v>
      </c>
      <c r="L357" t="s">
        <v>429</v>
      </c>
      <c r="M357" t="str">
        <f t="shared" si="102"/>
        <v>MK04</v>
      </c>
      <c r="N357" t="str">
        <f t="shared" si="103"/>
        <v>Sosis Bijian</v>
      </c>
      <c r="O357">
        <f t="shared" si="104"/>
        <v>4</v>
      </c>
      <c r="P357">
        <f t="shared" si="105"/>
        <v>2000</v>
      </c>
      <c r="R357" t="s">
        <v>124</v>
      </c>
      <c r="S357" t="str">
        <f t="shared" si="98"/>
        <v>MK04</v>
      </c>
      <c r="T357" t="s">
        <v>8</v>
      </c>
      <c r="U357">
        <v>4</v>
      </c>
      <c r="V357">
        <f t="shared" si="99"/>
        <v>2000</v>
      </c>
    </row>
    <row r="358" spans="1:22" x14ac:dyDescent="0.25">
      <c r="A358" s="6" t="s">
        <v>4</v>
      </c>
      <c r="B358" s="11"/>
      <c r="C358" s="8"/>
      <c r="D358" s="8"/>
      <c r="E358" s="9">
        <f>SUM(E338:E357)</f>
        <v>131000</v>
      </c>
      <c r="L358" t="s">
        <v>430</v>
      </c>
      <c r="M358" t="str">
        <f t="shared" si="102"/>
        <v>MN05</v>
      </c>
      <c r="N358" t="str">
        <f t="shared" si="103"/>
        <v>Jus Jeruk</v>
      </c>
      <c r="O358">
        <f t="shared" si="104"/>
        <v>2</v>
      </c>
      <c r="P358">
        <f t="shared" si="105"/>
        <v>10000</v>
      </c>
      <c r="R358" t="s">
        <v>125</v>
      </c>
      <c r="S358" t="str">
        <f t="shared" si="98"/>
        <v>MN05</v>
      </c>
      <c r="T358" t="s">
        <v>17</v>
      </c>
      <c r="U358">
        <v>2</v>
      </c>
      <c r="V358">
        <f t="shared" si="99"/>
        <v>10000</v>
      </c>
    </row>
    <row r="359" spans="1:22" x14ac:dyDescent="0.25">
      <c r="A359" s="4">
        <v>44000</v>
      </c>
      <c r="B359" s="10" t="s">
        <v>5</v>
      </c>
      <c r="C359">
        <v>7</v>
      </c>
      <c r="D359" s="5">
        <v>5000</v>
      </c>
      <c r="E359" s="5">
        <f>D359*C359</f>
        <v>35000</v>
      </c>
      <c r="L359" t="s">
        <v>430</v>
      </c>
      <c r="M359" t="str">
        <f t="shared" si="102"/>
        <v>MN07</v>
      </c>
      <c r="N359" t="str">
        <f t="shared" si="103"/>
        <v>Jus Lemon</v>
      </c>
      <c r="O359">
        <f t="shared" si="104"/>
        <v>3</v>
      </c>
      <c r="P359">
        <f t="shared" si="105"/>
        <v>15000</v>
      </c>
      <c r="R359" t="s">
        <v>125</v>
      </c>
      <c r="S359" t="str">
        <f t="shared" si="98"/>
        <v>MN07</v>
      </c>
      <c r="T359" t="s">
        <v>19</v>
      </c>
      <c r="U359">
        <v>3</v>
      </c>
      <c r="V359">
        <f t="shared" si="99"/>
        <v>15000</v>
      </c>
    </row>
    <row r="360" spans="1:22" x14ac:dyDescent="0.25">
      <c r="A360" s="4">
        <v>44000</v>
      </c>
      <c r="B360" s="10" t="s">
        <v>6</v>
      </c>
      <c r="C360">
        <v>5</v>
      </c>
      <c r="D360" s="5">
        <v>2500</v>
      </c>
      <c r="E360" s="5">
        <f>D360*C360</f>
        <v>12500</v>
      </c>
      <c r="L360" t="s">
        <v>431</v>
      </c>
      <c r="M360" t="str">
        <f t="shared" si="102"/>
        <v>MK06</v>
      </c>
      <c r="N360" t="str">
        <f t="shared" si="103"/>
        <v>krupuk pecel</v>
      </c>
      <c r="O360">
        <f t="shared" si="104"/>
        <v>2</v>
      </c>
      <c r="P360">
        <f t="shared" si="105"/>
        <v>10000</v>
      </c>
      <c r="R360" t="s">
        <v>126</v>
      </c>
      <c r="S360" t="str">
        <f t="shared" si="98"/>
        <v>MK06</v>
      </c>
      <c r="T360" t="s">
        <v>83</v>
      </c>
      <c r="U360">
        <v>2</v>
      </c>
      <c r="V360">
        <f t="shared" si="99"/>
        <v>10000</v>
      </c>
    </row>
    <row r="361" spans="1:22" x14ac:dyDescent="0.25">
      <c r="A361" s="4">
        <v>44000</v>
      </c>
      <c r="B361" s="10" t="s">
        <v>7</v>
      </c>
      <c r="C361">
        <v>2</v>
      </c>
      <c r="D361" s="5">
        <v>5000</v>
      </c>
      <c r="E361" s="5">
        <f t="shared" ref="E361" si="108">D361*C361</f>
        <v>10000</v>
      </c>
      <c r="L361" t="s">
        <v>431</v>
      </c>
      <c r="M361" t="str">
        <f t="shared" si="102"/>
        <v>MN07</v>
      </c>
      <c r="N361" t="str">
        <f t="shared" si="103"/>
        <v>Jus Lemon</v>
      </c>
      <c r="O361">
        <f t="shared" si="104"/>
        <v>1</v>
      </c>
      <c r="P361">
        <f t="shared" si="105"/>
        <v>5000</v>
      </c>
      <c r="R361" t="s">
        <v>126</v>
      </c>
      <c r="S361" t="str">
        <f t="shared" si="98"/>
        <v>MN07</v>
      </c>
      <c r="T361" t="s">
        <v>19</v>
      </c>
      <c r="U361">
        <v>1</v>
      </c>
      <c r="V361">
        <f t="shared" si="99"/>
        <v>5000</v>
      </c>
    </row>
    <row r="362" spans="1:22" x14ac:dyDescent="0.25">
      <c r="A362" s="4">
        <v>44000</v>
      </c>
      <c r="B362" s="10" t="s">
        <v>8</v>
      </c>
      <c r="C362">
        <v>10</v>
      </c>
      <c r="D362" s="5">
        <v>500</v>
      </c>
      <c r="E362" s="5">
        <f>D362*C362</f>
        <v>5000</v>
      </c>
      <c r="L362" t="s">
        <v>432</v>
      </c>
      <c r="M362" t="str">
        <f t="shared" si="102"/>
        <v>MK07</v>
      </c>
      <c r="N362" t="str">
        <f t="shared" si="103"/>
        <v>Salad Buah</v>
      </c>
      <c r="O362">
        <f t="shared" si="104"/>
        <v>1</v>
      </c>
      <c r="P362">
        <f t="shared" si="105"/>
        <v>10000</v>
      </c>
      <c r="R362" t="s">
        <v>127</v>
      </c>
      <c r="S362" t="str">
        <f t="shared" si="98"/>
        <v>MK07</v>
      </c>
      <c r="T362" t="s">
        <v>48</v>
      </c>
      <c r="U362">
        <v>1</v>
      </c>
      <c r="V362">
        <f t="shared" si="99"/>
        <v>10000</v>
      </c>
    </row>
    <row r="363" spans="1:22" x14ac:dyDescent="0.25">
      <c r="A363" s="4">
        <v>44000</v>
      </c>
      <c r="B363" s="10" t="s">
        <v>9</v>
      </c>
      <c r="D363" s="5">
        <v>5000</v>
      </c>
      <c r="E363" s="5">
        <f t="shared" ref="E363:E378" si="109">D363*C363</f>
        <v>0</v>
      </c>
      <c r="L363" t="s">
        <v>432</v>
      </c>
      <c r="M363" t="str">
        <f t="shared" si="102"/>
        <v>MN03</v>
      </c>
      <c r="N363" t="str">
        <f t="shared" si="103"/>
        <v>Jus Wortel</v>
      </c>
      <c r="O363">
        <f t="shared" si="104"/>
        <v>1</v>
      </c>
      <c r="P363">
        <f t="shared" si="105"/>
        <v>5000</v>
      </c>
      <c r="R363" t="s">
        <v>127</v>
      </c>
      <c r="S363" t="str">
        <f t="shared" si="98"/>
        <v>MN03</v>
      </c>
      <c r="T363" t="s">
        <v>15</v>
      </c>
      <c r="U363">
        <v>1</v>
      </c>
      <c r="V363">
        <f t="shared" si="99"/>
        <v>5000</v>
      </c>
    </row>
    <row r="364" spans="1:22" x14ac:dyDescent="0.25">
      <c r="A364" s="4">
        <v>44000</v>
      </c>
      <c r="B364" s="10" t="s">
        <v>10</v>
      </c>
      <c r="C364">
        <v>2</v>
      </c>
      <c r="D364" s="5">
        <v>5000</v>
      </c>
      <c r="E364" s="5">
        <f t="shared" si="109"/>
        <v>10000</v>
      </c>
      <c r="L364" t="s">
        <v>433</v>
      </c>
      <c r="M364" t="str">
        <f t="shared" si="102"/>
        <v>MN02</v>
      </c>
      <c r="N364" t="str">
        <f t="shared" si="103"/>
        <v>Jus Tomat</v>
      </c>
      <c r="O364">
        <f t="shared" si="104"/>
        <v>2</v>
      </c>
      <c r="P364">
        <f t="shared" si="105"/>
        <v>10000</v>
      </c>
      <c r="R364" t="s">
        <v>128</v>
      </c>
      <c r="S364" t="str">
        <f t="shared" ref="S364:S427" si="110">VLOOKUP(T364,$G$1:$I$21,2,FALSE)</f>
        <v>MN02</v>
      </c>
      <c r="T364" t="s">
        <v>14</v>
      </c>
      <c r="U364">
        <v>2</v>
      </c>
      <c r="V364">
        <f t="shared" ref="V364:V427" si="111">VLOOKUP(T364,$G$1:$I$21,3,FALSE) * U364</f>
        <v>10000</v>
      </c>
    </row>
    <row r="365" spans="1:22" x14ac:dyDescent="0.25">
      <c r="A365" s="4">
        <v>44000</v>
      </c>
      <c r="B365" s="10" t="s">
        <v>11</v>
      </c>
      <c r="D365" s="5">
        <v>10000</v>
      </c>
      <c r="E365" s="5">
        <f t="shared" si="109"/>
        <v>0</v>
      </c>
      <c r="K365" s="4">
        <v>44004</v>
      </c>
      <c r="L365" t="s">
        <v>434</v>
      </c>
      <c r="M365" t="str">
        <f t="shared" si="102"/>
        <v>MK01</v>
      </c>
      <c r="N365" t="str">
        <f t="shared" si="103"/>
        <v>Jasuke Besar</v>
      </c>
      <c r="O365">
        <f t="shared" si="104"/>
        <v>3</v>
      </c>
      <c r="P365">
        <f t="shared" si="105"/>
        <v>15000</v>
      </c>
      <c r="R365" t="s">
        <v>129</v>
      </c>
      <c r="S365" t="str">
        <f t="shared" si="110"/>
        <v>MK01</v>
      </c>
      <c r="T365" t="s">
        <v>5</v>
      </c>
      <c r="U365">
        <v>3</v>
      </c>
      <c r="V365">
        <f t="shared" si="111"/>
        <v>15000</v>
      </c>
    </row>
    <row r="366" spans="1:22" x14ac:dyDescent="0.25">
      <c r="A366" s="4">
        <v>44000</v>
      </c>
      <c r="B366" s="10" t="s">
        <v>12</v>
      </c>
      <c r="C366">
        <v>3</v>
      </c>
      <c r="D366" s="5">
        <v>5000</v>
      </c>
      <c r="E366" s="5">
        <f t="shared" si="109"/>
        <v>15000</v>
      </c>
      <c r="L366" t="s">
        <v>434</v>
      </c>
      <c r="M366" t="str">
        <f t="shared" si="102"/>
        <v>MK02</v>
      </c>
      <c r="N366" t="str">
        <f t="shared" si="103"/>
        <v>Jasuke Kecil</v>
      </c>
      <c r="O366">
        <f t="shared" si="104"/>
        <v>2</v>
      </c>
      <c r="P366">
        <f t="shared" si="105"/>
        <v>5000</v>
      </c>
      <c r="R366" t="s">
        <v>129</v>
      </c>
      <c r="S366" t="str">
        <f t="shared" si="110"/>
        <v>MK02</v>
      </c>
      <c r="T366" t="s">
        <v>6</v>
      </c>
      <c r="U366">
        <v>2</v>
      </c>
      <c r="V366">
        <f t="shared" si="111"/>
        <v>5000</v>
      </c>
    </row>
    <row r="367" spans="1:22" x14ac:dyDescent="0.25">
      <c r="A367" s="4">
        <v>44000</v>
      </c>
      <c r="B367" s="10" t="s">
        <v>13</v>
      </c>
      <c r="D367" s="5">
        <v>5000</v>
      </c>
      <c r="E367" s="5">
        <f t="shared" si="109"/>
        <v>0</v>
      </c>
      <c r="L367" t="s">
        <v>435</v>
      </c>
      <c r="M367" t="str">
        <f t="shared" si="102"/>
        <v>MN08</v>
      </c>
      <c r="N367" t="str">
        <f t="shared" si="103"/>
        <v>Jus Alpukat</v>
      </c>
      <c r="O367">
        <f t="shared" si="104"/>
        <v>1</v>
      </c>
      <c r="P367">
        <f t="shared" si="105"/>
        <v>5000</v>
      </c>
      <c r="R367" t="s">
        <v>130</v>
      </c>
      <c r="S367" t="str">
        <f t="shared" si="110"/>
        <v>MN08</v>
      </c>
      <c r="T367" t="s">
        <v>20</v>
      </c>
      <c r="U367">
        <v>1</v>
      </c>
      <c r="V367">
        <f t="shared" si="111"/>
        <v>5000</v>
      </c>
    </row>
    <row r="368" spans="1:22" x14ac:dyDescent="0.25">
      <c r="A368" s="4">
        <v>44000</v>
      </c>
      <c r="B368" s="10" t="s">
        <v>14</v>
      </c>
      <c r="C368">
        <v>1</v>
      </c>
      <c r="D368" s="5">
        <v>5000</v>
      </c>
      <c r="E368" s="5">
        <f t="shared" si="109"/>
        <v>5000</v>
      </c>
      <c r="L368" t="s">
        <v>436</v>
      </c>
      <c r="M368" t="str">
        <f t="shared" si="102"/>
        <v>MN08</v>
      </c>
      <c r="N368" t="str">
        <f t="shared" si="103"/>
        <v>Jus Alpukat</v>
      </c>
      <c r="O368">
        <f t="shared" si="104"/>
        <v>1</v>
      </c>
      <c r="P368">
        <f t="shared" si="105"/>
        <v>5000</v>
      </c>
      <c r="R368" t="s">
        <v>131</v>
      </c>
      <c r="S368" t="str">
        <f t="shared" si="110"/>
        <v>MN08</v>
      </c>
      <c r="T368" t="s">
        <v>20</v>
      </c>
      <c r="U368">
        <v>1</v>
      </c>
      <c r="V368">
        <f t="shared" si="111"/>
        <v>5000</v>
      </c>
    </row>
    <row r="369" spans="1:22" x14ac:dyDescent="0.25">
      <c r="A369" s="4">
        <v>44000</v>
      </c>
      <c r="B369" s="10" t="s">
        <v>15</v>
      </c>
      <c r="D369" s="5">
        <v>5000</v>
      </c>
      <c r="E369" s="5">
        <f t="shared" si="109"/>
        <v>0</v>
      </c>
      <c r="L369" t="s">
        <v>436</v>
      </c>
      <c r="M369" t="str">
        <f t="shared" si="102"/>
        <v>MK01</v>
      </c>
      <c r="N369" t="str">
        <f t="shared" si="103"/>
        <v>Jasuke Besar</v>
      </c>
      <c r="O369">
        <f t="shared" si="104"/>
        <v>3</v>
      </c>
      <c r="P369">
        <f t="shared" si="105"/>
        <v>15000</v>
      </c>
      <c r="R369" t="s">
        <v>131</v>
      </c>
      <c r="S369" t="str">
        <f t="shared" si="110"/>
        <v>MK01</v>
      </c>
      <c r="T369" t="s">
        <v>5</v>
      </c>
      <c r="U369">
        <v>3</v>
      </c>
      <c r="V369">
        <f t="shared" si="111"/>
        <v>15000</v>
      </c>
    </row>
    <row r="370" spans="1:22" x14ac:dyDescent="0.25">
      <c r="A370" s="4">
        <v>44000</v>
      </c>
      <c r="B370" s="10" t="s">
        <v>16</v>
      </c>
      <c r="C370">
        <v>3</v>
      </c>
      <c r="D370" s="5">
        <v>5000</v>
      </c>
      <c r="E370" s="5">
        <f t="shared" si="109"/>
        <v>15000</v>
      </c>
      <c r="L370" t="s">
        <v>436</v>
      </c>
      <c r="M370" t="str">
        <f t="shared" si="102"/>
        <v>MK03</v>
      </c>
      <c r="N370" t="str">
        <f t="shared" si="103"/>
        <v>Sosis Paketan</v>
      </c>
      <c r="O370">
        <f t="shared" si="104"/>
        <v>1</v>
      </c>
      <c r="P370">
        <f t="shared" si="105"/>
        <v>5000</v>
      </c>
      <c r="R370" t="s">
        <v>131</v>
      </c>
      <c r="S370" t="str">
        <f t="shared" si="110"/>
        <v>MK03</v>
      </c>
      <c r="T370" t="s">
        <v>7</v>
      </c>
      <c r="U370">
        <v>1</v>
      </c>
      <c r="V370">
        <f t="shared" si="111"/>
        <v>5000</v>
      </c>
    </row>
    <row r="371" spans="1:22" x14ac:dyDescent="0.25">
      <c r="A371" s="4">
        <v>44000</v>
      </c>
      <c r="B371" s="10" t="s">
        <v>17</v>
      </c>
      <c r="D371" s="5">
        <v>5000</v>
      </c>
      <c r="E371" s="5">
        <f t="shared" si="109"/>
        <v>0</v>
      </c>
      <c r="L371" t="s">
        <v>437</v>
      </c>
      <c r="M371" t="str">
        <f t="shared" si="102"/>
        <v>MN08</v>
      </c>
      <c r="N371" t="str">
        <f t="shared" si="103"/>
        <v>Jus Alpukat</v>
      </c>
      <c r="O371">
        <f t="shared" si="104"/>
        <v>3</v>
      </c>
      <c r="P371">
        <f t="shared" si="105"/>
        <v>15000</v>
      </c>
      <c r="R371" t="s">
        <v>132</v>
      </c>
      <c r="S371" t="str">
        <f t="shared" si="110"/>
        <v>MN08</v>
      </c>
      <c r="T371" t="s">
        <v>20</v>
      </c>
      <c r="U371">
        <v>3</v>
      </c>
      <c r="V371">
        <f t="shared" si="111"/>
        <v>15000</v>
      </c>
    </row>
    <row r="372" spans="1:22" x14ac:dyDescent="0.25">
      <c r="A372" s="4">
        <v>44000</v>
      </c>
      <c r="B372" s="10" t="s">
        <v>18</v>
      </c>
      <c r="C372">
        <v>1</v>
      </c>
      <c r="D372" s="5">
        <v>5000</v>
      </c>
      <c r="E372" s="5">
        <f t="shared" si="109"/>
        <v>5000</v>
      </c>
      <c r="L372" t="s">
        <v>438</v>
      </c>
      <c r="M372" t="str">
        <f t="shared" si="102"/>
        <v>MK04</v>
      </c>
      <c r="N372" t="str">
        <f t="shared" si="103"/>
        <v>Sosis Bijian</v>
      </c>
      <c r="O372">
        <f t="shared" si="104"/>
        <v>8</v>
      </c>
      <c r="P372">
        <f t="shared" si="105"/>
        <v>4000</v>
      </c>
      <c r="R372" t="s">
        <v>133</v>
      </c>
      <c r="S372" t="str">
        <f t="shared" si="110"/>
        <v>MK04</v>
      </c>
      <c r="T372" t="s">
        <v>8</v>
      </c>
      <c r="U372">
        <v>8</v>
      </c>
      <c r="V372">
        <f t="shared" si="111"/>
        <v>4000</v>
      </c>
    </row>
    <row r="373" spans="1:22" x14ac:dyDescent="0.25">
      <c r="A373" s="4">
        <v>44000</v>
      </c>
      <c r="B373" s="10" t="s">
        <v>19</v>
      </c>
      <c r="D373" s="5">
        <v>5000</v>
      </c>
      <c r="E373" s="5">
        <f t="shared" si="109"/>
        <v>0</v>
      </c>
      <c r="L373" t="s">
        <v>439</v>
      </c>
      <c r="M373" t="str">
        <f t="shared" si="102"/>
        <v>MK02</v>
      </c>
      <c r="N373" t="str">
        <f t="shared" si="103"/>
        <v>Jasuke Kecil</v>
      </c>
      <c r="O373">
        <f t="shared" si="104"/>
        <v>2</v>
      </c>
      <c r="P373">
        <f t="shared" si="105"/>
        <v>5000</v>
      </c>
      <c r="R373" t="s">
        <v>134</v>
      </c>
      <c r="S373" t="str">
        <f t="shared" si="110"/>
        <v>MK02</v>
      </c>
      <c r="T373" t="s">
        <v>6</v>
      </c>
      <c r="U373">
        <v>2</v>
      </c>
      <c r="V373">
        <f t="shared" si="111"/>
        <v>5000</v>
      </c>
    </row>
    <row r="374" spans="1:22" x14ac:dyDescent="0.25">
      <c r="A374" s="4">
        <v>44000</v>
      </c>
      <c r="B374" s="10" t="s">
        <v>20</v>
      </c>
      <c r="D374" s="5">
        <v>5000</v>
      </c>
      <c r="E374" s="5">
        <f t="shared" si="109"/>
        <v>0</v>
      </c>
      <c r="L374" t="s">
        <v>439</v>
      </c>
      <c r="M374" t="str">
        <f t="shared" si="102"/>
        <v>MN08</v>
      </c>
      <c r="N374" t="str">
        <f t="shared" si="103"/>
        <v>Jus Alpukat</v>
      </c>
      <c r="O374">
        <f t="shared" si="104"/>
        <v>2</v>
      </c>
      <c r="P374">
        <f t="shared" si="105"/>
        <v>10000</v>
      </c>
      <c r="R374" t="s">
        <v>134</v>
      </c>
      <c r="S374" t="str">
        <f t="shared" si="110"/>
        <v>MN08</v>
      </c>
      <c r="T374" t="s">
        <v>20</v>
      </c>
      <c r="U374">
        <v>2</v>
      </c>
      <c r="V374">
        <f t="shared" si="111"/>
        <v>10000</v>
      </c>
    </row>
    <row r="375" spans="1:22" x14ac:dyDescent="0.25">
      <c r="A375" s="4">
        <v>44000</v>
      </c>
      <c r="B375" s="10" t="s">
        <v>21</v>
      </c>
      <c r="D375" s="5">
        <v>7000</v>
      </c>
      <c r="E375" s="5">
        <f t="shared" si="109"/>
        <v>0</v>
      </c>
      <c r="L375" t="s">
        <v>440</v>
      </c>
      <c r="M375" t="str">
        <f t="shared" si="102"/>
        <v>MK06</v>
      </c>
      <c r="N375" t="str">
        <f t="shared" si="103"/>
        <v>krupuk pecel</v>
      </c>
      <c r="O375">
        <f t="shared" si="104"/>
        <v>1</v>
      </c>
      <c r="P375">
        <f t="shared" si="105"/>
        <v>5000</v>
      </c>
      <c r="R375" t="s">
        <v>135</v>
      </c>
      <c r="S375" t="str">
        <f t="shared" si="110"/>
        <v>MK06</v>
      </c>
      <c r="T375" t="s">
        <v>83</v>
      </c>
      <c r="U375">
        <v>1</v>
      </c>
      <c r="V375">
        <f t="shared" si="111"/>
        <v>5000</v>
      </c>
    </row>
    <row r="376" spans="1:22" x14ac:dyDescent="0.25">
      <c r="A376" s="4">
        <v>44000</v>
      </c>
      <c r="B376" s="10" t="s">
        <v>22</v>
      </c>
      <c r="C376">
        <v>1</v>
      </c>
      <c r="D376" s="5">
        <v>7000</v>
      </c>
      <c r="E376" s="5">
        <f t="shared" si="109"/>
        <v>7000</v>
      </c>
      <c r="L376" t="s">
        <v>441</v>
      </c>
      <c r="M376" t="str">
        <f t="shared" si="102"/>
        <v>MK04</v>
      </c>
      <c r="N376" t="str">
        <f t="shared" si="103"/>
        <v>Sosis Bijian</v>
      </c>
      <c r="O376">
        <f t="shared" si="104"/>
        <v>5</v>
      </c>
      <c r="P376">
        <f t="shared" si="105"/>
        <v>2500</v>
      </c>
      <c r="R376" t="s">
        <v>136</v>
      </c>
      <c r="S376" t="str">
        <f t="shared" si="110"/>
        <v>MK04</v>
      </c>
      <c r="T376" t="s">
        <v>8</v>
      </c>
      <c r="U376">
        <v>5</v>
      </c>
      <c r="V376">
        <f t="shared" si="111"/>
        <v>2500</v>
      </c>
    </row>
    <row r="377" spans="1:22" x14ac:dyDescent="0.25">
      <c r="A377" s="4">
        <v>44000</v>
      </c>
      <c r="B377" s="10" t="s">
        <v>23</v>
      </c>
      <c r="C377">
        <v>2</v>
      </c>
      <c r="D377" s="5">
        <v>7000</v>
      </c>
      <c r="E377" s="5">
        <f t="shared" si="109"/>
        <v>14000</v>
      </c>
      <c r="L377" t="s">
        <v>442</v>
      </c>
      <c r="M377" t="str">
        <f t="shared" si="102"/>
        <v>MK06</v>
      </c>
      <c r="N377" t="str">
        <f t="shared" si="103"/>
        <v>krupuk pecel</v>
      </c>
      <c r="O377">
        <f t="shared" si="104"/>
        <v>2</v>
      </c>
      <c r="P377">
        <f t="shared" si="105"/>
        <v>10000</v>
      </c>
      <c r="R377" t="s">
        <v>137</v>
      </c>
      <c r="S377" t="str">
        <f t="shared" si="110"/>
        <v>MK06</v>
      </c>
      <c r="T377" t="s">
        <v>83</v>
      </c>
      <c r="U377">
        <v>2</v>
      </c>
      <c r="V377">
        <f t="shared" si="111"/>
        <v>10000</v>
      </c>
    </row>
    <row r="378" spans="1:22" x14ac:dyDescent="0.25">
      <c r="A378" s="4">
        <v>44000</v>
      </c>
      <c r="B378" s="10" t="s">
        <v>24</v>
      </c>
      <c r="D378" s="5">
        <v>7000</v>
      </c>
      <c r="E378" s="5">
        <f t="shared" si="109"/>
        <v>0</v>
      </c>
      <c r="L378" t="s">
        <v>443</v>
      </c>
      <c r="M378" t="str">
        <f t="shared" si="102"/>
        <v>MN01</v>
      </c>
      <c r="N378" t="str">
        <f t="shared" si="103"/>
        <v>Jus Naga</v>
      </c>
      <c r="O378">
        <f t="shared" si="104"/>
        <v>1</v>
      </c>
      <c r="P378">
        <f t="shared" si="105"/>
        <v>5000</v>
      </c>
      <c r="R378" t="s">
        <v>138</v>
      </c>
      <c r="S378" t="str">
        <f t="shared" si="110"/>
        <v>MN01</v>
      </c>
      <c r="T378" t="s">
        <v>13</v>
      </c>
      <c r="U378">
        <v>1</v>
      </c>
      <c r="V378">
        <f t="shared" si="111"/>
        <v>5000</v>
      </c>
    </row>
    <row r="379" spans="1:22" x14ac:dyDescent="0.25">
      <c r="A379" s="6" t="s">
        <v>4</v>
      </c>
      <c r="B379" s="11"/>
      <c r="C379" s="8"/>
      <c r="D379" s="8"/>
      <c r="E379" s="9">
        <f>SUM(E359:E378)</f>
        <v>133500</v>
      </c>
      <c r="L379" t="s">
        <v>444</v>
      </c>
      <c r="M379" t="str">
        <f t="shared" si="102"/>
        <v>MK04</v>
      </c>
      <c r="N379" t="str">
        <f t="shared" si="103"/>
        <v>sosis bijian</v>
      </c>
      <c r="O379">
        <f t="shared" si="104"/>
        <v>5</v>
      </c>
      <c r="P379">
        <f t="shared" si="105"/>
        <v>2500</v>
      </c>
      <c r="R379" t="s">
        <v>139</v>
      </c>
      <c r="S379" t="str">
        <f t="shared" si="110"/>
        <v>MK04</v>
      </c>
      <c r="T379" t="s">
        <v>140</v>
      </c>
      <c r="U379">
        <v>5</v>
      </c>
      <c r="V379">
        <f t="shared" si="111"/>
        <v>2500</v>
      </c>
    </row>
    <row r="380" spans="1:22" x14ac:dyDescent="0.25">
      <c r="A380" s="4">
        <v>44001</v>
      </c>
      <c r="B380" s="10" t="s">
        <v>5</v>
      </c>
      <c r="C380">
        <v>8</v>
      </c>
      <c r="D380" s="5">
        <v>5000</v>
      </c>
      <c r="E380" s="5">
        <f>D380*C380</f>
        <v>40000</v>
      </c>
      <c r="L380" t="s">
        <v>444</v>
      </c>
      <c r="M380" t="str">
        <f t="shared" si="102"/>
        <v>MN02</v>
      </c>
      <c r="N380" t="str">
        <f t="shared" si="103"/>
        <v>Jus Tomat</v>
      </c>
      <c r="O380">
        <f t="shared" si="104"/>
        <v>3</v>
      </c>
      <c r="P380">
        <f t="shared" si="105"/>
        <v>15000</v>
      </c>
      <c r="R380" t="s">
        <v>139</v>
      </c>
      <c r="S380" t="str">
        <f t="shared" si="110"/>
        <v>MN02</v>
      </c>
      <c r="T380" t="s">
        <v>14</v>
      </c>
      <c r="U380">
        <v>3</v>
      </c>
      <c r="V380">
        <f t="shared" si="111"/>
        <v>15000</v>
      </c>
    </row>
    <row r="381" spans="1:22" x14ac:dyDescent="0.25">
      <c r="A381" s="4">
        <v>44001</v>
      </c>
      <c r="B381" s="10" t="s">
        <v>6</v>
      </c>
      <c r="C381">
        <v>2</v>
      </c>
      <c r="D381" s="5">
        <v>2500</v>
      </c>
      <c r="E381" s="5">
        <f>D381*C381</f>
        <v>5000</v>
      </c>
      <c r="L381" t="s">
        <v>444</v>
      </c>
      <c r="M381" t="str">
        <f t="shared" si="102"/>
        <v>MN04</v>
      </c>
      <c r="N381" t="str">
        <f t="shared" si="103"/>
        <v>Jus Jambu</v>
      </c>
      <c r="O381">
        <f t="shared" si="104"/>
        <v>4</v>
      </c>
      <c r="P381">
        <f t="shared" si="105"/>
        <v>20000</v>
      </c>
      <c r="R381" t="s">
        <v>139</v>
      </c>
      <c r="S381" t="str">
        <f t="shared" si="110"/>
        <v>MN04</v>
      </c>
      <c r="T381" t="s">
        <v>16</v>
      </c>
      <c r="U381">
        <v>4</v>
      </c>
      <c r="V381">
        <f t="shared" si="111"/>
        <v>20000</v>
      </c>
    </row>
    <row r="382" spans="1:22" x14ac:dyDescent="0.25">
      <c r="A382" s="4">
        <v>44001</v>
      </c>
      <c r="B382" s="10" t="s">
        <v>7</v>
      </c>
      <c r="C382">
        <v>2</v>
      </c>
      <c r="D382" s="5">
        <v>5000</v>
      </c>
      <c r="E382" s="5">
        <f t="shared" ref="E382" si="112">D382*C382</f>
        <v>10000</v>
      </c>
      <c r="K382" s="4">
        <v>44005</v>
      </c>
      <c r="L382" t="s">
        <v>445</v>
      </c>
      <c r="M382" t="str">
        <f t="shared" si="102"/>
        <v>MK01</v>
      </c>
      <c r="N382" t="str">
        <f t="shared" si="103"/>
        <v>Jasuke Besar</v>
      </c>
      <c r="O382">
        <f t="shared" si="104"/>
        <v>3</v>
      </c>
      <c r="P382">
        <f t="shared" si="105"/>
        <v>15000</v>
      </c>
      <c r="R382" t="s">
        <v>141</v>
      </c>
      <c r="S382" t="str">
        <f t="shared" si="110"/>
        <v>MK01</v>
      </c>
      <c r="T382" t="s">
        <v>5</v>
      </c>
      <c r="U382">
        <v>3</v>
      </c>
      <c r="V382">
        <f t="shared" si="111"/>
        <v>15000</v>
      </c>
    </row>
    <row r="383" spans="1:22" x14ac:dyDescent="0.25">
      <c r="A383" s="4">
        <v>44001</v>
      </c>
      <c r="B383" s="10" t="s">
        <v>8</v>
      </c>
      <c r="C383">
        <v>4</v>
      </c>
      <c r="D383" s="5">
        <v>500</v>
      </c>
      <c r="E383" s="5">
        <f>D383*C383</f>
        <v>2000</v>
      </c>
      <c r="L383" t="s">
        <v>445</v>
      </c>
      <c r="M383" t="str">
        <f t="shared" si="102"/>
        <v>MK08</v>
      </c>
      <c r="N383" t="str">
        <f t="shared" si="103"/>
        <v>Pentol Pedas</v>
      </c>
      <c r="O383">
        <f t="shared" si="104"/>
        <v>2</v>
      </c>
      <c r="P383">
        <f t="shared" si="105"/>
        <v>10000</v>
      </c>
      <c r="R383" t="s">
        <v>141</v>
      </c>
      <c r="S383" t="str">
        <f t="shared" si="110"/>
        <v>MK08</v>
      </c>
      <c r="T383" t="s">
        <v>12</v>
      </c>
      <c r="U383">
        <v>2</v>
      </c>
      <c r="V383">
        <f t="shared" si="111"/>
        <v>10000</v>
      </c>
    </row>
    <row r="384" spans="1:22" x14ac:dyDescent="0.25">
      <c r="A384" s="4">
        <v>44001</v>
      </c>
      <c r="B384" s="10" t="s">
        <v>9</v>
      </c>
      <c r="D384" s="5">
        <v>5000</v>
      </c>
      <c r="E384" s="5">
        <f t="shared" ref="E384:E399" si="113">D384*C384</f>
        <v>0</v>
      </c>
      <c r="L384" t="s">
        <v>446</v>
      </c>
      <c r="M384" t="str">
        <f t="shared" si="102"/>
        <v>MK01</v>
      </c>
      <c r="N384" t="str">
        <f t="shared" si="103"/>
        <v>Jasuke Besar</v>
      </c>
      <c r="O384">
        <f t="shared" si="104"/>
        <v>4</v>
      </c>
      <c r="P384">
        <f t="shared" si="105"/>
        <v>20000</v>
      </c>
      <c r="R384" t="s">
        <v>62</v>
      </c>
      <c r="S384" t="str">
        <f t="shared" si="110"/>
        <v>MK01</v>
      </c>
      <c r="T384" t="s">
        <v>5</v>
      </c>
      <c r="U384">
        <v>4</v>
      </c>
      <c r="V384">
        <f t="shared" si="111"/>
        <v>20000</v>
      </c>
    </row>
    <row r="385" spans="1:22" x14ac:dyDescent="0.25">
      <c r="A385" s="4">
        <v>44001</v>
      </c>
      <c r="B385" s="10" t="s">
        <v>10</v>
      </c>
      <c r="C385">
        <v>6</v>
      </c>
      <c r="D385" s="5">
        <v>5000</v>
      </c>
      <c r="E385" s="5">
        <f t="shared" si="113"/>
        <v>30000</v>
      </c>
      <c r="L385" t="s">
        <v>446</v>
      </c>
      <c r="M385" t="str">
        <f t="shared" si="102"/>
        <v>MN03</v>
      </c>
      <c r="N385" t="str">
        <f t="shared" si="103"/>
        <v>Jus Wortel</v>
      </c>
      <c r="O385">
        <f t="shared" si="104"/>
        <v>1</v>
      </c>
      <c r="P385">
        <f t="shared" si="105"/>
        <v>5000</v>
      </c>
      <c r="R385" t="s">
        <v>62</v>
      </c>
      <c r="S385" t="str">
        <f t="shared" si="110"/>
        <v>MN03</v>
      </c>
      <c r="T385" t="s">
        <v>15</v>
      </c>
      <c r="U385">
        <v>1</v>
      </c>
      <c r="V385">
        <f t="shared" si="111"/>
        <v>5000</v>
      </c>
    </row>
    <row r="386" spans="1:22" x14ac:dyDescent="0.25">
      <c r="A386" s="4">
        <v>44001</v>
      </c>
      <c r="B386" s="10" t="s">
        <v>11</v>
      </c>
      <c r="D386" s="5">
        <v>10000</v>
      </c>
      <c r="E386" s="5">
        <f t="shared" si="113"/>
        <v>0</v>
      </c>
      <c r="L386" t="s">
        <v>447</v>
      </c>
      <c r="M386" t="str">
        <f t="shared" si="102"/>
        <v>MK05</v>
      </c>
      <c r="N386" t="str">
        <f t="shared" si="103"/>
        <v>Sosis Bakar</v>
      </c>
      <c r="O386">
        <f t="shared" si="104"/>
        <v>3</v>
      </c>
      <c r="P386">
        <f t="shared" si="105"/>
        <v>15000</v>
      </c>
      <c r="R386" t="s">
        <v>142</v>
      </c>
      <c r="S386" t="str">
        <f t="shared" si="110"/>
        <v>MK05</v>
      </c>
      <c r="T386" t="s">
        <v>9</v>
      </c>
      <c r="U386">
        <v>3</v>
      </c>
      <c r="V386">
        <f t="shared" si="111"/>
        <v>15000</v>
      </c>
    </row>
    <row r="387" spans="1:22" x14ac:dyDescent="0.25">
      <c r="A387" s="4">
        <v>44001</v>
      </c>
      <c r="B387" s="10" t="s">
        <v>12</v>
      </c>
      <c r="C387">
        <v>1</v>
      </c>
      <c r="D387" s="5">
        <v>5000</v>
      </c>
      <c r="E387" s="5">
        <f t="shared" si="113"/>
        <v>5000</v>
      </c>
      <c r="L387" t="s">
        <v>448</v>
      </c>
      <c r="M387" t="str">
        <f t="shared" si="102"/>
        <v>MK01</v>
      </c>
      <c r="N387" t="str">
        <f t="shared" si="103"/>
        <v>Jasuke Besar</v>
      </c>
      <c r="O387">
        <f t="shared" si="104"/>
        <v>1</v>
      </c>
      <c r="P387">
        <f t="shared" si="105"/>
        <v>5000</v>
      </c>
      <c r="R387" t="s">
        <v>223</v>
      </c>
      <c r="S387" t="str">
        <f t="shared" si="110"/>
        <v>MK01</v>
      </c>
      <c r="T387" t="s">
        <v>5</v>
      </c>
      <c r="U387">
        <v>1</v>
      </c>
      <c r="V387">
        <f t="shared" si="111"/>
        <v>5000</v>
      </c>
    </row>
    <row r="388" spans="1:22" x14ac:dyDescent="0.25">
      <c r="A388" s="4">
        <v>44001</v>
      </c>
      <c r="B388" s="10" t="s">
        <v>13</v>
      </c>
      <c r="D388" s="5">
        <v>5000</v>
      </c>
      <c r="E388" s="5">
        <f t="shared" si="113"/>
        <v>0</v>
      </c>
      <c r="L388" t="s">
        <v>449</v>
      </c>
      <c r="M388" t="str">
        <f t="shared" si="102"/>
        <v>MN04</v>
      </c>
      <c r="N388" t="str">
        <f t="shared" si="103"/>
        <v>Jus Jambu</v>
      </c>
      <c r="O388">
        <f t="shared" si="104"/>
        <v>1</v>
      </c>
      <c r="P388">
        <f t="shared" si="105"/>
        <v>5000</v>
      </c>
      <c r="R388" t="s">
        <v>64</v>
      </c>
      <c r="S388" t="str">
        <f t="shared" si="110"/>
        <v>MN04</v>
      </c>
      <c r="T388" t="s">
        <v>16</v>
      </c>
      <c r="U388">
        <v>1</v>
      </c>
      <c r="V388">
        <f t="shared" si="111"/>
        <v>5000</v>
      </c>
    </row>
    <row r="389" spans="1:22" x14ac:dyDescent="0.25">
      <c r="A389" s="4">
        <v>44001</v>
      </c>
      <c r="B389" s="10" t="s">
        <v>14</v>
      </c>
      <c r="D389" s="5">
        <v>5000</v>
      </c>
      <c r="E389" s="5">
        <f t="shared" si="113"/>
        <v>0</v>
      </c>
      <c r="L389" t="s">
        <v>450</v>
      </c>
      <c r="M389" t="str">
        <f t="shared" si="102"/>
        <v>MK04</v>
      </c>
      <c r="N389" t="str">
        <f t="shared" si="103"/>
        <v>Sosis Bijian</v>
      </c>
      <c r="O389">
        <f t="shared" si="104"/>
        <v>12</v>
      </c>
      <c r="P389">
        <f t="shared" si="105"/>
        <v>6000</v>
      </c>
      <c r="R389" t="s">
        <v>63</v>
      </c>
      <c r="S389" t="str">
        <f t="shared" si="110"/>
        <v>MK04</v>
      </c>
      <c r="T389" t="s">
        <v>8</v>
      </c>
      <c r="U389">
        <v>12</v>
      </c>
      <c r="V389">
        <f t="shared" si="111"/>
        <v>6000</v>
      </c>
    </row>
    <row r="390" spans="1:22" x14ac:dyDescent="0.25">
      <c r="A390" s="4">
        <v>44001</v>
      </c>
      <c r="B390" s="10" t="s">
        <v>15</v>
      </c>
      <c r="C390">
        <v>1</v>
      </c>
      <c r="D390" s="5">
        <v>5000</v>
      </c>
      <c r="E390" s="5">
        <f t="shared" si="113"/>
        <v>5000</v>
      </c>
      <c r="L390" t="s">
        <v>451</v>
      </c>
      <c r="M390" t="str">
        <f t="shared" ref="M390:M453" si="114">S390</f>
        <v>MN05</v>
      </c>
      <c r="N390" t="str">
        <f t="shared" ref="N390:N453" si="115">T390</f>
        <v>Jus Jeruk</v>
      </c>
      <c r="O390">
        <f t="shared" ref="O390:O453" si="116">U390</f>
        <v>1</v>
      </c>
      <c r="P390">
        <f t="shared" ref="P390:P453" si="117">V390</f>
        <v>5000</v>
      </c>
      <c r="R390" t="s">
        <v>143</v>
      </c>
      <c r="S390" t="str">
        <f t="shared" si="110"/>
        <v>MN05</v>
      </c>
      <c r="T390" t="s">
        <v>17</v>
      </c>
      <c r="U390">
        <v>1</v>
      </c>
      <c r="V390">
        <f t="shared" si="111"/>
        <v>5000</v>
      </c>
    </row>
    <row r="391" spans="1:22" x14ac:dyDescent="0.25">
      <c r="A391" s="4">
        <v>44001</v>
      </c>
      <c r="B391" s="10" t="s">
        <v>16</v>
      </c>
      <c r="C391">
        <v>2</v>
      </c>
      <c r="D391" s="5">
        <v>5000</v>
      </c>
      <c r="E391" s="5">
        <f t="shared" si="113"/>
        <v>10000</v>
      </c>
      <c r="L391" t="s">
        <v>452</v>
      </c>
      <c r="M391" t="str">
        <f t="shared" si="114"/>
        <v>MK04</v>
      </c>
      <c r="N391" t="str">
        <f t="shared" si="115"/>
        <v>Sosis Bijian</v>
      </c>
      <c r="O391">
        <f t="shared" si="116"/>
        <v>11</v>
      </c>
      <c r="P391">
        <f t="shared" si="117"/>
        <v>5500</v>
      </c>
      <c r="R391" t="s">
        <v>144</v>
      </c>
      <c r="S391" t="str">
        <f t="shared" si="110"/>
        <v>MK04</v>
      </c>
      <c r="T391" t="s">
        <v>8</v>
      </c>
      <c r="U391">
        <v>11</v>
      </c>
      <c r="V391">
        <f t="shared" si="111"/>
        <v>5500</v>
      </c>
    </row>
    <row r="392" spans="1:22" x14ac:dyDescent="0.25">
      <c r="A392" s="4">
        <v>44001</v>
      </c>
      <c r="B392" s="10" t="s">
        <v>17</v>
      </c>
      <c r="D392" s="5">
        <v>5000</v>
      </c>
      <c r="E392" s="5">
        <f t="shared" si="113"/>
        <v>0</v>
      </c>
      <c r="L392" t="s">
        <v>452</v>
      </c>
      <c r="M392" t="str">
        <f t="shared" si="114"/>
        <v>MK03</v>
      </c>
      <c r="N392" t="str">
        <f t="shared" si="115"/>
        <v>Sosis Paketan</v>
      </c>
      <c r="O392">
        <f t="shared" si="116"/>
        <v>1</v>
      </c>
      <c r="P392">
        <f t="shared" si="117"/>
        <v>5000</v>
      </c>
      <c r="R392" t="s">
        <v>144</v>
      </c>
      <c r="S392" t="str">
        <f t="shared" si="110"/>
        <v>MK03</v>
      </c>
      <c r="T392" t="s">
        <v>7</v>
      </c>
      <c r="U392">
        <v>1</v>
      </c>
      <c r="V392">
        <f t="shared" si="111"/>
        <v>5000</v>
      </c>
    </row>
    <row r="393" spans="1:22" x14ac:dyDescent="0.25">
      <c r="A393" s="4">
        <v>44001</v>
      </c>
      <c r="B393" s="10" t="s">
        <v>18</v>
      </c>
      <c r="D393" s="5">
        <v>5000</v>
      </c>
      <c r="E393" s="5">
        <f t="shared" si="113"/>
        <v>0</v>
      </c>
      <c r="L393" t="s">
        <v>452</v>
      </c>
      <c r="M393" t="str">
        <f t="shared" si="114"/>
        <v>MN08</v>
      </c>
      <c r="N393" t="str">
        <f t="shared" si="115"/>
        <v>Jus Alpukat</v>
      </c>
      <c r="O393">
        <f t="shared" si="116"/>
        <v>2</v>
      </c>
      <c r="P393">
        <f t="shared" si="117"/>
        <v>10000</v>
      </c>
      <c r="R393" t="s">
        <v>144</v>
      </c>
      <c r="S393" t="str">
        <f t="shared" si="110"/>
        <v>MN08</v>
      </c>
      <c r="T393" t="s">
        <v>20</v>
      </c>
      <c r="U393">
        <v>2</v>
      </c>
      <c r="V393">
        <f t="shared" si="111"/>
        <v>10000</v>
      </c>
    </row>
    <row r="394" spans="1:22" x14ac:dyDescent="0.25">
      <c r="A394" s="4">
        <v>44001</v>
      </c>
      <c r="B394" s="10" t="s">
        <v>19</v>
      </c>
      <c r="D394" s="5">
        <v>5000</v>
      </c>
      <c r="E394" s="5">
        <f t="shared" si="113"/>
        <v>0</v>
      </c>
      <c r="L394" t="s">
        <v>453</v>
      </c>
      <c r="M394" t="str">
        <f t="shared" si="114"/>
        <v>MK05</v>
      </c>
      <c r="N394" t="str">
        <f t="shared" si="115"/>
        <v>Sosis Bakar</v>
      </c>
      <c r="O394">
        <f t="shared" si="116"/>
        <v>2</v>
      </c>
      <c r="P394">
        <f t="shared" si="117"/>
        <v>10000</v>
      </c>
      <c r="R394" t="s">
        <v>145</v>
      </c>
      <c r="S394" t="str">
        <f t="shared" si="110"/>
        <v>MK05</v>
      </c>
      <c r="T394" t="s">
        <v>9</v>
      </c>
      <c r="U394">
        <v>2</v>
      </c>
      <c r="V394">
        <f t="shared" si="111"/>
        <v>10000</v>
      </c>
    </row>
    <row r="395" spans="1:22" x14ac:dyDescent="0.25">
      <c r="A395" s="4">
        <v>44001</v>
      </c>
      <c r="B395" s="10" t="s">
        <v>20</v>
      </c>
      <c r="D395" s="5">
        <v>5000</v>
      </c>
      <c r="E395" s="5">
        <f t="shared" si="113"/>
        <v>0</v>
      </c>
      <c r="L395" t="s">
        <v>454</v>
      </c>
      <c r="M395" t="str">
        <f t="shared" si="114"/>
        <v>MN05</v>
      </c>
      <c r="N395" t="str">
        <f t="shared" si="115"/>
        <v>Jus Jeruk</v>
      </c>
      <c r="O395">
        <f t="shared" si="116"/>
        <v>1</v>
      </c>
      <c r="P395">
        <f t="shared" si="117"/>
        <v>5000</v>
      </c>
      <c r="R395" t="s">
        <v>146</v>
      </c>
      <c r="S395" t="str">
        <f t="shared" si="110"/>
        <v>MN05</v>
      </c>
      <c r="T395" t="s">
        <v>17</v>
      </c>
      <c r="U395">
        <v>1</v>
      </c>
      <c r="V395">
        <f t="shared" si="111"/>
        <v>5000</v>
      </c>
    </row>
    <row r="396" spans="1:22" x14ac:dyDescent="0.25">
      <c r="A396" s="4">
        <v>44001</v>
      </c>
      <c r="B396" s="10" t="s">
        <v>21</v>
      </c>
      <c r="D396" s="5">
        <v>7000</v>
      </c>
      <c r="E396" s="5">
        <f t="shared" si="113"/>
        <v>0</v>
      </c>
      <c r="L396" t="s">
        <v>454</v>
      </c>
      <c r="M396" t="str">
        <f t="shared" si="114"/>
        <v>MK06</v>
      </c>
      <c r="N396" t="str">
        <f t="shared" si="115"/>
        <v>krupuk pecel</v>
      </c>
      <c r="O396">
        <f t="shared" si="116"/>
        <v>2</v>
      </c>
      <c r="P396">
        <f t="shared" si="117"/>
        <v>10000</v>
      </c>
      <c r="R396" t="s">
        <v>146</v>
      </c>
      <c r="S396" t="str">
        <f t="shared" si="110"/>
        <v>MK06</v>
      </c>
      <c r="T396" t="s">
        <v>83</v>
      </c>
      <c r="U396">
        <v>2</v>
      </c>
      <c r="V396">
        <f t="shared" si="111"/>
        <v>10000</v>
      </c>
    </row>
    <row r="397" spans="1:22" x14ac:dyDescent="0.25">
      <c r="A397" s="4">
        <v>44001</v>
      </c>
      <c r="B397" s="10" t="s">
        <v>22</v>
      </c>
      <c r="D397" s="5">
        <v>7000</v>
      </c>
      <c r="E397" s="5">
        <f t="shared" si="113"/>
        <v>0</v>
      </c>
      <c r="L397" t="s">
        <v>455</v>
      </c>
      <c r="M397" t="str">
        <f t="shared" si="114"/>
        <v>MN03</v>
      </c>
      <c r="N397" t="str">
        <f t="shared" si="115"/>
        <v>Jus Wortel</v>
      </c>
      <c r="O397">
        <f t="shared" si="116"/>
        <v>1</v>
      </c>
      <c r="P397">
        <f t="shared" si="117"/>
        <v>5000</v>
      </c>
      <c r="R397" t="s">
        <v>147</v>
      </c>
      <c r="S397" t="str">
        <f t="shared" si="110"/>
        <v>MN03</v>
      </c>
      <c r="T397" t="s">
        <v>15</v>
      </c>
      <c r="U397">
        <v>1</v>
      </c>
      <c r="V397">
        <f t="shared" si="111"/>
        <v>5000</v>
      </c>
    </row>
    <row r="398" spans="1:22" x14ac:dyDescent="0.25">
      <c r="A398" s="4">
        <v>44001</v>
      </c>
      <c r="B398" s="10" t="s">
        <v>23</v>
      </c>
      <c r="D398" s="5">
        <v>7000</v>
      </c>
      <c r="E398" s="5">
        <f t="shared" si="113"/>
        <v>0</v>
      </c>
      <c r="L398" t="s">
        <v>456</v>
      </c>
      <c r="M398" t="str">
        <f t="shared" si="114"/>
        <v>MK04</v>
      </c>
      <c r="N398" t="str">
        <f t="shared" si="115"/>
        <v>Sosis Bijian</v>
      </c>
      <c r="O398">
        <f t="shared" si="116"/>
        <v>9</v>
      </c>
      <c r="P398">
        <f t="shared" si="117"/>
        <v>4500</v>
      </c>
      <c r="R398" t="s">
        <v>148</v>
      </c>
      <c r="S398" t="str">
        <f t="shared" si="110"/>
        <v>MK04</v>
      </c>
      <c r="T398" t="s">
        <v>8</v>
      </c>
      <c r="U398">
        <v>9</v>
      </c>
      <c r="V398">
        <f t="shared" si="111"/>
        <v>4500</v>
      </c>
    </row>
    <row r="399" spans="1:22" x14ac:dyDescent="0.25">
      <c r="A399" s="4">
        <v>44001</v>
      </c>
      <c r="B399" s="10" t="s">
        <v>24</v>
      </c>
      <c r="D399" s="5">
        <v>7000</v>
      </c>
      <c r="E399" s="5">
        <f t="shared" si="113"/>
        <v>0</v>
      </c>
      <c r="K399" s="4">
        <v>44006</v>
      </c>
      <c r="L399" t="s">
        <v>457</v>
      </c>
      <c r="M399" t="str">
        <f t="shared" si="114"/>
        <v>MK01</v>
      </c>
      <c r="N399" t="str">
        <f t="shared" si="115"/>
        <v>Jasuke Besar</v>
      </c>
      <c r="O399">
        <f t="shared" si="116"/>
        <v>4</v>
      </c>
      <c r="P399">
        <f t="shared" si="117"/>
        <v>20000</v>
      </c>
      <c r="R399" t="s">
        <v>149</v>
      </c>
      <c r="S399" t="str">
        <f t="shared" si="110"/>
        <v>MK01</v>
      </c>
      <c r="T399" t="s">
        <v>5</v>
      </c>
      <c r="U399">
        <v>4</v>
      </c>
      <c r="V399">
        <f t="shared" si="111"/>
        <v>20000</v>
      </c>
    </row>
    <row r="400" spans="1:22" x14ac:dyDescent="0.25">
      <c r="A400" s="6" t="s">
        <v>4</v>
      </c>
      <c r="B400" s="11"/>
      <c r="C400" s="8"/>
      <c r="D400" s="8"/>
      <c r="E400" s="9">
        <f>SUM(E380:E399)</f>
        <v>107000</v>
      </c>
      <c r="L400" t="s">
        <v>457</v>
      </c>
      <c r="M400" t="str">
        <f t="shared" si="114"/>
        <v>MK07</v>
      </c>
      <c r="N400" t="str">
        <f t="shared" si="115"/>
        <v>Salad Buah</v>
      </c>
      <c r="O400">
        <f t="shared" si="116"/>
        <v>1</v>
      </c>
      <c r="P400">
        <f t="shared" si="117"/>
        <v>10000</v>
      </c>
      <c r="R400" t="s">
        <v>149</v>
      </c>
      <c r="S400" t="str">
        <f t="shared" si="110"/>
        <v>MK07</v>
      </c>
      <c r="T400" t="s">
        <v>48</v>
      </c>
      <c r="U400">
        <v>1</v>
      </c>
      <c r="V400">
        <f t="shared" si="111"/>
        <v>10000</v>
      </c>
    </row>
    <row r="401" spans="1:22" x14ac:dyDescent="0.25">
      <c r="A401" s="4">
        <v>44002</v>
      </c>
      <c r="B401" s="10" t="s">
        <v>5</v>
      </c>
      <c r="C401">
        <v>6</v>
      </c>
      <c r="D401" s="5">
        <v>5000</v>
      </c>
      <c r="E401" s="5">
        <f>D401*C401</f>
        <v>30000</v>
      </c>
      <c r="L401" t="s">
        <v>457</v>
      </c>
      <c r="M401" t="str">
        <f t="shared" si="114"/>
        <v>MK06</v>
      </c>
      <c r="N401" t="str">
        <f t="shared" si="115"/>
        <v>krupuk pecel</v>
      </c>
      <c r="O401">
        <f t="shared" si="116"/>
        <v>1</v>
      </c>
      <c r="P401">
        <f t="shared" si="117"/>
        <v>5000</v>
      </c>
      <c r="R401" t="s">
        <v>149</v>
      </c>
      <c r="S401" t="str">
        <f t="shared" si="110"/>
        <v>MK06</v>
      </c>
      <c r="T401" t="s">
        <v>83</v>
      </c>
      <c r="U401">
        <v>1</v>
      </c>
      <c r="V401">
        <f t="shared" si="111"/>
        <v>5000</v>
      </c>
    </row>
    <row r="402" spans="1:22" x14ac:dyDescent="0.25">
      <c r="A402" s="4">
        <v>44002</v>
      </c>
      <c r="B402" s="10" t="s">
        <v>6</v>
      </c>
      <c r="C402">
        <v>2</v>
      </c>
      <c r="D402" s="5">
        <v>2500</v>
      </c>
      <c r="E402" s="5">
        <f>D402*C402</f>
        <v>5000</v>
      </c>
      <c r="L402" t="s">
        <v>457</v>
      </c>
      <c r="M402" t="str">
        <f t="shared" si="114"/>
        <v>MK03</v>
      </c>
      <c r="N402" t="str">
        <f t="shared" si="115"/>
        <v>Sosis Paketan</v>
      </c>
      <c r="O402">
        <f t="shared" si="116"/>
        <v>2</v>
      </c>
      <c r="P402">
        <f t="shared" si="117"/>
        <v>10000</v>
      </c>
      <c r="R402" t="s">
        <v>149</v>
      </c>
      <c r="S402" t="str">
        <f t="shared" si="110"/>
        <v>MK03</v>
      </c>
      <c r="T402" t="s">
        <v>7</v>
      </c>
      <c r="U402">
        <v>2</v>
      </c>
      <c r="V402">
        <f t="shared" si="111"/>
        <v>10000</v>
      </c>
    </row>
    <row r="403" spans="1:22" x14ac:dyDescent="0.25">
      <c r="A403" s="4">
        <v>44002</v>
      </c>
      <c r="B403" s="10" t="s">
        <v>7</v>
      </c>
      <c r="C403">
        <v>2</v>
      </c>
      <c r="D403" s="5">
        <v>5000</v>
      </c>
      <c r="E403" s="5">
        <f t="shared" ref="E403" si="118">D403*C403</f>
        <v>10000</v>
      </c>
      <c r="L403" t="s">
        <v>458</v>
      </c>
      <c r="M403" t="str">
        <f t="shared" si="114"/>
        <v>MK08</v>
      </c>
      <c r="N403" t="str">
        <f t="shared" si="115"/>
        <v>Pentol Pedas</v>
      </c>
      <c r="O403">
        <f t="shared" si="116"/>
        <v>2</v>
      </c>
      <c r="P403">
        <f t="shared" si="117"/>
        <v>10000</v>
      </c>
      <c r="R403" t="s">
        <v>65</v>
      </c>
      <c r="S403" t="str">
        <f t="shared" si="110"/>
        <v>MK08</v>
      </c>
      <c r="T403" t="s">
        <v>12</v>
      </c>
      <c r="U403">
        <v>2</v>
      </c>
      <c r="V403">
        <f t="shared" si="111"/>
        <v>10000</v>
      </c>
    </row>
    <row r="404" spans="1:22" x14ac:dyDescent="0.25">
      <c r="A404" s="4">
        <v>44002</v>
      </c>
      <c r="B404" s="10" t="s">
        <v>8</v>
      </c>
      <c r="C404">
        <v>6</v>
      </c>
      <c r="D404" s="5">
        <v>500</v>
      </c>
      <c r="E404" s="5">
        <f>D404*C404</f>
        <v>3000</v>
      </c>
      <c r="L404" t="s">
        <v>458</v>
      </c>
      <c r="M404" t="str">
        <f t="shared" si="114"/>
        <v>MN01</v>
      </c>
      <c r="N404" t="str">
        <f t="shared" si="115"/>
        <v>Jus Naga</v>
      </c>
      <c r="O404">
        <f t="shared" si="116"/>
        <v>2</v>
      </c>
      <c r="P404">
        <f t="shared" si="117"/>
        <v>10000</v>
      </c>
      <c r="R404" t="s">
        <v>65</v>
      </c>
      <c r="S404" t="str">
        <f t="shared" si="110"/>
        <v>MN01</v>
      </c>
      <c r="T404" t="s">
        <v>13</v>
      </c>
      <c r="U404">
        <v>2</v>
      </c>
      <c r="V404">
        <f t="shared" si="111"/>
        <v>10000</v>
      </c>
    </row>
    <row r="405" spans="1:22" x14ac:dyDescent="0.25">
      <c r="A405" s="4">
        <v>44002</v>
      </c>
      <c r="B405" s="10" t="s">
        <v>9</v>
      </c>
      <c r="C405">
        <v>23</v>
      </c>
      <c r="D405" s="5">
        <v>5000</v>
      </c>
      <c r="E405" s="5">
        <f t="shared" ref="E405:E420" si="119">D405*C405</f>
        <v>115000</v>
      </c>
      <c r="L405" t="s">
        <v>459</v>
      </c>
      <c r="M405" t="str">
        <f t="shared" si="114"/>
        <v>MK04</v>
      </c>
      <c r="N405" t="str">
        <f t="shared" si="115"/>
        <v>Sosis Bijian</v>
      </c>
      <c r="O405">
        <f t="shared" si="116"/>
        <v>2</v>
      </c>
      <c r="P405">
        <f t="shared" si="117"/>
        <v>1000</v>
      </c>
      <c r="R405" t="s">
        <v>150</v>
      </c>
      <c r="S405" t="str">
        <f t="shared" si="110"/>
        <v>MK04</v>
      </c>
      <c r="T405" t="s">
        <v>8</v>
      </c>
      <c r="U405">
        <v>2</v>
      </c>
      <c r="V405">
        <f t="shared" si="111"/>
        <v>1000</v>
      </c>
    </row>
    <row r="406" spans="1:22" x14ac:dyDescent="0.25">
      <c r="A406" s="4">
        <v>44002</v>
      </c>
      <c r="B406" s="10" t="s">
        <v>10</v>
      </c>
      <c r="C406">
        <v>3</v>
      </c>
      <c r="D406" s="5">
        <v>5000</v>
      </c>
      <c r="E406" s="5">
        <f t="shared" si="119"/>
        <v>15000</v>
      </c>
      <c r="L406" t="s">
        <v>459</v>
      </c>
      <c r="M406" t="str">
        <f t="shared" si="114"/>
        <v>MK07</v>
      </c>
      <c r="N406" t="str">
        <f t="shared" si="115"/>
        <v>Salad Buah</v>
      </c>
      <c r="O406">
        <f t="shared" si="116"/>
        <v>2</v>
      </c>
      <c r="P406">
        <f t="shared" si="117"/>
        <v>20000</v>
      </c>
      <c r="R406" t="s">
        <v>150</v>
      </c>
      <c r="S406" t="str">
        <f t="shared" si="110"/>
        <v>MK07</v>
      </c>
      <c r="T406" t="s">
        <v>48</v>
      </c>
      <c r="U406">
        <v>2</v>
      </c>
      <c r="V406">
        <f t="shared" si="111"/>
        <v>20000</v>
      </c>
    </row>
    <row r="407" spans="1:22" x14ac:dyDescent="0.25">
      <c r="A407" s="4">
        <v>44002</v>
      </c>
      <c r="B407" s="10" t="s">
        <v>11</v>
      </c>
      <c r="D407" s="5">
        <v>10000</v>
      </c>
      <c r="E407" s="5">
        <f t="shared" si="119"/>
        <v>0</v>
      </c>
      <c r="L407" t="s">
        <v>460</v>
      </c>
      <c r="M407" t="str">
        <f t="shared" si="114"/>
        <v>MN04</v>
      </c>
      <c r="N407" t="str">
        <f t="shared" si="115"/>
        <v>Jus Jambu</v>
      </c>
      <c r="O407">
        <f t="shared" si="116"/>
        <v>2</v>
      </c>
      <c r="P407">
        <f t="shared" si="117"/>
        <v>10000</v>
      </c>
      <c r="R407" t="s">
        <v>151</v>
      </c>
      <c r="S407" t="str">
        <f t="shared" si="110"/>
        <v>MN04</v>
      </c>
      <c r="T407" t="s">
        <v>16</v>
      </c>
      <c r="U407">
        <v>2</v>
      </c>
      <c r="V407">
        <f t="shared" si="111"/>
        <v>10000</v>
      </c>
    </row>
    <row r="408" spans="1:22" x14ac:dyDescent="0.25">
      <c r="A408" s="4">
        <v>44002</v>
      </c>
      <c r="B408" s="10" t="s">
        <v>12</v>
      </c>
      <c r="C408">
        <v>5</v>
      </c>
      <c r="D408" s="5">
        <v>5000</v>
      </c>
      <c r="E408" s="5">
        <f t="shared" si="119"/>
        <v>25000</v>
      </c>
      <c r="L408" t="s">
        <v>461</v>
      </c>
      <c r="M408" t="str">
        <f t="shared" si="114"/>
        <v>MK01</v>
      </c>
      <c r="N408" t="str">
        <f t="shared" si="115"/>
        <v>Jasuke Besar</v>
      </c>
      <c r="O408">
        <f t="shared" si="116"/>
        <v>4</v>
      </c>
      <c r="P408">
        <f t="shared" si="117"/>
        <v>20000</v>
      </c>
      <c r="R408" t="s">
        <v>152</v>
      </c>
      <c r="S408" t="str">
        <f t="shared" si="110"/>
        <v>MK01</v>
      </c>
      <c r="T408" t="s">
        <v>5</v>
      </c>
      <c r="U408">
        <v>4</v>
      </c>
      <c r="V408">
        <f t="shared" si="111"/>
        <v>20000</v>
      </c>
    </row>
    <row r="409" spans="1:22" x14ac:dyDescent="0.25">
      <c r="A409" s="4">
        <v>44002</v>
      </c>
      <c r="B409" s="10" t="s">
        <v>13</v>
      </c>
      <c r="D409" s="5">
        <v>5000</v>
      </c>
      <c r="E409" s="5">
        <f t="shared" si="119"/>
        <v>0</v>
      </c>
      <c r="L409" t="s">
        <v>462</v>
      </c>
      <c r="M409" t="str">
        <f t="shared" si="114"/>
        <v>MK04</v>
      </c>
      <c r="N409" t="str">
        <f t="shared" si="115"/>
        <v>Sosis Bijian</v>
      </c>
      <c r="O409">
        <f t="shared" si="116"/>
        <v>6</v>
      </c>
      <c r="P409">
        <f t="shared" si="117"/>
        <v>3000</v>
      </c>
      <c r="R409" t="s">
        <v>153</v>
      </c>
      <c r="S409" t="str">
        <f t="shared" si="110"/>
        <v>MK04</v>
      </c>
      <c r="T409" t="s">
        <v>8</v>
      </c>
      <c r="U409">
        <v>6</v>
      </c>
      <c r="V409">
        <f t="shared" si="111"/>
        <v>3000</v>
      </c>
    </row>
    <row r="410" spans="1:22" x14ac:dyDescent="0.25">
      <c r="A410" s="4">
        <v>44002</v>
      </c>
      <c r="B410" s="10" t="s">
        <v>14</v>
      </c>
      <c r="D410" s="5">
        <v>5000</v>
      </c>
      <c r="E410" s="5">
        <f t="shared" si="119"/>
        <v>0</v>
      </c>
      <c r="L410" t="s">
        <v>462</v>
      </c>
      <c r="M410" t="str">
        <f t="shared" si="114"/>
        <v>MN06</v>
      </c>
      <c r="N410" t="str">
        <f t="shared" si="115"/>
        <v>Jus Apel</v>
      </c>
      <c r="O410">
        <f t="shared" si="116"/>
        <v>1</v>
      </c>
      <c r="P410">
        <f t="shared" si="117"/>
        <v>5000</v>
      </c>
      <c r="R410" t="s">
        <v>153</v>
      </c>
      <c r="S410" t="str">
        <f t="shared" si="110"/>
        <v>MN06</v>
      </c>
      <c r="T410" t="s">
        <v>18</v>
      </c>
      <c r="U410">
        <v>1</v>
      </c>
      <c r="V410">
        <f t="shared" si="111"/>
        <v>5000</v>
      </c>
    </row>
    <row r="411" spans="1:22" x14ac:dyDescent="0.25">
      <c r="A411" s="4">
        <v>44002</v>
      </c>
      <c r="B411" s="10" t="s">
        <v>15</v>
      </c>
      <c r="D411" s="5">
        <v>5000</v>
      </c>
      <c r="E411" s="5">
        <f t="shared" si="119"/>
        <v>0</v>
      </c>
      <c r="L411" t="s">
        <v>463</v>
      </c>
      <c r="M411" t="str">
        <f t="shared" si="114"/>
        <v>MN02</v>
      </c>
      <c r="N411" t="str">
        <f t="shared" si="115"/>
        <v>jus tomat</v>
      </c>
      <c r="O411">
        <f t="shared" si="116"/>
        <v>1</v>
      </c>
      <c r="P411">
        <f t="shared" si="117"/>
        <v>5000</v>
      </c>
      <c r="R411" t="s">
        <v>154</v>
      </c>
      <c r="S411" t="str">
        <f t="shared" si="110"/>
        <v>MN02</v>
      </c>
      <c r="T411" t="s">
        <v>155</v>
      </c>
      <c r="U411">
        <v>1</v>
      </c>
      <c r="V411">
        <f t="shared" si="111"/>
        <v>5000</v>
      </c>
    </row>
    <row r="412" spans="1:22" x14ac:dyDescent="0.25">
      <c r="A412" s="4">
        <v>44002</v>
      </c>
      <c r="B412" s="10" t="s">
        <v>16</v>
      </c>
      <c r="C412">
        <v>5</v>
      </c>
      <c r="D412" s="5">
        <v>5000</v>
      </c>
      <c r="E412" s="5">
        <f t="shared" si="119"/>
        <v>25000</v>
      </c>
      <c r="L412" t="s">
        <v>463</v>
      </c>
      <c r="M412" t="str">
        <f t="shared" si="114"/>
        <v>MK04</v>
      </c>
      <c r="N412" t="str">
        <f t="shared" si="115"/>
        <v>Sosis Bijian</v>
      </c>
      <c r="O412">
        <f t="shared" si="116"/>
        <v>2</v>
      </c>
      <c r="P412">
        <f t="shared" si="117"/>
        <v>1000</v>
      </c>
      <c r="R412" t="s">
        <v>154</v>
      </c>
      <c r="S412" t="str">
        <f t="shared" si="110"/>
        <v>MK04</v>
      </c>
      <c r="T412" t="s">
        <v>8</v>
      </c>
      <c r="U412">
        <v>2</v>
      </c>
      <c r="V412">
        <f t="shared" si="111"/>
        <v>1000</v>
      </c>
    </row>
    <row r="413" spans="1:22" x14ac:dyDescent="0.25">
      <c r="A413" s="4">
        <v>44002</v>
      </c>
      <c r="B413" s="10" t="s">
        <v>17</v>
      </c>
      <c r="C413">
        <v>2</v>
      </c>
      <c r="D413" s="5">
        <v>5000</v>
      </c>
      <c r="E413" s="5">
        <f t="shared" si="119"/>
        <v>10000</v>
      </c>
      <c r="L413" t="s">
        <v>463</v>
      </c>
      <c r="M413" t="str">
        <f t="shared" si="114"/>
        <v>MN07</v>
      </c>
      <c r="N413" t="str">
        <f t="shared" si="115"/>
        <v>Jus Lemon</v>
      </c>
      <c r="O413">
        <f t="shared" si="116"/>
        <v>1</v>
      </c>
      <c r="P413">
        <f t="shared" si="117"/>
        <v>5000</v>
      </c>
      <c r="R413" t="s">
        <v>154</v>
      </c>
      <c r="S413" t="str">
        <f t="shared" si="110"/>
        <v>MN07</v>
      </c>
      <c r="T413" t="s">
        <v>19</v>
      </c>
      <c r="U413">
        <v>1</v>
      </c>
      <c r="V413">
        <f t="shared" si="111"/>
        <v>5000</v>
      </c>
    </row>
    <row r="414" spans="1:22" x14ac:dyDescent="0.25">
      <c r="A414" s="4">
        <v>44002</v>
      </c>
      <c r="B414" s="10" t="s">
        <v>18</v>
      </c>
      <c r="C414">
        <v>2</v>
      </c>
      <c r="D414" s="5">
        <v>5000</v>
      </c>
      <c r="E414" s="5">
        <f t="shared" si="119"/>
        <v>10000</v>
      </c>
      <c r="L414" t="s">
        <v>464</v>
      </c>
      <c r="M414" t="str">
        <f t="shared" si="114"/>
        <v>MN01</v>
      </c>
      <c r="N414" t="str">
        <f t="shared" si="115"/>
        <v>jus naga</v>
      </c>
      <c r="O414">
        <f t="shared" si="116"/>
        <v>1</v>
      </c>
      <c r="P414">
        <f t="shared" si="117"/>
        <v>5000</v>
      </c>
      <c r="R414" t="s">
        <v>156</v>
      </c>
      <c r="S414" t="str">
        <f t="shared" si="110"/>
        <v>MN01</v>
      </c>
      <c r="T414" t="s">
        <v>157</v>
      </c>
      <c r="U414">
        <v>1</v>
      </c>
      <c r="V414">
        <f t="shared" si="111"/>
        <v>5000</v>
      </c>
    </row>
    <row r="415" spans="1:22" x14ac:dyDescent="0.25">
      <c r="A415" s="4">
        <v>44002</v>
      </c>
      <c r="B415" s="10" t="s">
        <v>19</v>
      </c>
      <c r="D415" s="5">
        <v>5000</v>
      </c>
      <c r="E415" s="5">
        <f t="shared" si="119"/>
        <v>0</v>
      </c>
      <c r="L415" t="s">
        <v>465</v>
      </c>
      <c r="M415" t="str">
        <f t="shared" si="114"/>
        <v>MN04</v>
      </c>
      <c r="N415" t="str">
        <f t="shared" si="115"/>
        <v>jus jambu</v>
      </c>
      <c r="O415">
        <f t="shared" si="116"/>
        <v>1</v>
      </c>
      <c r="P415">
        <f t="shared" si="117"/>
        <v>5000</v>
      </c>
      <c r="R415" t="s">
        <v>158</v>
      </c>
      <c r="S415" t="str">
        <f t="shared" si="110"/>
        <v>MN04</v>
      </c>
      <c r="T415" t="s">
        <v>105</v>
      </c>
      <c r="U415">
        <v>1</v>
      </c>
      <c r="V415">
        <f t="shared" si="111"/>
        <v>5000</v>
      </c>
    </row>
    <row r="416" spans="1:22" x14ac:dyDescent="0.25">
      <c r="A416" s="4">
        <v>44002</v>
      </c>
      <c r="B416" s="10" t="s">
        <v>20</v>
      </c>
      <c r="D416" s="5">
        <v>5000</v>
      </c>
      <c r="E416" s="5">
        <f t="shared" si="119"/>
        <v>0</v>
      </c>
      <c r="K416" s="4">
        <v>44007</v>
      </c>
      <c r="L416" t="s">
        <v>466</v>
      </c>
      <c r="M416" t="str">
        <f t="shared" si="114"/>
        <v>MK01</v>
      </c>
      <c r="N416" t="str">
        <f t="shared" si="115"/>
        <v>Jasuke Besar</v>
      </c>
      <c r="O416">
        <f t="shared" si="116"/>
        <v>2</v>
      </c>
      <c r="P416">
        <f t="shared" si="117"/>
        <v>10000</v>
      </c>
      <c r="R416" t="s">
        <v>159</v>
      </c>
      <c r="S416" t="str">
        <f t="shared" si="110"/>
        <v>MK01</v>
      </c>
      <c r="T416" t="s">
        <v>5</v>
      </c>
      <c r="U416">
        <v>2</v>
      </c>
      <c r="V416">
        <f t="shared" si="111"/>
        <v>10000</v>
      </c>
    </row>
    <row r="417" spans="1:22" x14ac:dyDescent="0.25">
      <c r="A417" s="4">
        <v>44002</v>
      </c>
      <c r="B417" s="10" t="s">
        <v>21</v>
      </c>
      <c r="D417" s="5">
        <v>7000</v>
      </c>
      <c r="E417" s="5">
        <f t="shared" si="119"/>
        <v>0</v>
      </c>
      <c r="L417" t="s">
        <v>467</v>
      </c>
      <c r="M417" t="str">
        <f t="shared" si="114"/>
        <v>MK04</v>
      </c>
      <c r="N417" t="str">
        <f t="shared" si="115"/>
        <v>sosis bijian</v>
      </c>
      <c r="O417">
        <f t="shared" si="116"/>
        <v>6</v>
      </c>
      <c r="P417">
        <f t="shared" si="117"/>
        <v>3000</v>
      </c>
      <c r="R417" t="s">
        <v>160</v>
      </c>
      <c r="S417" t="str">
        <f t="shared" si="110"/>
        <v>MK04</v>
      </c>
      <c r="T417" t="s">
        <v>140</v>
      </c>
      <c r="U417">
        <v>6</v>
      </c>
      <c r="V417">
        <f t="shared" si="111"/>
        <v>3000</v>
      </c>
    </row>
    <row r="418" spans="1:22" x14ac:dyDescent="0.25">
      <c r="A418" s="4">
        <v>44002</v>
      </c>
      <c r="B418" s="10" t="s">
        <v>22</v>
      </c>
      <c r="D418" s="5">
        <v>7000</v>
      </c>
      <c r="E418" s="5">
        <f t="shared" si="119"/>
        <v>0</v>
      </c>
      <c r="L418" t="s">
        <v>468</v>
      </c>
      <c r="M418" t="str">
        <f t="shared" si="114"/>
        <v>MK07</v>
      </c>
      <c r="N418" t="str">
        <f t="shared" si="115"/>
        <v>Salad Buah</v>
      </c>
      <c r="O418">
        <f t="shared" si="116"/>
        <v>1</v>
      </c>
      <c r="P418">
        <f t="shared" si="117"/>
        <v>10000</v>
      </c>
      <c r="R418" t="s">
        <v>161</v>
      </c>
      <c r="S418" t="str">
        <f t="shared" si="110"/>
        <v>MK07</v>
      </c>
      <c r="T418" t="s">
        <v>48</v>
      </c>
      <c r="U418">
        <v>1</v>
      </c>
      <c r="V418">
        <f t="shared" si="111"/>
        <v>10000</v>
      </c>
    </row>
    <row r="419" spans="1:22" x14ac:dyDescent="0.25">
      <c r="A419" s="4">
        <v>44002</v>
      </c>
      <c r="B419" s="10" t="s">
        <v>23</v>
      </c>
      <c r="D419" s="5">
        <v>7000</v>
      </c>
      <c r="E419" s="5">
        <f t="shared" si="119"/>
        <v>0</v>
      </c>
      <c r="L419" t="s">
        <v>469</v>
      </c>
      <c r="M419" t="str">
        <f t="shared" si="114"/>
        <v>MK02</v>
      </c>
      <c r="N419" t="str">
        <f t="shared" si="115"/>
        <v>Jasuke Kecil</v>
      </c>
      <c r="O419">
        <f t="shared" si="116"/>
        <v>1</v>
      </c>
      <c r="P419">
        <f t="shared" si="117"/>
        <v>2500</v>
      </c>
      <c r="R419" t="s">
        <v>162</v>
      </c>
      <c r="S419" t="str">
        <f t="shared" si="110"/>
        <v>MK02</v>
      </c>
      <c r="T419" t="s">
        <v>6</v>
      </c>
      <c r="U419">
        <v>1</v>
      </c>
      <c r="V419">
        <f t="shared" si="111"/>
        <v>2500</v>
      </c>
    </row>
    <row r="420" spans="1:22" x14ac:dyDescent="0.25">
      <c r="A420" s="4">
        <v>44002</v>
      </c>
      <c r="B420" s="10" t="s">
        <v>24</v>
      </c>
      <c r="D420" s="5">
        <v>7000</v>
      </c>
      <c r="E420" s="5">
        <f t="shared" si="119"/>
        <v>0</v>
      </c>
      <c r="L420" t="s">
        <v>470</v>
      </c>
      <c r="M420" t="str">
        <f t="shared" si="114"/>
        <v>MK04</v>
      </c>
      <c r="N420" t="str">
        <f t="shared" si="115"/>
        <v>Sosis Bijian</v>
      </c>
      <c r="O420">
        <f t="shared" si="116"/>
        <v>5</v>
      </c>
      <c r="P420">
        <f t="shared" si="117"/>
        <v>2500</v>
      </c>
      <c r="R420" t="s">
        <v>163</v>
      </c>
      <c r="S420" t="str">
        <f t="shared" si="110"/>
        <v>MK04</v>
      </c>
      <c r="T420" t="s">
        <v>8</v>
      </c>
      <c r="U420">
        <v>5</v>
      </c>
      <c r="V420">
        <f t="shared" si="111"/>
        <v>2500</v>
      </c>
    </row>
    <row r="421" spans="1:22" x14ac:dyDescent="0.25">
      <c r="A421" s="6" t="s">
        <v>4</v>
      </c>
      <c r="B421" s="11"/>
      <c r="C421" s="8"/>
      <c r="D421" s="8"/>
      <c r="E421" s="9">
        <f>SUM(E401:E420)</f>
        <v>248000</v>
      </c>
      <c r="L421" t="s">
        <v>470</v>
      </c>
      <c r="M421" t="str">
        <f t="shared" si="114"/>
        <v>MN07</v>
      </c>
      <c r="N421" t="str">
        <f t="shared" si="115"/>
        <v>Jus Lemon</v>
      </c>
      <c r="O421">
        <f t="shared" si="116"/>
        <v>1</v>
      </c>
      <c r="P421">
        <f t="shared" si="117"/>
        <v>5000</v>
      </c>
      <c r="R421" t="s">
        <v>163</v>
      </c>
      <c r="S421" t="str">
        <f t="shared" si="110"/>
        <v>MN07</v>
      </c>
      <c r="T421" t="s">
        <v>19</v>
      </c>
      <c r="U421">
        <v>1</v>
      </c>
      <c r="V421">
        <f t="shared" si="111"/>
        <v>5000</v>
      </c>
    </row>
    <row r="422" spans="1:22" x14ac:dyDescent="0.25">
      <c r="A422" s="4">
        <v>44003</v>
      </c>
      <c r="B422" s="10" t="s">
        <v>5</v>
      </c>
      <c r="C422">
        <v>8</v>
      </c>
      <c r="D422" s="5">
        <v>5000</v>
      </c>
      <c r="E422" s="5">
        <f>D422*C422</f>
        <v>40000</v>
      </c>
      <c r="L422" t="s">
        <v>470</v>
      </c>
      <c r="M422" t="str">
        <f t="shared" si="114"/>
        <v>MK05</v>
      </c>
      <c r="N422" t="str">
        <f t="shared" si="115"/>
        <v>sosis bakar</v>
      </c>
      <c r="O422">
        <f t="shared" si="116"/>
        <v>1</v>
      </c>
      <c r="P422">
        <f t="shared" si="117"/>
        <v>5000</v>
      </c>
      <c r="R422" t="s">
        <v>163</v>
      </c>
      <c r="S422" t="str">
        <f t="shared" si="110"/>
        <v>MK05</v>
      </c>
      <c r="T422" t="s">
        <v>164</v>
      </c>
      <c r="U422">
        <v>1</v>
      </c>
      <c r="V422">
        <f t="shared" si="111"/>
        <v>5000</v>
      </c>
    </row>
    <row r="423" spans="1:22" x14ac:dyDescent="0.25">
      <c r="A423" s="4">
        <v>44003</v>
      </c>
      <c r="B423" s="10" t="s">
        <v>6</v>
      </c>
      <c r="C423">
        <v>4</v>
      </c>
      <c r="D423" s="5">
        <v>2500</v>
      </c>
      <c r="E423" s="5">
        <f>D423*C423</f>
        <v>10000</v>
      </c>
      <c r="L423" t="s">
        <v>470</v>
      </c>
      <c r="M423" t="str">
        <f t="shared" si="114"/>
        <v>MK02</v>
      </c>
      <c r="N423" t="str">
        <f t="shared" si="115"/>
        <v>Jasuke Kecil</v>
      </c>
      <c r="O423">
        <f t="shared" si="116"/>
        <v>1</v>
      </c>
      <c r="P423">
        <f t="shared" si="117"/>
        <v>2500</v>
      </c>
      <c r="R423" t="s">
        <v>163</v>
      </c>
      <c r="S423" t="str">
        <f t="shared" si="110"/>
        <v>MK02</v>
      </c>
      <c r="T423" t="s">
        <v>6</v>
      </c>
      <c r="U423">
        <v>1</v>
      </c>
      <c r="V423">
        <f t="shared" si="111"/>
        <v>2500</v>
      </c>
    </row>
    <row r="424" spans="1:22" x14ac:dyDescent="0.25">
      <c r="A424" s="4">
        <v>44003</v>
      </c>
      <c r="B424" s="10" t="s">
        <v>7</v>
      </c>
      <c r="D424" s="5">
        <v>5000</v>
      </c>
      <c r="E424" s="5">
        <f t="shared" ref="E424" si="120">D424*C424</f>
        <v>0</v>
      </c>
      <c r="L424" t="s">
        <v>470</v>
      </c>
      <c r="M424" t="str">
        <f t="shared" si="114"/>
        <v>MK05</v>
      </c>
      <c r="N424" t="str">
        <f t="shared" si="115"/>
        <v>Sosis Bakar</v>
      </c>
      <c r="O424">
        <f t="shared" si="116"/>
        <v>1</v>
      </c>
      <c r="P424">
        <f t="shared" si="117"/>
        <v>5000</v>
      </c>
      <c r="R424" t="s">
        <v>163</v>
      </c>
      <c r="S424" t="str">
        <f t="shared" si="110"/>
        <v>MK05</v>
      </c>
      <c r="T424" t="s">
        <v>9</v>
      </c>
      <c r="U424">
        <v>1</v>
      </c>
      <c r="V424">
        <f t="shared" si="111"/>
        <v>5000</v>
      </c>
    </row>
    <row r="425" spans="1:22" x14ac:dyDescent="0.25">
      <c r="A425" s="4">
        <v>44003</v>
      </c>
      <c r="B425" s="10" t="s">
        <v>8</v>
      </c>
      <c r="C425">
        <v>12</v>
      </c>
      <c r="D425" s="5">
        <v>500</v>
      </c>
      <c r="E425" s="5">
        <f>D425*C425</f>
        <v>6000</v>
      </c>
      <c r="L425" t="s">
        <v>471</v>
      </c>
      <c r="M425" t="str">
        <f t="shared" si="114"/>
        <v>MN08</v>
      </c>
      <c r="N425" t="str">
        <f t="shared" si="115"/>
        <v>Jus Alpukat</v>
      </c>
      <c r="O425">
        <f t="shared" si="116"/>
        <v>1</v>
      </c>
      <c r="P425">
        <f t="shared" si="117"/>
        <v>5000</v>
      </c>
      <c r="R425" t="s">
        <v>165</v>
      </c>
      <c r="S425" t="str">
        <f t="shared" si="110"/>
        <v>MN08</v>
      </c>
      <c r="T425" t="s">
        <v>20</v>
      </c>
      <c r="U425">
        <v>1</v>
      </c>
      <c r="V425">
        <f t="shared" si="111"/>
        <v>5000</v>
      </c>
    </row>
    <row r="426" spans="1:22" x14ac:dyDescent="0.25">
      <c r="A426" s="4">
        <v>44003</v>
      </c>
      <c r="B426" s="10" t="s">
        <v>9</v>
      </c>
      <c r="C426">
        <v>2</v>
      </c>
      <c r="D426" s="5">
        <v>5000</v>
      </c>
      <c r="E426" s="5">
        <f t="shared" ref="E426:E441" si="121">D426*C426</f>
        <v>10000</v>
      </c>
      <c r="L426" t="s">
        <v>472</v>
      </c>
      <c r="M426" t="str">
        <f t="shared" si="114"/>
        <v>MK01</v>
      </c>
      <c r="N426" t="str">
        <f t="shared" si="115"/>
        <v>Jasuke Besar</v>
      </c>
      <c r="O426">
        <f t="shared" si="116"/>
        <v>4</v>
      </c>
      <c r="P426">
        <f t="shared" si="117"/>
        <v>20000</v>
      </c>
      <c r="R426" t="s">
        <v>166</v>
      </c>
      <c r="S426" t="str">
        <f t="shared" si="110"/>
        <v>MK01</v>
      </c>
      <c r="T426" t="s">
        <v>5</v>
      </c>
      <c r="U426">
        <v>4</v>
      </c>
      <c r="V426">
        <f t="shared" si="111"/>
        <v>20000</v>
      </c>
    </row>
    <row r="427" spans="1:22" x14ac:dyDescent="0.25">
      <c r="A427" s="4">
        <v>44003</v>
      </c>
      <c r="B427" s="10" t="s">
        <v>10</v>
      </c>
      <c r="C427">
        <v>2</v>
      </c>
      <c r="D427" s="5">
        <v>5000</v>
      </c>
      <c r="E427" s="5">
        <f t="shared" si="121"/>
        <v>10000</v>
      </c>
      <c r="L427" t="s">
        <v>472</v>
      </c>
      <c r="M427" t="str">
        <f t="shared" si="114"/>
        <v>MN08</v>
      </c>
      <c r="N427" t="str">
        <f t="shared" si="115"/>
        <v>Jus Alpukat</v>
      </c>
      <c r="O427">
        <f t="shared" si="116"/>
        <v>3</v>
      </c>
      <c r="P427">
        <f t="shared" si="117"/>
        <v>15000</v>
      </c>
      <c r="R427" t="s">
        <v>166</v>
      </c>
      <c r="S427" t="str">
        <f t="shared" si="110"/>
        <v>MN08</v>
      </c>
      <c r="T427" t="s">
        <v>20</v>
      </c>
      <c r="U427">
        <v>3</v>
      </c>
      <c r="V427">
        <f t="shared" si="111"/>
        <v>15000</v>
      </c>
    </row>
    <row r="428" spans="1:22" x14ac:dyDescent="0.25">
      <c r="A428" s="4">
        <v>44003</v>
      </c>
      <c r="B428" s="10" t="s">
        <v>11</v>
      </c>
      <c r="C428">
        <v>1</v>
      </c>
      <c r="D428" s="5">
        <v>10000</v>
      </c>
      <c r="E428" s="5">
        <f t="shared" si="121"/>
        <v>10000</v>
      </c>
      <c r="L428" t="s">
        <v>473</v>
      </c>
      <c r="M428" t="str">
        <f t="shared" si="114"/>
        <v>MK04</v>
      </c>
      <c r="N428" t="str">
        <f t="shared" si="115"/>
        <v>Sosis Bijian</v>
      </c>
      <c r="O428">
        <f t="shared" si="116"/>
        <v>5</v>
      </c>
      <c r="P428">
        <f t="shared" si="117"/>
        <v>2500</v>
      </c>
      <c r="R428" t="s">
        <v>167</v>
      </c>
      <c r="S428" t="str">
        <f t="shared" ref="S428:S491" si="122">VLOOKUP(T428,$G$1:$I$21,2,FALSE)</f>
        <v>MK04</v>
      </c>
      <c r="T428" t="s">
        <v>8</v>
      </c>
      <c r="U428">
        <v>5</v>
      </c>
      <c r="V428">
        <f t="shared" ref="V428:V491" si="123">VLOOKUP(T428,$G$1:$I$21,3,FALSE) * U428</f>
        <v>2500</v>
      </c>
    </row>
    <row r="429" spans="1:22" x14ac:dyDescent="0.25">
      <c r="A429" s="4">
        <v>44003</v>
      </c>
      <c r="B429" s="10" t="s">
        <v>12</v>
      </c>
      <c r="D429" s="5">
        <v>5000</v>
      </c>
      <c r="E429" s="5">
        <f t="shared" si="121"/>
        <v>0</v>
      </c>
      <c r="L429" t="s">
        <v>474</v>
      </c>
      <c r="M429" t="str">
        <f t="shared" si="114"/>
        <v>MN12</v>
      </c>
      <c r="N429" t="str">
        <f t="shared" si="115"/>
        <v>Rostea Green Tea</v>
      </c>
      <c r="O429">
        <f t="shared" si="116"/>
        <v>1</v>
      </c>
      <c r="P429">
        <f t="shared" si="117"/>
        <v>7000</v>
      </c>
      <c r="R429" t="s">
        <v>168</v>
      </c>
      <c r="S429" t="str">
        <f t="shared" si="122"/>
        <v>MN12</v>
      </c>
      <c r="T429" t="s">
        <v>24</v>
      </c>
      <c r="U429">
        <v>1</v>
      </c>
      <c r="V429">
        <f t="shared" si="123"/>
        <v>7000</v>
      </c>
    </row>
    <row r="430" spans="1:22" x14ac:dyDescent="0.25">
      <c r="A430" s="4">
        <v>44003</v>
      </c>
      <c r="B430" s="10" t="s">
        <v>13</v>
      </c>
      <c r="D430" s="5">
        <v>5000</v>
      </c>
      <c r="E430" s="5">
        <f t="shared" si="121"/>
        <v>0</v>
      </c>
      <c r="L430" t="s">
        <v>474</v>
      </c>
      <c r="M430" t="str">
        <f t="shared" si="114"/>
        <v>MN07</v>
      </c>
      <c r="N430" t="str">
        <f t="shared" si="115"/>
        <v>Jus Lemon</v>
      </c>
      <c r="O430">
        <f t="shared" si="116"/>
        <v>1</v>
      </c>
      <c r="P430">
        <f t="shared" si="117"/>
        <v>5000</v>
      </c>
      <c r="R430" t="s">
        <v>168</v>
      </c>
      <c r="S430" t="str">
        <f t="shared" si="122"/>
        <v>MN07</v>
      </c>
      <c r="T430" t="s">
        <v>19</v>
      </c>
      <c r="U430">
        <v>1</v>
      </c>
      <c r="V430">
        <f t="shared" si="123"/>
        <v>5000</v>
      </c>
    </row>
    <row r="431" spans="1:22" x14ac:dyDescent="0.25">
      <c r="A431" s="4">
        <v>44003</v>
      </c>
      <c r="B431" s="10" t="s">
        <v>14</v>
      </c>
      <c r="C431">
        <v>2</v>
      </c>
      <c r="D431" s="5">
        <v>5000</v>
      </c>
      <c r="E431" s="5">
        <f t="shared" si="121"/>
        <v>10000</v>
      </c>
      <c r="L431" t="s">
        <v>475</v>
      </c>
      <c r="M431" t="str">
        <f t="shared" si="114"/>
        <v>MK03</v>
      </c>
      <c r="N431" t="str">
        <f t="shared" si="115"/>
        <v>Sosis Paketan</v>
      </c>
      <c r="O431">
        <f t="shared" si="116"/>
        <v>1</v>
      </c>
      <c r="P431">
        <f t="shared" si="117"/>
        <v>5000</v>
      </c>
      <c r="R431" t="s">
        <v>169</v>
      </c>
      <c r="S431" t="str">
        <f t="shared" si="122"/>
        <v>MK03</v>
      </c>
      <c r="T431" t="s">
        <v>7</v>
      </c>
      <c r="U431">
        <v>1</v>
      </c>
      <c r="V431">
        <f t="shared" si="123"/>
        <v>5000</v>
      </c>
    </row>
    <row r="432" spans="1:22" x14ac:dyDescent="0.25">
      <c r="A432" s="4">
        <v>44003</v>
      </c>
      <c r="B432" s="10" t="s">
        <v>15</v>
      </c>
      <c r="C432">
        <v>1</v>
      </c>
      <c r="D432" s="5">
        <v>5000</v>
      </c>
      <c r="E432" s="5">
        <f t="shared" si="121"/>
        <v>5000</v>
      </c>
      <c r="K432" s="4">
        <v>44008</v>
      </c>
      <c r="L432" t="s">
        <v>476</v>
      </c>
      <c r="M432" t="str">
        <f t="shared" si="114"/>
        <v>MK02</v>
      </c>
      <c r="N432" t="str">
        <f t="shared" si="115"/>
        <v>Jasuke Kecil</v>
      </c>
      <c r="O432">
        <f t="shared" si="116"/>
        <v>1</v>
      </c>
      <c r="P432">
        <f t="shared" si="117"/>
        <v>2500</v>
      </c>
      <c r="R432" t="s">
        <v>170</v>
      </c>
      <c r="S432" t="str">
        <f t="shared" si="122"/>
        <v>MK02</v>
      </c>
      <c r="T432" t="s">
        <v>6</v>
      </c>
      <c r="U432">
        <v>1</v>
      </c>
      <c r="V432">
        <f t="shared" si="123"/>
        <v>2500</v>
      </c>
    </row>
    <row r="433" spans="1:22" x14ac:dyDescent="0.25">
      <c r="A433" s="4">
        <v>44003</v>
      </c>
      <c r="B433" s="10" t="s">
        <v>16</v>
      </c>
      <c r="C433">
        <v>1</v>
      </c>
      <c r="D433" s="5">
        <v>5000</v>
      </c>
      <c r="E433" s="5">
        <f t="shared" si="121"/>
        <v>5000</v>
      </c>
      <c r="L433" t="s">
        <v>476</v>
      </c>
      <c r="M433" t="str">
        <f t="shared" si="114"/>
        <v>MN03</v>
      </c>
      <c r="N433" t="str">
        <f t="shared" si="115"/>
        <v>Jus Wortel</v>
      </c>
      <c r="O433">
        <f t="shared" si="116"/>
        <v>1</v>
      </c>
      <c r="P433">
        <f t="shared" si="117"/>
        <v>5000</v>
      </c>
      <c r="R433" t="s">
        <v>170</v>
      </c>
      <c r="S433" t="str">
        <f t="shared" si="122"/>
        <v>MN03</v>
      </c>
      <c r="T433" t="s">
        <v>15</v>
      </c>
      <c r="U433">
        <v>1</v>
      </c>
      <c r="V433">
        <f t="shared" si="123"/>
        <v>5000</v>
      </c>
    </row>
    <row r="434" spans="1:22" x14ac:dyDescent="0.25">
      <c r="A434" s="4">
        <v>44003</v>
      </c>
      <c r="B434" s="10" t="s">
        <v>17</v>
      </c>
      <c r="C434">
        <v>2</v>
      </c>
      <c r="D434" s="5">
        <v>5000</v>
      </c>
      <c r="E434" s="5">
        <f t="shared" si="121"/>
        <v>10000</v>
      </c>
      <c r="L434" t="s">
        <v>477</v>
      </c>
      <c r="M434" t="str">
        <f t="shared" si="114"/>
        <v>MK01</v>
      </c>
      <c r="N434" t="str">
        <f t="shared" si="115"/>
        <v>Jasuke Besar</v>
      </c>
      <c r="O434">
        <f t="shared" si="116"/>
        <v>3</v>
      </c>
      <c r="P434">
        <f t="shared" si="117"/>
        <v>15000</v>
      </c>
      <c r="R434" t="s">
        <v>171</v>
      </c>
      <c r="S434" t="str">
        <f t="shared" si="122"/>
        <v>MK01</v>
      </c>
      <c r="T434" t="s">
        <v>5</v>
      </c>
      <c r="U434">
        <v>3</v>
      </c>
      <c r="V434">
        <f t="shared" si="123"/>
        <v>15000</v>
      </c>
    </row>
    <row r="435" spans="1:22" x14ac:dyDescent="0.25">
      <c r="A435" s="4">
        <v>44003</v>
      </c>
      <c r="B435" s="10" t="s">
        <v>18</v>
      </c>
      <c r="D435" s="5">
        <v>5000</v>
      </c>
      <c r="E435" s="5">
        <f t="shared" si="121"/>
        <v>0</v>
      </c>
      <c r="L435" t="s">
        <v>478</v>
      </c>
      <c r="M435" t="str">
        <f t="shared" si="114"/>
        <v>MN04</v>
      </c>
      <c r="N435" t="str">
        <f t="shared" si="115"/>
        <v>Jus Jambu</v>
      </c>
      <c r="O435">
        <f t="shared" si="116"/>
        <v>1</v>
      </c>
      <c r="P435">
        <f t="shared" si="117"/>
        <v>5000</v>
      </c>
      <c r="R435" t="s">
        <v>172</v>
      </c>
      <c r="S435" t="str">
        <f t="shared" si="122"/>
        <v>MN04</v>
      </c>
      <c r="T435" t="s">
        <v>16</v>
      </c>
      <c r="U435">
        <v>1</v>
      </c>
      <c r="V435">
        <f t="shared" si="123"/>
        <v>5000</v>
      </c>
    </row>
    <row r="436" spans="1:22" x14ac:dyDescent="0.25">
      <c r="A436" s="4">
        <v>44003</v>
      </c>
      <c r="B436" s="10" t="s">
        <v>19</v>
      </c>
      <c r="C436">
        <v>4</v>
      </c>
      <c r="D436" s="5">
        <v>5000</v>
      </c>
      <c r="E436" s="5">
        <f t="shared" si="121"/>
        <v>20000</v>
      </c>
      <c r="L436" t="s">
        <v>478</v>
      </c>
      <c r="M436" t="str">
        <f t="shared" si="114"/>
        <v>MK02</v>
      </c>
      <c r="N436" t="str">
        <f t="shared" si="115"/>
        <v>Jasuke Kecil</v>
      </c>
      <c r="O436">
        <f t="shared" si="116"/>
        <v>1</v>
      </c>
      <c r="P436">
        <f t="shared" si="117"/>
        <v>2500</v>
      </c>
      <c r="R436" t="s">
        <v>172</v>
      </c>
      <c r="S436" t="str">
        <f t="shared" si="122"/>
        <v>MK02</v>
      </c>
      <c r="T436" t="s">
        <v>6</v>
      </c>
      <c r="U436">
        <v>1</v>
      </c>
      <c r="V436">
        <f t="shared" si="123"/>
        <v>2500</v>
      </c>
    </row>
    <row r="437" spans="1:22" x14ac:dyDescent="0.25">
      <c r="A437" s="4">
        <v>44003</v>
      </c>
      <c r="B437" s="10" t="s">
        <v>20</v>
      </c>
      <c r="D437" s="5">
        <v>5000</v>
      </c>
      <c r="E437" s="5">
        <f t="shared" si="121"/>
        <v>0</v>
      </c>
      <c r="L437" t="s">
        <v>479</v>
      </c>
      <c r="M437" t="str">
        <f t="shared" si="114"/>
        <v>MK04</v>
      </c>
      <c r="N437" t="str">
        <f t="shared" si="115"/>
        <v>Sosis Bijian</v>
      </c>
      <c r="O437">
        <f t="shared" si="116"/>
        <v>4</v>
      </c>
      <c r="P437">
        <f t="shared" si="117"/>
        <v>2000</v>
      </c>
      <c r="R437" t="s">
        <v>173</v>
      </c>
      <c r="S437" t="str">
        <f t="shared" si="122"/>
        <v>MK04</v>
      </c>
      <c r="T437" t="s">
        <v>8</v>
      </c>
      <c r="U437">
        <v>4</v>
      </c>
      <c r="V437">
        <f t="shared" si="123"/>
        <v>2000</v>
      </c>
    </row>
    <row r="438" spans="1:22" x14ac:dyDescent="0.25">
      <c r="A438" s="4">
        <v>44003</v>
      </c>
      <c r="B438" s="10" t="s">
        <v>21</v>
      </c>
      <c r="C438">
        <v>1</v>
      </c>
      <c r="D438" s="5">
        <v>7000</v>
      </c>
      <c r="E438" s="5">
        <f t="shared" si="121"/>
        <v>7000</v>
      </c>
      <c r="L438" t="s">
        <v>480</v>
      </c>
      <c r="M438" t="str">
        <f t="shared" si="114"/>
        <v>MK08</v>
      </c>
      <c r="N438" t="str">
        <f t="shared" si="115"/>
        <v>Pentol Pedas</v>
      </c>
      <c r="O438">
        <f t="shared" si="116"/>
        <v>1</v>
      </c>
      <c r="P438">
        <f t="shared" si="117"/>
        <v>5000</v>
      </c>
      <c r="R438" t="s">
        <v>174</v>
      </c>
      <c r="S438" t="str">
        <f t="shared" si="122"/>
        <v>MK08</v>
      </c>
      <c r="T438" t="s">
        <v>12</v>
      </c>
      <c r="U438">
        <v>1</v>
      </c>
      <c r="V438">
        <f t="shared" si="123"/>
        <v>5000</v>
      </c>
    </row>
    <row r="439" spans="1:22" x14ac:dyDescent="0.25">
      <c r="A439" s="4">
        <v>44003</v>
      </c>
      <c r="B439" s="10" t="s">
        <v>22</v>
      </c>
      <c r="C439">
        <v>3</v>
      </c>
      <c r="D439" s="5">
        <v>7000</v>
      </c>
      <c r="E439" s="5">
        <f t="shared" si="121"/>
        <v>21000</v>
      </c>
      <c r="L439" t="s">
        <v>480</v>
      </c>
      <c r="M439" t="str">
        <f t="shared" si="114"/>
        <v>MK06</v>
      </c>
      <c r="N439" t="str">
        <f t="shared" si="115"/>
        <v>krupuk pecel</v>
      </c>
      <c r="O439">
        <f t="shared" si="116"/>
        <v>1</v>
      </c>
      <c r="P439">
        <f t="shared" si="117"/>
        <v>5000</v>
      </c>
      <c r="R439" t="s">
        <v>174</v>
      </c>
      <c r="S439" t="str">
        <f t="shared" si="122"/>
        <v>MK06</v>
      </c>
      <c r="T439" t="s">
        <v>83</v>
      </c>
      <c r="U439">
        <v>1</v>
      </c>
      <c r="V439">
        <f t="shared" si="123"/>
        <v>5000</v>
      </c>
    </row>
    <row r="440" spans="1:22" x14ac:dyDescent="0.25">
      <c r="A440" s="4">
        <v>44003</v>
      </c>
      <c r="B440" s="10" t="s">
        <v>23</v>
      </c>
      <c r="D440" s="5">
        <v>7000</v>
      </c>
      <c r="E440" s="5">
        <f t="shared" si="121"/>
        <v>0</v>
      </c>
      <c r="L440" t="s">
        <v>480</v>
      </c>
      <c r="M440" t="str">
        <f t="shared" si="114"/>
        <v>MK01</v>
      </c>
      <c r="N440" t="str">
        <f t="shared" si="115"/>
        <v>Jasuke Besar</v>
      </c>
      <c r="O440">
        <f t="shared" si="116"/>
        <v>2</v>
      </c>
      <c r="P440">
        <f t="shared" si="117"/>
        <v>10000</v>
      </c>
      <c r="R440" t="s">
        <v>174</v>
      </c>
      <c r="S440" t="str">
        <f t="shared" si="122"/>
        <v>MK01</v>
      </c>
      <c r="T440" t="s">
        <v>5</v>
      </c>
      <c r="U440">
        <v>2</v>
      </c>
      <c r="V440">
        <f t="shared" si="123"/>
        <v>10000</v>
      </c>
    </row>
    <row r="441" spans="1:22" x14ac:dyDescent="0.25">
      <c r="A441" s="4">
        <v>44003</v>
      </c>
      <c r="B441" s="10" t="s">
        <v>24</v>
      </c>
      <c r="D441" s="5">
        <v>7000</v>
      </c>
      <c r="E441" s="5">
        <f t="shared" si="121"/>
        <v>0</v>
      </c>
      <c r="L441" t="s">
        <v>481</v>
      </c>
      <c r="M441" t="str">
        <f t="shared" si="114"/>
        <v>MN05</v>
      </c>
      <c r="N441" t="str">
        <f t="shared" si="115"/>
        <v>Jus Jeruk</v>
      </c>
      <c r="O441">
        <f t="shared" si="116"/>
        <v>1</v>
      </c>
      <c r="P441">
        <f t="shared" si="117"/>
        <v>5000</v>
      </c>
      <c r="R441" t="s">
        <v>175</v>
      </c>
      <c r="S441" t="str">
        <f t="shared" si="122"/>
        <v>MN05</v>
      </c>
      <c r="T441" t="s">
        <v>17</v>
      </c>
      <c r="U441">
        <v>1</v>
      </c>
      <c r="V441">
        <f t="shared" si="123"/>
        <v>5000</v>
      </c>
    </row>
    <row r="442" spans="1:22" x14ac:dyDescent="0.25">
      <c r="A442" s="6" t="s">
        <v>4</v>
      </c>
      <c r="B442" s="11"/>
      <c r="C442" s="8"/>
      <c r="D442" s="8"/>
      <c r="E442" s="9">
        <f>SUM(E422:E441)</f>
        <v>164000</v>
      </c>
      <c r="L442" t="s">
        <v>482</v>
      </c>
      <c r="M442" t="str">
        <f t="shared" si="114"/>
        <v>MK04</v>
      </c>
      <c r="N442" t="str">
        <f t="shared" si="115"/>
        <v>Sosis Bijian</v>
      </c>
      <c r="O442">
        <f t="shared" si="116"/>
        <v>5</v>
      </c>
      <c r="P442">
        <f t="shared" si="117"/>
        <v>2500</v>
      </c>
      <c r="R442" t="s">
        <v>176</v>
      </c>
      <c r="S442" t="str">
        <f t="shared" si="122"/>
        <v>MK04</v>
      </c>
      <c r="T442" t="s">
        <v>8</v>
      </c>
      <c r="U442">
        <v>5</v>
      </c>
      <c r="V442">
        <f t="shared" si="123"/>
        <v>2500</v>
      </c>
    </row>
    <row r="443" spans="1:22" x14ac:dyDescent="0.25">
      <c r="A443" s="4">
        <v>44004</v>
      </c>
      <c r="B443" s="10" t="s">
        <v>5</v>
      </c>
      <c r="C443">
        <v>6</v>
      </c>
      <c r="D443" s="5">
        <v>5000</v>
      </c>
      <c r="E443" s="5">
        <f>D443*C443</f>
        <v>30000</v>
      </c>
      <c r="L443" t="s">
        <v>482</v>
      </c>
      <c r="M443" t="str">
        <f t="shared" si="114"/>
        <v>MK08</v>
      </c>
      <c r="N443" t="str">
        <f t="shared" si="115"/>
        <v>Pentol Pedas</v>
      </c>
      <c r="O443">
        <f t="shared" si="116"/>
        <v>1</v>
      </c>
      <c r="P443">
        <f t="shared" si="117"/>
        <v>5000</v>
      </c>
      <c r="R443" t="s">
        <v>176</v>
      </c>
      <c r="S443" t="str">
        <f t="shared" si="122"/>
        <v>MK08</v>
      </c>
      <c r="T443" t="s">
        <v>12</v>
      </c>
      <c r="U443">
        <v>1</v>
      </c>
      <c r="V443">
        <f t="shared" si="123"/>
        <v>5000</v>
      </c>
    </row>
    <row r="444" spans="1:22" x14ac:dyDescent="0.25">
      <c r="A444" s="4">
        <v>44004</v>
      </c>
      <c r="B444" s="10" t="s">
        <v>6</v>
      </c>
      <c r="C444">
        <v>4</v>
      </c>
      <c r="D444" s="5">
        <v>2500</v>
      </c>
      <c r="E444" s="5">
        <f>D444*C444</f>
        <v>10000</v>
      </c>
      <c r="L444" t="s">
        <v>483</v>
      </c>
      <c r="M444" t="str">
        <f t="shared" si="114"/>
        <v>MK05</v>
      </c>
      <c r="N444" t="str">
        <f t="shared" si="115"/>
        <v>sosis bakar</v>
      </c>
      <c r="O444">
        <f t="shared" si="116"/>
        <v>2</v>
      </c>
      <c r="P444">
        <f t="shared" si="117"/>
        <v>10000</v>
      </c>
      <c r="R444" t="s">
        <v>177</v>
      </c>
      <c r="S444" t="str">
        <f t="shared" si="122"/>
        <v>MK05</v>
      </c>
      <c r="T444" t="s">
        <v>164</v>
      </c>
      <c r="U444">
        <v>2</v>
      </c>
      <c r="V444">
        <f t="shared" si="123"/>
        <v>10000</v>
      </c>
    </row>
    <row r="445" spans="1:22" x14ac:dyDescent="0.25">
      <c r="A445" s="4">
        <v>44004</v>
      </c>
      <c r="B445" s="10" t="s">
        <v>7</v>
      </c>
      <c r="C445">
        <v>1</v>
      </c>
      <c r="D445" s="5">
        <v>5000</v>
      </c>
      <c r="E445" s="5">
        <f t="shared" ref="E445" si="124">D445*C445</f>
        <v>5000</v>
      </c>
      <c r="L445" t="s">
        <v>483</v>
      </c>
      <c r="M445" t="str">
        <f t="shared" si="114"/>
        <v>MK05</v>
      </c>
      <c r="N445" t="str">
        <f t="shared" si="115"/>
        <v>sosis bakar</v>
      </c>
      <c r="O445">
        <f t="shared" si="116"/>
        <v>3</v>
      </c>
      <c r="P445">
        <f t="shared" si="117"/>
        <v>15000</v>
      </c>
      <c r="R445" t="s">
        <v>177</v>
      </c>
      <c r="S445" t="str">
        <f t="shared" si="122"/>
        <v>MK05</v>
      </c>
      <c r="T445" t="s">
        <v>164</v>
      </c>
      <c r="U445">
        <v>3</v>
      </c>
      <c r="V445">
        <f t="shared" si="123"/>
        <v>15000</v>
      </c>
    </row>
    <row r="446" spans="1:22" x14ac:dyDescent="0.25">
      <c r="A446" s="4">
        <v>44004</v>
      </c>
      <c r="B446" s="10" t="s">
        <v>8</v>
      </c>
      <c r="C446">
        <f>12+6</f>
        <v>18</v>
      </c>
      <c r="D446" s="5">
        <v>500</v>
      </c>
      <c r="E446" s="5">
        <f>D446*C446</f>
        <v>9000</v>
      </c>
      <c r="L446" t="s">
        <v>484</v>
      </c>
      <c r="M446" t="str">
        <f t="shared" si="114"/>
        <v>MN08</v>
      </c>
      <c r="N446" t="str">
        <f t="shared" si="115"/>
        <v>Jus Alpukat</v>
      </c>
      <c r="O446">
        <f t="shared" si="116"/>
        <v>1</v>
      </c>
      <c r="P446">
        <f t="shared" si="117"/>
        <v>5000</v>
      </c>
      <c r="R446" t="s">
        <v>178</v>
      </c>
      <c r="S446" t="str">
        <f t="shared" si="122"/>
        <v>MN08</v>
      </c>
      <c r="T446" t="s">
        <v>20</v>
      </c>
      <c r="U446">
        <v>1</v>
      </c>
      <c r="V446">
        <f t="shared" si="123"/>
        <v>5000</v>
      </c>
    </row>
    <row r="447" spans="1:22" x14ac:dyDescent="0.25">
      <c r="A447" s="4">
        <v>44004</v>
      </c>
      <c r="B447" s="10" t="s">
        <v>9</v>
      </c>
      <c r="D447" s="5">
        <v>5000</v>
      </c>
      <c r="E447" s="5">
        <f t="shared" ref="E447:E462" si="125">D447*C447</f>
        <v>0</v>
      </c>
      <c r="L447" t="s">
        <v>485</v>
      </c>
      <c r="M447" t="str">
        <f t="shared" si="114"/>
        <v>MK01</v>
      </c>
      <c r="N447" t="str">
        <f t="shared" si="115"/>
        <v>Jasuke Besar</v>
      </c>
      <c r="O447">
        <f t="shared" si="116"/>
        <v>2</v>
      </c>
      <c r="P447">
        <f t="shared" si="117"/>
        <v>10000</v>
      </c>
      <c r="R447" t="s">
        <v>179</v>
      </c>
      <c r="S447" t="str">
        <f t="shared" si="122"/>
        <v>MK01</v>
      </c>
      <c r="T447" t="s">
        <v>5</v>
      </c>
      <c r="U447">
        <v>2</v>
      </c>
      <c r="V447">
        <f t="shared" si="123"/>
        <v>10000</v>
      </c>
    </row>
    <row r="448" spans="1:22" x14ac:dyDescent="0.25">
      <c r="A448" s="4">
        <v>44004</v>
      </c>
      <c r="B448" s="10" t="s">
        <v>10</v>
      </c>
      <c r="C448">
        <v>3</v>
      </c>
      <c r="D448" s="5">
        <v>5000</v>
      </c>
      <c r="E448" s="5">
        <f t="shared" si="125"/>
        <v>15000</v>
      </c>
      <c r="L448" t="s">
        <v>486</v>
      </c>
      <c r="M448" t="str">
        <f t="shared" si="114"/>
        <v>MK05</v>
      </c>
      <c r="N448" t="str">
        <f t="shared" si="115"/>
        <v>sosis bakar</v>
      </c>
      <c r="O448">
        <f t="shared" si="116"/>
        <v>1</v>
      </c>
      <c r="P448">
        <f t="shared" si="117"/>
        <v>5000</v>
      </c>
      <c r="R448" t="s">
        <v>180</v>
      </c>
      <c r="S448" t="str">
        <f t="shared" si="122"/>
        <v>MK05</v>
      </c>
      <c r="T448" t="s">
        <v>164</v>
      </c>
      <c r="U448">
        <v>1</v>
      </c>
      <c r="V448">
        <f t="shared" si="123"/>
        <v>5000</v>
      </c>
    </row>
    <row r="449" spans="1:22" x14ac:dyDescent="0.25">
      <c r="A449" s="4">
        <v>44004</v>
      </c>
      <c r="B449" s="10" t="s">
        <v>11</v>
      </c>
      <c r="D449" s="5">
        <v>10000</v>
      </c>
      <c r="E449" s="5">
        <f t="shared" si="125"/>
        <v>0</v>
      </c>
      <c r="L449" t="s">
        <v>487</v>
      </c>
      <c r="M449" t="str">
        <f t="shared" si="114"/>
        <v>MN10</v>
      </c>
      <c r="N449" t="str">
        <f t="shared" si="115"/>
        <v>Rostea Choco Oreo</v>
      </c>
      <c r="O449">
        <f t="shared" si="116"/>
        <v>1</v>
      </c>
      <c r="P449">
        <f t="shared" si="117"/>
        <v>7000</v>
      </c>
      <c r="R449" t="s">
        <v>181</v>
      </c>
      <c r="S449" t="str">
        <f t="shared" si="122"/>
        <v>MN10</v>
      </c>
      <c r="T449" t="s">
        <v>22</v>
      </c>
      <c r="U449">
        <v>1</v>
      </c>
      <c r="V449">
        <f t="shared" si="123"/>
        <v>7000</v>
      </c>
    </row>
    <row r="450" spans="1:22" x14ac:dyDescent="0.25">
      <c r="A450" s="4">
        <v>44004</v>
      </c>
      <c r="B450" s="10" t="s">
        <v>12</v>
      </c>
      <c r="D450" s="5">
        <v>5000</v>
      </c>
      <c r="E450" s="5">
        <f t="shared" si="125"/>
        <v>0</v>
      </c>
      <c r="L450" t="s">
        <v>487</v>
      </c>
      <c r="M450" t="str">
        <f t="shared" si="114"/>
        <v>MK04</v>
      </c>
      <c r="N450" t="str">
        <f t="shared" si="115"/>
        <v>Sosis Bijian</v>
      </c>
      <c r="O450">
        <f t="shared" si="116"/>
        <v>1</v>
      </c>
      <c r="P450">
        <f t="shared" si="117"/>
        <v>500</v>
      </c>
      <c r="R450" t="s">
        <v>181</v>
      </c>
      <c r="S450" t="str">
        <f t="shared" si="122"/>
        <v>MK04</v>
      </c>
      <c r="T450" t="s">
        <v>8</v>
      </c>
      <c r="U450">
        <v>1</v>
      </c>
      <c r="V450">
        <f t="shared" si="123"/>
        <v>500</v>
      </c>
    </row>
    <row r="451" spans="1:22" x14ac:dyDescent="0.25">
      <c r="A451" s="4">
        <v>44004</v>
      </c>
      <c r="B451" s="10" t="s">
        <v>13</v>
      </c>
      <c r="C451">
        <v>1</v>
      </c>
      <c r="D451" s="5">
        <v>5000</v>
      </c>
      <c r="E451" s="5">
        <f t="shared" si="125"/>
        <v>5000</v>
      </c>
      <c r="K451" s="4">
        <v>44009</v>
      </c>
      <c r="L451" t="s">
        <v>488</v>
      </c>
      <c r="M451" t="str">
        <f t="shared" si="114"/>
        <v>MK08</v>
      </c>
      <c r="N451" t="str">
        <f t="shared" si="115"/>
        <v>Pentol Pedas</v>
      </c>
      <c r="O451">
        <f t="shared" si="116"/>
        <v>2</v>
      </c>
      <c r="P451">
        <f t="shared" si="117"/>
        <v>10000</v>
      </c>
      <c r="R451" t="s">
        <v>182</v>
      </c>
      <c r="S451" t="str">
        <f t="shared" si="122"/>
        <v>MK08</v>
      </c>
      <c r="T451" t="s">
        <v>12</v>
      </c>
      <c r="U451">
        <v>2</v>
      </c>
      <c r="V451">
        <f t="shared" si="123"/>
        <v>10000</v>
      </c>
    </row>
    <row r="452" spans="1:22" x14ac:dyDescent="0.25">
      <c r="A452" s="4">
        <v>44004</v>
      </c>
      <c r="B452" s="10" t="s">
        <v>14</v>
      </c>
      <c r="C452">
        <v>3</v>
      </c>
      <c r="D452" s="5">
        <v>5000</v>
      </c>
      <c r="E452" s="5">
        <f t="shared" si="125"/>
        <v>15000</v>
      </c>
      <c r="L452" t="s">
        <v>489</v>
      </c>
      <c r="M452" t="str">
        <f t="shared" si="114"/>
        <v>MK02</v>
      </c>
      <c r="N452" t="str">
        <f t="shared" si="115"/>
        <v>Jasuke Kecil</v>
      </c>
      <c r="O452">
        <f t="shared" si="116"/>
        <v>1</v>
      </c>
      <c r="P452">
        <f t="shared" si="117"/>
        <v>2500</v>
      </c>
      <c r="R452" t="s">
        <v>183</v>
      </c>
      <c r="S452" t="str">
        <f t="shared" si="122"/>
        <v>MK02</v>
      </c>
      <c r="T452" t="s">
        <v>6</v>
      </c>
      <c r="U452">
        <v>1</v>
      </c>
      <c r="V452">
        <f t="shared" si="123"/>
        <v>2500</v>
      </c>
    </row>
    <row r="453" spans="1:22" x14ac:dyDescent="0.25">
      <c r="A453" s="4">
        <v>44004</v>
      </c>
      <c r="B453" s="10" t="s">
        <v>15</v>
      </c>
      <c r="D453" s="5">
        <v>5000</v>
      </c>
      <c r="E453" s="5">
        <f t="shared" si="125"/>
        <v>0</v>
      </c>
      <c r="L453" t="s">
        <v>489</v>
      </c>
      <c r="M453" t="str">
        <f t="shared" si="114"/>
        <v>MN02</v>
      </c>
      <c r="N453" t="str">
        <f t="shared" si="115"/>
        <v>jus tomat</v>
      </c>
      <c r="O453">
        <f t="shared" si="116"/>
        <v>1</v>
      </c>
      <c r="P453">
        <f t="shared" si="117"/>
        <v>5000</v>
      </c>
      <c r="R453" t="s">
        <v>183</v>
      </c>
      <c r="S453" t="str">
        <f t="shared" si="122"/>
        <v>MN02</v>
      </c>
      <c r="T453" t="s">
        <v>155</v>
      </c>
      <c r="U453">
        <v>1</v>
      </c>
      <c r="V453">
        <f t="shared" si="123"/>
        <v>5000</v>
      </c>
    </row>
    <row r="454" spans="1:22" x14ac:dyDescent="0.25">
      <c r="A454" s="4">
        <v>44004</v>
      </c>
      <c r="B454" s="10" t="s">
        <v>16</v>
      </c>
      <c r="C454">
        <v>4</v>
      </c>
      <c r="D454" s="5">
        <v>5000</v>
      </c>
      <c r="E454" s="5">
        <f t="shared" si="125"/>
        <v>20000</v>
      </c>
      <c r="L454" t="s">
        <v>489</v>
      </c>
      <c r="M454" t="str">
        <f t="shared" ref="M454:M521" si="126">S454</f>
        <v>MK01</v>
      </c>
      <c r="N454" t="str">
        <f t="shared" ref="N454:N521" si="127">T454</f>
        <v>Jasuke Besar</v>
      </c>
      <c r="O454">
        <f t="shared" ref="O454:O521" si="128">U454</f>
        <v>4</v>
      </c>
      <c r="P454">
        <f t="shared" ref="P454:P521" si="129">V454</f>
        <v>20000</v>
      </c>
      <c r="R454" t="s">
        <v>183</v>
      </c>
      <c r="S454" t="str">
        <f t="shared" si="122"/>
        <v>MK01</v>
      </c>
      <c r="T454" t="s">
        <v>5</v>
      </c>
      <c r="U454">
        <v>4</v>
      </c>
      <c r="V454">
        <f t="shared" si="123"/>
        <v>20000</v>
      </c>
    </row>
    <row r="455" spans="1:22" x14ac:dyDescent="0.25">
      <c r="A455" s="4">
        <v>44004</v>
      </c>
      <c r="B455" s="10" t="s">
        <v>17</v>
      </c>
      <c r="D455" s="5">
        <v>5000</v>
      </c>
      <c r="E455" s="5">
        <f t="shared" si="125"/>
        <v>0</v>
      </c>
      <c r="L455" t="s">
        <v>490</v>
      </c>
      <c r="M455" t="str">
        <f t="shared" si="126"/>
        <v>MK06</v>
      </c>
      <c r="N455" t="str">
        <f t="shared" si="127"/>
        <v>krupuk pecel</v>
      </c>
      <c r="O455">
        <f t="shared" si="128"/>
        <v>1</v>
      </c>
      <c r="P455">
        <f t="shared" si="129"/>
        <v>5000</v>
      </c>
      <c r="R455" t="s">
        <v>184</v>
      </c>
      <c r="S455" t="str">
        <f t="shared" si="122"/>
        <v>MK06</v>
      </c>
      <c r="T455" t="s">
        <v>83</v>
      </c>
      <c r="U455">
        <v>1</v>
      </c>
      <c r="V455">
        <f t="shared" si="123"/>
        <v>5000</v>
      </c>
    </row>
    <row r="456" spans="1:22" x14ac:dyDescent="0.25">
      <c r="A456" s="4">
        <v>44004</v>
      </c>
      <c r="B456" s="10" t="s">
        <v>18</v>
      </c>
      <c r="D456" s="5">
        <v>5000</v>
      </c>
      <c r="E456" s="5">
        <f t="shared" si="125"/>
        <v>0</v>
      </c>
      <c r="L456" t="s">
        <v>490</v>
      </c>
      <c r="M456" t="str">
        <f t="shared" si="126"/>
        <v>MK04</v>
      </c>
      <c r="N456" t="str">
        <f t="shared" si="127"/>
        <v>sosis bijian</v>
      </c>
      <c r="O456">
        <f t="shared" si="128"/>
        <v>6</v>
      </c>
      <c r="P456">
        <f t="shared" si="129"/>
        <v>3000</v>
      </c>
      <c r="R456" t="s">
        <v>184</v>
      </c>
      <c r="S456" t="str">
        <f t="shared" si="122"/>
        <v>MK04</v>
      </c>
      <c r="T456" t="s">
        <v>140</v>
      </c>
      <c r="U456">
        <v>6</v>
      </c>
      <c r="V456">
        <f t="shared" si="123"/>
        <v>3000</v>
      </c>
    </row>
    <row r="457" spans="1:22" x14ac:dyDescent="0.25">
      <c r="A457" s="4">
        <v>44004</v>
      </c>
      <c r="B457" s="10" t="s">
        <v>19</v>
      </c>
      <c r="D457" s="5">
        <v>5000</v>
      </c>
      <c r="E457" s="5">
        <f t="shared" si="125"/>
        <v>0</v>
      </c>
      <c r="L457" t="s">
        <v>491</v>
      </c>
      <c r="M457" t="str">
        <f t="shared" si="126"/>
        <v>MN04</v>
      </c>
      <c r="N457" t="str">
        <f t="shared" si="127"/>
        <v>Jus Jambu</v>
      </c>
      <c r="O457">
        <f t="shared" si="128"/>
        <v>1</v>
      </c>
      <c r="P457">
        <f t="shared" si="129"/>
        <v>5000</v>
      </c>
      <c r="R457" t="s">
        <v>185</v>
      </c>
      <c r="S457" t="str">
        <f t="shared" si="122"/>
        <v>MN04</v>
      </c>
      <c r="T457" t="s">
        <v>16</v>
      </c>
      <c r="U457">
        <v>1</v>
      </c>
      <c r="V457">
        <f t="shared" si="123"/>
        <v>5000</v>
      </c>
    </row>
    <row r="458" spans="1:22" x14ac:dyDescent="0.25">
      <c r="A458" s="4">
        <v>44004</v>
      </c>
      <c r="B458" s="10" t="s">
        <v>20</v>
      </c>
      <c r="C458">
        <v>7</v>
      </c>
      <c r="D458" s="5">
        <v>5000</v>
      </c>
      <c r="E458" s="5">
        <f t="shared" si="125"/>
        <v>35000</v>
      </c>
      <c r="L458" t="s">
        <v>491</v>
      </c>
      <c r="M458" t="str">
        <f t="shared" si="126"/>
        <v>MK03</v>
      </c>
      <c r="N458" t="str">
        <f t="shared" si="127"/>
        <v>Sosis Paketan</v>
      </c>
      <c r="O458">
        <f t="shared" si="128"/>
        <v>1</v>
      </c>
      <c r="P458">
        <f t="shared" si="129"/>
        <v>5000</v>
      </c>
      <c r="R458" t="s">
        <v>185</v>
      </c>
      <c r="S458" t="str">
        <f t="shared" si="122"/>
        <v>MK03</v>
      </c>
      <c r="T458" t="s">
        <v>7</v>
      </c>
      <c r="U458">
        <v>1</v>
      </c>
      <c r="V458">
        <f t="shared" si="123"/>
        <v>5000</v>
      </c>
    </row>
    <row r="459" spans="1:22" x14ac:dyDescent="0.25">
      <c r="A459" s="4">
        <v>44004</v>
      </c>
      <c r="B459" s="10" t="s">
        <v>21</v>
      </c>
      <c r="D459" s="5">
        <v>7000</v>
      </c>
      <c r="E459" s="5">
        <f t="shared" si="125"/>
        <v>0</v>
      </c>
      <c r="L459" t="s">
        <v>492</v>
      </c>
      <c r="M459" t="str">
        <f t="shared" si="126"/>
        <v>MN06</v>
      </c>
      <c r="N459" t="str">
        <f t="shared" si="127"/>
        <v>Jus Apel</v>
      </c>
      <c r="O459">
        <f t="shared" si="128"/>
        <v>1</v>
      </c>
      <c r="P459">
        <f t="shared" si="129"/>
        <v>5000</v>
      </c>
      <c r="R459" t="s">
        <v>186</v>
      </c>
      <c r="S459" t="str">
        <f t="shared" si="122"/>
        <v>MN06</v>
      </c>
      <c r="T459" t="s">
        <v>18</v>
      </c>
      <c r="U459">
        <v>1</v>
      </c>
      <c r="V459">
        <f t="shared" si="123"/>
        <v>5000</v>
      </c>
    </row>
    <row r="460" spans="1:22" x14ac:dyDescent="0.25">
      <c r="A460" s="4">
        <v>44004</v>
      </c>
      <c r="B460" s="10" t="s">
        <v>22</v>
      </c>
      <c r="D460" s="5">
        <v>7000</v>
      </c>
      <c r="E460" s="5">
        <f t="shared" si="125"/>
        <v>0</v>
      </c>
      <c r="L460" t="s">
        <v>493</v>
      </c>
      <c r="M460" t="str">
        <f t="shared" si="126"/>
        <v>MK03</v>
      </c>
      <c r="N460" t="str">
        <f t="shared" si="127"/>
        <v>Sosis Paketan</v>
      </c>
      <c r="O460">
        <f t="shared" si="128"/>
        <v>2</v>
      </c>
      <c r="P460">
        <f t="shared" si="129"/>
        <v>10000</v>
      </c>
      <c r="R460" t="s">
        <v>187</v>
      </c>
      <c r="S460" t="str">
        <f t="shared" si="122"/>
        <v>MK03</v>
      </c>
      <c r="T460" t="s">
        <v>7</v>
      </c>
      <c r="U460">
        <v>2</v>
      </c>
      <c r="V460">
        <f t="shared" si="123"/>
        <v>10000</v>
      </c>
    </row>
    <row r="461" spans="1:22" x14ac:dyDescent="0.25">
      <c r="A461" s="4">
        <v>44004</v>
      </c>
      <c r="B461" s="10" t="s">
        <v>23</v>
      </c>
      <c r="D461" s="5">
        <v>7000</v>
      </c>
      <c r="E461" s="5">
        <f t="shared" si="125"/>
        <v>0</v>
      </c>
      <c r="L461" t="s">
        <v>494</v>
      </c>
      <c r="M461" t="str">
        <f t="shared" si="126"/>
        <v>MN09</v>
      </c>
      <c r="N461" t="str">
        <f t="shared" si="127"/>
        <v>Rostea Milo</v>
      </c>
      <c r="O461">
        <f t="shared" si="128"/>
        <v>1</v>
      </c>
      <c r="P461">
        <f t="shared" si="129"/>
        <v>7000</v>
      </c>
      <c r="R461" t="s">
        <v>188</v>
      </c>
      <c r="S461" t="str">
        <f t="shared" si="122"/>
        <v>MN09</v>
      </c>
      <c r="T461" t="s">
        <v>21</v>
      </c>
      <c r="U461">
        <v>1</v>
      </c>
      <c r="V461">
        <f t="shared" si="123"/>
        <v>7000</v>
      </c>
    </row>
    <row r="462" spans="1:22" x14ac:dyDescent="0.25">
      <c r="A462" s="4">
        <v>44004</v>
      </c>
      <c r="B462" s="10" t="s">
        <v>24</v>
      </c>
      <c r="D462" s="5">
        <v>7000</v>
      </c>
      <c r="E462" s="5">
        <f t="shared" si="125"/>
        <v>0</v>
      </c>
      <c r="L462" t="s">
        <v>495</v>
      </c>
      <c r="M462" t="str">
        <f t="shared" si="126"/>
        <v>MN06</v>
      </c>
      <c r="N462" t="str">
        <f t="shared" si="127"/>
        <v>Jus Apel</v>
      </c>
      <c r="O462">
        <f t="shared" si="128"/>
        <v>1</v>
      </c>
      <c r="P462">
        <f t="shared" si="129"/>
        <v>5000</v>
      </c>
      <c r="R462" t="s">
        <v>189</v>
      </c>
      <c r="S462" t="str">
        <f t="shared" si="122"/>
        <v>MN06</v>
      </c>
      <c r="T462" t="s">
        <v>18</v>
      </c>
      <c r="U462">
        <v>1</v>
      </c>
      <c r="V462">
        <f t="shared" si="123"/>
        <v>5000</v>
      </c>
    </row>
    <row r="463" spans="1:22" x14ac:dyDescent="0.25">
      <c r="A463" s="6" t="s">
        <v>4</v>
      </c>
      <c r="B463" s="11"/>
      <c r="C463" s="8"/>
      <c r="D463" s="8"/>
      <c r="E463" s="9">
        <f>SUM(E443:E462)</f>
        <v>144000</v>
      </c>
      <c r="L463" t="s">
        <v>495</v>
      </c>
      <c r="M463" t="str">
        <f t="shared" si="126"/>
        <v>MK01</v>
      </c>
      <c r="N463" t="str">
        <f t="shared" si="127"/>
        <v>Jasuke Besar</v>
      </c>
      <c r="O463">
        <f t="shared" si="128"/>
        <v>2</v>
      </c>
      <c r="P463">
        <f t="shared" si="129"/>
        <v>10000</v>
      </c>
      <c r="R463" t="s">
        <v>189</v>
      </c>
      <c r="S463" t="str">
        <f t="shared" si="122"/>
        <v>MK01</v>
      </c>
      <c r="T463" t="s">
        <v>5</v>
      </c>
      <c r="U463">
        <v>2</v>
      </c>
      <c r="V463">
        <f t="shared" si="123"/>
        <v>10000</v>
      </c>
    </row>
    <row r="464" spans="1:22" x14ac:dyDescent="0.25">
      <c r="A464" s="4">
        <v>44005</v>
      </c>
      <c r="B464" s="10" t="s">
        <v>5</v>
      </c>
      <c r="C464">
        <v>8</v>
      </c>
      <c r="D464" s="5">
        <v>5000</v>
      </c>
      <c r="E464" s="5">
        <f>D464*C464</f>
        <v>40000</v>
      </c>
      <c r="L464" t="s">
        <v>496</v>
      </c>
      <c r="M464" t="str">
        <f t="shared" si="126"/>
        <v>MN11</v>
      </c>
      <c r="N464" t="str">
        <f t="shared" si="127"/>
        <v>Rostea Bubble</v>
      </c>
      <c r="O464">
        <f t="shared" si="128"/>
        <v>1</v>
      </c>
      <c r="P464">
        <f t="shared" si="129"/>
        <v>7000</v>
      </c>
      <c r="R464" t="s">
        <v>190</v>
      </c>
      <c r="S464" t="str">
        <f t="shared" si="122"/>
        <v>MN11</v>
      </c>
      <c r="T464" t="s">
        <v>23</v>
      </c>
      <c r="U464">
        <v>1</v>
      </c>
      <c r="V464">
        <f t="shared" si="123"/>
        <v>7000</v>
      </c>
    </row>
    <row r="465" spans="1:22" x14ac:dyDescent="0.25">
      <c r="A465" s="4">
        <v>44005</v>
      </c>
      <c r="B465" s="10" t="s">
        <v>6</v>
      </c>
      <c r="D465" s="5">
        <v>2500</v>
      </c>
      <c r="E465" s="5">
        <f>D465*C465</f>
        <v>0</v>
      </c>
      <c r="L465" t="s">
        <v>497</v>
      </c>
      <c r="M465" t="str">
        <f t="shared" si="126"/>
        <v>MN05</v>
      </c>
      <c r="N465" t="str">
        <f t="shared" si="127"/>
        <v>Jus Jeruk</v>
      </c>
      <c r="O465">
        <f t="shared" si="128"/>
        <v>1</v>
      </c>
      <c r="P465">
        <f t="shared" si="129"/>
        <v>5000</v>
      </c>
      <c r="R465" t="s">
        <v>191</v>
      </c>
      <c r="S465" t="str">
        <f t="shared" si="122"/>
        <v>MN05</v>
      </c>
      <c r="T465" t="s">
        <v>17</v>
      </c>
      <c r="U465">
        <v>1</v>
      </c>
      <c r="V465">
        <f t="shared" si="123"/>
        <v>5000</v>
      </c>
    </row>
    <row r="466" spans="1:22" x14ac:dyDescent="0.25">
      <c r="A466" s="4">
        <v>44005</v>
      </c>
      <c r="B466" s="10" t="s">
        <v>7</v>
      </c>
      <c r="C466">
        <v>1</v>
      </c>
      <c r="D466" s="5">
        <v>5000</v>
      </c>
      <c r="E466" s="5">
        <f t="shared" ref="E466" si="130">D466*C466</f>
        <v>5000</v>
      </c>
      <c r="L466" t="s">
        <v>498</v>
      </c>
      <c r="M466" t="str">
        <f t="shared" si="126"/>
        <v>MK06</v>
      </c>
      <c r="N466" t="str">
        <f t="shared" si="127"/>
        <v>krupuk pecel</v>
      </c>
      <c r="O466">
        <f t="shared" si="128"/>
        <v>1</v>
      </c>
      <c r="P466">
        <f t="shared" si="129"/>
        <v>5000</v>
      </c>
      <c r="R466" t="s">
        <v>192</v>
      </c>
      <c r="S466" t="str">
        <f t="shared" si="122"/>
        <v>MK06</v>
      </c>
      <c r="T466" t="s">
        <v>83</v>
      </c>
      <c r="U466">
        <v>1</v>
      </c>
      <c r="V466">
        <f t="shared" si="123"/>
        <v>5000</v>
      </c>
    </row>
    <row r="467" spans="1:22" x14ac:dyDescent="0.25">
      <c r="A467" s="4">
        <v>44005</v>
      </c>
      <c r="B467" s="10" t="s">
        <v>8</v>
      </c>
      <c r="C467">
        <f>16*2</f>
        <v>32</v>
      </c>
      <c r="D467" s="5">
        <v>500</v>
      </c>
      <c r="E467" s="5">
        <f>D467*C467</f>
        <v>16000</v>
      </c>
      <c r="L467" t="s">
        <v>499</v>
      </c>
      <c r="M467" t="str">
        <f t="shared" si="126"/>
        <v>MK04</v>
      </c>
      <c r="N467" t="str">
        <f t="shared" si="127"/>
        <v>Sosis Bijian</v>
      </c>
      <c r="O467">
        <f t="shared" si="128"/>
        <v>4</v>
      </c>
      <c r="P467">
        <f t="shared" si="129"/>
        <v>2000</v>
      </c>
      <c r="R467" t="s">
        <v>193</v>
      </c>
      <c r="S467" t="str">
        <f t="shared" si="122"/>
        <v>MK04</v>
      </c>
      <c r="T467" t="s">
        <v>8</v>
      </c>
      <c r="U467">
        <v>4</v>
      </c>
      <c r="V467">
        <f t="shared" si="123"/>
        <v>2000</v>
      </c>
    </row>
    <row r="468" spans="1:22" x14ac:dyDescent="0.25">
      <c r="A468" s="4">
        <v>44005</v>
      </c>
      <c r="B468" s="10" t="s">
        <v>9</v>
      </c>
      <c r="C468">
        <v>5</v>
      </c>
      <c r="D468" s="5">
        <v>5000</v>
      </c>
      <c r="E468" s="5">
        <f t="shared" ref="E468:E483" si="131">D468*C468</f>
        <v>25000</v>
      </c>
      <c r="L468" t="s">
        <v>499</v>
      </c>
      <c r="M468" t="str">
        <f t="shared" si="126"/>
        <v>MN12</v>
      </c>
      <c r="N468" t="str">
        <f t="shared" si="127"/>
        <v>Rostea Green Tea</v>
      </c>
      <c r="O468">
        <f t="shared" si="128"/>
        <v>1</v>
      </c>
      <c r="P468">
        <f t="shared" si="129"/>
        <v>7000</v>
      </c>
      <c r="R468" t="s">
        <v>193</v>
      </c>
      <c r="S468" t="str">
        <f t="shared" si="122"/>
        <v>MN12</v>
      </c>
      <c r="T468" t="s">
        <v>24</v>
      </c>
      <c r="U468">
        <v>1</v>
      </c>
      <c r="V468">
        <f t="shared" si="123"/>
        <v>7000</v>
      </c>
    </row>
    <row r="469" spans="1:22" x14ac:dyDescent="0.25">
      <c r="A469" s="4">
        <v>44005</v>
      </c>
      <c r="B469" s="10" t="s">
        <v>10</v>
      </c>
      <c r="C469">
        <v>2</v>
      </c>
      <c r="D469" s="5">
        <v>5000</v>
      </c>
      <c r="E469" s="5">
        <f t="shared" si="131"/>
        <v>10000</v>
      </c>
      <c r="L469" t="s">
        <v>500</v>
      </c>
      <c r="M469" t="str">
        <f t="shared" si="126"/>
        <v>MN06</v>
      </c>
      <c r="N469" t="str">
        <f t="shared" si="127"/>
        <v>Jus Apel</v>
      </c>
      <c r="O469">
        <f t="shared" si="128"/>
        <v>1</v>
      </c>
      <c r="P469">
        <f t="shared" si="129"/>
        <v>5000</v>
      </c>
      <c r="R469" t="s">
        <v>194</v>
      </c>
      <c r="S469" t="str">
        <f t="shared" si="122"/>
        <v>MN06</v>
      </c>
      <c r="T469" t="s">
        <v>18</v>
      </c>
      <c r="U469">
        <v>1</v>
      </c>
      <c r="V469">
        <f t="shared" si="123"/>
        <v>5000</v>
      </c>
    </row>
    <row r="470" spans="1:22" x14ac:dyDescent="0.25">
      <c r="A470" s="4">
        <v>44005</v>
      </c>
      <c r="B470" s="10" t="s">
        <v>11</v>
      </c>
      <c r="D470" s="5">
        <v>10000</v>
      </c>
      <c r="E470" s="5">
        <f t="shared" si="131"/>
        <v>0</v>
      </c>
      <c r="L470" t="s">
        <v>500</v>
      </c>
      <c r="M470" t="str">
        <f t="shared" si="126"/>
        <v>MK04</v>
      </c>
      <c r="N470" t="str">
        <f t="shared" si="127"/>
        <v>Sosis Bijian</v>
      </c>
      <c r="O470">
        <f t="shared" si="128"/>
        <v>8</v>
      </c>
      <c r="P470">
        <f t="shared" si="129"/>
        <v>4000</v>
      </c>
      <c r="R470" t="s">
        <v>194</v>
      </c>
      <c r="S470" t="str">
        <f t="shared" si="122"/>
        <v>MK04</v>
      </c>
      <c r="T470" t="s">
        <v>8</v>
      </c>
      <c r="U470">
        <v>8</v>
      </c>
      <c r="V470">
        <f t="shared" si="123"/>
        <v>4000</v>
      </c>
    </row>
    <row r="471" spans="1:22" x14ac:dyDescent="0.25">
      <c r="A471" s="4">
        <v>44005</v>
      </c>
      <c r="B471" s="10" t="s">
        <v>12</v>
      </c>
      <c r="C471">
        <v>2</v>
      </c>
      <c r="D471" s="5">
        <v>5000</v>
      </c>
      <c r="E471" s="5">
        <f t="shared" si="131"/>
        <v>10000</v>
      </c>
      <c r="K471" s="4">
        <v>44010</v>
      </c>
      <c r="L471" t="s">
        <v>501</v>
      </c>
      <c r="M471" t="str">
        <f t="shared" si="126"/>
        <v>MN02</v>
      </c>
      <c r="N471" t="str">
        <f t="shared" si="127"/>
        <v>jus tomat</v>
      </c>
      <c r="O471">
        <f t="shared" si="128"/>
        <v>1</v>
      </c>
      <c r="P471">
        <f t="shared" si="129"/>
        <v>5000</v>
      </c>
      <c r="R471" t="s">
        <v>195</v>
      </c>
      <c r="S471" t="str">
        <f t="shared" si="122"/>
        <v>MN02</v>
      </c>
      <c r="T471" t="s">
        <v>155</v>
      </c>
      <c r="U471">
        <v>1</v>
      </c>
      <c r="V471">
        <f t="shared" si="123"/>
        <v>5000</v>
      </c>
    </row>
    <row r="472" spans="1:22" x14ac:dyDescent="0.25">
      <c r="A472" s="4">
        <v>44005</v>
      </c>
      <c r="B472" s="10" t="s">
        <v>13</v>
      </c>
      <c r="D472" s="5">
        <v>5000</v>
      </c>
      <c r="E472" s="5">
        <f t="shared" si="131"/>
        <v>0</v>
      </c>
      <c r="L472" t="s">
        <v>501</v>
      </c>
      <c r="M472" t="str">
        <f t="shared" si="126"/>
        <v>MK04</v>
      </c>
      <c r="N472" t="str">
        <f t="shared" si="127"/>
        <v>Sosis Bijian</v>
      </c>
      <c r="O472">
        <f t="shared" si="128"/>
        <v>2</v>
      </c>
      <c r="P472">
        <f t="shared" si="129"/>
        <v>1000</v>
      </c>
      <c r="R472" t="s">
        <v>195</v>
      </c>
      <c r="S472" t="str">
        <f t="shared" si="122"/>
        <v>MK04</v>
      </c>
      <c r="T472" t="s">
        <v>8</v>
      </c>
      <c r="U472">
        <v>2</v>
      </c>
      <c r="V472">
        <f t="shared" si="123"/>
        <v>1000</v>
      </c>
    </row>
    <row r="473" spans="1:22" x14ac:dyDescent="0.25">
      <c r="A473" s="4">
        <v>44005</v>
      </c>
      <c r="B473" s="10" t="s">
        <v>14</v>
      </c>
      <c r="D473" s="5">
        <v>5000</v>
      </c>
      <c r="E473" s="5">
        <f t="shared" si="131"/>
        <v>0</v>
      </c>
      <c r="L473" t="s">
        <v>501</v>
      </c>
      <c r="M473" t="str">
        <f t="shared" si="126"/>
        <v>MK02</v>
      </c>
      <c r="N473" t="str">
        <f t="shared" si="127"/>
        <v>Jasuke Kecil</v>
      </c>
      <c r="O473">
        <f t="shared" si="128"/>
        <v>4</v>
      </c>
      <c r="P473">
        <f t="shared" si="129"/>
        <v>10000</v>
      </c>
      <c r="R473" t="s">
        <v>195</v>
      </c>
      <c r="S473" t="str">
        <f t="shared" si="122"/>
        <v>MK02</v>
      </c>
      <c r="T473" t="s">
        <v>6</v>
      </c>
      <c r="U473">
        <v>4</v>
      </c>
      <c r="V473">
        <f t="shared" si="123"/>
        <v>10000</v>
      </c>
    </row>
    <row r="474" spans="1:22" x14ac:dyDescent="0.25">
      <c r="A474" s="4">
        <v>44005</v>
      </c>
      <c r="B474" s="10" t="s">
        <v>15</v>
      </c>
      <c r="C474">
        <v>2</v>
      </c>
      <c r="D474" s="5">
        <v>5000</v>
      </c>
      <c r="E474" s="5">
        <f t="shared" si="131"/>
        <v>10000</v>
      </c>
      <c r="L474" t="s">
        <v>502</v>
      </c>
      <c r="M474" t="str">
        <f t="shared" si="126"/>
        <v>MK05</v>
      </c>
      <c r="N474" t="str">
        <f t="shared" si="127"/>
        <v>sosis bakar</v>
      </c>
      <c r="O474">
        <f t="shared" si="128"/>
        <v>1</v>
      </c>
      <c r="P474">
        <f t="shared" si="129"/>
        <v>5000</v>
      </c>
      <c r="R474" t="s">
        <v>196</v>
      </c>
      <c r="S474" t="str">
        <f t="shared" si="122"/>
        <v>MK05</v>
      </c>
      <c r="T474" t="s">
        <v>164</v>
      </c>
      <c r="U474">
        <v>1</v>
      </c>
      <c r="V474">
        <f t="shared" si="123"/>
        <v>5000</v>
      </c>
    </row>
    <row r="475" spans="1:22" x14ac:dyDescent="0.25">
      <c r="A475" s="4">
        <v>44005</v>
      </c>
      <c r="B475" s="10" t="s">
        <v>16</v>
      </c>
      <c r="C475">
        <v>1</v>
      </c>
      <c r="D475" s="5">
        <v>5000</v>
      </c>
      <c r="E475" s="5">
        <f t="shared" si="131"/>
        <v>5000</v>
      </c>
      <c r="L475" t="s">
        <v>503</v>
      </c>
      <c r="M475" t="str">
        <f t="shared" si="126"/>
        <v>MK04</v>
      </c>
      <c r="N475" t="str">
        <f t="shared" si="127"/>
        <v>Sosis Bijian</v>
      </c>
      <c r="O475">
        <f t="shared" si="128"/>
        <v>2</v>
      </c>
      <c r="P475">
        <f t="shared" si="129"/>
        <v>1000</v>
      </c>
      <c r="R475" t="s">
        <v>197</v>
      </c>
      <c r="S475" t="str">
        <f t="shared" si="122"/>
        <v>MK04</v>
      </c>
      <c r="T475" t="s">
        <v>8</v>
      </c>
      <c r="U475">
        <v>2</v>
      </c>
      <c r="V475">
        <f t="shared" si="123"/>
        <v>1000</v>
      </c>
    </row>
    <row r="476" spans="1:22" x14ac:dyDescent="0.25">
      <c r="A476" s="4">
        <v>44005</v>
      </c>
      <c r="B476" s="10" t="s">
        <v>17</v>
      </c>
      <c r="C476">
        <v>2</v>
      </c>
      <c r="D476" s="5">
        <v>5000</v>
      </c>
      <c r="E476" s="5">
        <f t="shared" si="131"/>
        <v>10000</v>
      </c>
      <c r="L476" t="s">
        <v>503</v>
      </c>
      <c r="M476" t="str">
        <f t="shared" si="126"/>
        <v>MN04</v>
      </c>
      <c r="N476" t="str">
        <f t="shared" si="127"/>
        <v>jus jambu</v>
      </c>
      <c r="O476">
        <f t="shared" si="128"/>
        <v>1</v>
      </c>
      <c r="P476">
        <f t="shared" si="129"/>
        <v>5000</v>
      </c>
      <c r="R476" t="s">
        <v>197</v>
      </c>
      <c r="S476" t="str">
        <f t="shared" si="122"/>
        <v>MN04</v>
      </c>
      <c r="T476" t="s">
        <v>105</v>
      </c>
      <c r="U476">
        <v>1</v>
      </c>
      <c r="V476">
        <f t="shared" si="123"/>
        <v>5000</v>
      </c>
    </row>
    <row r="477" spans="1:22" x14ac:dyDescent="0.25">
      <c r="A477" s="4">
        <v>44005</v>
      </c>
      <c r="B477" s="10" t="s">
        <v>18</v>
      </c>
      <c r="D477" s="5">
        <v>5000</v>
      </c>
      <c r="E477" s="5">
        <f t="shared" si="131"/>
        <v>0</v>
      </c>
      <c r="L477" t="s">
        <v>504</v>
      </c>
      <c r="M477" t="str">
        <f t="shared" si="126"/>
        <v>MK06</v>
      </c>
      <c r="N477" t="str">
        <f t="shared" si="127"/>
        <v>krupuk pecel</v>
      </c>
      <c r="O477">
        <f t="shared" si="128"/>
        <v>1</v>
      </c>
      <c r="P477">
        <f t="shared" si="129"/>
        <v>5000</v>
      </c>
      <c r="R477" t="s">
        <v>198</v>
      </c>
      <c r="S477" t="str">
        <f t="shared" si="122"/>
        <v>MK06</v>
      </c>
      <c r="T477" t="s">
        <v>83</v>
      </c>
      <c r="U477">
        <v>1</v>
      </c>
      <c r="V477">
        <f t="shared" si="123"/>
        <v>5000</v>
      </c>
    </row>
    <row r="478" spans="1:22" x14ac:dyDescent="0.25">
      <c r="A478" s="4">
        <v>44005</v>
      </c>
      <c r="B478" s="10" t="s">
        <v>19</v>
      </c>
      <c r="D478" s="5">
        <v>5000</v>
      </c>
      <c r="E478" s="5">
        <f t="shared" si="131"/>
        <v>0</v>
      </c>
      <c r="L478" t="s">
        <v>504</v>
      </c>
      <c r="M478" t="str">
        <f t="shared" si="126"/>
        <v>MN05</v>
      </c>
      <c r="N478" t="str">
        <f t="shared" si="127"/>
        <v>jus jeruk</v>
      </c>
      <c r="O478">
        <f t="shared" si="128"/>
        <v>1</v>
      </c>
      <c r="P478">
        <f t="shared" si="129"/>
        <v>5000</v>
      </c>
      <c r="R478" t="s">
        <v>198</v>
      </c>
      <c r="S478" t="str">
        <f t="shared" si="122"/>
        <v>MN05</v>
      </c>
      <c r="T478" t="s">
        <v>199</v>
      </c>
      <c r="U478">
        <v>1</v>
      </c>
      <c r="V478">
        <f t="shared" si="123"/>
        <v>5000</v>
      </c>
    </row>
    <row r="479" spans="1:22" x14ac:dyDescent="0.25">
      <c r="A479" s="4">
        <v>44005</v>
      </c>
      <c r="B479" s="10" t="s">
        <v>20</v>
      </c>
      <c r="C479">
        <v>2</v>
      </c>
      <c r="D479" s="5">
        <v>5000</v>
      </c>
      <c r="E479" s="5">
        <f t="shared" si="131"/>
        <v>10000</v>
      </c>
      <c r="L479" t="s">
        <v>505</v>
      </c>
      <c r="M479" t="str">
        <f t="shared" si="126"/>
        <v>MK02</v>
      </c>
      <c r="N479" t="str">
        <f t="shared" si="127"/>
        <v>Jasuke Kecil</v>
      </c>
      <c r="O479">
        <f t="shared" si="128"/>
        <v>2</v>
      </c>
      <c r="P479">
        <f t="shared" si="129"/>
        <v>5000</v>
      </c>
      <c r="R479" t="s">
        <v>200</v>
      </c>
      <c r="S479" t="str">
        <f t="shared" si="122"/>
        <v>MK02</v>
      </c>
      <c r="T479" t="s">
        <v>6</v>
      </c>
      <c r="U479">
        <v>2</v>
      </c>
      <c r="V479">
        <f t="shared" si="123"/>
        <v>5000</v>
      </c>
    </row>
    <row r="480" spans="1:22" x14ac:dyDescent="0.25">
      <c r="A480" s="4">
        <v>44005</v>
      </c>
      <c r="B480" s="10" t="s">
        <v>21</v>
      </c>
      <c r="D480" s="5">
        <v>7000</v>
      </c>
      <c r="E480" s="5">
        <f t="shared" si="131"/>
        <v>0</v>
      </c>
      <c r="L480" t="s">
        <v>505</v>
      </c>
      <c r="M480" t="str">
        <f t="shared" si="126"/>
        <v>MK02</v>
      </c>
      <c r="N480" t="str">
        <f t="shared" si="127"/>
        <v>Jasuke Kecil</v>
      </c>
      <c r="O480">
        <f t="shared" si="128"/>
        <v>2</v>
      </c>
      <c r="P480">
        <f t="shared" si="129"/>
        <v>5000</v>
      </c>
      <c r="R480" t="s">
        <v>200</v>
      </c>
      <c r="S480" t="str">
        <f t="shared" si="122"/>
        <v>MK02</v>
      </c>
      <c r="T480" t="s">
        <v>6</v>
      </c>
      <c r="U480">
        <v>2</v>
      </c>
      <c r="V480">
        <f t="shared" si="123"/>
        <v>5000</v>
      </c>
    </row>
    <row r="481" spans="1:22" x14ac:dyDescent="0.25">
      <c r="A481" s="4">
        <v>44005</v>
      </c>
      <c r="B481" s="10" t="s">
        <v>22</v>
      </c>
      <c r="D481" s="5">
        <v>7000</v>
      </c>
      <c r="E481" s="5">
        <f t="shared" si="131"/>
        <v>0</v>
      </c>
      <c r="L481" t="s">
        <v>505</v>
      </c>
      <c r="M481" t="str">
        <f t="shared" si="126"/>
        <v>MN09</v>
      </c>
      <c r="N481" t="str">
        <f t="shared" si="127"/>
        <v>Rostea Milo</v>
      </c>
      <c r="O481">
        <f t="shared" si="128"/>
        <v>1</v>
      </c>
      <c r="P481">
        <f t="shared" si="129"/>
        <v>7000</v>
      </c>
      <c r="R481" t="s">
        <v>200</v>
      </c>
      <c r="S481" t="str">
        <f t="shared" si="122"/>
        <v>MN09</v>
      </c>
      <c r="T481" t="s">
        <v>21</v>
      </c>
      <c r="U481">
        <v>1</v>
      </c>
      <c r="V481">
        <f t="shared" si="123"/>
        <v>7000</v>
      </c>
    </row>
    <row r="482" spans="1:22" x14ac:dyDescent="0.25">
      <c r="A482" s="4">
        <v>44005</v>
      </c>
      <c r="B482" s="10" t="s">
        <v>23</v>
      </c>
      <c r="D482" s="5">
        <v>7000</v>
      </c>
      <c r="E482" s="5">
        <f t="shared" si="131"/>
        <v>0</v>
      </c>
      <c r="L482" t="s">
        <v>506</v>
      </c>
      <c r="M482" t="str">
        <f t="shared" si="126"/>
        <v>MK04</v>
      </c>
      <c r="N482" t="str">
        <f t="shared" si="127"/>
        <v>Sosis Bijian</v>
      </c>
      <c r="O482">
        <f t="shared" si="128"/>
        <v>4</v>
      </c>
      <c r="P482">
        <f t="shared" si="129"/>
        <v>2000</v>
      </c>
      <c r="R482" t="s">
        <v>201</v>
      </c>
      <c r="S482" t="str">
        <f t="shared" si="122"/>
        <v>MK04</v>
      </c>
      <c r="T482" t="s">
        <v>8</v>
      </c>
      <c r="U482">
        <v>4</v>
      </c>
      <c r="V482">
        <f t="shared" si="123"/>
        <v>2000</v>
      </c>
    </row>
    <row r="483" spans="1:22" x14ac:dyDescent="0.25">
      <c r="A483" s="4">
        <v>44005</v>
      </c>
      <c r="B483" s="10" t="s">
        <v>24</v>
      </c>
      <c r="D483" s="5">
        <v>7000</v>
      </c>
      <c r="E483" s="5">
        <f t="shared" si="131"/>
        <v>0</v>
      </c>
      <c r="L483" t="s">
        <v>506</v>
      </c>
      <c r="M483" t="str">
        <f t="shared" si="126"/>
        <v>MN10</v>
      </c>
      <c r="N483" t="str">
        <f t="shared" si="127"/>
        <v>Rostea Choco Oreo</v>
      </c>
      <c r="O483">
        <f t="shared" si="128"/>
        <v>1</v>
      </c>
      <c r="P483">
        <f t="shared" si="129"/>
        <v>7000</v>
      </c>
      <c r="R483" t="s">
        <v>201</v>
      </c>
      <c r="S483" t="str">
        <f t="shared" si="122"/>
        <v>MN10</v>
      </c>
      <c r="T483" t="s">
        <v>22</v>
      </c>
      <c r="U483">
        <v>1</v>
      </c>
      <c r="V483">
        <f t="shared" si="123"/>
        <v>7000</v>
      </c>
    </row>
    <row r="484" spans="1:22" x14ac:dyDescent="0.25">
      <c r="A484" s="6" t="s">
        <v>4</v>
      </c>
      <c r="B484" s="11"/>
      <c r="C484" s="8"/>
      <c r="D484" s="8"/>
      <c r="E484" s="9">
        <f>SUM(E464:E483)</f>
        <v>141000</v>
      </c>
      <c r="L484" t="s">
        <v>507</v>
      </c>
      <c r="M484" t="str">
        <f t="shared" si="126"/>
        <v>MK08</v>
      </c>
      <c r="N484" t="str">
        <f t="shared" si="127"/>
        <v>Pentol Pedas</v>
      </c>
      <c r="O484">
        <f t="shared" si="128"/>
        <v>2</v>
      </c>
      <c r="P484">
        <f t="shared" si="129"/>
        <v>10000</v>
      </c>
      <c r="R484" t="s">
        <v>202</v>
      </c>
      <c r="S484" t="str">
        <f t="shared" si="122"/>
        <v>MK08</v>
      </c>
      <c r="T484" t="s">
        <v>12</v>
      </c>
      <c r="U484">
        <v>2</v>
      </c>
      <c r="V484">
        <f t="shared" si="123"/>
        <v>10000</v>
      </c>
    </row>
    <row r="485" spans="1:22" x14ac:dyDescent="0.25">
      <c r="A485" s="4">
        <v>44006</v>
      </c>
      <c r="B485" s="10" t="s">
        <v>5</v>
      </c>
      <c r="C485">
        <v>8</v>
      </c>
      <c r="D485" s="5">
        <v>5000</v>
      </c>
      <c r="E485" s="5">
        <f>D485*C485</f>
        <v>40000</v>
      </c>
      <c r="L485" t="s">
        <v>508</v>
      </c>
      <c r="M485" t="str">
        <f t="shared" si="126"/>
        <v>MK01</v>
      </c>
      <c r="N485" t="str">
        <f t="shared" si="127"/>
        <v>Jasuke Besar</v>
      </c>
      <c r="O485">
        <f t="shared" si="128"/>
        <v>2</v>
      </c>
      <c r="P485">
        <f t="shared" si="129"/>
        <v>10000</v>
      </c>
      <c r="R485" t="s">
        <v>203</v>
      </c>
      <c r="S485" t="str">
        <f t="shared" si="122"/>
        <v>MK01</v>
      </c>
      <c r="T485" t="s">
        <v>5</v>
      </c>
      <c r="U485">
        <v>2</v>
      </c>
      <c r="V485">
        <f t="shared" si="123"/>
        <v>10000</v>
      </c>
    </row>
    <row r="486" spans="1:22" x14ac:dyDescent="0.25">
      <c r="A486" s="4">
        <v>44006</v>
      </c>
      <c r="B486" s="10" t="s">
        <v>6</v>
      </c>
      <c r="D486" s="5">
        <v>2500</v>
      </c>
      <c r="E486" s="5">
        <f>D486*C486</f>
        <v>0</v>
      </c>
      <c r="L486" t="s">
        <v>509</v>
      </c>
      <c r="M486" t="str">
        <f t="shared" si="126"/>
        <v>MN11</v>
      </c>
      <c r="N486" t="str">
        <f t="shared" si="127"/>
        <v>Rostea Bubble</v>
      </c>
      <c r="O486">
        <f t="shared" si="128"/>
        <v>1</v>
      </c>
      <c r="P486">
        <f t="shared" si="129"/>
        <v>7000</v>
      </c>
      <c r="R486" t="s">
        <v>204</v>
      </c>
      <c r="S486" t="str">
        <f t="shared" si="122"/>
        <v>MN11</v>
      </c>
      <c r="T486" t="s">
        <v>23</v>
      </c>
      <c r="U486">
        <v>1</v>
      </c>
      <c r="V486">
        <f t="shared" si="123"/>
        <v>7000</v>
      </c>
    </row>
    <row r="487" spans="1:22" x14ac:dyDescent="0.25">
      <c r="A487" s="4">
        <v>44006</v>
      </c>
      <c r="B487" s="10" t="s">
        <v>7</v>
      </c>
      <c r="C487">
        <v>2</v>
      </c>
      <c r="D487" s="5">
        <v>5000</v>
      </c>
      <c r="E487" s="5">
        <f t="shared" ref="E487" si="132">D487*C487</f>
        <v>10000</v>
      </c>
      <c r="L487" t="s">
        <v>509</v>
      </c>
      <c r="M487" t="str">
        <f t="shared" si="126"/>
        <v>MN08</v>
      </c>
      <c r="N487" t="str">
        <f t="shared" si="127"/>
        <v>Jus Alpukat</v>
      </c>
      <c r="O487">
        <f t="shared" si="128"/>
        <v>1</v>
      </c>
      <c r="P487">
        <f t="shared" si="129"/>
        <v>5000</v>
      </c>
      <c r="R487" t="s">
        <v>204</v>
      </c>
      <c r="S487" t="str">
        <f t="shared" si="122"/>
        <v>MN08</v>
      </c>
      <c r="T487" t="s">
        <v>20</v>
      </c>
      <c r="U487">
        <v>1</v>
      </c>
      <c r="V487">
        <f t="shared" si="123"/>
        <v>5000</v>
      </c>
    </row>
    <row r="488" spans="1:22" x14ac:dyDescent="0.25">
      <c r="A488" s="4">
        <v>44006</v>
      </c>
      <c r="B488" s="10" t="s">
        <v>8</v>
      </c>
      <c r="C488">
        <v>10</v>
      </c>
      <c r="D488" s="5">
        <v>500</v>
      </c>
      <c r="E488" s="5">
        <f>D488*C488</f>
        <v>5000</v>
      </c>
      <c r="L488" t="s">
        <v>510</v>
      </c>
      <c r="M488" t="str">
        <f t="shared" si="126"/>
        <v>MK08</v>
      </c>
      <c r="N488" t="str">
        <f t="shared" si="127"/>
        <v>Pentol Pedas</v>
      </c>
      <c r="O488">
        <f t="shared" si="128"/>
        <v>2</v>
      </c>
      <c r="P488">
        <f t="shared" si="129"/>
        <v>10000</v>
      </c>
      <c r="R488" t="s">
        <v>205</v>
      </c>
      <c r="S488" t="str">
        <f t="shared" si="122"/>
        <v>MK08</v>
      </c>
      <c r="T488" t="s">
        <v>12</v>
      </c>
      <c r="U488">
        <v>2</v>
      </c>
      <c r="V488">
        <f t="shared" si="123"/>
        <v>10000</v>
      </c>
    </row>
    <row r="489" spans="1:22" x14ac:dyDescent="0.25">
      <c r="A489" s="4">
        <v>44006</v>
      </c>
      <c r="B489" s="10" t="s">
        <v>9</v>
      </c>
      <c r="D489" s="5">
        <v>5000</v>
      </c>
      <c r="E489" s="5">
        <f t="shared" ref="E489:E504" si="133">D489*C489</f>
        <v>0</v>
      </c>
      <c r="L489" t="s">
        <v>511</v>
      </c>
      <c r="M489" t="str">
        <f t="shared" si="126"/>
        <v>MN12</v>
      </c>
      <c r="N489" t="str">
        <f t="shared" si="127"/>
        <v>Rostea Green Tea</v>
      </c>
      <c r="O489">
        <f t="shared" si="128"/>
        <v>1</v>
      </c>
      <c r="P489">
        <f t="shared" si="129"/>
        <v>7000</v>
      </c>
      <c r="R489" t="s">
        <v>206</v>
      </c>
      <c r="S489" t="str">
        <f t="shared" si="122"/>
        <v>MN12</v>
      </c>
      <c r="T489" t="s">
        <v>24</v>
      </c>
      <c r="U489">
        <v>1</v>
      </c>
      <c r="V489">
        <f t="shared" si="123"/>
        <v>7000</v>
      </c>
    </row>
    <row r="490" spans="1:22" x14ac:dyDescent="0.25">
      <c r="A490" s="4">
        <v>44006</v>
      </c>
      <c r="B490" s="10" t="s">
        <v>10</v>
      </c>
      <c r="C490">
        <v>1</v>
      </c>
      <c r="D490" s="5">
        <v>5000</v>
      </c>
      <c r="E490" s="5">
        <f t="shared" si="133"/>
        <v>5000</v>
      </c>
      <c r="L490" t="s">
        <v>512</v>
      </c>
      <c r="M490" t="str">
        <f t="shared" si="126"/>
        <v>MK08</v>
      </c>
      <c r="N490" t="str">
        <f t="shared" si="127"/>
        <v>Pentol Pedas</v>
      </c>
      <c r="O490">
        <f t="shared" si="128"/>
        <v>2</v>
      </c>
      <c r="P490">
        <f t="shared" si="129"/>
        <v>10000</v>
      </c>
      <c r="R490" t="s">
        <v>207</v>
      </c>
      <c r="S490" t="str">
        <f t="shared" si="122"/>
        <v>MK08</v>
      </c>
      <c r="T490" t="s">
        <v>12</v>
      </c>
      <c r="U490">
        <v>2</v>
      </c>
      <c r="V490">
        <f t="shared" si="123"/>
        <v>10000</v>
      </c>
    </row>
    <row r="491" spans="1:22" x14ac:dyDescent="0.25">
      <c r="A491" s="4">
        <v>44006</v>
      </c>
      <c r="B491" s="10" t="s">
        <v>11</v>
      </c>
      <c r="C491">
        <v>3</v>
      </c>
      <c r="D491" s="5">
        <v>10000</v>
      </c>
      <c r="E491" s="5">
        <f t="shared" si="133"/>
        <v>30000</v>
      </c>
      <c r="K491" s="4">
        <v>44011</v>
      </c>
      <c r="L491" t="s">
        <v>513</v>
      </c>
      <c r="M491" t="str">
        <f t="shared" si="126"/>
        <v>MK08</v>
      </c>
      <c r="N491" t="str">
        <f t="shared" si="127"/>
        <v>Pentol Pedas</v>
      </c>
      <c r="O491">
        <f t="shared" si="128"/>
        <v>2</v>
      </c>
      <c r="P491">
        <f t="shared" si="129"/>
        <v>10000</v>
      </c>
      <c r="R491" t="s">
        <v>208</v>
      </c>
      <c r="S491" t="str">
        <f t="shared" si="122"/>
        <v>MK08</v>
      </c>
      <c r="T491" t="s">
        <v>12</v>
      </c>
      <c r="U491">
        <v>2</v>
      </c>
      <c r="V491">
        <f t="shared" si="123"/>
        <v>10000</v>
      </c>
    </row>
    <row r="492" spans="1:22" x14ac:dyDescent="0.25">
      <c r="A492" s="4">
        <v>44006</v>
      </c>
      <c r="B492" s="10" t="s">
        <v>12</v>
      </c>
      <c r="C492">
        <v>2</v>
      </c>
      <c r="D492" s="5">
        <v>5000</v>
      </c>
      <c r="E492" s="5">
        <f t="shared" si="133"/>
        <v>10000</v>
      </c>
      <c r="L492" t="s">
        <v>513</v>
      </c>
      <c r="M492" t="str">
        <f t="shared" si="126"/>
        <v>MK02</v>
      </c>
      <c r="N492" t="str">
        <f t="shared" si="127"/>
        <v>Jasuke Kecil</v>
      </c>
      <c r="O492">
        <f t="shared" si="128"/>
        <v>6</v>
      </c>
      <c r="P492">
        <f t="shared" si="129"/>
        <v>15000</v>
      </c>
      <c r="R492" t="s">
        <v>208</v>
      </c>
      <c r="S492" t="str">
        <f t="shared" ref="S492:S521" si="134">VLOOKUP(T492,$G$1:$I$21,2,FALSE)</f>
        <v>MK02</v>
      </c>
      <c r="T492" t="s">
        <v>6</v>
      </c>
      <c r="U492">
        <v>6</v>
      </c>
      <c r="V492">
        <f t="shared" ref="V492:V521" si="135">VLOOKUP(T492,$G$1:$I$21,3,FALSE) * U492</f>
        <v>15000</v>
      </c>
    </row>
    <row r="493" spans="1:22" x14ac:dyDescent="0.25">
      <c r="A493" s="4">
        <v>44006</v>
      </c>
      <c r="B493" s="10" t="s">
        <v>13</v>
      </c>
      <c r="C493">
        <v>3</v>
      </c>
      <c r="D493" s="5">
        <v>5000</v>
      </c>
      <c r="E493" s="5">
        <f t="shared" si="133"/>
        <v>15000</v>
      </c>
      <c r="L493" t="s">
        <v>513</v>
      </c>
      <c r="M493" t="str">
        <f t="shared" si="126"/>
        <v>MN03</v>
      </c>
      <c r="N493" t="str">
        <f t="shared" si="127"/>
        <v>Jus Wortel</v>
      </c>
      <c r="O493">
        <f t="shared" si="128"/>
        <v>1</v>
      </c>
      <c r="P493">
        <f t="shared" si="129"/>
        <v>5000</v>
      </c>
      <c r="R493" t="s">
        <v>208</v>
      </c>
      <c r="S493" t="str">
        <f t="shared" si="134"/>
        <v>MN03</v>
      </c>
      <c r="T493" t="s">
        <v>15</v>
      </c>
      <c r="U493">
        <v>1</v>
      </c>
      <c r="V493">
        <f t="shared" si="135"/>
        <v>5000</v>
      </c>
    </row>
    <row r="494" spans="1:22" x14ac:dyDescent="0.25">
      <c r="A494" s="4">
        <v>44006</v>
      </c>
      <c r="B494" s="10" t="s">
        <v>14</v>
      </c>
      <c r="C494">
        <v>1</v>
      </c>
      <c r="D494" s="5">
        <v>5000</v>
      </c>
      <c r="E494" s="5">
        <f t="shared" si="133"/>
        <v>5000</v>
      </c>
      <c r="L494" t="s">
        <v>514</v>
      </c>
      <c r="M494" t="str">
        <f t="shared" si="126"/>
        <v>MK02</v>
      </c>
      <c r="N494" t="str">
        <f t="shared" si="127"/>
        <v>Jasuke Kecil</v>
      </c>
      <c r="O494">
        <f t="shared" si="128"/>
        <v>3</v>
      </c>
      <c r="P494">
        <f t="shared" si="129"/>
        <v>7500</v>
      </c>
      <c r="R494" t="s">
        <v>209</v>
      </c>
      <c r="S494" t="str">
        <f t="shared" si="134"/>
        <v>MK02</v>
      </c>
      <c r="T494" t="s">
        <v>6</v>
      </c>
      <c r="U494">
        <v>3</v>
      </c>
      <c r="V494">
        <f t="shared" si="135"/>
        <v>7500</v>
      </c>
    </row>
    <row r="495" spans="1:22" x14ac:dyDescent="0.25">
      <c r="A495" s="4">
        <v>44006</v>
      </c>
      <c r="B495" s="10" t="s">
        <v>15</v>
      </c>
      <c r="D495" s="5">
        <v>5000</v>
      </c>
      <c r="E495" s="5">
        <f t="shared" si="133"/>
        <v>0</v>
      </c>
      <c r="L495" t="s">
        <v>514</v>
      </c>
      <c r="M495" t="str">
        <f t="shared" si="126"/>
        <v>MN06</v>
      </c>
      <c r="N495" t="str">
        <f t="shared" si="127"/>
        <v>Jus Apel</v>
      </c>
      <c r="O495">
        <f t="shared" si="128"/>
        <v>1</v>
      </c>
      <c r="P495">
        <f t="shared" si="129"/>
        <v>5000</v>
      </c>
      <c r="R495" t="s">
        <v>209</v>
      </c>
      <c r="S495" t="str">
        <f t="shared" si="134"/>
        <v>MN06</v>
      </c>
      <c r="T495" t="s">
        <v>18</v>
      </c>
      <c r="U495">
        <v>1</v>
      </c>
      <c r="V495">
        <f t="shared" si="135"/>
        <v>5000</v>
      </c>
    </row>
    <row r="496" spans="1:22" x14ac:dyDescent="0.25">
      <c r="A496" s="4">
        <v>44006</v>
      </c>
      <c r="B496" s="10" t="s">
        <v>16</v>
      </c>
      <c r="C496">
        <v>3</v>
      </c>
      <c r="D496" s="5">
        <v>5000</v>
      </c>
      <c r="E496" s="5">
        <f t="shared" si="133"/>
        <v>15000</v>
      </c>
      <c r="L496" t="s">
        <v>514</v>
      </c>
      <c r="M496" t="str">
        <f t="shared" si="126"/>
        <v>MK01</v>
      </c>
      <c r="N496" t="str">
        <f t="shared" si="127"/>
        <v>Jasuke Besar</v>
      </c>
      <c r="O496">
        <f t="shared" si="128"/>
        <v>1</v>
      </c>
      <c r="P496">
        <f t="shared" si="129"/>
        <v>5000</v>
      </c>
      <c r="R496" t="s">
        <v>209</v>
      </c>
      <c r="S496" t="str">
        <f t="shared" si="134"/>
        <v>MK01</v>
      </c>
      <c r="T496" t="s">
        <v>5</v>
      </c>
      <c r="U496">
        <v>1</v>
      </c>
      <c r="V496">
        <f t="shared" si="135"/>
        <v>5000</v>
      </c>
    </row>
    <row r="497" spans="1:22" x14ac:dyDescent="0.25">
      <c r="A497" s="4">
        <v>44006</v>
      </c>
      <c r="B497" s="10" t="s">
        <v>17</v>
      </c>
      <c r="D497" s="5">
        <v>5000</v>
      </c>
      <c r="E497" s="5">
        <f t="shared" si="133"/>
        <v>0</v>
      </c>
      <c r="L497" t="s">
        <v>514</v>
      </c>
      <c r="M497" t="str">
        <f t="shared" si="126"/>
        <v>MK02</v>
      </c>
      <c r="N497" t="str">
        <f t="shared" si="127"/>
        <v>Jasuke Kecil</v>
      </c>
      <c r="O497">
        <f t="shared" si="128"/>
        <v>3</v>
      </c>
      <c r="P497">
        <f t="shared" si="129"/>
        <v>7500</v>
      </c>
      <c r="R497" t="s">
        <v>209</v>
      </c>
      <c r="S497" t="str">
        <f t="shared" si="134"/>
        <v>MK02</v>
      </c>
      <c r="T497" t="s">
        <v>6</v>
      </c>
      <c r="U497">
        <v>3</v>
      </c>
      <c r="V497">
        <f t="shared" si="135"/>
        <v>7500</v>
      </c>
    </row>
    <row r="498" spans="1:22" x14ac:dyDescent="0.25">
      <c r="A498" s="4">
        <v>44006</v>
      </c>
      <c r="B498" s="10" t="s">
        <v>18</v>
      </c>
      <c r="C498">
        <v>1</v>
      </c>
      <c r="D498" s="5">
        <v>5000</v>
      </c>
      <c r="E498" s="5">
        <f t="shared" si="133"/>
        <v>5000</v>
      </c>
      <c r="L498" t="s">
        <v>514</v>
      </c>
      <c r="M498" t="str">
        <f t="shared" si="126"/>
        <v>MN05</v>
      </c>
      <c r="N498" t="str">
        <f t="shared" si="127"/>
        <v>Jus Jeruk</v>
      </c>
      <c r="O498">
        <f t="shared" si="128"/>
        <v>1</v>
      </c>
      <c r="P498">
        <f t="shared" si="129"/>
        <v>5000</v>
      </c>
      <c r="R498" t="s">
        <v>209</v>
      </c>
      <c r="S498" t="str">
        <f t="shared" si="134"/>
        <v>MN05</v>
      </c>
      <c r="T498" t="s">
        <v>17</v>
      </c>
      <c r="U498">
        <v>1</v>
      </c>
      <c r="V498">
        <f t="shared" si="135"/>
        <v>5000</v>
      </c>
    </row>
    <row r="499" spans="1:22" x14ac:dyDescent="0.25">
      <c r="A499" s="4">
        <v>44006</v>
      </c>
      <c r="B499" s="10" t="s">
        <v>19</v>
      </c>
      <c r="D499" s="5">
        <v>5000</v>
      </c>
      <c r="E499" s="5">
        <f t="shared" si="133"/>
        <v>0</v>
      </c>
      <c r="L499" t="s">
        <v>515</v>
      </c>
      <c r="M499" t="str">
        <f t="shared" si="126"/>
        <v>MK05</v>
      </c>
      <c r="N499" t="str">
        <f t="shared" si="127"/>
        <v>sosis bakar</v>
      </c>
      <c r="O499">
        <f t="shared" si="128"/>
        <v>1</v>
      </c>
      <c r="P499">
        <f t="shared" si="129"/>
        <v>5000</v>
      </c>
      <c r="R499" t="s">
        <v>210</v>
      </c>
      <c r="S499" t="str">
        <f t="shared" si="134"/>
        <v>MK05</v>
      </c>
      <c r="T499" t="s">
        <v>164</v>
      </c>
      <c r="U499">
        <v>1</v>
      </c>
      <c r="V499">
        <f t="shared" si="135"/>
        <v>5000</v>
      </c>
    </row>
    <row r="500" spans="1:22" x14ac:dyDescent="0.25">
      <c r="A500" s="4">
        <v>44006</v>
      </c>
      <c r="B500" s="10" t="s">
        <v>20</v>
      </c>
      <c r="C500">
        <v>1</v>
      </c>
      <c r="D500" s="5">
        <v>5000</v>
      </c>
      <c r="E500" s="5">
        <f t="shared" si="133"/>
        <v>5000</v>
      </c>
      <c r="L500" t="s">
        <v>515</v>
      </c>
      <c r="M500" t="str">
        <f t="shared" si="126"/>
        <v>MN08</v>
      </c>
      <c r="N500" t="str">
        <f t="shared" si="127"/>
        <v>Jus Alpukat</v>
      </c>
      <c r="O500">
        <f t="shared" si="128"/>
        <v>1</v>
      </c>
      <c r="P500">
        <f t="shared" si="129"/>
        <v>5000</v>
      </c>
      <c r="R500" t="s">
        <v>210</v>
      </c>
      <c r="S500" t="str">
        <f t="shared" si="134"/>
        <v>MN08</v>
      </c>
      <c r="T500" t="s">
        <v>20</v>
      </c>
      <c r="U500">
        <v>1</v>
      </c>
      <c r="V500">
        <f t="shared" si="135"/>
        <v>5000</v>
      </c>
    </row>
    <row r="501" spans="1:22" x14ac:dyDescent="0.25">
      <c r="A501" s="4">
        <v>44006</v>
      </c>
      <c r="B501" s="10" t="s">
        <v>21</v>
      </c>
      <c r="D501" s="5">
        <v>7000</v>
      </c>
      <c r="E501" s="5">
        <f t="shared" si="133"/>
        <v>0</v>
      </c>
      <c r="L501" t="s">
        <v>516</v>
      </c>
      <c r="M501" t="str">
        <f t="shared" si="126"/>
        <v>MK01</v>
      </c>
      <c r="N501" t="str">
        <f t="shared" si="127"/>
        <v>Jasuke Besar</v>
      </c>
      <c r="O501">
        <f t="shared" si="128"/>
        <v>1</v>
      </c>
      <c r="P501">
        <f t="shared" si="129"/>
        <v>5000</v>
      </c>
      <c r="R501" t="s">
        <v>211</v>
      </c>
      <c r="S501" t="str">
        <f t="shared" si="134"/>
        <v>MK01</v>
      </c>
      <c r="T501" t="s">
        <v>5</v>
      </c>
      <c r="U501">
        <v>1</v>
      </c>
      <c r="V501">
        <f t="shared" si="135"/>
        <v>5000</v>
      </c>
    </row>
    <row r="502" spans="1:22" x14ac:dyDescent="0.25">
      <c r="A502" s="4">
        <v>44006</v>
      </c>
      <c r="B502" s="10" t="s">
        <v>22</v>
      </c>
      <c r="D502" s="5">
        <v>7000</v>
      </c>
      <c r="E502" s="5">
        <f t="shared" si="133"/>
        <v>0</v>
      </c>
      <c r="L502" t="s">
        <v>516</v>
      </c>
      <c r="M502" t="str">
        <f t="shared" si="126"/>
        <v>MK08</v>
      </c>
      <c r="N502" t="str">
        <f t="shared" si="127"/>
        <v>Pentol Pedas</v>
      </c>
      <c r="O502">
        <f t="shared" si="128"/>
        <v>1</v>
      </c>
      <c r="P502">
        <f t="shared" si="129"/>
        <v>5000</v>
      </c>
      <c r="R502" t="s">
        <v>211</v>
      </c>
      <c r="S502" t="str">
        <f t="shared" si="134"/>
        <v>MK08</v>
      </c>
      <c r="T502" t="s">
        <v>12</v>
      </c>
      <c r="U502">
        <v>1</v>
      </c>
      <c r="V502">
        <f t="shared" si="135"/>
        <v>5000</v>
      </c>
    </row>
    <row r="503" spans="1:22" x14ac:dyDescent="0.25">
      <c r="A503" s="4">
        <v>44006</v>
      </c>
      <c r="B503" s="10" t="s">
        <v>23</v>
      </c>
      <c r="D503" s="5">
        <v>7000</v>
      </c>
      <c r="E503" s="5">
        <f t="shared" si="133"/>
        <v>0</v>
      </c>
      <c r="L503" t="s">
        <v>517</v>
      </c>
      <c r="M503" t="str">
        <f t="shared" si="126"/>
        <v>MK03</v>
      </c>
      <c r="N503" t="str">
        <f t="shared" si="127"/>
        <v>Sosis Paketan</v>
      </c>
      <c r="O503">
        <f t="shared" si="128"/>
        <v>1</v>
      </c>
      <c r="P503">
        <f t="shared" si="129"/>
        <v>5000</v>
      </c>
      <c r="R503" t="s">
        <v>212</v>
      </c>
      <c r="S503" t="str">
        <f t="shared" si="134"/>
        <v>MK03</v>
      </c>
      <c r="T503" t="s">
        <v>7</v>
      </c>
      <c r="U503">
        <v>1</v>
      </c>
      <c r="V503">
        <f t="shared" si="135"/>
        <v>5000</v>
      </c>
    </row>
    <row r="504" spans="1:22" x14ac:dyDescent="0.25">
      <c r="A504" s="4">
        <v>44006</v>
      </c>
      <c r="B504" s="10" t="s">
        <v>24</v>
      </c>
      <c r="D504" s="5">
        <v>7000</v>
      </c>
      <c r="E504" s="5">
        <f t="shared" si="133"/>
        <v>0</v>
      </c>
      <c r="L504" t="s">
        <v>517</v>
      </c>
      <c r="M504" t="str">
        <f t="shared" si="126"/>
        <v>MK05</v>
      </c>
      <c r="N504" t="str">
        <f t="shared" si="127"/>
        <v>sosis bakar</v>
      </c>
      <c r="O504">
        <f t="shared" si="128"/>
        <v>1</v>
      </c>
      <c r="P504">
        <f t="shared" si="129"/>
        <v>5000</v>
      </c>
      <c r="R504" t="s">
        <v>212</v>
      </c>
      <c r="S504" t="str">
        <f t="shared" si="134"/>
        <v>MK05</v>
      </c>
      <c r="T504" t="s">
        <v>164</v>
      </c>
      <c r="U504">
        <v>1</v>
      </c>
      <c r="V504">
        <f t="shared" si="135"/>
        <v>5000</v>
      </c>
    </row>
    <row r="505" spans="1:22" x14ac:dyDescent="0.25">
      <c r="A505" s="6" t="s">
        <v>4</v>
      </c>
      <c r="B505" s="11"/>
      <c r="C505" s="8"/>
      <c r="D505" s="8"/>
      <c r="E505" s="9">
        <f>SUM(E485:E504)</f>
        <v>145000</v>
      </c>
      <c r="L505" t="s">
        <v>518</v>
      </c>
      <c r="M505" t="str">
        <f t="shared" si="126"/>
        <v>MK01</v>
      </c>
      <c r="N505" t="str">
        <f t="shared" si="127"/>
        <v>Jasuke Besar</v>
      </c>
      <c r="O505">
        <f t="shared" si="128"/>
        <v>1</v>
      </c>
      <c r="P505">
        <f t="shared" si="129"/>
        <v>5000</v>
      </c>
      <c r="R505" t="s">
        <v>213</v>
      </c>
      <c r="S505" t="str">
        <f t="shared" si="134"/>
        <v>MK01</v>
      </c>
      <c r="T505" t="s">
        <v>5</v>
      </c>
      <c r="U505">
        <v>1</v>
      </c>
      <c r="V505">
        <f t="shared" si="135"/>
        <v>5000</v>
      </c>
    </row>
    <row r="506" spans="1:22" x14ac:dyDescent="0.25">
      <c r="A506" s="4">
        <v>44007</v>
      </c>
      <c r="B506" s="10" t="s">
        <v>5</v>
      </c>
      <c r="C506">
        <v>6</v>
      </c>
      <c r="D506" s="5">
        <v>5000</v>
      </c>
      <c r="E506" s="5">
        <f>D506*C506</f>
        <v>30000</v>
      </c>
      <c r="L506" t="s">
        <v>519</v>
      </c>
      <c r="M506" t="str">
        <f t="shared" si="126"/>
        <v>MK03</v>
      </c>
      <c r="N506" t="str">
        <f t="shared" si="127"/>
        <v>Sosis Paketan</v>
      </c>
      <c r="O506">
        <f t="shared" si="128"/>
        <v>1</v>
      </c>
      <c r="P506">
        <f t="shared" si="129"/>
        <v>5000</v>
      </c>
      <c r="R506" t="s">
        <v>214</v>
      </c>
      <c r="S506" t="str">
        <f t="shared" si="134"/>
        <v>MK03</v>
      </c>
      <c r="T506" t="s">
        <v>7</v>
      </c>
      <c r="U506">
        <v>1</v>
      </c>
      <c r="V506">
        <f t="shared" si="135"/>
        <v>5000</v>
      </c>
    </row>
    <row r="507" spans="1:22" x14ac:dyDescent="0.25">
      <c r="A507" s="4">
        <v>44007</v>
      </c>
      <c r="B507" s="10" t="s">
        <v>6</v>
      </c>
      <c r="C507">
        <v>2</v>
      </c>
      <c r="D507" s="5">
        <v>2500</v>
      </c>
      <c r="E507" s="5">
        <f>D507*C507</f>
        <v>5000</v>
      </c>
      <c r="K507" s="4">
        <v>44012</v>
      </c>
      <c r="L507" t="s">
        <v>520</v>
      </c>
      <c r="M507" t="str">
        <f t="shared" si="126"/>
        <v>MN03</v>
      </c>
      <c r="N507" t="str">
        <f t="shared" si="127"/>
        <v>Jus Wortel</v>
      </c>
      <c r="O507">
        <f t="shared" si="128"/>
        <v>1</v>
      </c>
      <c r="P507">
        <f t="shared" si="129"/>
        <v>5000</v>
      </c>
      <c r="R507" t="s">
        <v>215</v>
      </c>
      <c r="S507" t="str">
        <f t="shared" si="134"/>
        <v>MN03</v>
      </c>
      <c r="T507" t="s">
        <v>15</v>
      </c>
      <c r="U507">
        <v>1</v>
      </c>
      <c r="V507">
        <f t="shared" si="135"/>
        <v>5000</v>
      </c>
    </row>
    <row r="508" spans="1:22" x14ac:dyDescent="0.25">
      <c r="A508" s="4">
        <v>44007</v>
      </c>
      <c r="B508" s="10" t="s">
        <v>7</v>
      </c>
      <c r="C508">
        <v>1</v>
      </c>
      <c r="D508" s="5">
        <v>5000</v>
      </c>
      <c r="E508" s="5">
        <f t="shared" ref="E508" si="136">D508*C508</f>
        <v>5000</v>
      </c>
      <c r="L508" t="s">
        <v>521</v>
      </c>
      <c r="M508" t="str">
        <f t="shared" si="126"/>
        <v>MK02</v>
      </c>
      <c r="N508" t="str">
        <f t="shared" si="127"/>
        <v>Jasuke Kecil</v>
      </c>
      <c r="O508">
        <f t="shared" si="128"/>
        <v>2</v>
      </c>
      <c r="P508">
        <f t="shared" si="129"/>
        <v>5000</v>
      </c>
      <c r="R508" t="s">
        <v>216</v>
      </c>
      <c r="S508" t="str">
        <f t="shared" si="134"/>
        <v>MK02</v>
      </c>
      <c r="T508" t="s">
        <v>6</v>
      </c>
      <c r="U508">
        <v>2</v>
      </c>
      <c r="V508">
        <f t="shared" si="135"/>
        <v>5000</v>
      </c>
    </row>
    <row r="509" spans="1:22" x14ac:dyDescent="0.25">
      <c r="A509" s="4">
        <v>44007</v>
      </c>
      <c r="B509" s="10" t="s">
        <v>8</v>
      </c>
      <c r="C509">
        <v>16</v>
      </c>
      <c r="D509" s="5">
        <v>500</v>
      </c>
      <c r="E509" s="5">
        <f>D509*C509</f>
        <v>8000</v>
      </c>
      <c r="L509" t="s">
        <v>522</v>
      </c>
      <c r="M509" t="str">
        <f t="shared" si="126"/>
        <v>MK03</v>
      </c>
      <c r="N509" t="str">
        <f t="shared" si="127"/>
        <v>Sosis Paketan</v>
      </c>
      <c r="O509">
        <f t="shared" si="128"/>
        <v>1</v>
      </c>
      <c r="P509">
        <f t="shared" si="129"/>
        <v>5000</v>
      </c>
      <c r="R509" t="s">
        <v>217</v>
      </c>
      <c r="S509" t="str">
        <f t="shared" si="134"/>
        <v>MK03</v>
      </c>
      <c r="T509" t="s">
        <v>7</v>
      </c>
      <c r="U509">
        <v>1</v>
      </c>
      <c r="V509">
        <f t="shared" si="135"/>
        <v>5000</v>
      </c>
    </row>
    <row r="510" spans="1:22" x14ac:dyDescent="0.25">
      <c r="A510" s="4">
        <v>44007</v>
      </c>
      <c r="B510" s="10" t="s">
        <v>9</v>
      </c>
      <c r="C510">
        <v>2</v>
      </c>
      <c r="D510" s="5">
        <v>5000</v>
      </c>
      <c r="E510" s="5">
        <f t="shared" ref="E510:E525" si="137">D510*C510</f>
        <v>10000</v>
      </c>
      <c r="L510" t="s">
        <v>522</v>
      </c>
      <c r="M510" t="str">
        <f t="shared" si="126"/>
        <v>MK01</v>
      </c>
      <c r="N510" t="str">
        <f t="shared" si="127"/>
        <v>Jasuke Besar</v>
      </c>
      <c r="O510">
        <f t="shared" si="128"/>
        <v>3</v>
      </c>
      <c r="P510">
        <f t="shared" si="129"/>
        <v>15000</v>
      </c>
      <c r="R510" t="s">
        <v>217</v>
      </c>
      <c r="S510" t="str">
        <f t="shared" si="134"/>
        <v>MK01</v>
      </c>
      <c r="T510" t="s">
        <v>5</v>
      </c>
      <c r="U510">
        <v>3</v>
      </c>
      <c r="V510">
        <f t="shared" si="135"/>
        <v>15000</v>
      </c>
    </row>
    <row r="511" spans="1:22" x14ac:dyDescent="0.25">
      <c r="A511" s="4">
        <v>44007</v>
      </c>
      <c r="B511" s="10" t="s">
        <v>10</v>
      </c>
      <c r="D511" s="5">
        <v>5000</v>
      </c>
      <c r="E511" s="5">
        <f t="shared" si="137"/>
        <v>0</v>
      </c>
      <c r="L511" t="s">
        <v>522</v>
      </c>
      <c r="M511" t="str">
        <f t="shared" si="126"/>
        <v>MN04</v>
      </c>
      <c r="N511" t="str">
        <f t="shared" si="127"/>
        <v>Jus Jambu</v>
      </c>
      <c r="O511">
        <f t="shared" si="128"/>
        <v>2</v>
      </c>
      <c r="P511">
        <f t="shared" si="129"/>
        <v>10000</v>
      </c>
      <c r="R511" t="s">
        <v>217</v>
      </c>
      <c r="S511" t="str">
        <f t="shared" si="134"/>
        <v>MN04</v>
      </c>
      <c r="T511" t="s">
        <v>16</v>
      </c>
      <c r="U511">
        <v>2</v>
      </c>
      <c r="V511">
        <f t="shared" si="135"/>
        <v>10000</v>
      </c>
    </row>
    <row r="512" spans="1:22" x14ac:dyDescent="0.25">
      <c r="A512" s="4">
        <v>44007</v>
      </c>
      <c r="B512" s="10" t="s">
        <v>11</v>
      </c>
      <c r="D512" s="5">
        <v>10000</v>
      </c>
      <c r="E512" s="5">
        <f t="shared" si="137"/>
        <v>0</v>
      </c>
      <c r="L512" t="s">
        <v>523</v>
      </c>
      <c r="M512" t="str">
        <f t="shared" si="126"/>
        <v>MK06</v>
      </c>
      <c r="N512" t="str">
        <f t="shared" si="127"/>
        <v>krupuk pecel</v>
      </c>
      <c r="O512">
        <f t="shared" si="128"/>
        <v>1</v>
      </c>
      <c r="P512">
        <f t="shared" si="129"/>
        <v>5000</v>
      </c>
      <c r="R512" t="s">
        <v>218</v>
      </c>
      <c r="S512" t="str">
        <f t="shared" si="134"/>
        <v>MK06</v>
      </c>
      <c r="T512" t="s">
        <v>83</v>
      </c>
      <c r="U512">
        <v>1</v>
      </c>
      <c r="V512">
        <f t="shared" si="135"/>
        <v>5000</v>
      </c>
    </row>
    <row r="513" spans="1:22" x14ac:dyDescent="0.25">
      <c r="A513" s="4">
        <v>44007</v>
      </c>
      <c r="B513" s="10" t="s">
        <v>12</v>
      </c>
      <c r="C513">
        <v>1</v>
      </c>
      <c r="D513" s="5">
        <v>5000</v>
      </c>
      <c r="E513" s="5">
        <f t="shared" si="137"/>
        <v>5000</v>
      </c>
      <c r="L513" t="s">
        <v>523</v>
      </c>
      <c r="M513" t="str">
        <f t="shared" si="126"/>
        <v>MK02</v>
      </c>
      <c r="N513" t="str">
        <f t="shared" si="127"/>
        <v>Jasuke Kecil</v>
      </c>
      <c r="O513">
        <f t="shared" si="128"/>
        <v>1</v>
      </c>
      <c r="P513">
        <f t="shared" si="129"/>
        <v>2500</v>
      </c>
      <c r="R513" t="s">
        <v>218</v>
      </c>
      <c r="S513" t="str">
        <f t="shared" si="134"/>
        <v>MK02</v>
      </c>
      <c r="T513" t="s">
        <v>6</v>
      </c>
      <c r="U513">
        <v>1</v>
      </c>
      <c r="V513">
        <f t="shared" si="135"/>
        <v>2500</v>
      </c>
    </row>
    <row r="514" spans="1:22" x14ac:dyDescent="0.25">
      <c r="A514" s="4">
        <v>44007</v>
      </c>
      <c r="B514" s="10" t="s">
        <v>13</v>
      </c>
      <c r="D514" s="5">
        <v>5000</v>
      </c>
      <c r="E514" s="5">
        <f t="shared" si="137"/>
        <v>0</v>
      </c>
      <c r="L514" t="s">
        <v>523</v>
      </c>
      <c r="M514" t="str">
        <f t="shared" si="126"/>
        <v>MN08</v>
      </c>
      <c r="N514" t="str">
        <f t="shared" si="127"/>
        <v>Jus Alpukat</v>
      </c>
      <c r="O514">
        <f t="shared" si="128"/>
        <v>1</v>
      </c>
      <c r="P514">
        <f t="shared" si="129"/>
        <v>5000</v>
      </c>
      <c r="R514" t="s">
        <v>218</v>
      </c>
      <c r="S514" t="str">
        <f t="shared" si="134"/>
        <v>MN08</v>
      </c>
      <c r="T514" t="s">
        <v>20</v>
      </c>
      <c r="U514">
        <v>1</v>
      </c>
      <c r="V514">
        <f t="shared" si="135"/>
        <v>5000</v>
      </c>
    </row>
    <row r="515" spans="1:22" x14ac:dyDescent="0.25">
      <c r="A515" s="4">
        <v>44007</v>
      </c>
      <c r="B515" s="10" t="s">
        <v>14</v>
      </c>
      <c r="D515" s="5">
        <v>5000</v>
      </c>
      <c r="E515" s="5">
        <f t="shared" si="137"/>
        <v>0</v>
      </c>
      <c r="L515" t="s">
        <v>524</v>
      </c>
      <c r="M515" t="str">
        <f t="shared" si="126"/>
        <v>MK01</v>
      </c>
      <c r="N515" t="str">
        <f t="shared" si="127"/>
        <v>Jasuke Besar</v>
      </c>
      <c r="O515">
        <f t="shared" si="128"/>
        <v>1</v>
      </c>
      <c r="P515">
        <f t="shared" si="129"/>
        <v>5000</v>
      </c>
      <c r="R515" t="s">
        <v>219</v>
      </c>
      <c r="S515" t="str">
        <f t="shared" si="134"/>
        <v>MK01</v>
      </c>
      <c r="T515" t="s">
        <v>5</v>
      </c>
      <c r="U515">
        <v>1</v>
      </c>
      <c r="V515">
        <f t="shared" si="135"/>
        <v>5000</v>
      </c>
    </row>
    <row r="516" spans="1:22" x14ac:dyDescent="0.25">
      <c r="A516" s="4">
        <v>44007</v>
      </c>
      <c r="B516" s="10" t="s">
        <v>15</v>
      </c>
      <c r="D516" s="5">
        <v>5000</v>
      </c>
      <c r="E516" s="5">
        <f t="shared" si="137"/>
        <v>0</v>
      </c>
      <c r="L516" t="s">
        <v>524</v>
      </c>
      <c r="M516" t="str">
        <f t="shared" si="126"/>
        <v>MN09</v>
      </c>
      <c r="N516" t="str">
        <f t="shared" si="127"/>
        <v>Rostea Milo</v>
      </c>
      <c r="O516">
        <f t="shared" si="128"/>
        <v>1</v>
      </c>
      <c r="P516">
        <f t="shared" si="129"/>
        <v>7000</v>
      </c>
      <c r="R516" t="s">
        <v>219</v>
      </c>
      <c r="S516" t="str">
        <f t="shared" si="134"/>
        <v>MN09</v>
      </c>
      <c r="T516" t="s">
        <v>21</v>
      </c>
      <c r="U516">
        <v>1</v>
      </c>
      <c r="V516">
        <f t="shared" si="135"/>
        <v>7000</v>
      </c>
    </row>
    <row r="517" spans="1:22" x14ac:dyDescent="0.25">
      <c r="A517" s="4">
        <v>44007</v>
      </c>
      <c r="B517" s="10" t="s">
        <v>16</v>
      </c>
      <c r="D517" s="5">
        <v>5000</v>
      </c>
      <c r="E517" s="5">
        <f t="shared" si="137"/>
        <v>0</v>
      </c>
      <c r="L517" t="s">
        <v>525</v>
      </c>
      <c r="M517" t="str">
        <f t="shared" si="126"/>
        <v>MK06</v>
      </c>
      <c r="N517" t="str">
        <f t="shared" si="127"/>
        <v>krupuk pecel</v>
      </c>
      <c r="O517">
        <f t="shared" si="128"/>
        <v>2</v>
      </c>
      <c r="P517">
        <f t="shared" si="129"/>
        <v>10000</v>
      </c>
      <c r="R517" t="s">
        <v>220</v>
      </c>
      <c r="S517" t="str">
        <f t="shared" si="134"/>
        <v>MK06</v>
      </c>
      <c r="T517" t="s">
        <v>83</v>
      </c>
      <c r="U517">
        <v>2</v>
      </c>
      <c r="V517">
        <f t="shared" si="135"/>
        <v>10000</v>
      </c>
    </row>
    <row r="518" spans="1:22" x14ac:dyDescent="0.25">
      <c r="A518" s="4">
        <v>44007</v>
      </c>
      <c r="B518" s="10" t="s">
        <v>17</v>
      </c>
      <c r="D518" s="5">
        <v>5000</v>
      </c>
      <c r="E518" s="5">
        <f t="shared" si="137"/>
        <v>0</v>
      </c>
      <c r="L518" t="s">
        <v>526</v>
      </c>
      <c r="M518" t="str">
        <f t="shared" si="126"/>
        <v>MK01</v>
      </c>
      <c r="N518" t="str">
        <f t="shared" si="127"/>
        <v>Jasuke Besar</v>
      </c>
      <c r="O518">
        <f t="shared" si="128"/>
        <v>1</v>
      </c>
      <c r="P518">
        <f t="shared" si="129"/>
        <v>5000</v>
      </c>
      <c r="R518" t="s">
        <v>221</v>
      </c>
      <c r="S518" t="str">
        <f t="shared" si="134"/>
        <v>MK01</v>
      </c>
      <c r="T518" s="12" t="s">
        <v>5</v>
      </c>
      <c r="U518">
        <v>1</v>
      </c>
      <c r="V518">
        <f t="shared" si="135"/>
        <v>5000</v>
      </c>
    </row>
    <row r="519" spans="1:22" x14ac:dyDescent="0.25">
      <c r="A519" s="4">
        <v>44007</v>
      </c>
      <c r="B519" s="10" t="s">
        <v>18</v>
      </c>
      <c r="D519" s="5">
        <v>5000</v>
      </c>
      <c r="E519" s="5">
        <f t="shared" si="137"/>
        <v>0</v>
      </c>
      <c r="L519" t="s">
        <v>526</v>
      </c>
      <c r="M519" t="str">
        <f t="shared" si="126"/>
        <v>MN04</v>
      </c>
      <c r="N519" t="str">
        <f t="shared" si="127"/>
        <v>Jus Jambu</v>
      </c>
      <c r="O519">
        <f t="shared" si="128"/>
        <v>1</v>
      </c>
      <c r="P519">
        <f t="shared" si="129"/>
        <v>5000</v>
      </c>
      <c r="R519" t="s">
        <v>221</v>
      </c>
      <c r="S519" t="str">
        <f t="shared" si="134"/>
        <v>MN04</v>
      </c>
      <c r="T519" t="s">
        <v>16</v>
      </c>
      <c r="U519">
        <v>1</v>
      </c>
      <c r="V519">
        <f t="shared" si="135"/>
        <v>5000</v>
      </c>
    </row>
    <row r="520" spans="1:22" x14ac:dyDescent="0.25">
      <c r="A520" s="4">
        <v>44007</v>
      </c>
      <c r="B520" s="10" t="s">
        <v>19</v>
      </c>
      <c r="C520">
        <v>2</v>
      </c>
      <c r="D520" s="5">
        <v>5000</v>
      </c>
      <c r="E520" s="5">
        <f t="shared" si="137"/>
        <v>10000</v>
      </c>
      <c r="L520" t="s">
        <v>527</v>
      </c>
      <c r="M520" t="str">
        <f t="shared" si="126"/>
        <v>MN11</v>
      </c>
      <c r="N520" t="str">
        <f t="shared" si="127"/>
        <v>Rostea Bubble</v>
      </c>
      <c r="O520">
        <f t="shared" si="128"/>
        <v>1</v>
      </c>
      <c r="P520">
        <f t="shared" si="129"/>
        <v>7000</v>
      </c>
      <c r="R520" t="s">
        <v>222</v>
      </c>
      <c r="S520" t="str">
        <f t="shared" si="134"/>
        <v>MN11</v>
      </c>
      <c r="T520" t="s">
        <v>23</v>
      </c>
      <c r="U520">
        <v>1</v>
      </c>
      <c r="V520">
        <f t="shared" si="135"/>
        <v>7000</v>
      </c>
    </row>
    <row r="521" spans="1:22" x14ac:dyDescent="0.25">
      <c r="A521" s="4">
        <v>44007</v>
      </c>
      <c r="B521" s="10" t="s">
        <v>20</v>
      </c>
      <c r="C521">
        <v>4</v>
      </c>
      <c r="D521" s="5">
        <v>5000</v>
      </c>
      <c r="E521" s="5">
        <f t="shared" si="137"/>
        <v>20000</v>
      </c>
      <c r="L521" t="s">
        <v>527</v>
      </c>
      <c r="M521" t="str">
        <f t="shared" si="126"/>
        <v>MK06</v>
      </c>
      <c r="N521" t="str">
        <f t="shared" si="127"/>
        <v>krupuk pecel</v>
      </c>
      <c r="O521">
        <f t="shared" si="128"/>
        <v>1</v>
      </c>
      <c r="P521">
        <f t="shared" si="129"/>
        <v>5000</v>
      </c>
      <c r="R521" t="s">
        <v>222</v>
      </c>
      <c r="S521" t="str">
        <f t="shared" si="134"/>
        <v>MK06</v>
      </c>
      <c r="T521" t="s">
        <v>83</v>
      </c>
      <c r="U521">
        <v>1</v>
      </c>
      <c r="V521">
        <f t="shared" si="135"/>
        <v>5000</v>
      </c>
    </row>
    <row r="522" spans="1:22" x14ac:dyDescent="0.25">
      <c r="A522" s="4">
        <v>44007</v>
      </c>
      <c r="B522" s="10" t="s">
        <v>21</v>
      </c>
      <c r="D522" s="5">
        <v>7000</v>
      </c>
      <c r="E522" s="5">
        <f t="shared" si="137"/>
        <v>0</v>
      </c>
    </row>
    <row r="523" spans="1:22" x14ac:dyDescent="0.25">
      <c r="A523" s="4">
        <v>44007</v>
      </c>
      <c r="B523" s="10" t="s">
        <v>22</v>
      </c>
      <c r="D523" s="5">
        <v>7000</v>
      </c>
      <c r="E523" s="5">
        <f t="shared" si="137"/>
        <v>0</v>
      </c>
    </row>
    <row r="524" spans="1:22" x14ac:dyDescent="0.25">
      <c r="A524" s="4">
        <v>44007</v>
      </c>
      <c r="B524" s="10" t="s">
        <v>23</v>
      </c>
      <c r="D524" s="5">
        <v>7000</v>
      </c>
      <c r="E524" s="5">
        <f t="shared" si="137"/>
        <v>0</v>
      </c>
    </row>
    <row r="525" spans="1:22" x14ac:dyDescent="0.25">
      <c r="A525" s="4">
        <v>44007</v>
      </c>
      <c r="B525" s="10" t="s">
        <v>24</v>
      </c>
      <c r="C525">
        <v>1</v>
      </c>
      <c r="D525" s="5">
        <v>7000</v>
      </c>
      <c r="E525" s="5">
        <f t="shared" si="137"/>
        <v>7000</v>
      </c>
    </row>
    <row r="526" spans="1:22" x14ac:dyDescent="0.25">
      <c r="A526" s="6" t="s">
        <v>4</v>
      </c>
      <c r="B526" s="11"/>
      <c r="C526" s="8"/>
      <c r="D526" s="8"/>
      <c r="E526" s="9">
        <f>SUM(E506:E525)</f>
        <v>100000</v>
      </c>
    </row>
    <row r="527" spans="1:22" x14ac:dyDescent="0.25">
      <c r="A527" s="4">
        <v>44008</v>
      </c>
      <c r="B527" s="10" t="s">
        <v>5</v>
      </c>
      <c r="C527">
        <v>7</v>
      </c>
      <c r="D527" s="5">
        <v>5000</v>
      </c>
      <c r="E527" s="5">
        <f>D527*C527</f>
        <v>35000</v>
      </c>
    </row>
    <row r="528" spans="1:22" x14ac:dyDescent="0.25">
      <c r="A528" s="4">
        <v>44008</v>
      </c>
      <c r="B528" s="10" t="s">
        <v>6</v>
      </c>
      <c r="C528">
        <v>2</v>
      </c>
      <c r="D528" s="5">
        <v>2500</v>
      </c>
      <c r="E528" s="5">
        <f>D528*C528</f>
        <v>5000</v>
      </c>
      <c r="N528" t="s">
        <v>13</v>
      </c>
      <c r="O528">
        <f>COUNTIF($N$2:$N$521,N528)</f>
        <v>10</v>
      </c>
    </row>
    <row r="529" spans="1:23" x14ac:dyDescent="0.25">
      <c r="A529" s="4">
        <v>44008</v>
      </c>
      <c r="B529" s="10" t="s">
        <v>7</v>
      </c>
      <c r="D529" s="5">
        <v>5000</v>
      </c>
      <c r="E529" s="5">
        <f t="shared" ref="E529" si="138">D529*C529</f>
        <v>0</v>
      </c>
      <c r="N529" t="s">
        <v>14</v>
      </c>
      <c r="O529">
        <f t="shared" ref="O529:O547" si="139">COUNTIF($N$2:$N$521,N529)</f>
        <v>13</v>
      </c>
    </row>
    <row r="530" spans="1:23" x14ac:dyDescent="0.25">
      <c r="A530" s="4">
        <v>44008</v>
      </c>
      <c r="B530" s="10" t="s">
        <v>8</v>
      </c>
      <c r="C530">
        <v>10</v>
      </c>
      <c r="D530" s="5">
        <v>500</v>
      </c>
      <c r="E530" s="5">
        <f>D530*C530</f>
        <v>5000</v>
      </c>
      <c r="N530" t="s">
        <v>15</v>
      </c>
      <c r="O530">
        <f t="shared" si="139"/>
        <v>11</v>
      </c>
    </row>
    <row r="531" spans="1:23" x14ac:dyDescent="0.25">
      <c r="A531" s="4">
        <v>44008</v>
      </c>
      <c r="B531" s="10" t="s">
        <v>9</v>
      </c>
      <c r="C531">
        <v>6</v>
      </c>
      <c r="D531" s="5">
        <v>5000</v>
      </c>
      <c r="E531" s="5">
        <f t="shared" ref="E531:E546" si="140">D531*C531</f>
        <v>30000</v>
      </c>
      <c r="N531" t="s">
        <v>16</v>
      </c>
      <c r="O531">
        <f t="shared" si="139"/>
        <v>35</v>
      </c>
    </row>
    <row r="532" spans="1:23" x14ac:dyDescent="0.25">
      <c r="A532" s="4">
        <v>44008</v>
      </c>
      <c r="B532" s="10" t="s">
        <v>10</v>
      </c>
      <c r="C532">
        <v>1</v>
      </c>
      <c r="D532" s="5">
        <v>5000</v>
      </c>
      <c r="E532" s="5">
        <f t="shared" si="140"/>
        <v>5000</v>
      </c>
      <c r="N532" t="s">
        <v>17</v>
      </c>
      <c r="O532">
        <f t="shared" si="139"/>
        <v>16</v>
      </c>
    </row>
    <row r="533" spans="1:23" x14ac:dyDescent="0.25">
      <c r="A533" s="4">
        <v>44008</v>
      </c>
      <c r="B533" s="10" t="s">
        <v>11</v>
      </c>
      <c r="D533" s="5">
        <v>10000</v>
      </c>
      <c r="E533" s="5">
        <f t="shared" si="140"/>
        <v>0</v>
      </c>
      <c r="N533" t="s">
        <v>18</v>
      </c>
      <c r="O533">
        <f t="shared" si="139"/>
        <v>12</v>
      </c>
    </row>
    <row r="534" spans="1:23" x14ac:dyDescent="0.25">
      <c r="A534" s="4">
        <v>44008</v>
      </c>
      <c r="B534" s="10" t="s">
        <v>12</v>
      </c>
      <c r="C534">
        <v>2</v>
      </c>
      <c r="D534" s="5">
        <v>5000</v>
      </c>
      <c r="E534" s="5">
        <f t="shared" si="140"/>
        <v>10000</v>
      </c>
      <c r="N534" t="s">
        <v>19</v>
      </c>
      <c r="O534">
        <f t="shared" si="139"/>
        <v>7</v>
      </c>
      <c r="T534" s="8"/>
      <c r="U534" s="8"/>
      <c r="V534" s="8"/>
      <c r="W534" s="8"/>
    </row>
    <row r="535" spans="1:23" x14ac:dyDescent="0.25">
      <c r="A535" s="4">
        <v>44008</v>
      </c>
      <c r="B535" s="10" t="s">
        <v>13</v>
      </c>
      <c r="D535" s="5">
        <v>5000</v>
      </c>
      <c r="E535" s="5">
        <f t="shared" si="140"/>
        <v>0</v>
      </c>
      <c r="N535" t="s">
        <v>20</v>
      </c>
      <c r="O535">
        <f t="shared" si="139"/>
        <v>20</v>
      </c>
    </row>
    <row r="536" spans="1:23" x14ac:dyDescent="0.25">
      <c r="A536" s="4">
        <v>44008</v>
      </c>
      <c r="B536" s="10" t="s">
        <v>14</v>
      </c>
      <c r="D536" s="5">
        <v>5000</v>
      </c>
      <c r="E536" s="5">
        <f t="shared" si="140"/>
        <v>0</v>
      </c>
      <c r="N536" t="s">
        <v>21</v>
      </c>
      <c r="O536">
        <f t="shared" si="139"/>
        <v>8</v>
      </c>
    </row>
    <row r="537" spans="1:23" x14ac:dyDescent="0.25">
      <c r="A537" s="4">
        <v>44008</v>
      </c>
      <c r="B537" s="10" t="s">
        <v>15</v>
      </c>
      <c r="C537">
        <v>1</v>
      </c>
      <c r="D537" s="5">
        <v>5000</v>
      </c>
      <c r="E537" s="5">
        <f t="shared" si="140"/>
        <v>5000</v>
      </c>
      <c r="N537" t="s">
        <v>22</v>
      </c>
      <c r="O537">
        <f t="shared" si="139"/>
        <v>10</v>
      </c>
    </row>
    <row r="538" spans="1:23" x14ac:dyDescent="0.25">
      <c r="A538" s="4">
        <v>44008</v>
      </c>
      <c r="B538" s="10" t="s">
        <v>16</v>
      </c>
      <c r="C538">
        <v>1</v>
      </c>
      <c r="D538" s="5">
        <v>5000</v>
      </c>
      <c r="E538" s="5">
        <f t="shared" si="140"/>
        <v>5000</v>
      </c>
      <c r="N538" t="s">
        <v>23</v>
      </c>
      <c r="O538">
        <f t="shared" si="139"/>
        <v>9</v>
      </c>
    </row>
    <row r="539" spans="1:23" x14ac:dyDescent="0.25">
      <c r="A539" s="4">
        <v>44008</v>
      </c>
      <c r="B539" s="10" t="s">
        <v>17</v>
      </c>
      <c r="C539">
        <v>1</v>
      </c>
      <c r="D539" s="5">
        <v>5000</v>
      </c>
      <c r="E539" s="5">
        <f t="shared" si="140"/>
        <v>5000</v>
      </c>
      <c r="N539" t="s">
        <v>58</v>
      </c>
      <c r="O539">
        <f t="shared" si="139"/>
        <v>8</v>
      </c>
    </row>
    <row r="540" spans="1:23" x14ac:dyDescent="0.25">
      <c r="A540" s="4">
        <v>44008</v>
      </c>
      <c r="B540" s="10" t="s">
        <v>18</v>
      </c>
      <c r="D540" s="5">
        <v>5000</v>
      </c>
      <c r="E540" s="5">
        <f t="shared" si="140"/>
        <v>0</v>
      </c>
      <c r="N540" t="s">
        <v>5</v>
      </c>
      <c r="O540">
        <f t="shared" si="139"/>
        <v>90</v>
      </c>
    </row>
    <row r="541" spans="1:23" x14ac:dyDescent="0.25">
      <c r="A541" s="4">
        <v>44008</v>
      </c>
      <c r="B541" s="10" t="s">
        <v>19</v>
      </c>
      <c r="D541" s="5">
        <v>5000</v>
      </c>
      <c r="E541" s="5">
        <f t="shared" si="140"/>
        <v>0</v>
      </c>
      <c r="N541" t="s">
        <v>6</v>
      </c>
      <c r="O541">
        <f t="shared" si="139"/>
        <v>50</v>
      </c>
    </row>
    <row r="542" spans="1:23" x14ac:dyDescent="0.25">
      <c r="A542" s="4">
        <v>44008</v>
      </c>
      <c r="B542" s="10" t="s">
        <v>20</v>
      </c>
      <c r="C542">
        <v>1</v>
      </c>
      <c r="D542" s="5">
        <v>5000</v>
      </c>
      <c r="E542" s="5">
        <f t="shared" si="140"/>
        <v>5000</v>
      </c>
      <c r="N542" t="s">
        <v>7</v>
      </c>
      <c r="O542">
        <f t="shared" si="139"/>
        <v>32</v>
      </c>
    </row>
    <row r="543" spans="1:23" x14ac:dyDescent="0.25">
      <c r="A543" s="4">
        <v>44008</v>
      </c>
      <c r="B543" s="10" t="s">
        <v>21</v>
      </c>
      <c r="D543" s="5">
        <v>7000</v>
      </c>
      <c r="E543" s="5">
        <f t="shared" si="140"/>
        <v>0</v>
      </c>
      <c r="N543" t="s">
        <v>8</v>
      </c>
      <c r="O543">
        <f t="shared" si="139"/>
        <v>78</v>
      </c>
    </row>
    <row r="544" spans="1:23" x14ac:dyDescent="0.25">
      <c r="A544" s="4">
        <v>44008</v>
      </c>
      <c r="B544" s="10" t="s">
        <v>22</v>
      </c>
      <c r="C544">
        <v>1</v>
      </c>
      <c r="D544" s="5">
        <v>7000</v>
      </c>
      <c r="E544" s="5">
        <f t="shared" si="140"/>
        <v>7000</v>
      </c>
      <c r="N544" t="s">
        <v>9</v>
      </c>
      <c r="O544">
        <f t="shared" si="139"/>
        <v>19</v>
      </c>
    </row>
    <row r="545" spans="1:23" x14ac:dyDescent="0.25">
      <c r="A545" s="4">
        <v>44008</v>
      </c>
      <c r="B545" s="10" t="s">
        <v>23</v>
      </c>
      <c r="D545" s="5">
        <v>7000</v>
      </c>
      <c r="E545" s="5">
        <f t="shared" si="140"/>
        <v>0</v>
      </c>
      <c r="N545" t="s">
        <v>10</v>
      </c>
      <c r="O545">
        <f t="shared" si="139"/>
        <v>33</v>
      </c>
    </row>
    <row r="546" spans="1:23" x14ac:dyDescent="0.25">
      <c r="A546" s="4">
        <v>44008</v>
      </c>
      <c r="B546" s="10" t="s">
        <v>24</v>
      </c>
      <c r="D546" s="5">
        <v>7000</v>
      </c>
      <c r="E546" s="5">
        <f t="shared" si="140"/>
        <v>0</v>
      </c>
      <c r="N546" t="s">
        <v>48</v>
      </c>
      <c r="O546">
        <f t="shared" si="139"/>
        <v>18</v>
      </c>
    </row>
    <row r="547" spans="1:23" x14ac:dyDescent="0.25">
      <c r="A547" s="6" t="s">
        <v>4</v>
      </c>
      <c r="B547" s="11"/>
      <c r="C547" s="8"/>
      <c r="D547" s="8"/>
      <c r="E547" s="9">
        <f>SUM(E527:E546)</f>
        <v>117000</v>
      </c>
      <c r="N547" t="s">
        <v>12</v>
      </c>
      <c r="O547">
        <f t="shared" si="139"/>
        <v>41</v>
      </c>
    </row>
    <row r="548" spans="1:23" x14ac:dyDescent="0.25">
      <c r="A548" s="4">
        <v>44009</v>
      </c>
      <c r="B548" s="10" t="s">
        <v>5</v>
      </c>
      <c r="C548">
        <v>6</v>
      </c>
      <c r="D548" s="5">
        <v>5000</v>
      </c>
      <c r="E548" s="5">
        <f>D548*C548</f>
        <v>30000</v>
      </c>
    </row>
    <row r="549" spans="1:23" x14ac:dyDescent="0.25">
      <c r="A549" s="4">
        <v>44009</v>
      </c>
      <c r="B549" s="10" t="s">
        <v>6</v>
      </c>
      <c r="C549">
        <v>1</v>
      </c>
      <c r="D549" s="5">
        <v>2500</v>
      </c>
      <c r="E549" s="5">
        <f>D549*C549</f>
        <v>2500</v>
      </c>
    </row>
    <row r="550" spans="1:23" x14ac:dyDescent="0.25">
      <c r="A550" s="4">
        <v>44009</v>
      </c>
      <c r="B550" s="10" t="s">
        <v>7</v>
      </c>
      <c r="C550">
        <v>3</v>
      </c>
      <c r="D550" s="5">
        <v>5000</v>
      </c>
      <c r="E550" s="5">
        <f t="shared" ref="E550" si="141">D550*C550</f>
        <v>15000</v>
      </c>
      <c r="S550" t="s">
        <v>606</v>
      </c>
      <c r="U550" t="s">
        <v>607</v>
      </c>
    </row>
    <row r="551" spans="1:23" x14ac:dyDescent="0.25">
      <c r="A551" s="4">
        <v>44009</v>
      </c>
      <c r="B551" s="10" t="s">
        <v>8</v>
      </c>
      <c r="C551">
        <v>18</v>
      </c>
      <c r="D551" s="5">
        <v>500</v>
      </c>
      <c r="E551" s="5">
        <f>D551*C551</f>
        <v>9000</v>
      </c>
      <c r="N551" t="s">
        <v>605</v>
      </c>
      <c r="S551">
        <v>60</v>
      </c>
      <c r="U551">
        <v>70</v>
      </c>
    </row>
    <row r="552" spans="1:23" x14ac:dyDescent="0.25">
      <c r="A552" s="4">
        <v>44009</v>
      </c>
      <c r="B552" s="10" t="s">
        <v>9</v>
      </c>
      <c r="D552" s="5">
        <v>5000</v>
      </c>
      <c r="E552" s="5">
        <f t="shared" ref="E552:E567" si="142">D552*C552</f>
        <v>0</v>
      </c>
      <c r="M552">
        <v>1</v>
      </c>
      <c r="N552" t="str">
        <f>CONCATENATE($N$528, " dan ",N529)</f>
        <v>Jus Naga dan Jus Tomat</v>
      </c>
      <c r="O552">
        <v>0</v>
      </c>
    </row>
    <row r="553" spans="1:23" x14ac:dyDescent="0.25">
      <c r="A553" s="4">
        <v>44009</v>
      </c>
      <c r="B553" s="10" t="s">
        <v>10</v>
      </c>
      <c r="C553">
        <v>2</v>
      </c>
      <c r="D553" s="5">
        <v>5000</v>
      </c>
      <c r="E553" s="5">
        <f t="shared" si="142"/>
        <v>10000</v>
      </c>
      <c r="M553">
        <f>M552+1</f>
        <v>2</v>
      </c>
      <c r="N553" t="str">
        <f t="shared" ref="N553:N570" si="143">CONCATENATE($N$528, " dan ",N530)</f>
        <v>Jus Naga dan Jus Wortel</v>
      </c>
      <c r="O553">
        <v>0</v>
      </c>
    </row>
    <row r="554" spans="1:23" x14ac:dyDescent="0.25">
      <c r="A554" s="4">
        <v>44009</v>
      </c>
      <c r="B554" s="10" t="s">
        <v>11</v>
      </c>
      <c r="D554" s="5">
        <v>10000</v>
      </c>
      <c r="E554" s="5">
        <f t="shared" si="142"/>
        <v>0</v>
      </c>
      <c r="M554">
        <f t="shared" ref="M554:M617" si="144">M553+1</f>
        <v>3</v>
      </c>
      <c r="N554" t="str">
        <f t="shared" si="143"/>
        <v>Jus Naga dan Jus Jambu</v>
      </c>
      <c r="O554">
        <v>0</v>
      </c>
    </row>
    <row r="555" spans="1:23" x14ac:dyDescent="0.25">
      <c r="A555" s="4">
        <v>44009</v>
      </c>
      <c r="B555" s="10" t="s">
        <v>12</v>
      </c>
      <c r="C555">
        <v>2</v>
      </c>
      <c r="D555" s="5">
        <v>5000</v>
      </c>
      <c r="E555" s="5">
        <f t="shared" si="142"/>
        <v>10000</v>
      </c>
      <c r="M555">
        <f t="shared" si="144"/>
        <v>4</v>
      </c>
      <c r="N555" t="str">
        <f t="shared" si="143"/>
        <v>Jus Naga dan Jus Jeruk</v>
      </c>
      <c r="O555">
        <v>0</v>
      </c>
      <c r="T555" s="8"/>
      <c r="U555" s="8"/>
      <c r="V555" s="8"/>
      <c r="W555" s="8"/>
    </row>
    <row r="556" spans="1:23" x14ac:dyDescent="0.25">
      <c r="A556" s="4">
        <v>44009</v>
      </c>
      <c r="B556" s="10" t="s">
        <v>13</v>
      </c>
      <c r="D556" s="5">
        <v>5000</v>
      </c>
      <c r="E556" s="5">
        <f t="shared" si="142"/>
        <v>0</v>
      </c>
      <c r="M556">
        <f t="shared" si="144"/>
        <v>5</v>
      </c>
      <c r="N556" t="str">
        <f t="shared" si="143"/>
        <v>Jus Naga dan Jus Apel</v>
      </c>
      <c r="O556">
        <v>0</v>
      </c>
    </row>
    <row r="557" spans="1:23" x14ac:dyDescent="0.25">
      <c r="A557" s="4">
        <v>44009</v>
      </c>
      <c r="B557" s="10" t="s">
        <v>14</v>
      </c>
      <c r="C557">
        <v>1</v>
      </c>
      <c r="D557" s="5">
        <v>5000</v>
      </c>
      <c r="E557" s="5">
        <f t="shared" si="142"/>
        <v>5000</v>
      </c>
      <c r="M557">
        <f t="shared" si="144"/>
        <v>6</v>
      </c>
      <c r="N557" t="str">
        <f t="shared" si="143"/>
        <v>Jus Naga dan Jus Lemon</v>
      </c>
      <c r="O557">
        <v>0</v>
      </c>
    </row>
    <row r="558" spans="1:23" x14ac:dyDescent="0.25">
      <c r="A558" s="4">
        <v>44009</v>
      </c>
      <c r="B558" s="10" t="s">
        <v>15</v>
      </c>
      <c r="D558" s="5">
        <v>5000</v>
      </c>
      <c r="E558" s="5">
        <f t="shared" si="142"/>
        <v>0</v>
      </c>
      <c r="M558">
        <f t="shared" si="144"/>
        <v>7</v>
      </c>
      <c r="N558" t="str">
        <f t="shared" si="143"/>
        <v>Jus Naga dan Jus Alpukat</v>
      </c>
      <c r="O558">
        <v>0</v>
      </c>
    </row>
    <row r="559" spans="1:23" x14ac:dyDescent="0.25">
      <c r="A559" s="4">
        <v>44009</v>
      </c>
      <c r="B559" s="10" t="s">
        <v>16</v>
      </c>
      <c r="C559">
        <v>1</v>
      </c>
      <c r="D559" s="5">
        <v>5000</v>
      </c>
      <c r="E559" s="5">
        <f t="shared" si="142"/>
        <v>5000</v>
      </c>
      <c r="M559">
        <f t="shared" si="144"/>
        <v>8</v>
      </c>
      <c r="N559" t="str">
        <f t="shared" si="143"/>
        <v>Jus Naga dan Rostea Milo</v>
      </c>
      <c r="O559">
        <v>0</v>
      </c>
    </row>
    <row r="560" spans="1:23" x14ac:dyDescent="0.25">
      <c r="A560" s="4">
        <v>44009</v>
      </c>
      <c r="B560" s="10" t="s">
        <v>17</v>
      </c>
      <c r="C560">
        <v>1</v>
      </c>
      <c r="D560" s="5">
        <v>5000</v>
      </c>
      <c r="E560" s="5">
        <f t="shared" si="142"/>
        <v>5000</v>
      </c>
      <c r="M560">
        <f t="shared" si="144"/>
        <v>9</v>
      </c>
      <c r="N560" t="str">
        <f t="shared" si="143"/>
        <v>Jus Naga dan Rostea Choco Oreo</v>
      </c>
      <c r="O560">
        <v>0</v>
      </c>
    </row>
    <row r="561" spans="1:15" x14ac:dyDescent="0.25">
      <c r="A561" s="4">
        <v>44009</v>
      </c>
      <c r="B561" s="10" t="s">
        <v>18</v>
      </c>
      <c r="C561">
        <v>3</v>
      </c>
      <c r="D561" s="5">
        <v>5000</v>
      </c>
      <c r="E561" s="5">
        <f t="shared" si="142"/>
        <v>15000</v>
      </c>
      <c r="M561">
        <f t="shared" si="144"/>
        <v>10</v>
      </c>
      <c r="N561" t="str">
        <f t="shared" si="143"/>
        <v>Jus Naga dan Rostea Bubble</v>
      </c>
      <c r="O561">
        <v>0</v>
      </c>
    </row>
    <row r="562" spans="1:15" x14ac:dyDescent="0.25">
      <c r="A562" s="4">
        <v>44009</v>
      </c>
      <c r="B562" s="10" t="s">
        <v>19</v>
      </c>
      <c r="D562" s="5">
        <v>5000</v>
      </c>
      <c r="E562" s="5">
        <f t="shared" si="142"/>
        <v>0</v>
      </c>
      <c r="M562">
        <f t="shared" si="144"/>
        <v>11</v>
      </c>
      <c r="N562" t="str">
        <f t="shared" si="143"/>
        <v>Jus Naga dan Rostea Green tea</v>
      </c>
      <c r="O562">
        <v>0</v>
      </c>
    </row>
    <row r="563" spans="1:15" x14ac:dyDescent="0.25">
      <c r="A563" s="4">
        <v>44009</v>
      </c>
      <c r="B563" s="10" t="s">
        <v>20</v>
      </c>
      <c r="D563" s="5">
        <v>5000</v>
      </c>
      <c r="E563" s="5">
        <f t="shared" si="142"/>
        <v>0</v>
      </c>
      <c r="M563">
        <f t="shared" si="144"/>
        <v>12</v>
      </c>
      <c r="N563" t="str">
        <f t="shared" si="143"/>
        <v>Jus Naga dan Jasuke Besar</v>
      </c>
      <c r="O563">
        <v>1</v>
      </c>
    </row>
    <row r="564" spans="1:15" x14ac:dyDescent="0.25">
      <c r="A564" s="4">
        <v>44009</v>
      </c>
      <c r="B564" s="10" t="s">
        <v>21</v>
      </c>
      <c r="C564">
        <v>1</v>
      </c>
      <c r="D564" s="5">
        <v>7000</v>
      </c>
      <c r="E564" s="5">
        <f t="shared" si="142"/>
        <v>7000</v>
      </c>
      <c r="M564">
        <f t="shared" si="144"/>
        <v>13</v>
      </c>
      <c r="N564" t="str">
        <f t="shared" si="143"/>
        <v>Jus Naga dan Jasuke Kecil</v>
      </c>
      <c r="O564">
        <v>1</v>
      </c>
    </row>
    <row r="565" spans="1:15" x14ac:dyDescent="0.25">
      <c r="A565" s="4">
        <v>44009</v>
      </c>
      <c r="B565" s="10" t="s">
        <v>22</v>
      </c>
      <c r="D565" s="5">
        <v>7000</v>
      </c>
      <c r="E565" s="5">
        <f t="shared" si="142"/>
        <v>0</v>
      </c>
      <c r="M565">
        <f t="shared" si="144"/>
        <v>14</v>
      </c>
      <c r="N565" t="str">
        <f t="shared" si="143"/>
        <v>Jus Naga dan Sosis Paketan</v>
      </c>
      <c r="O565">
        <v>2</v>
      </c>
    </row>
    <row r="566" spans="1:15" x14ac:dyDescent="0.25">
      <c r="A566" s="4">
        <v>44009</v>
      </c>
      <c r="B566" s="10" t="s">
        <v>23</v>
      </c>
      <c r="C566">
        <v>1</v>
      </c>
      <c r="D566" s="5">
        <v>7000</v>
      </c>
      <c r="E566" s="5">
        <f t="shared" si="142"/>
        <v>7000</v>
      </c>
      <c r="M566">
        <f t="shared" si="144"/>
        <v>15</v>
      </c>
      <c r="N566" t="str">
        <f t="shared" si="143"/>
        <v>Jus Naga dan Sosis Bijian</v>
      </c>
      <c r="O566">
        <v>1</v>
      </c>
    </row>
    <row r="567" spans="1:15" x14ac:dyDescent="0.25">
      <c r="A567" s="4">
        <v>44009</v>
      </c>
      <c r="B567" s="10" t="s">
        <v>24</v>
      </c>
      <c r="C567">
        <v>1</v>
      </c>
      <c r="D567" s="5">
        <v>7000</v>
      </c>
      <c r="E567" s="5">
        <f t="shared" si="142"/>
        <v>7000</v>
      </c>
      <c r="M567">
        <f t="shared" si="144"/>
        <v>16</v>
      </c>
      <c r="N567" t="str">
        <f t="shared" si="143"/>
        <v>Jus Naga dan Sosis Bakar</v>
      </c>
      <c r="O567">
        <v>0</v>
      </c>
    </row>
    <row r="568" spans="1:15" x14ac:dyDescent="0.25">
      <c r="A568" s="6" t="s">
        <v>4</v>
      </c>
      <c r="B568" s="11"/>
      <c r="C568" s="8"/>
      <c r="D568" s="8"/>
      <c r="E568" s="9">
        <f>SUM(E548:E567)</f>
        <v>127500</v>
      </c>
      <c r="M568">
        <f t="shared" si="144"/>
        <v>17</v>
      </c>
      <c r="N568" t="str">
        <f t="shared" si="143"/>
        <v>Jus Naga dan Krupuk Pecel</v>
      </c>
      <c r="O568">
        <v>1</v>
      </c>
    </row>
    <row r="569" spans="1:15" x14ac:dyDescent="0.25">
      <c r="A569" s="4">
        <v>44010</v>
      </c>
      <c r="B569" s="10" t="s">
        <v>5</v>
      </c>
      <c r="C569">
        <v>3</v>
      </c>
      <c r="D569" s="5">
        <v>5000</v>
      </c>
      <c r="E569" s="5">
        <f>D569*C569</f>
        <v>15000</v>
      </c>
      <c r="M569">
        <f t="shared" si="144"/>
        <v>18</v>
      </c>
      <c r="N569" t="str">
        <f t="shared" si="143"/>
        <v>Jus Naga dan Salad Buah</v>
      </c>
      <c r="O569">
        <v>0</v>
      </c>
    </row>
    <row r="570" spans="1:15" x14ac:dyDescent="0.25">
      <c r="A570" s="4">
        <v>44010</v>
      </c>
      <c r="B570" s="10" t="s">
        <v>6</v>
      </c>
      <c r="C570">
        <v>8</v>
      </c>
      <c r="D570" s="5">
        <v>2500</v>
      </c>
      <c r="E570" s="5">
        <f>D570*C570</f>
        <v>20000</v>
      </c>
      <c r="M570">
        <f t="shared" si="144"/>
        <v>19</v>
      </c>
      <c r="N570" t="str">
        <f t="shared" si="143"/>
        <v>Jus Naga dan Pentol Pedas</v>
      </c>
      <c r="O570">
        <v>2</v>
      </c>
    </row>
    <row r="571" spans="1:15" x14ac:dyDescent="0.25">
      <c r="A571" s="4">
        <v>44010</v>
      </c>
      <c r="B571" s="10" t="s">
        <v>7</v>
      </c>
      <c r="D571" s="5">
        <v>5000</v>
      </c>
      <c r="E571" s="5">
        <f t="shared" ref="E571" si="145">D571*C571</f>
        <v>0</v>
      </c>
    </row>
    <row r="572" spans="1:15" x14ac:dyDescent="0.25">
      <c r="A572" s="4">
        <v>44010</v>
      </c>
      <c r="B572" s="10" t="s">
        <v>8</v>
      </c>
      <c r="C572">
        <v>8</v>
      </c>
      <c r="D572" s="5">
        <v>500</v>
      </c>
      <c r="E572" s="5">
        <f>D572*C572</f>
        <v>4000</v>
      </c>
      <c r="M572">
        <f>M570+1</f>
        <v>20</v>
      </c>
      <c r="N572" t="str">
        <f>CONCATENATE($N$529, " dan ",N530)</f>
        <v>Jus Tomat dan Jus Wortel</v>
      </c>
    </row>
    <row r="573" spans="1:15" x14ac:dyDescent="0.25">
      <c r="A573" s="4">
        <v>44010</v>
      </c>
      <c r="B573" s="10" t="s">
        <v>9</v>
      </c>
      <c r="D573" s="5">
        <v>5000</v>
      </c>
      <c r="E573" s="5">
        <f t="shared" ref="E573:E588" si="146">D573*C573</f>
        <v>0</v>
      </c>
      <c r="M573">
        <f t="shared" si="144"/>
        <v>21</v>
      </c>
      <c r="N573" t="str">
        <f t="shared" ref="N573:N589" si="147">CONCATENATE($N$529, " dan ",N531)</f>
        <v>Jus Tomat dan Jus Jambu</v>
      </c>
      <c r="O573">
        <v>1</v>
      </c>
    </row>
    <row r="574" spans="1:15" x14ac:dyDescent="0.25">
      <c r="A574" s="4">
        <v>44010</v>
      </c>
      <c r="B574" s="10" t="s">
        <v>10</v>
      </c>
      <c r="C574">
        <v>1</v>
      </c>
      <c r="D574" s="5">
        <v>5000</v>
      </c>
      <c r="E574" s="5">
        <f t="shared" si="146"/>
        <v>5000</v>
      </c>
      <c r="M574">
        <f t="shared" si="144"/>
        <v>22</v>
      </c>
      <c r="N574" t="str">
        <f t="shared" si="147"/>
        <v>Jus Tomat dan Jus Jeruk</v>
      </c>
    </row>
    <row r="575" spans="1:15" x14ac:dyDescent="0.25">
      <c r="A575" s="4">
        <v>44010</v>
      </c>
      <c r="B575" s="10" t="s">
        <v>11</v>
      </c>
      <c r="D575" s="5">
        <v>10000</v>
      </c>
      <c r="E575" s="5">
        <f t="shared" si="146"/>
        <v>0</v>
      </c>
      <c r="M575">
        <f t="shared" si="144"/>
        <v>23</v>
      </c>
      <c r="N575" t="str">
        <f t="shared" si="147"/>
        <v>Jus Tomat dan Jus Apel</v>
      </c>
    </row>
    <row r="576" spans="1:15" x14ac:dyDescent="0.25">
      <c r="A576" s="4">
        <v>44010</v>
      </c>
      <c r="B576" s="10" t="s">
        <v>12</v>
      </c>
      <c r="C576">
        <v>6</v>
      </c>
      <c r="D576" s="5">
        <v>5000</v>
      </c>
      <c r="E576" s="5">
        <f t="shared" si="146"/>
        <v>30000</v>
      </c>
      <c r="M576">
        <f t="shared" si="144"/>
        <v>24</v>
      </c>
      <c r="N576" t="str">
        <f t="shared" si="147"/>
        <v>Jus Tomat dan Jus Lemon</v>
      </c>
    </row>
    <row r="577" spans="1:15" x14ac:dyDescent="0.25">
      <c r="A577" s="4">
        <v>44010</v>
      </c>
      <c r="B577" s="10" t="s">
        <v>13</v>
      </c>
      <c r="D577" s="5">
        <v>5000</v>
      </c>
      <c r="E577" s="5">
        <f t="shared" si="146"/>
        <v>0</v>
      </c>
      <c r="M577">
        <f t="shared" si="144"/>
        <v>25</v>
      </c>
      <c r="N577" t="str">
        <f t="shared" si="147"/>
        <v>Jus Tomat dan Jus Alpukat</v>
      </c>
    </row>
    <row r="578" spans="1:15" x14ac:dyDescent="0.25">
      <c r="A578" s="4">
        <v>44010</v>
      </c>
      <c r="B578" s="10" t="s">
        <v>14</v>
      </c>
      <c r="C578">
        <v>1</v>
      </c>
      <c r="D578" s="5">
        <v>5000</v>
      </c>
      <c r="E578" s="5">
        <f t="shared" si="146"/>
        <v>5000</v>
      </c>
      <c r="M578">
        <f t="shared" si="144"/>
        <v>26</v>
      </c>
      <c r="N578" t="str">
        <f t="shared" si="147"/>
        <v>Jus Tomat dan Rostea Milo</v>
      </c>
    </row>
    <row r="579" spans="1:15" x14ac:dyDescent="0.25">
      <c r="A579" s="4">
        <v>44010</v>
      </c>
      <c r="B579" s="10" t="s">
        <v>15</v>
      </c>
      <c r="D579" s="5">
        <v>5000</v>
      </c>
      <c r="E579" s="5">
        <f t="shared" si="146"/>
        <v>0</v>
      </c>
      <c r="M579">
        <f t="shared" si="144"/>
        <v>27</v>
      </c>
      <c r="N579" t="str">
        <f t="shared" si="147"/>
        <v>Jus Tomat dan Rostea Choco Oreo</v>
      </c>
    </row>
    <row r="580" spans="1:15" x14ac:dyDescent="0.25">
      <c r="A580" s="4">
        <v>44010</v>
      </c>
      <c r="B580" s="10" t="s">
        <v>16</v>
      </c>
      <c r="C580">
        <v>1</v>
      </c>
      <c r="D580" s="5">
        <v>5000</v>
      </c>
      <c r="E580" s="5">
        <f t="shared" si="146"/>
        <v>5000</v>
      </c>
      <c r="M580">
        <f t="shared" si="144"/>
        <v>28</v>
      </c>
      <c r="N580" t="str">
        <f t="shared" si="147"/>
        <v>Jus Tomat dan Rostea Bubble</v>
      </c>
    </row>
    <row r="581" spans="1:15" x14ac:dyDescent="0.25">
      <c r="A581" s="4">
        <v>44010</v>
      </c>
      <c r="B581" s="10" t="s">
        <v>17</v>
      </c>
      <c r="C581">
        <v>1</v>
      </c>
      <c r="D581" s="5">
        <v>5000</v>
      </c>
      <c r="E581" s="5">
        <f t="shared" si="146"/>
        <v>5000</v>
      </c>
      <c r="M581">
        <f t="shared" si="144"/>
        <v>29</v>
      </c>
      <c r="N581" t="str">
        <f t="shared" si="147"/>
        <v>Jus Tomat dan Rostea Green tea</v>
      </c>
    </row>
    <row r="582" spans="1:15" x14ac:dyDescent="0.25">
      <c r="A582" s="4">
        <v>44010</v>
      </c>
      <c r="B582" s="10" t="s">
        <v>18</v>
      </c>
      <c r="D582" s="5">
        <v>5000</v>
      </c>
      <c r="E582" s="5">
        <f t="shared" si="146"/>
        <v>0</v>
      </c>
      <c r="M582">
        <f t="shared" si="144"/>
        <v>30</v>
      </c>
      <c r="N582" t="str">
        <f t="shared" si="147"/>
        <v>Jus Tomat dan Jasuke Besar</v>
      </c>
    </row>
    <row r="583" spans="1:15" x14ac:dyDescent="0.25">
      <c r="A583" s="4">
        <v>44010</v>
      </c>
      <c r="B583" s="10" t="s">
        <v>19</v>
      </c>
      <c r="D583" s="5">
        <v>5000</v>
      </c>
      <c r="E583" s="5">
        <f t="shared" si="146"/>
        <v>0</v>
      </c>
      <c r="M583">
        <f t="shared" si="144"/>
        <v>31</v>
      </c>
      <c r="N583" t="str">
        <f t="shared" si="147"/>
        <v>Jus Tomat dan Jasuke Kecil</v>
      </c>
      <c r="O583">
        <v>1</v>
      </c>
    </row>
    <row r="584" spans="1:15" x14ac:dyDescent="0.25">
      <c r="A584" s="4">
        <v>44010</v>
      </c>
      <c r="B584" s="10" t="s">
        <v>20</v>
      </c>
      <c r="C584">
        <v>1</v>
      </c>
      <c r="D584" s="5">
        <v>5000</v>
      </c>
      <c r="E584" s="5">
        <f t="shared" si="146"/>
        <v>5000</v>
      </c>
      <c r="M584">
        <f t="shared" si="144"/>
        <v>32</v>
      </c>
      <c r="N584" t="str">
        <f t="shared" si="147"/>
        <v>Jus Tomat dan Sosis Paketan</v>
      </c>
    </row>
    <row r="585" spans="1:15" x14ac:dyDescent="0.25">
      <c r="A585" s="4">
        <v>44010</v>
      </c>
      <c r="B585" s="10" t="s">
        <v>21</v>
      </c>
      <c r="C585">
        <v>1</v>
      </c>
      <c r="D585" s="5">
        <v>7000</v>
      </c>
      <c r="E585" s="5">
        <f t="shared" si="146"/>
        <v>7000</v>
      </c>
      <c r="M585">
        <f t="shared" si="144"/>
        <v>33</v>
      </c>
      <c r="N585" t="str">
        <f t="shared" si="147"/>
        <v>Jus Tomat dan Sosis Bijian</v>
      </c>
    </row>
    <row r="586" spans="1:15" x14ac:dyDescent="0.25">
      <c r="A586" s="4">
        <v>44010</v>
      </c>
      <c r="B586" s="10" t="s">
        <v>22</v>
      </c>
      <c r="C586">
        <v>1</v>
      </c>
      <c r="D586" s="5">
        <v>7000</v>
      </c>
      <c r="E586" s="5">
        <f t="shared" si="146"/>
        <v>7000</v>
      </c>
      <c r="M586">
        <f t="shared" si="144"/>
        <v>34</v>
      </c>
      <c r="N586" t="str">
        <f t="shared" si="147"/>
        <v>Jus Tomat dan Sosis Bakar</v>
      </c>
    </row>
    <row r="587" spans="1:15" x14ac:dyDescent="0.25">
      <c r="A587" s="4">
        <v>44010</v>
      </c>
      <c r="B587" s="10" t="s">
        <v>23</v>
      </c>
      <c r="C587">
        <v>1</v>
      </c>
      <c r="D587" s="5">
        <v>7000</v>
      </c>
      <c r="E587" s="5">
        <f t="shared" si="146"/>
        <v>7000</v>
      </c>
      <c r="M587">
        <f t="shared" si="144"/>
        <v>35</v>
      </c>
      <c r="N587" t="str">
        <f t="shared" si="147"/>
        <v>Jus Tomat dan Krupuk Pecel</v>
      </c>
    </row>
    <row r="588" spans="1:15" x14ac:dyDescent="0.25">
      <c r="A588" s="4">
        <v>44010</v>
      </c>
      <c r="B588" s="10" t="s">
        <v>24</v>
      </c>
      <c r="C588">
        <v>1</v>
      </c>
      <c r="D588" s="5">
        <v>7000</v>
      </c>
      <c r="E588" s="5">
        <f t="shared" si="146"/>
        <v>7000</v>
      </c>
      <c r="M588">
        <f t="shared" si="144"/>
        <v>36</v>
      </c>
      <c r="N588" t="str">
        <f t="shared" si="147"/>
        <v>Jus Tomat dan Salad Buah</v>
      </c>
    </row>
    <row r="589" spans="1:15" x14ac:dyDescent="0.25">
      <c r="A589" s="6" t="s">
        <v>4</v>
      </c>
      <c r="B589" s="11"/>
      <c r="C589" s="8"/>
      <c r="D589" s="8"/>
      <c r="E589" s="9">
        <f>SUM(E569:E588)</f>
        <v>122000</v>
      </c>
      <c r="M589">
        <f t="shared" si="144"/>
        <v>37</v>
      </c>
      <c r="N589" t="str">
        <f t="shared" si="147"/>
        <v>Jus Tomat dan Pentol Pedas</v>
      </c>
      <c r="O589">
        <v>2</v>
      </c>
    </row>
    <row r="590" spans="1:15" x14ac:dyDescent="0.25">
      <c r="A590" s="4">
        <v>44011</v>
      </c>
      <c r="B590" s="10" t="s">
        <v>5</v>
      </c>
      <c r="C590">
        <v>3</v>
      </c>
      <c r="D590" s="5">
        <v>5000</v>
      </c>
      <c r="E590" s="5">
        <f>D590*C590</f>
        <v>15000</v>
      </c>
      <c r="M590">
        <f t="shared" si="144"/>
        <v>38</v>
      </c>
    </row>
    <row r="591" spans="1:15" x14ac:dyDescent="0.25">
      <c r="A591" s="4">
        <v>44011</v>
      </c>
      <c r="B591" s="10" t="s">
        <v>6</v>
      </c>
      <c r="C591">
        <v>12</v>
      </c>
      <c r="D591" s="5">
        <v>2500</v>
      </c>
      <c r="E591" s="5">
        <f>D591*C591</f>
        <v>30000</v>
      </c>
      <c r="M591">
        <f t="shared" si="144"/>
        <v>39</v>
      </c>
      <c r="N591" t="str">
        <f>CONCATENATE($N$530, " dan ",N531)</f>
        <v>Jus Wortel dan Jus Jambu</v>
      </c>
    </row>
    <row r="592" spans="1:15" x14ac:dyDescent="0.25">
      <c r="A592" s="4">
        <v>44011</v>
      </c>
      <c r="B592" s="10" t="s">
        <v>7</v>
      </c>
      <c r="C592">
        <v>2</v>
      </c>
      <c r="D592" s="5">
        <v>5000</v>
      </c>
      <c r="E592" s="5">
        <f t="shared" ref="E592" si="148">D592*C592</f>
        <v>10000</v>
      </c>
      <c r="M592">
        <f t="shared" si="144"/>
        <v>40</v>
      </c>
      <c r="N592" t="str">
        <f t="shared" ref="N592:N607" si="149">CONCATENATE($N$530, " dan ",N532)</f>
        <v>Jus Wortel dan Jus Jeruk</v>
      </c>
    </row>
    <row r="593" spans="1:14" x14ac:dyDescent="0.25">
      <c r="A593" s="4">
        <v>44011</v>
      </c>
      <c r="B593" s="10" t="s">
        <v>8</v>
      </c>
      <c r="D593" s="5">
        <v>500</v>
      </c>
      <c r="E593" s="5">
        <f>D593*C593</f>
        <v>0</v>
      </c>
      <c r="M593">
        <f t="shared" si="144"/>
        <v>41</v>
      </c>
      <c r="N593" t="str">
        <f t="shared" si="149"/>
        <v>Jus Wortel dan Jus Apel</v>
      </c>
    </row>
    <row r="594" spans="1:14" x14ac:dyDescent="0.25">
      <c r="A594" s="4">
        <v>44011</v>
      </c>
      <c r="B594" s="10" t="s">
        <v>9</v>
      </c>
      <c r="C594">
        <v>2</v>
      </c>
      <c r="D594" s="5">
        <v>5000</v>
      </c>
      <c r="E594" s="5">
        <f t="shared" ref="E594:E609" si="150">D594*C594</f>
        <v>10000</v>
      </c>
      <c r="M594">
        <f t="shared" si="144"/>
        <v>42</v>
      </c>
      <c r="N594" t="str">
        <f t="shared" si="149"/>
        <v>Jus Wortel dan Jus Lemon</v>
      </c>
    </row>
    <row r="595" spans="1:14" x14ac:dyDescent="0.25">
      <c r="A595" s="4">
        <v>44011</v>
      </c>
      <c r="B595" s="10" t="s">
        <v>10</v>
      </c>
      <c r="D595" s="5">
        <v>5000</v>
      </c>
      <c r="E595" s="5">
        <f t="shared" si="150"/>
        <v>0</v>
      </c>
      <c r="M595">
        <f t="shared" si="144"/>
        <v>43</v>
      </c>
      <c r="N595" t="str">
        <f t="shared" si="149"/>
        <v>Jus Wortel dan Jus Alpukat</v>
      </c>
    </row>
    <row r="596" spans="1:14" x14ac:dyDescent="0.25">
      <c r="A596" s="4">
        <v>44011</v>
      </c>
      <c r="B596" s="10" t="s">
        <v>11</v>
      </c>
      <c r="D596" s="5">
        <v>10000</v>
      </c>
      <c r="E596" s="5">
        <f t="shared" si="150"/>
        <v>0</v>
      </c>
      <c r="M596">
        <f t="shared" si="144"/>
        <v>44</v>
      </c>
      <c r="N596" t="str">
        <f t="shared" si="149"/>
        <v>Jus Wortel dan Rostea Milo</v>
      </c>
    </row>
    <row r="597" spans="1:14" x14ac:dyDescent="0.25">
      <c r="A597" s="4">
        <v>44011</v>
      </c>
      <c r="B597" s="10" t="s">
        <v>12</v>
      </c>
      <c r="C597">
        <v>3</v>
      </c>
      <c r="D597" s="5">
        <v>5000</v>
      </c>
      <c r="E597" s="5">
        <f t="shared" si="150"/>
        <v>15000</v>
      </c>
      <c r="M597">
        <f t="shared" si="144"/>
        <v>45</v>
      </c>
      <c r="N597" t="str">
        <f t="shared" si="149"/>
        <v>Jus Wortel dan Rostea Choco Oreo</v>
      </c>
    </row>
    <row r="598" spans="1:14" x14ac:dyDescent="0.25">
      <c r="A598" s="4">
        <v>44011</v>
      </c>
      <c r="B598" s="10" t="s">
        <v>13</v>
      </c>
      <c r="D598" s="5">
        <v>5000</v>
      </c>
      <c r="E598" s="5">
        <f t="shared" si="150"/>
        <v>0</v>
      </c>
      <c r="M598">
        <f t="shared" si="144"/>
        <v>46</v>
      </c>
      <c r="N598" t="str">
        <f t="shared" si="149"/>
        <v>Jus Wortel dan Rostea Bubble</v>
      </c>
    </row>
    <row r="599" spans="1:14" x14ac:dyDescent="0.25">
      <c r="A599" s="4">
        <v>44011</v>
      </c>
      <c r="B599" s="10" t="s">
        <v>14</v>
      </c>
      <c r="D599" s="5">
        <v>5000</v>
      </c>
      <c r="E599" s="5">
        <f t="shared" si="150"/>
        <v>0</v>
      </c>
      <c r="M599">
        <f t="shared" si="144"/>
        <v>47</v>
      </c>
      <c r="N599" t="str">
        <f t="shared" si="149"/>
        <v>Jus Wortel dan Rostea Green tea</v>
      </c>
    </row>
    <row r="600" spans="1:14" x14ac:dyDescent="0.25">
      <c r="A600" s="4">
        <v>44011</v>
      </c>
      <c r="B600" s="10" t="s">
        <v>15</v>
      </c>
      <c r="C600">
        <v>1</v>
      </c>
      <c r="D600" s="5">
        <v>5000</v>
      </c>
      <c r="E600" s="5">
        <f t="shared" si="150"/>
        <v>5000</v>
      </c>
      <c r="M600">
        <f t="shared" si="144"/>
        <v>48</v>
      </c>
      <c r="N600" t="str">
        <f t="shared" si="149"/>
        <v>Jus Wortel dan Jasuke Besar</v>
      </c>
    </row>
    <row r="601" spans="1:14" x14ac:dyDescent="0.25">
      <c r="A601" s="4">
        <v>44011</v>
      </c>
      <c r="B601" s="10" t="s">
        <v>16</v>
      </c>
      <c r="D601" s="5">
        <v>5000</v>
      </c>
      <c r="E601" s="5">
        <f t="shared" si="150"/>
        <v>0</v>
      </c>
      <c r="M601">
        <f t="shared" si="144"/>
        <v>49</v>
      </c>
      <c r="N601" t="str">
        <f t="shared" si="149"/>
        <v>Jus Wortel dan Jasuke Kecil</v>
      </c>
    </row>
    <row r="602" spans="1:14" x14ac:dyDescent="0.25">
      <c r="A602" s="4">
        <v>44011</v>
      </c>
      <c r="B602" s="10" t="s">
        <v>17</v>
      </c>
      <c r="C602">
        <v>1</v>
      </c>
      <c r="D602" s="5">
        <v>5000</v>
      </c>
      <c r="E602" s="5">
        <f t="shared" si="150"/>
        <v>5000</v>
      </c>
      <c r="M602">
        <f t="shared" si="144"/>
        <v>50</v>
      </c>
      <c r="N602" t="str">
        <f t="shared" si="149"/>
        <v>Jus Wortel dan Sosis Paketan</v>
      </c>
    </row>
    <row r="603" spans="1:14" x14ac:dyDescent="0.25">
      <c r="A603" s="4">
        <v>44011</v>
      </c>
      <c r="B603" s="10" t="s">
        <v>18</v>
      </c>
      <c r="C603">
        <v>1</v>
      </c>
      <c r="D603" s="5">
        <v>5000</v>
      </c>
      <c r="E603" s="5">
        <f t="shared" si="150"/>
        <v>5000</v>
      </c>
      <c r="M603">
        <f t="shared" si="144"/>
        <v>51</v>
      </c>
      <c r="N603" t="str">
        <f t="shared" si="149"/>
        <v>Jus Wortel dan Sosis Bijian</v>
      </c>
    </row>
    <row r="604" spans="1:14" x14ac:dyDescent="0.25">
      <c r="A604" s="4">
        <v>44011</v>
      </c>
      <c r="B604" s="10" t="s">
        <v>19</v>
      </c>
      <c r="D604" s="5">
        <v>5000</v>
      </c>
      <c r="E604" s="5">
        <f t="shared" si="150"/>
        <v>0</v>
      </c>
      <c r="M604">
        <f t="shared" si="144"/>
        <v>52</v>
      </c>
      <c r="N604" t="str">
        <f t="shared" si="149"/>
        <v>Jus Wortel dan Sosis Bakar</v>
      </c>
    </row>
    <row r="605" spans="1:14" x14ac:dyDescent="0.25">
      <c r="A605" s="4">
        <v>44011</v>
      </c>
      <c r="B605" s="10" t="s">
        <v>20</v>
      </c>
      <c r="C605">
        <v>1</v>
      </c>
      <c r="D605" s="5">
        <v>5000</v>
      </c>
      <c r="E605" s="5">
        <f t="shared" si="150"/>
        <v>5000</v>
      </c>
      <c r="M605">
        <f t="shared" si="144"/>
        <v>53</v>
      </c>
      <c r="N605" t="str">
        <f t="shared" si="149"/>
        <v>Jus Wortel dan Krupuk Pecel</v>
      </c>
    </row>
    <row r="606" spans="1:14" x14ac:dyDescent="0.25">
      <c r="A606" s="4">
        <v>44011</v>
      </c>
      <c r="B606" s="10" t="s">
        <v>21</v>
      </c>
      <c r="D606" s="5">
        <v>7000</v>
      </c>
      <c r="E606" s="5">
        <f t="shared" si="150"/>
        <v>0</v>
      </c>
      <c r="M606">
        <f t="shared" si="144"/>
        <v>54</v>
      </c>
      <c r="N606" t="str">
        <f t="shared" si="149"/>
        <v>Jus Wortel dan Salad Buah</v>
      </c>
    </row>
    <row r="607" spans="1:14" x14ac:dyDescent="0.25">
      <c r="A607" s="4">
        <v>44011</v>
      </c>
      <c r="B607" s="10" t="s">
        <v>22</v>
      </c>
      <c r="D607" s="5">
        <v>7000</v>
      </c>
      <c r="E607" s="5">
        <f t="shared" si="150"/>
        <v>0</v>
      </c>
      <c r="M607">
        <f t="shared" si="144"/>
        <v>55</v>
      </c>
      <c r="N607" t="str">
        <f t="shared" si="149"/>
        <v>Jus Wortel dan Pentol Pedas</v>
      </c>
    </row>
    <row r="608" spans="1:14" x14ac:dyDescent="0.25">
      <c r="A608" s="4">
        <v>44011</v>
      </c>
      <c r="B608" s="10" t="s">
        <v>23</v>
      </c>
      <c r="D608" s="5">
        <v>7000</v>
      </c>
      <c r="E608" s="5">
        <f t="shared" si="150"/>
        <v>0</v>
      </c>
      <c r="M608">
        <f t="shared" si="144"/>
        <v>56</v>
      </c>
    </row>
    <row r="609" spans="1:14" x14ac:dyDescent="0.25">
      <c r="A609" s="4">
        <v>44011</v>
      </c>
      <c r="B609" s="10" t="s">
        <v>24</v>
      </c>
      <c r="D609" s="5">
        <v>7000</v>
      </c>
      <c r="E609" s="5">
        <f t="shared" si="150"/>
        <v>0</v>
      </c>
      <c r="M609">
        <f t="shared" si="144"/>
        <v>57</v>
      </c>
      <c r="N609" t="str">
        <f>CONCATENATE($N$531, " dan ",N532)</f>
        <v>Jus Jambu dan Jus Jeruk</v>
      </c>
    </row>
    <row r="610" spans="1:14" x14ac:dyDescent="0.25">
      <c r="A610" s="6" t="s">
        <v>4</v>
      </c>
      <c r="B610" s="11"/>
      <c r="C610" s="8"/>
      <c r="D610" s="8"/>
      <c r="E610" s="9">
        <f>SUM(E590:E609)</f>
        <v>100000</v>
      </c>
      <c r="M610">
        <f t="shared" si="144"/>
        <v>58</v>
      </c>
      <c r="N610" t="str">
        <f t="shared" ref="N610:N624" si="151">CONCATENATE($N$531, " dan ",N533)</f>
        <v>Jus Jambu dan Jus Apel</v>
      </c>
    </row>
    <row r="611" spans="1:14" x14ac:dyDescent="0.25">
      <c r="A611" s="4">
        <v>44012</v>
      </c>
      <c r="B611" s="10" t="s">
        <v>5</v>
      </c>
      <c r="C611">
        <v>5</v>
      </c>
      <c r="D611" s="5">
        <v>5000</v>
      </c>
      <c r="E611" s="5">
        <f>D611*C611</f>
        <v>25000</v>
      </c>
      <c r="M611">
        <f t="shared" si="144"/>
        <v>59</v>
      </c>
      <c r="N611" t="str">
        <f t="shared" si="151"/>
        <v>Jus Jambu dan Jus Lemon</v>
      </c>
    </row>
    <row r="612" spans="1:14" x14ac:dyDescent="0.25">
      <c r="A612" s="4">
        <v>44012</v>
      </c>
      <c r="B612" s="10" t="s">
        <v>6</v>
      </c>
      <c r="C612">
        <v>3</v>
      </c>
      <c r="D612" s="5">
        <v>2500</v>
      </c>
      <c r="E612" s="5">
        <f>D612*C612</f>
        <v>7500</v>
      </c>
      <c r="M612">
        <f t="shared" si="144"/>
        <v>60</v>
      </c>
      <c r="N612" t="str">
        <f t="shared" si="151"/>
        <v>Jus Jambu dan Jus Alpukat</v>
      </c>
    </row>
    <row r="613" spans="1:14" x14ac:dyDescent="0.25">
      <c r="A613" s="4">
        <v>44012</v>
      </c>
      <c r="B613" s="10" t="s">
        <v>7</v>
      </c>
      <c r="C613">
        <v>1</v>
      </c>
      <c r="D613" s="5">
        <v>5000</v>
      </c>
      <c r="E613" s="5">
        <f t="shared" ref="E613" si="152">D613*C613</f>
        <v>5000</v>
      </c>
      <c r="M613">
        <f t="shared" si="144"/>
        <v>61</v>
      </c>
      <c r="N613" t="str">
        <f t="shared" si="151"/>
        <v>Jus Jambu dan Rostea Milo</v>
      </c>
    </row>
    <row r="614" spans="1:14" x14ac:dyDescent="0.25">
      <c r="A614" s="4">
        <v>44012</v>
      </c>
      <c r="B614" s="10" t="s">
        <v>8</v>
      </c>
      <c r="D614" s="5">
        <v>500</v>
      </c>
      <c r="E614" s="5">
        <f>D614*C614</f>
        <v>0</v>
      </c>
      <c r="M614">
        <f t="shared" si="144"/>
        <v>62</v>
      </c>
      <c r="N614" t="str">
        <f t="shared" si="151"/>
        <v>Jus Jambu dan Rostea Choco Oreo</v>
      </c>
    </row>
    <row r="615" spans="1:14" x14ac:dyDescent="0.25">
      <c r="A615" s="4">
        <v>44012</v>
      </c>
      <c r="B615" s="10" t="s">
        <v>9</v>
      </c>
      <c r="D615" s="5">
        <v>5000</v>
      </c>
      <c r="E615" s="5">
        <f t="shared" ref="E615:E630" si="153">D615*C615</f>
        <v>0</v>
      </c>
      <c r="M615">
        <f t="shared" si="144"/>
        <v>63</v>
      </c>
      <c r="N615" t="str">
        <f t="shared" si="151"/>
        <v>Jus Jambu dan Rostea Bubble</v>
      </c>
    </row>
    <row r="616" spans="1:14" x14ac:dyDescent="0.25">
      <c r="A616" s="4">
        <v>44012</v>
      </c>
      <c r="B616" s="10" t="s">
        <v>10</v>
      </c>
      <c r="C616">
        <v>4</v>
      </c>
      <c r="D616" s="5">
        <v>5000</v>
      </c>
      <c r="E616" s="5">
        <f t="shared" si="153"/>
        <v>20000</v>
      </c>
      <c r="M616">
        <f t="shared" si="144"/>
        <v>64</v>
      </c>
      <c r="N616" t="str">
        <f t="shared" si="151"/>
        <v>Jus Jambu dan Rostea Green tea</v>
      </c>
    </row>
    <row r="617" spans="1:14" x14ac:dyDescent="0.25">
      <c r="A617" s="4">
        <v>44012</v>
      </c>
      <c r="B617" s="10" t="s">
        <v>11</v>
      </c>
      <c r="D617" s="5">
        <v>10000</v>
      </c>
      <c r="E617" s="5">
        <f t="shared" si="153"/>
        <v>0</v>
      </c>
      <c r="M617">
        <f t="shared" si="144"/>
        <v>65</v>
      </c>
      <c r="N617" t="str">
        <f t="shared" si="151"/>
        <v>Jus Jambu dan Jasuke Besar</v>
      </c>
    </row>
    <row r="618" spans="1:14" x14ac:dyDescent="0.25">
      <c r="A618" s="4">
        <v>44012</v>
      </c>
      <c r="B618" s="10" t="s">
        <v>12</v>
      </c>
      <c r="D618" s="5">
        <v>5000</v>
      </c>
      <c r="E618" s="5">
        <f t="shared" si="153"/>
        <v>0</v>
      </c>
      <c r="M618">
        <f t="shared" ref="M618:M681" si="154">M617+1</f>
        <v>66</v>
      </c>
      <c r="N618" t="str">
        <f t="shared" si="151"/>
        <v>Jus Jambu dan Jasuke Kecil</v>
      </c>
    </row>
    <row r="619" spans="1:14" x14ac:dyDescent="0.25">
      <c r="A619" s="4">
        <v>44012</v>
      </c>
      <c r="B619" s="10" t="s">
        <v>13</v>
      </c>
      <c r="D619" s="5">
        <v>5000</v>
      </c>
      <c r="E619" s="5">
        <f t="shared" si="153"/>
        <v>0</v>
      </c>
      <c r="M619">
        <f t="shared" si="154"/>
        <v>67</v>
      </c>
      <c r="N619" t="str">
        <f t="shared" si="151"/>
        <v>Jus Jambu dan Sosis Paketan</v>
      </c>
    </row>
    <row r="620" spans="1:14" x14ac:dyDescent="0.25">
      <c r="A620" s="4">
        <v>44012</v>
      </c>
      <c r="B620" s="10" t="s">
        <v>14</v>
      </c>
      <c r="D620" s="5">
        <v>5000</v>
      </c>
      <c r="E620" s="5">
        <f t="shared" si="153"/>
        <v>0</v>
      </c>
      <c r="M620">
        <f t="shared" si="154"/>
        <v>68</v>
      </c>
      <c r="N620" t="str">
        <f t="shared" si="151"/>
        <v>Jus Jambu dan Sosis Bijian</v>
      </c>
    </row>
    <row r="621" spans="1:14" x14ac:dyDescent="0.25">
      <c r="A621" s="4">
        <v>44012</v>
      </c>
      <c r="B621" s="10" t="s">
        <v>15</v>
      </c>
      <c r="C621">
        <v>1</v>
      </c>
      <c r="D621" s="5">
        <v>5000</v>
      </c>
      <c r="E621" s="5">
        <f t="shared" si="153"/>
        <v>5000</v>
      </c>
      <c r="M621">
        <f t="shared" si="154"/>
        <v>69</v>
      </c>
      <c r="N621" t="str">
        <f t="shared" si="151"/>
        <v>Jus Jambu dan Sosis Bakar</v>
      </c>
    </row>
    <row r="622" spans="1:14" x14ac:dyDescent="0.25">
      <c r="A622" s="4">
        <v>44012</v>
      </c>
      <c r="B622" s="10" t="s">
        <v>16</v>
      </c>
      <c r="C622">
        <v>3</v>
      </c>
      <c r="D622" s="5">
        <v>5000</v>
      </c>
      <c r="E622" s="5">
        <f t="shared" si="153"/>
        <v>15000</v>
      </c>
      <c r="M622">
        <f t="shared" si="154"/>
        <v>70</v>
      </c>
      <c r="N622" t="str">
        <f t="shared" si="151"/>
        <v>Jus Jambu dan Krupuk Pecel</v>
      </c>
    </row>
    <row r="623" spans="1:14" x14ac:dyDescent="0.25">
      <c r="A623" s="4">
        <v>44012</v>
      </c>
      <c r="B623" s="10" t="s">
        <v>17</v>
      </c>
      <c r="D623" s="5">
        <v>5000</v>
      </c>
      <c r="E623" s="5">
        <f t="shared" si="153"/>
        <v>0</v>
      </c>
      <c r="M623">
        <f t="shared" si="154"/>
        <v>71</v>
      </c>
      <c r="N623" t="str">
        <f t="shared" si="151"/>
        <v>Jus Jambu dan Salad Buah</v>
      </c>
    </row>
    <row r="624" spans="1:14" x14ac:dyDescent="0.25">
      <c r="A624" s="4">
        <v>44012</v>
      </c>
      <c r="B624" s="10" t="s">
        <v>18</v>
      </c>
      <c r="D624" s="5">
        <v>5000</v>
      </c>
      <c r="E624" s="5">
        <f t="shared" si="153"/>
        <v>0</v>
      </c>
      <c r="M624">
        <f t="shared" si="154"/>
        <v>72</v>
      </c>
      <c r="N624" t="str">
        <f t="shared" si="151"/>
        <v>Jus Jambu dan Pentol Pedas</v>
      </c>
    </row>
    <row r="625" spans="1:14" x14ac:dyDescent="0.25">
      <c r="A625" s="4">
        <v>44012</v>
      </c>
      <c r="B625" s="10" t="s">
        <v>19</v>
      </c>
      <c r="D625" s="5">
        <v>5000</v>
      </c>
      <c r="E625" s="5">
        <f t="shared" si="153"/>
        <v>0</v>
      </c>
      <c r="M625">
        <f t="shared" si="154"/>
        <v>73</v>
      </c>
    </row>
    <row r="626" spans="1:14" x14ac:dyDescent="0.25">
      <c r="A626" s="4">
        <v>44012</v>
      </c>
      <c r="B626" s="10" t="s">
        <v>20</v>
      </c>
      <c r="C626">
        <v>1</v>
      </c>
      <c r="D626" s="5">
        <v>5000</v>
      </c>
      <c r="E626" s="5">
        <f t="shared" si="153"/>
        <v>5000</v>
      </c>
      <c r="M626">
        <f t="shared" si="154"/>
        <v>74</v>
      </c>
      <c r="N626" t="str">
        <f>CONCATENATE($N$532, " dan ",N533)</f>
        <v>Jus Jeruk dan Jus Apel</v>
      </c>
    </row>
    <row r="627" spans="1:14" x14ac:dyDescent="0.25">
      <c r="A627" s="4">
        <v>44012</v>
      </c>
      <c r="B627" s="10" t="s">
        <v>21</v>
      </c>
      <c r="C627">
        <v>1</v>
      </c>
      <c r="D627" s="5">
        <v>7000</v>
      </c>
      <c r="E627" s="5">
        <f t="shared" si="153"/>
        <v>7000</v>
      </c>
      <c r="M627">
        <f t="shared" si="154"/>
        <v>75</v>
      </c>
      <c r="N627" t="str">
        <f t="shared" ref="N627:N640" si="155">CONCATENATE($N$532, " dan ",N534)</f>
        <v>Jus Jeruk dan Jus Lemon</v>
      </c>
    </row>
    <row r="628" spans="1:14" x14ac:dyDescent="0.25">
      <c r="A628" s="4">
        <v>44012</v>
      </c>
      <c r="B628" s="10" t="s">
        <v>22</v>
      </c>
      <c r="D628" s="5">
        <v>7000</v>
      </c>
      <c r="E628" s="5">
        <f t="shared" si="153"/>
        <v>0</v>
      </c>
      <c r="M628">
        <f t="shared" si="154"/>
        <v>76</v>
      </c>
      <c r="N628" t="str">
        <f t="shared" si="155"/>
        <v>Jus Jeruk dan Jus Alpukat</v>
      </c>
    </row>
    <row r="629" spans="1:14" x14ac:dyDescent="0.25">
      <c r="A629" s="4">
        <v>44012</v>
      </c>
      <c r="B629" s="10" t="s">
        <v>23</v>
      </c>
      <c r="C629">
        <v>1</v>
      </c>
      <c r="D629" s="5">
        <v>7000</v>
      </c>
      <c r="E629" s="5">
        <f t="shared" si="153"/>
        <v>7000</v>
      </c>
      <c r="M629">
        <f t="shared" si="154"/>
        <v>77</v>
      </c>
      <c r="N629" t="str">
        <f t="shared" si="155"/>
        <v>Jus Jeruk dan Rostea Milo</v>
      </c>
    </row>
    <row r="630" spans="1:14" x14ac:dyDescent="0.25">
      <c r="A630" s="4">
        <v>44012</v>
      </c>
      <c r="B630" s="10" t="s">
        <v>24</v>
      </c>
      <c r="D630" s="5">
        <v>7000</v>
      </c>
      <c r="E630" s="5">
        <f t="shared" si="153"/>
        <v>0</v>
      </c>
      <c r="M630">
        <f t="shared" si="154"/>
        <v>78</v>
      </c>
      <c r="N630" t="str">
        <f t="shared" si="155"/>
        <v>Jus Jeruk dan Rostea Choco Oreo</v>
      </c>
    </row>
    <row r="631" spans="1:14" x14ac:dyDescent="0.25">
      <c r="A631" s="24" t="s">
        <v>4</v>
      </c>
      <c r="B631" s="25"/>
      <c r="C631" s="8"/>
      <c r="D631" s="8"/>
      <c r="E631" s="9">
        <f>SUM(E611:E630)</f>
        <v>96500</v>
      </c>
      <c r="M631">
        <f t="shared" si="154"/>
        <v>79</v>
      </c>
      <c r="N631" t="str">
        <f t="shared" si="155"/>
        <v>Jus Jeruk dan Rostea Bubble</v>
      </c>
    </row>
    <row r="632" spans="1:14" x14ac:dyDescent="0.25">
      <c r="M632">
        <f t="shared" si="154"/>
        <v>80</v>
      </c>
      <c r="N632" t="str">
        <f t="shared" si="155"/>
        <v>Jus Jeruk dan Rostea Green tea</v>
      </c>
    </row>
    <row r="633" spans="1:14" x14ac:dyDescent="0.25">
      <c r="M633">
        <f t="shared" si="154"/>
        <v>81</v>
      </c>
      <c r="N633" t="str">
        <f t="shared" si="155"/>
        <v>Jus Jeruk dan Jasuke Besar</v>
      </c>
    </row>
    <row r="634" spans="1:14" x14ac:dyDescent="0.25">
      <c r="M634">
        <f t="shared" si="154"/>
        <v>82</v>
      </c>
      <c r="N634" t="str">
        <f t="shared" si="155"/>
        <v>Jus Jeruk dan Jasuke Kecil</v>
      </c>
    </row>
    <row r="635" spans="1:14" x14ac:dyDescent="0.25">
      <c r="M635">
        <f t="shared" si="154"/>
        <v>83</v>
      </c>
      <c r="N635" t="str">
        <f t="shared" si="155"/>
        <v>Jus Jeruk dan Sosis Paketan</v>
      </c>
    </row>
    <row r="636" spans="1:14" x14ac:dyDescent="0.25">
      <c r="M636">
        <f t="shared" si="154"/>
        <v>84</v>
      </c>
      <c r="N636" t="str">
        <f t="shared" si="155"/>
        <v>Jus Jeruk dan Sosis Bijian</v>
      </c>
    </row>
    <row r="637" spans="1:14" x14ac:dyDescent="0.25">
      <c r="M637">
        <f t="shared" si="154"/>
        <v>85</v>
      </c>
      <c r="N637" t="str">
        <f t="shared" si="155"/>
        <v>Jus Jeruk dan Sosis Bakar</v>
      </c>
    </row>
    <row r="638" spans="1:14" x14ac:dyDescent="0.25">
      <c r="M638">
        <f t="shared" si="154"/>
        <v>86</v>
      </c>
      <c r="N638" t="str">
        <f t="shared" si="155"/>
        <v>Jus Jeruk dan Krupuk Pecel</v>
      </c>
    </row>
    <row r="639" spans="1:14" x14ac:dyDescent="0.25">
      <c r="M639">
        <f t="shared" si="154"/>
        <v>87</v>
      </c>
      <c r="N639" t="str">
        <f t="shared" si="155"/>
        <v>Jus Jeruk dan Salad Buah</v>
      </c>
    </row>
    <row r="640" spans="1:14" x14ac:dyDescent="0.25">
      <c r="M640">
        <f t="shared" si="154"/>
        <v>88</v>
      </c>
      <c r="N640" t="str">
        <f t="shared" si="155"/>
        <v>Jus Jeruk dan Pentol Pedas</v>
      </c>
    </row>
    <row r="641" spans="13:14" x14ac:dyDescent="0.25">
      <c r="M641">
        <f t="shared" si="154"/>
        <v>89</v>
      </c>
    </row>
    <row r="642" spans="13:14" x14ac:dyDescent="0.25">
      <c r="M642">
        <f t="shared" si="154"/>
        <v>90</v>
      </c>
      <c r="N642" t="str">
        <f>CONCATENATE($N$533, " dan ",N534)</f>
        <v>Jus Apel dan Jus Lemon</v>
      </c>
    </row>
    <row r="643" spans="13:14" x14ac:dyDescent="0.25">
      <c r="M643">
        <f t="shared" si="154"/>
        <v>91</v>
      </c>
      <c r="N643" t="str">
        <f t="shared" ref="N643:N655" si="156">CONCATENATE($N$533, " dan ",N535)</f>
        <v>Jus Apel dan Jus Alpukat</v>
      </c>
    </row>
    <row r="644" spans="13:14" x14ac:dyDescent="0.25">
      <c r="M644">
        <f t="shared" si="154"/>
        <v>92</v>
      </c>
      <c r="N644" t="str">
        <f t="shared" si="156"/>
        <v>Jus Apel dan Rostea Milo</v>
      </c>
    </row>
    <row r="645" spans="13:14" x14ac:dyDescent="0.25">
      <c r="M645">
        <f t="shared" si="154"/>
        <v>93</v>
      </c>
      <c r="N645" t="str">
        <f t="shared" si="156"/>
        <v>Jus Apel dan Rostea Choco Oreo</v>
      </c>
    </row>
    <row r="646" spans="13:14" x14ac:dyDescent="0.25">
      <c r="M646">
        <f t="shared" si="154"/>
        <v>94</v>
      </c>
      <c r="N646" t="str">
        <f t="shared" si="156"/>
        <v>Jus Apel dan Rostea Bubble</v>
      </c>
    </row>
    <row r="647" spans="13:14" x14ac:dyDescent="0.25">
      <c r="M647">
        <f t="shared" si="154"/>
        <v>95</v>
      </c>
      <c r="N647" t="str">
        <f t="shared" si="156"/>
        <v>Jus Apel dan Rostea Green tea</v>
      </c>
    </row>
    <row r="648" spans="13:14" x14ac:dyDescent="0.25">
      <c r="M648">
        <f t="shared" si="154"/>
        <v>96</v>
      </c>
      <c r="N648" t="str">
        <f t="shared" si="156"/>
        <v>Jus Apel dan Jasuke Besar</v>
      </c>
    </row>
    <row r="649" spans="13:14" x14ac:dyDescent="0.25">
      <c r="M649">
        <f t="shared" si="154"/>
        <v>97</v>
      </c>
      <c r="N649" t="str">
        <f t="shared" si="156"/>
        <v>Jus Apel dan Jasuke Kecil</v>
      </c>
    </row>
    <row r="650" spans="13:14" x14ac:dyDescent="0.25">
      <c r="M650">
        <f t="shared" si="154"/>
        <v>98</v>
      </c>
      <c r="N650" t="str">
        <f t="shared" si="156"/>
        <v>Jus Apel dan Sosis Paketan</v>
      </c>
    </row>
    <row r="651" spans="13:14" x14ac:dyDescent="0.25">
      <c r="M651">
        <f t="shared" si="154"/>
        <v>99</v>
      </c>
      <c r="N651" t="str">
        <f t="shared" si="156"/>
        <v>Jus Apel dan Sosis Bijian</v>
      </c>
    </row>
    <row r="652" spans="13:14" x14ac:dyDescent="0.25">
      <c r="M652">
        <f t="shared" si="154"/>
        <v>100</v>
      </c>
      <c r="N652" t="str">
        <f t="shared" si="156"/>
        <v>Jus Apel dan Sosis Bakar</v>
      </c>
    </row>
    <row r="653" spans="13:14" x14ac:dyDescent="0.25">
      <c r="M653">
        <f t="shared" si="154"/>
        <v>101</v>
      </c>
      <c r="N653" t="str">
        <f t="shared" si="156"/>
        <v>Jus Apel dan Krupuk Pecel</v>
      </c>
    </row>
    <row r="654" spans="13:14" x14ac:dyDescent="0.25">
      <c r="M654">
        <f t="shared" si="154"/>
        <v>102</v>
      </c>
      <c r="N654" t="str">
        <f t="shared" si="156"/>
        <v>Jus Apel dan Salad Buah</v>
      </c>
    </row>
    <row r="655" spans="13:14" x14ac:dyDescent="0.25">
      <c r="M655">
        <f t="shared" si="154"/>
        <v>103</v>
      </c>
      <c r="N655" t="str">
        <f t="shared" si="156"/>
        <v>Jus Apel dan Pentol Pedas</v>
      </c>
    </row>
    <row r="656" spans="13:14" x14ac:dyDescent="0.25">
      <c r="M656">
        <f t="shared" si="154"/>
        <v>104</v>
      </c>
    </row>
    <row r="657" spans="13:15" x14ac:dyDescent="0.25">
      <c r="M657">
        <f t="shared" si="154"/>
        <v>105</v>
      </c>
      <c r="N657" t="str">
        <f>CONCATENATE($N$534, " dan ",N535)</f>
        <v>Jus Lemon dan Jus Alpukat</v>
      </c>
    </row>
    <row r="658" spans="13:15" x14ac:dyDescent="0.25">
      <c r="M658">
        <f t="shared" si="154"/>
        <v>106</v>
      </c>
      <c r="N658" t="str">
        <f t="shared" ref="N658:N669" si="157">CONCATENATE($N$534, " dan ",N536)</f>
        <v>Jus Lemon dan Rostea Milo</v>
      </c>
    </row>
    <row r="659" spans="13:15" x14ac:dyDescent="0.25">
      <c r="M659">
        <f t="shared" si="154"/>
        <v>107</v>
      </c>
      <c r="N659" t="str">
        <f t="shared" si="157"/>
        <v>Jus Lemon dan Rostea Choco Oreo</v>
      </c>
    </row>
    <row r="660" spans="13:15" x14ac:dyDescent="0.25">
      <c r="M660">
        <f t="shared" si="154"/>
        <v>108</v>
      </c>
      <c r="N660" t="str">
        <f t="shared" si="157"/>
        <v>Jus Lemon dan Rostea Bubble</v>
      </c>
    </row>
    <row r="661" spans="13:15" x14ac:dyDescent="0.25">
      <c r="M661">
        <f t="shared" si="154"/>
        <v>109</v>
      </c>
      <c r="N661" t="str">
        <f t="shared" si="157"/>
        <v>Jus Lemon dan Rostea Green tea</v>
      </c>
    </row>
    <row r="662" spans="13:15" x14ac:dyDescent="0.25">
      <c r="M662">
        <f t="shared" si="154"/>
        <v>110</v>
      </c>
      <c r="N662" t="str">
        <f t="shared" si="157"/>
        <v>Jus Lemon dan Jasuke Besar</v>
      </c>
    </row>
    <row r="663" spans="13:15" x14ac:dyDescent="0.25">
      <c r="M663">
        <f t="shared" si="154"/>
        <v>111</v>
      </c>
      <c r="N663" t="str">
        <f t="shared" si="157"/>
        <v>Jus Lemon dan Jasuke Kecil</v>
      </c>
    </row>
    <row r="664" spans="13:15" x14ac:dyDescent="0.25">
      <c r="M664">
        <f t="shared" si="154"/>
        <v>112</v>
      </c>
      <c r="N664" t="str">
        <f t="shared" si="157"/>
        <v>Jus Lemon dan Sosis Paketan</v>
      </c>
    </row>
    <row r="665" spans="13:15" x14ac:dyDescent="0.25">
      <c r="M665">
        <f t="shared" si="154"/>
        <v>113</v>
      </c>
      <c r="N665" t="str">
        <f t="shared" si="157"/>
        <v>Jus Lemon dan Sosis Bijian</v>
      </c>
    </row>
    <row r="666" spans="13:15" x14ac:dyDescent="0.25">
      <c r="M666">
        <f t="shared" si="154"/>
        <v>114</v>
      </c>
      <c r="N666" t="str">
        <f t="shared" si="157"/>
        <v>Jus Lemon dan Sosis Bakar</v>
      </c>
    </row>
    <row r="667" spans="13:15" x14ac:dyDescent="0.25">
      <c r="M667">
        <f t="shared" si="154"/>
        <v>115</v>
      </c>
      <c r="N667" t="str">
        <f t="shared" si="157"/>
        <v>Jus Lemon dan Krupuk Pecel</v>
      </c>
    </row>
    <row r="668" spans="13:15" x14ac:dyDescent="0.25">
      <c r="M668">
        <f t="shared" si="154"/>
        <v>116</v>
      </c>
      <c r="N668" t="str">
        <f t="shared" si="157"/>
        <v>Jus Lemon dan Salad Buah</v>
      </c>
    </row>
    <row r="669" spans="13:15" x14ac:dyDescent="0.25">
      <c r="M669">
        <f t="shared" si="154"/>
        <v>117</v>
      </c>
      <c r="N669" t="str">
        <f t="shared" si="157"/>
        <v>Jus Lemon dan Pentol Pedas</v>
      </c>
    </row>
    <row r="671" spans="13:15" x14ac:dyDescent="0.25">
      <c r="M671">
        <f t="shared" si="154"/>
        <v>1</v>
      </c>
      <c r="N671" t="str">
        <f>CONCATENATE($N$535, " dan ",N536)</f>
        <v>Jus Alpukat dan Rostea Milo</v>
      </c>
      <c r="O671">
        <v>0</v>
      </c>
    </row>
    <row r="672" spans="13:15" x14ac:dyDescent="0.25">
      <c r="M672">
        <f t="shared" si="154"/>
        <v>2</v>
      </c>
      <c r="N672" t="str">
        <f t="shared" ref="N672:N682" si="158">CONCATENATE($N$535, " dan ",N537)</f>
        <v>Jus Alpukat dan Rostea Choco Oreo</v>
      </c>
      <c r="O672">
        <v>0</v>
      </c>
    </row>
    <row r="673" spans="13:15" x14ac:dyDescent="0.25">
      <c r="M673">
        <f t="shared" si="154"/>
        <v>3</v>
      </c>
      <c r="N673" t="str">
        <f t="shared" si="158"/>
        <v>Jus Alpukat dan Rostea Bubble</v>
      </c>
      <c r="O673">
        <v>1</v>
      </c>
    </row>
    <row r="674" spans="13:15" x14ac:dyDescent="0.25">
      <c r="M674">
        <f t="shared" si="154"/>
        <v>4</v>
      </c>
      <c r="N674" t="str">
        <f t="shared" si="158"/>
        <v>Jus Alpukat dan Rostea Green tea</v>
      </c>
      <c r="O674">
        <v>0</v>
      </c>
    </row>
    <row r="675" spans="13:15" x14ac:dyDescent="0.25">
      <c r="M675">
        <f t="shared" si="154"/>
        <v>5</v>
      </c>
      <c r="N675" t="str">
        <f t="shared" si="158"/>
        <v>Jus Alpukat dan Jasuke Besar</v>
      </c>
      <c r="O675">
        <v>4</v>
      </c>
    </row>
    <row r="676" spans="13:15" x14ac:dyDescent="0.25">
      <c r="M676">
        <f t="shared" si="154"/>
        <v>6</v>
      </c>
      <c r="N676" t="str">
        <f t="shared" si="158"/>
        <v>Jus Alpukat dan Jasuke Kecil</v>
      </c>
      <c r="O676">
        <v>2</v>
      </c>
    </row>
    <row r="677" spans="13:15" x14ac:dyDescent="0.25">
      <c r="M677">
        <f t="shared" si="154"/>
        <v>7</v>
      </c>
      <c r="N677" t="str">
        <f t="shared" si="158"/>
        <v>Jus Alpukat dan Sosis Paketan</v>
      </c>
      <c r="O677">
        <v>2</v>
      </c>
    </row>
    <row r="678" spans="13:15" x14ac:dyDescent="0.25">
      <c r="M678">
        <f t="shared" si="154"/>
        <v>8</v>
      </c>
      <c r="N678" t="str">
        <f t="shared" si="158"/>
        <v>Jus Alpukat dan Sosis Bijian</v>
      </c>
      <c r="O678">
        <v>2</v>
      </c>
    </row>
    <row r="679" spans="13:15" x14ac:dyDescent="0.25">
      <c r="M679">
        <f t="shared" si="154"/>
        <v>9</v>
      </c>
      <c r="N679" t="str">
        <f t="shared" si="158"/>
        <v>Jus Alpukat dan Sosis Bakar</v>
      </c>
      <c r="O679">
        <v>1</v>
      </c>
    </row>
    <row r="680" spans="13:15" x14ac:dyDescent="0.25">
      <c r="M680">
        <f t="shared" si="154"/>
        <v>10</v>
      </c>
      <c r="N680" t="str">
        <f t="shared" si="158"/>
        <v>Jus Alpukat dan Krupuk Pecel</v>
      </c>
      <c r="O680">
        <v>1</v>
      </c>
    </row>
    <row r="681" spans="13:15" x14ac:dyDescent="0.25">
      <c r="M681">
        <f t="shared" si="154"/>
        <v>11</v>
      </c>
      <c r="N681" t="str">
        <f t="shared" si="158"/>
        <v>Jus Alpukat dan Salad Buah</v>
      </c>
      <c r="O681">
        <v>1</v>
      </c>
    </row>
    <row r="682" spans="13:15" x14ac:dyDescent="0.25">
      <c r="M682">
        <f t="shared" ref="M682:M745" si="159">M681+1</f>
        <v>12</v>
      </c>
      <c r="N682" t="str">
        <f t="shared" si="158"/>
        <v>Jus Alpukat dan Pentol Pedas</v>
      </c>
      <c r="O682">
        <v>2</v>
      </c>
    </row>
    <row r="684" spans="13:15" x14ac:dyDescent="0.25">
      <c r="M684">
        <f t="shared" si="159"/>
        <v>1</v>
      </c>
      <c r="N684" t="str">
        <f>CONCATENATE($N$536, " dan ",N537)</f>
        <v>Rostea Milo dan Rostea Choco Oreo</v>
      </c>
      <c r="O684">
        <v>1</v>
      </c>
    </row>
    <row r="685" spans="13:15" x14ac:dyDescent="0.25">
      <c r="M685">
        <f t="shared" si="159"/>
        <v>2</v>
      </c>
      <c r="N685" t="str">
        <f t="shared" ref="N685:N694" si="160">CONCATENATE($N$536, " dan ",N538)</f>
        <v>Rostea Milo dan Rostea Bubble</v>
      </c>
      <c r="O685">
        <v>0</v>
      </c>
    </row>
    <row r="686" spans="13:15" x14ac:dyDescent="0.25">
      <c r="M686">
        <f t="shared" si="159"/>
        <v>3</v>
      </c>
      <c r="N686" t="str">
        <f t="shared" si="160"/>
        <v>Rostea Milo dan Rostea Green tea</v>
      </c>
      <c r="O686">
        <v>0</v>
      </c>
    </row>
    <row r="687" spans="13:15" x14ac:dyDescent="0.25">
      <c r="M687">
        <f t="shared" si="159"/>
        <v>4</v>
      </c>
      <c r="N687" t="str">
        <f t="shared" si="160"/>
        <v>Rostea Milo dan Jasuke Besar</v>
      </c>
      <c r="O687">
        <v>3</v>
      </c>
    </row>
    <row r="688" spans="13:15" x14ac:dyDescent="0.25">
      <c r="M688">
        <f t="shared" si="159"/>
        <v>5</v>
      </c>
      <c r="N688" t="str">
        <f t="shared" si="160"/>
        <v>Rostea Milo dan Jasuke Kecil</v>
      </c>
      <c r="O688">
        <v>2</v>
      </c>
    </row>
    <row r="689" spans="13:15" x14ac:dyDescent="0.25">
      <c r="M689">
        <f t="shared" si="159"/>
        <v>6</v>
      </c>
      <c r="N689" t="str">
        <f t="shared" si="160"/>
        <v>Rostea Milo dan Sosis Paketan</v>
      </c>
      <c r="O689">
        <v>1</v>
      </c>
    </row>
    <row r="690" spans="13:15" x14ac:dyDescent="0.25">
      <c r="M690">
        <f t="shared" si="159"/>
        <v>7</v>
      </c>
      <c r="N690" t="str">
        <f t="shared" si="160"/>
        <v>Rostea Milo dan Sosis Bijian</v>
      </c>
      <c r="O690">
        <v>1</v>
      </c>
    </row>
    <row r="691" spans="13:15" x14ac:dyDescent="0.25">
      <c r="M691">
        <f t="shared" si="159"/>
        <v>8</v>
      </c>
      <c r="N691" t="str">
        <f t="shared" si="160"/>
        <v>Rostea Milo dan Sosis Bakar</v>
      </c>
      <c r="O691">
        <v>0</v>
      </c>
    </row>
    <row r="692" spans="13:15" x14ac:dyDescent="0.25">
      <c r="M692">
        <f t="shared" si="159"/>
        <v>9</v>
      </c>
      <c r="N692" t="str">
        <f t="shared" si="160"/>
        <v>Rostea Milo dan Krupuk Pecel</v>
      </c>
      <c r="O692">
        <v>0</v>
      </c>
    </row>
    <row r="693" spans="13:15" x14ac:dyDescent="0.25">
      <c r="M693">
        <f t="shared" si="159"/>
        <v>10</v>
      </c>
      <c r="N693" t="str">
        <f t="shared" si="160"/>
        <v>Rostea Milo dan Salad Buah</v>
      </c>
      <c r="O693">
        <v>0</v>
      </c>
    </row>
    <row r="694" spans="13:15" x14ac:dyDescent="0.25">
      <c r="M694">
        <f t="shared" si="159"/>
        <v>11</v>
      </c>
      <c r="N694" t="str">
        <f t="shared" si="160"/>
        <v>Rostea Milo dan Pentol Pedas</v>
      </c>
      <c r="O694">
        <v>0</v>
      </c>
    </row>
    <row r="696" spans="13:15" x14ac:dyDescent="0.25">
      <c r="M696">
        <f t="shared" si="159"/>
        <v>1</v>
      </c>
      <c r="N696" t="str">
        <f>CONCATENATE($N$537, " dan ",N538)</f>
        <v>Rostea Choco Oreo dan Rostea Bubble</v>
      </c>
      <c r="O696">
        <v>1</v>
      </c>
    </row>
    <row r="697" spans="13:15" x14ac:dyDescent="0.25">
      <c r="M697">
        <f t="shared" si="159"/>
        <v>2</v>
      </c>
      <c r="N697" t="str">
        <f t="shared" ref="N697:N705" si="161">CONCATENATE($N$537, " dan ",N539)</f>
        <v>Rostea Choco Oreo dan Rostea Green tea</v>
      </c>
      <c r="O697">
        <v>0</v>
      </c>
    </row>
    <row r="698" spans="13:15" x14ac:dyDescent="0.25">
      <c r="M698">
        <f t="shared" si="159"/>
        <v>3</v>
      </c>
      <c r="N698" t="str">
        <f t="shared" si="161"/>
        <v>Rostea Choco Oreo dan Jasuke Besar</v>
      </c>
      <c r="O698">
        <v>3</v>
      </c>
    </row>
    <row r="699" spans="13:15" x14ac:dyDescent="0.25">
      <c r="M699">
        <f t="shared" si="159"/>
        <v>4</v>
      </c>
      <c r="N699" t="str">
        <f t="shared" si="161"/>
        <v>Rostea Choco Oreo dan Jasuke Kecil</v>
      </c>
      <c r="O699">
        <v>0</v>
      </c>
    </row>
    <row r="700" spans="13:15" x14ac:dyDescent="0.25">
      <c r="M700">
        <f t="shared" si="159"/>
        <v>5</v>
      </c>
      <c r="N700" t="str">
        <f t="shared" si="161"/>
        <v>Rostea Choco Oreo dan Sosis Paketan</v>
      </c>
      <c r="O700">
        <v>2</v>
      </c>
    </row>
    <row r="701" spans="13:15" x14ac:dyDescent="0.25">
      <c r="M701">
        <f t="shared" si="159"/>
        <v>6</v>
      </c>
      <c r="N701" t="str">
        <f t="shared" si="161"/>
        <v>Rostea Choco Oreo dan Sosis Bijian</v>
      </c>
      <c r="O701">
        <v>2</v>
      </c>
    </row>
    <row r="702" spans="13:15" x14ac:dyDescent="0.25">
      <c r="M702">
        <f t="shared" si="159"/>
        <v>7</v>
      </c>
      <c r="N702" t="str">
        <f t="shared" si="161"/>
        <v>Rostea Choco Oreo dan Sosis Bakar</v>
      </c>
      <c r="O702">
        <v>0</v>
      </c>
    </row>
    <row r="703" spans="13:15" x14ac:dyDescent="0.25">
      <c r="M703">
        <f t="shared" si="159"/>
        <v>8</v>
      </c>
      <c r="N703" t="str">
        <f t="shared" si="161"/>
        <v>Rostea Choco Oreo dan Krupuk Pecel</v>
      </c>
      <c r="O703">
        <v>0</v>
      </c>
    </row>
    <row r="704" spans="13:15" x14ac:dyDescent="0.25">
      <c r="M704">
        <f t="shared" si="159"/>
        <v>9</v>
      </c>
      <c r="N704" t="str">
        <f t="shared" si="161"/>
        <v>Rostea Choco Oreo dan Salad Buah</v>
      </c>
      <c r="O704">
        <v>1</v>
      </c>
    </row>
    <row r="705" spans="13:15" x14ac:dyDescent="0.25">
      <c r="M705">
        <f t="shared" si="159"/>
        <v>10</v>
      </c>
      <c r="N705" t="str">
        <f t="shared" si="161"/>
        <v>Rostea Choco Oreo dan Pentol Pedas</v>
      </c>
      <c r="O705">
        <v>0</v>
      </c>
    </row>
    <row r="707" spans="13:15" x14ac:dyDescent="0.25">
      <c r="M707">
        <f t="shared" si="159"/>
        <v>1</v>
      </c>
      <c r="N707" t="str">
        <f>CONCATENATE($N$538, " dan ",N539)</f>
        <v>Rostea Bubble dan Rostea Green tea</v>
      </c>
      <c r="O707">
        <v>1</v>
      </c>
    </row>
    <row r="708" spans="13:15" x14ac:dyDescent="0.25">
      <c r="M708">
        <f t="shared" si="159"/>
        <v>2</v>
      </c>
      <c r="N708" t="str">
        <f t="shared" ref="N708:N715" si="162">CONCATENATE($N$538, " dan ",N540)</f>
        <v>Rostea Bubble dan Jasuke Besar</v>
      </c>
      <c r="O708">
        <v>3</v>
      </c>
    </row>
    <row r="709" spans="13:15" x14ac:dyDescent="0.25">
      <c r="M709">
        <f t="shared" si="159"/>
        <v>3</v>
      </c>
      <c r="N709" t="str">
        <f t="shared" si="162"/>
        <v>Rostea Bubble dan Jasuke Kecil</v>
      </c>
      <c r="O709">
        <v>0</v>
      </c>
    </row>
    <row r="710" spans="13:15" x14ac:dyDescent="0.25">
      <c r="M710">
        <f t="shared" si="159"/>
        <v>4</v>
      </c>
      <c r="N710" t="str">
        <f t="shared" si="162"/>
        <v>Rostea Bubble dan Sosis Paketan</v>
      </c>
      <c r="O710">
        <v>0</v>
      </c>
    </row>
    <row r="711" spans="13:15" x14ac:dyDescent="0.25">
      <c r="M711">
        <f t="shared" si="159"/>
        <v>5</v>
      </c>
      <c r="N711" t="str">
        <f t="shared" si="162"/>
        <v>Rostea Bubble dan Sosis Bijian</v>
      </c>
      <c r="O711">
        <v>2</v>
      </c>
    </row>
    <row r="712" spans="13:15" x14ac:dyDescent="0.25">
      <c r="M712">
        <f t="shared" si="159"/>
        <v>6</v>
      </c>
      <c r="N712" t="str">
        <f t="shared" si="162"/>
        <v>Rostea Bubble dan Sosis Bakar</v>
      </c>
      <c r="O712">
        <v>0</v>
      </c>
    </row>
    <row r="713" spans="13:15" x14ac:dyDescent="0.25">
      <c r="M713">
        <f t="shared" si="159"/>
        <v>7</v>
      </c>
      <c r="N713" t="str">
        <f t="shared" si="162"/>
        <v>Rostea Bubble dan Krupuk Pecel</v>
      </c>
      <c r="O713">
        <v>1</v>
      </c>
    </row>
    <row r="714" spans="13:15" x14ac:dyDescent="0.25">
      <c r="M714">
        <f t="shared" si="159"/>
        <v>8</v>
      </c>
      <c r="N714" t="str">
        <f t="shared" si="162"/>
        <v>Rostea Bubble dan Salad Buah</v>
      </c>
      <c r="O714">
        <v>0</v>
      </c>
    </row>
    <row r="715" spans="13:15" x14ac:dyDescent="0.25">
      <c r="M715">
        <f t="shared" si="159"/>
        <v>9</v>
      </c>
      <c r="N715" t="str">
        <f t="shared" si="162"/>
        <v>Rostea Bubble dan Pentol Pedas</v>
      </c>
      <c r="O715">
        <v>0</v>
      </c>
    </row>
    <row r="717" spans="13:15" x14ac:dyDescent="0.25">
      <c r="M717">
        <f t="shared" si="159"/>
        <v>1</v>
      </c>
      <c r="N717" t="str">
        <f>CONCATENATE($N$539, " dan ",N540)</f>
        <v>Rostea Green tea dan Jasuke Besar</v>
      </c>
      <c r="O717">
        <v>0</v>
      </c>
    </row>
    <row r="718" spans="13:15" x14ac:dyDescent="0.25">
      <c r="M718">
        <f t="shared" si="159"/>
        <v>2</v>
      </c>
      <c r="N718" t="str">
        <f t="shared" ref="N718:N724" si="163">CONCATENATE($N$539, " dan ",N541)</f>
        <v>Rostea Green tea dan Jasuke Kecil</v>
      </c>
      <c r="O718">
        <v>0</v>
      </c>
    </row>
    <row r="719" spans="13:15" x14ac:dyDescent="0.25">
      <c r="M719">
        <f t="shared" si="159"/>
        <v>3</v>
      </c>
      <c r="N719" t="str">
        <f t="shared" si="163"/>
        <v>Rostea Green tea dan Sosis Paketan</v>
      </c>
      <c r="O719">
        <v>0</v>
      </c>
    </row>
    <row r="720" spans="13:15" x14ac:dyDescent="0.25">
      <c r="M720">
        <f t="shared" si="159"/>
        <v>4</v>
      </c>
      <c r="N720" t="str">
        <f t="shared" si="163"/>
        <v>Rostea Green tea dan Sosis Bijian</v>
      </c>
      <c r="O720">
        <v>3</v>
      </c>
    </row>
    <row r="721" spans="13:15" x14ac:dyDescent="0.25">
      <c r="M721">
        <f t="shared" si="159"/>
        <v>5</v>
      </c>
      <c r="N721" t="str">
        <f t="shared" si="163"/>
        <v>Rostea Green tea dan Sosis Bakar</v>
      </c>
      <c r="O721">
        <v>0</v>
      </c>
    </row>
    <row r="722" spans="13:15" x14ac:dyDescent="0.25">
      <c r="M722">
        <f t="shared" si="159"/>
        <v>6</v>
      </c>
      <c r="N722" t="str">
        <f t="shared" si="163"/>
        <v>Rostea Green tea dan Krupuk Pecel</v>
      </c>
      <c r="O722">
        <v>0</v>
      </c>
    </row>
    <row r="723" spans="13:15" x14ac:dyDescent="0.25">
      <c r="M723">
        <f t="shared" si="159"/>
        <v>7</v>
      </c>
      <c r="N723" t="str">
        <f t="shared" si="163"/>
        <v>Rostea Green tea dan Salad Buah</v>
      </c>
      <c r="O723">
        <v>1</v>
      </c>
    </row>
    <row r="724" spans="13:15" x14ac:dyDescent="0.25">
      <c r="M724">
        <f t="shared" si="159"/>
        <v>8</v>
      </c>
      <c r="N724" t="str">
        <f t="shared" si="163"/>
        <v>Rostea Green tea dan Pentol Pedas</v>
      </c>
    </row>
    <row r="726" spans="13:15" x14ac:dyDescent="0.25">
      <c r="M726">
        <f t="shared" si="159"/>
        <v>1</v>
      </c>
      <c r="N726" t="str">
        <f>CONCATENATE($N$540, " dan ",N541)</f>
        <v>Jasuke Besar dan Jasuke Kecil</v>
      </c>
      <c r="O726">
        <v>6</v>
      </c>
    </row>
    <row r="727" spans="13:15" x14ac:dyDescent="0.25">
      <c r="M727">
        <f t="shared" si="159"/>
        <v>2</v>
      </c>
      <c r="N727" t="str">
        <f t="shared" ref="N727:N732" si="164">CONCATENATE($N$540, " dan ",N542)</f>
        <v>Jasuke Besar dan Sosis Paketan</v>
      </c>
      <c r="O727">
        <v>9</v>
      </c>
    </row>
    <row r="728" spans="13:15" x14ac:dyDescent="0.25">
      <c r="M728">
        <f t="shared" si="159"/>
        <v>3</v>
      </c>
      <c r="N728" t="str">
        <f t="shared" si="164"/>
        <v>Jasuke Besar dan Sosis Bijian</v>
      </c>
      <c r="O728">
        <v>11</v>
      </c>
    </row>
    <row r="729" spans="13:15" x14ac:dyDescent="0.25">
      <c r="M729">
        <f t="shared" si="159"/>
        <v>4</v>
      </c>
      <c r="N729" t="str">
        <f t="shared" si="164"/>
        <v>Jasuke Besar dan Sosis Bakar</v>
      </c>
      <c r="O729">
        <v>0</v>
      </c>
    </row>
    <row r="730" spans="13:15" x14ac:dyDescent="0.25">
      <c r="M730">
        <f t="shared" si="159"/>
        <v>5</v>
      </c>
      <c r="N730" t="str">
        <f t="shared" si="164"/>
        <v>Jasuke Besar dan Krupuk Pecel</v>
      </c>
      <c r="O730">
        <v>7</v>
      </c>
    </row>
    <row r="731" spans="13:15" x14ac:dyDescent="0.25">
      <c r="M731">
        <f t="shared" si="159"/>
        <v>6</v>
      </c>
      <c r="N731" t="str">
        <f t="shared" si="164"/>
        <v>Jasuke Besar dan Salad Buah</v>
      </c>
      <c r="O731">
        <v>4</v>
      </c>
    </row>
    <row r="732" spans="13:15" x14ac:dyDescent="0.25">
      <c r="M732">
        <f t="shared" si="159"/>
        <v>7</v>
      </c>
      <c r="N732" t="str">
        <f t="shared" si="164"/>
        <v>Jasuke Besar dan Pentol Pedas</v>
      </c>
      <c r="O732">
        <v>7</v>
      </c>
    </row>
    <row r="734" spans="13:15" x14ac:dyDescent="0.25">
      <c r="M734">
        <f t="shared" si="159"/>
        <v>1</v>
      </c>
      <c r="N734" t="str">
        <f>CONCATENATE($N$541, " dan ",N542)</f>
        <v>Jasuke Kecil dan Sosis Paketan</v>
      </c>
      <c r="O734">
        <v>4</v>
      </c>
    </row>
    <row r="735" spans="13:15" x14ac:dyDescent="0.25">
      <c r="M735">
        <f t="shared" si="159"/>
        <v>2</v>
      </c>
      <c r="N735" t="str">
        <f t="shared" ref="N735:N739" si="165">CONCATENATE($N$541, " dan ",N543)</f>
        <v>Jasuke Kecil dan Sosis Bijian</v>
      </c>
      <c r="O735">
        <v>9</v>
      </c>
    </row>
    <row r="736" spans="13:15" x14ac:dyDescent="0.25">
      <c r="M736">
        <f t="shared" si="159"/>
        <v>3</v>
      </c>
      <c r="N736" t="str">
        <f t="shared" si="165"/>
        <v>Jasuke Kecil dan Sosis Bakar</v>
      </c>
      <c r="O736">
        <v>1</v>
      </c>
    </row>
    <row r="737" spans="13:15" x14ac:dyDescent="0.25">
      <c r="M737">
        <f t="shared" si="159"/>
        <v>4</v>
      </c>
      <c r="N737" t="str">
        <f t="shared" si="165"/>
        <v>Jasuke Kecil dan Krupuk Pecel</v>
      </c>
      <c r="O737">
        <v>2</v>
      </c>
    </row>
    <row r="738" spans="13:15" x14ac:dyDescent="0.25">
      <c r="M738">
        <f t="shared" si="159"/>
        <v>5</v>
      </c>
      <c r="N738" t="str">
        <f t="shared" si="165"/>
        <v>Jasuke Kecil dan Salad Buah</v>
      </c>
      <c r="O738">
        <v>2</v>
      </c>
    </row>
    <row r="739" spans="13:15" x14ac:dyDescent="0.25">
      <c r="M739">
        <f t="shared" si="159"/>
        <v>6</v>
      </c>
      <c r="N739" t="str">
        <f t="shared" si="165"/>
        <v>Jasuke Kecil dan Pentol Pedas</v>
      </c>
      <c r="O739">
        <v>5</v>
      </c>
    </row>
    <row r="741" spans="13:15" x14ac:dyDescent="0.25">
      <c r="M741">
        <f t="shared" si="159"/>
        <v>1</v>
      </c>
      <c r="N741" t="str">
        <f>CONCATENATE($N$542, " dan ",N543)</f>
        <v>Sosis Paketan dan Sosis Bijian</v>
      </c>
      <c r="O741">
        <v>1</v>
      </c>
    </row>
    <row r="742" spans="13:15" x14ac:dyDescent="0.25">
      <c r="M742">
        <f t="shared" si="159"/>
        <v>2</v>
      </c>
      <c r="N742" t="str">
        <f t="shared" ref="N742:N745" si="166">CONCATENATE($N$542, " dan ",N544)</f>
        <v>Sosis Paketan dan Sosis Bakar</v>
      </c>
      <c r="O742">
        <v>2</v>
      </c>
    </row>
    <row r="743" spans="13:15" x14ac:dyDescent="0.25">
      <c r="M743">
        <f t="shared" si="159"/>
        <v>3</v>
      </c>
      <c r="N743" t="str">
        <f t="shared" si="166"/>
        <v>Sosis Paketan dan Krupuk Pecel</v>
      </c>
      <c r="O743">
        <v>2</v>
      </c>
    </row>
    <row r="744" spans="13:15" x14ac:dyDescent="0.25">
      <c r="M744">
        <f t="shared" si="159"/>
        <v>4</v>
      </c>
      <c r="N744" t="str">
        <f t="shared" si="166"/>
        <v>Sosis Paketan dan Salad Buah</v>
      </c>
      <c r="O744">
        <v>3</v>
      </c>
    </row>
    <row r="745" spans="13:15" x14ac:dyDescent="0.25">
      <c r="M745">
        <f t="shared" si="159"/>
        <v>5</v>
      </c>
      <c r="N745" t="str">
        <f t="shared" si="166"/>
        <v>Sosis Paketan dan Pentol Pedas</v>
      </c>
      <c r="O745">
        <v>1</v>
      </c>
    </row>
    <row r="747" spans="13:15" x14ac:dyDescent="0.25">
      <c r="M747">
        <f t="shared" ref="M747:M759" si="167">M746+1</f>
        <v>1</v>
      </c>
      <c r="N747" t="str">
        <f>CONCATENATE($N$543, " dan ",N544)</f>
        <v>Sosis Bijian dan Sosis Bakar</v>
      </c>
    </row>
    <row r="748" spans="13:15" x14ac:dyDescent="0.25">
      <c r="M748">
        <f t="shared" si="167"/>
        <v>2</v>
      </c>
      <c r="N748" t="str">
        <f t="shared" ref="N748:N750" si="168">CONCATENATE($N$543, " dan ",N545)</f>
        <v>Sosis Bijian dan Krupuk Pecel</v>
      </c>
    </row>
    <row r="749" spans="13:15" x14ac:dyDescent="0.25">
      <c r="M749">
        <f t="shared" si="167"/>
        <v>3</v>
      </c>
      <c r="N749" t="str">
        <f t="shared" si="168"/>
        <v>Sosis Bijian dan Salad Buah</v>
      </c>
    </row>
    <row r="750" spans="13:15" x14ac:dyDescent="0.25">
      <c r="M750">
        <f t="shared" si="167"/>
        <v>4</v>
      </c>
      <c r="N750" t="str">
        <f t="shared" si="168"/>
        <v>Sosis Bijian dan Pentol Pedas</v>
      </c>
    </row>
    <row r="751" spans="13:15" x14ac:dyDescent="0.25">
      <c r="M751">
        <f t="shared" si="167"/>
        <v>5</v>
      </c>
    </row>
    <row r="752" spans="13:15" x14ac:dyDescent="0.25">
      <c r="M752">
        <f t="shared" si="167"/>
        <v>6</v>
      </c>
      <c r="N752" t="str">
        <f>CONCATENATE($N$544, " dan ",N545)</f>
        <v>Sosis Bakar dan Krupuk Pecel</v>
      </c>
    </row>
    <row r="753" spans="13:14" x14ac:dyDescent="0.25">
      <c r="M753">
        <f t="shared" si="167"/>
        <v>7</v>
      </c>
      <c r="N753" t="str">
        <f t="shared" ref="N753:N754" si="169">CONCATENATE($N$544, " dan ",N546)</f>
        <v>Sosis Bakar dan Salad Buah</v>
      </c>
    </row>
    <row r="754" spans="13:14" x14ac:dyDescent="0.25">
      <c r="M754">
        <f t="shared" si="167"/>
        <v>8</v>
      </c>
      <c r="N754" t="str">
        <f t="shared" si="169"/>
        <v>Sosis Bakar dan Pentol Pedas</v>
      </c>
    </row>
    <row r="756" spans="13:14" x14ac:dyDescent="0.25">
      <c r="M756">
        <f t="shared" si="167"/>
        <v>1</v>
      </c>
      <c r="N756" t="str">
        <f>CONCATENATE($N$545, " dan ",N546)</f>
        <v>Krupuk Pecel dan Salad Buah</v>
      </c>
    </row>
    <row r="757" spans="13:14" x14ac:dyDescent="0.25">
      <c r="M757">
        <f t="shared" si="167"/>
        <v>2</v>
      </c>
      <c r="N757" t="str">
        <f>CONCATENATE($N$545, " dan ",N547)</f>
        <v>Krupuk Pecel dan Pentol Pedas</v>
      </c>
    </row>
    <row r="759" spans="13:14" x14ac:dyDescent="0.25">
      <c r="M759">
        <f t="shared" si="167"/>
        <v>1</v>
      </c>
      <c r="N759" t="str">
        <f>CONCATENATE($N$546, " dan ",N547)</f>
        <v>Salad Buah dan Pentol Pedas</v>
      </c>
    </row>
  </sheetData>
  <mergeCells count="1">
    <mergeCell ref="A631:B63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2"/>
  <sheetViews>
    <sheetView tabSelected="1" zoomScale="110" zoomScaleNormal="110" workbookViewId="0"/>
  </sheetViews>
  <sheetFormatPr defaultRowHeight="15" x14ac:dyDescent="0.25"/>
  <cols>
    <col min="1" max="1" width="29" customWidth="1"/>
    <col min="8" max="8" width="8.85546875" customWidth="1"/>
    <col min="12" max="12" width="30.85546875" bestFit="1" customWidth="1"/>
    <col min="13" max="13" width="12" bestFit="1" customWidth="1"/>
    <col min="14" max="14" width="13.140625" customWidth="1"/>
  </cols>
  <sheetData>
    <row r="1" spans="1:8" x14ac:dyDescent="0.25">
      <c r="A1" t="s">
        <v>801</v>
      </c>
      <c r="F1" t="s">
        <v>606</v>
      </c>
      <c r="H1" t="s">
        <v>607</v>
      </c>
    </row>
    <row r="2" spans="1:8" x14ac:dyDescent="0.25">
      <c r="A2" t="s">
        <v>13</v>
      </c>
      <c r="B2">
        <v>10</v>
      </c>
      <c r="F2">
        <v>1</v>
      </c>
      <c r="H2">
        <v>30</v>
      </c>
    </row>
    <row r="3" spans="1:8" x14ac:dyDescent="0.25">
      <c r="A3" t="s">
        <v>14</v>
      </c>
      <c r="B3">
        <v>13</v>
      </c>
    </row>
    <row r="4" spans="1:8" x14ac:dyDescent="0.25">
      <c r="A4" t="s">
        <v>15</v>
      </c>
      <c r="B4">
        <v>11</v>
      </c>
    </row>
    <row r="5" spans="1:8" x14ac:dyDescent="0.25">
      <c r="A5" t="s">
        <v>16</v>
      </c>
      <c r="B5">
        <v>35</v>
      </c>
    </row>
    <row r="6" spans="1:8" x14ac:dyDescent="0.25">
      <c r="A6" t="s">
        <v>17</v>
      </c>
      <c r="B6">
        <v>16</v>
      </c>
    </row>
    <row r="7" spans="1:8" x14ac:dyDescent="0.25">
      <c r="A7" t="s">
        <v>18</v>
      </c>
      <c r="B7">
        <v>12</v>
      </c>
    </row>
    <row r="8" spans="1:8" x14ac:dyDescent="0.25">
      <c r="A8" t="s">
        <v>19</v>
      </c>
      <c r="B8">
        <v>7</v>
      </c>
    </row>
    <row r="9" spans="1:8" x14ac:dyDescent="0.25">
      <c r="A9" t="s">
        <v>20</v>
      </c>
      <c r="B9">
        <v>20</v>
      </c>
    </row>
    <row r="10" spans="1:8" x14ac:dyDescent="0.25">
      <c r="A10" t="s">
        <v>21</v>
      </c>
      <c r="B10">
        <v>8</v>
      </c>
    </row>
    <row r="11" spans="1:8" x14ac:dyDescent="0.25">
      <c r="A11" t="s">
        <v>22</v>
      </c>
      <c r="B11">
        <v>10</v>
      </c>
    </row>
    <row r="12" spans="1:8" x14ac:dyDescent="0.25">
      <c r="A12" t="s">
        <v>23</v>
      </c>
      <c r="B12">
        <v>9</v>
      </c>
    </row>
    <row r="13" spans="1:8" x14ac:dyDescent="0.25">
      <c r="A13" t="s">
        <v>58</v>
      </c>
      <c r="B13">
        <v>8</v>
      </c>
    </row>
    <row r="14" spans="1:8" x14ac:dyDescent="0.25">
      <c r="A14" t="s">
        <v>5</v>
      </c>
      <c r="B14">
        <v>90</v>
      </c>
    </row>
    <row r="15" spans="1:8" x14ac:dyDescent="0.25">
      <c r="A15" t="s">
        <v>6</v>
      </c>
      <c r="B15">
        <v>50</v>
      </c>
    </row>
    <row r="16" spans="1:8" x14ac:dyDescent="0.25">
      <c r="A16" t="s">
        <v>7</v>
      </c>
      <c r="B16">
        <v>32</v>
      </c>
    </row>
    <row r="17" spans="1:15" x14ac:dyDescent="0.25">
      <c r="A17" t="s">
        <v>8</v>
      </c>
      <c r="B17">
        <v>78</v>
      </c>
    </row>
    <row r="18" spans="1:15" x14ac:dyDescent="0.25">
      <c r="A18" t="s">
        <v>9</v>
      </c>
      <c r="B18">
        <v>19</v>
      </c>
    </row>
    <row r="19" spans="1:15" x14ac:dyDescent="0.25">
      <c r="A19" t="s">
        <v>10</v>
      </c>
      <c r="B19">
        <v>33</v>
      </c>
    </row>
    <row r="20" spans="1:15" x14ac:dyDescent="0.25">
      <c r="A20" t="s">
        <v>48</v>
      </c>
      <c r="B20">
        <v>18</v>
      </c>
    </row>
    <row r="21" spans="1:15" x14ac:dyDescent="0.25">
      <c r="A21" t="s">
        <v>12</v>
      </c>
      <c r="B21">
        <v>41</v>
      </c>
    </row>
    <row r="24" spans="1:15" x14ac:dyDescent="0.25">
      <c r="A24" t="s">
        <v>605</v>
      </c>
      <c r="E24" t="s">
        <v>606</v>
      </c>
      <c r="H24" t="s">
        <v>607</v>
      </c>
      <c r="I24" t="s">
        <v>798</v>
      </c>
      <c r="L24" s="18" t="s">
        <v>799</v>
      </c>
      <c r="M24" s="19" t="s">
        <v>606</v>
      </c>
      <c r="N24" s="20" t="s">
        <v>800</v>
      </c>
    </row>
    <row r="25" spans="1:15" x14ac:dyDescent="0.25">
      <c r="A25" t="s">
        <v>608</v>
      </c>
      <c r="B25">
        <v>0</v>
      </c>
      <c r="E25">
        <v>0</v>
      </c>
      <c r="H25">
        <v>0</v>
      </c>
      <c r="I25">
        <f>$B25/B$2 * 100</f>
        <v>0</v>
      </c>
      <c r="L25" s="16" t="s">
        <v>638</v>
      </c>
      <c r="M25" s="15">
        <v>1.3513513513513513</v>
      </c>
      <c r="N25" s="17">
        <v>30.76923076923077</v>
      </c>
      <c r="O25" s="14"/>
    </row>
    <row r="26" spans="1:15" x14ac:dyDescent="0.25">
      <c r="A26" t="s">
        <v>609</v>
      </c>
      <c r="B26">
        <v>0</v>
      </c>
      <c r="E26">
        <v>0</v>
      </c>
      <c r="H26" s="14">
        <v>0</v>
      </c>
      <c r="I26" s="14">
        <f t="shared" ref="I26:I43" si="0">$B26/B$2 * 100</f>
        <v>0</v>
      </c>
      <c r="L26" s="16" t="s">
        <v>640</v>
      </c>
      <c r="M26" s="15">
        <v>1.6891891891891893</v>
      </c>
      <c r="N26" s="17">
        <v>38.461538461538467</v>
      </c>
      <c r="O26" s="14"/>
    </row>
    <row r="27" spans="1:15" x14ac:dyDescent="0.25">
      <c r="A27" t="s">
        <v>610</v>
      </c>
      <c r="B27">
        <v>0</v>
      </c>
      <c r="E27">
        <v>0</v>
      </c>
      <c r="H27" s="14">
        <v>0</v>
      </c>
      <c r="I27" s="14">
        <f t="shared" si="0"/>
        <v>0</v>
      </c>
      <c r="L27" s="16" t="s">
        <v>670</v>
      </c>
      <c r="M27" s="15">
        <v>4.0540540540540544</v>
      </c>
      <c r="N27" s="17">
        <v>34.285714285714285</v>
      </c>
      <c r="O27" s="14"/>
    </row>
    <row r="28" spans="1:15" x14ac:dyDescent="0.25">
      <c r="A28" t="s">
        <v>611</v>
      </c>
      <c r="B28">
        <v>0</v>
      </c>
      <c r="E28">
        <v>0</v>
      </c>
      <c r="H28" s="14">
        <v>0</v>
      </c>
      <c r="I28" s="14">
        <f t="shared" si="0"/>
        <v>0</v>
      </c>
      <c r="L28" s="16" t="s">
        <v>690</v>
      </c>
      <c r="M28" s="15">
        <v>1.6891891891891893</v>
      </c>
      <c r="N28" s="17">
        <v>31.25</v>
      </c>
      <c r="O28" s="14"/>
    </row>
    <row r="29" spans="1:15" x14ac:dyDescent="0.25">
      <c r="A29" t="s">
        <v>612</v>
      </c>
      <c r="B29">
        <v>0</v>
      </c>
      <c r="E29">
        <v>0</v>
      </c>
      <c r="H29" s="14">
        <v>0</v>
      </c>
      <c r="I29" s="14">
        <f t="shared" si="0"/>
        <v>0</v>
      </c>
      <c r="L29" s="16" t="s">
        <v>702</v>
      </c>
      <c r="M29" s="15">
        <v>1.3513513513513513</v>
      </c>
      <c r="N29" s="17">
        <v>33.333333333333329</v>
      </c>
      <c r="O29" s="14"/>
    </row>
    <row r="30" spans="1:15" x14ac:dyDescent="0.25">
      <c r="A30" t="s">
        <v>613</v>
      </c>
      <c r="B30">
        <v>0</v>
      </c>
      <c r="E30">
        <v>0</v>
      </c>
      <c r="H30" s="14">
        <v>0</v>
      </c>
      <c r="I30" s="14">
        <f t="shared" si="0"/>
        <v>0</v>
      </c>
      <c r="L30" s="16" t="s">
        <v>735</v>
      </c>
      <c r="M30" s="15">
        <v>1.0135135135135136</v>
      </c>
      <c r="N30" s="17">
        <v>37.5</v>
      </c>
      <c r="O30" s="14"/>
    </row>
    <row r="31" spans="1:15" x14ac:dyDescent="0.25">
      <c r="A31" t="s">
        <v>614</v>
      </c>
      <c r="B31">
        <v>0</v>
      </c>
      <c r="E31">
        <v>0</v>
      </c>
      <c r="H31" s="14">
        <v>0</v>
      </c>
      <c r="I31" s="14">
        <f t="shared" si="0"/>
        <v>0</v>
      </c>
      <c r="L31" s="16" t="s">
        <v>754</v>
      </c>
      <c r="M31" s="15">
        <v>1.0135135135135136</v>
      </c>
      <c r="N31" s="17">
        <v>33.333333333333329</v>
      </c>
      <c r="O31" s="14"/>
    </row>
    <row r="32" spans="1:15" x14ac:dyDescent="0.25">
      <c r="A32" t="s">
        <v>615</v>
      </c>
      <c r="B32">
        <v>0</v>
      </c>
      <c r="E32">
        <v>0</v>
      </c>
      <c r="H32" s="14">
        <v>0</v>
      </c>
      <c r="I32" s="14">
        <f t="shared" si="0"/>
        <v>0</v>
      </c>
      <c r="L32" s="21" t="s">
        <v>765</v>
      </c>
      <c r="M32" s="22">
        <v>1.0135135135135136</v>
      </c>
      <c r="N32" s="23">
        <v>37.5</v>
      </c>
      <c r="O32" s="14"/>
    </row>
    <row r="33" spans="1:12" x14ac:dyDescent="0.25">
      <c r="A33" t="s">
        <v>616</v>
      </c>
      <c r="B33">
        <v>0</v>
      </c>
      <c r="E33">
        <v>0</v>
      </c>
      <c r="H33" s="14">
        <v>0</v>
      </c>
      <c r="I33" s="14">
        <f t="shared" si="0"/>
        <v>0</v>
      </c>
      <c r="L33" s="14"/>
    </row>
    <row r="34" spans="1:12" x14ac:dyDescent="0.25">
      <c r="A34" t="s">
        <v>617</v>
      </c>
      <c r="B34">
        <v>0</v>
      </c>
      <c r="E34">
        <v>0</v>
      </c>
      <c r="H34" s="14">
        <v>0</v>
      </c>
      <c r="I34" s="14">
        <f t="shared" si="0"/>
        <v>0</v>
      </c>
      <c r="L34" s="14"/>
    </row>
    <row r="35" spans="1:12" x14ac:dyDescent="0.25">
      <c r="A35" t="s">
        <v>618</v>
      </c>
      <c r="B35">
        <v>0</v>
      </c>
      <c r="E35">
        <v>0</v>
      </c>
      <c r="H35" s="14">
        <v>0</v>
      </c>
      <c r="I35" s="14">
        <f t="shared" si="0"/>
        <v>0</v>
      </c>
      <c r="L35" s="14"/>
    </row>
    <row r="36" spans="1:12" x14ac:dyDescent="0.25">
      <c r="A36" t="s">
        <v>619</v>
      </c>
      <c r="B36">
        <v>1</v>
      </c>
      <c r="E36">
        <v>0.33783783783783783</v>
      </c>
      <c r="H36" s="14">
        <v>10</v>
      </c>
      <c r="I36" s="14">
        <f t="shared" si="0"/>
        <v>10</v>
      </c>
      <c r="L36" s="14"/>
    </row>
    <row r="37" spans="1:12" x14ac:dyDescent="0.25">
      <c r="A37" t="s">
        <v>620</v>
      </c>
      <c r="B37">
        <v>0</v>
      </c>
      <c r="E37">
        <v>0</v>
      </c>
      <c r="H37" s="14">
        <v>0</v>
      </c>
      <c r="I37" s="14">
        <f t="shared" si="0"/>
        <v>0</v>
      </c>
      <c r="L37" s="14"/>
    </row>
    <row r="38" spans="1:12" x14ac:dyDescent="0.25">
      <c r="A38" t="s">
        <v>621</v>
      </c>
      <c r="B38">
        <v>0</v>
      </c>
      <c r="E38">
        <v>0</v>
      </c>
      <c r="H38" s="14">
        <v>0</v>
      </c>
      <c r="I38" s="14">
        <f t="shared" si="0"/>
        <v>0</v>
      </c>
      <c r="L38" s="14"/>
    </row>
    <row r="39" spans="1:12" x14ac:dyDescent="0.25">
      <c r="A39" t="s">
        <v>622</v>
      </c>
      <c r="B39">
        <v>1</v>
      </c>
      <c r="E39">
        <v>0.33783783783783783</v>
      </c>
      <c r="H39" s="14">
        <v>10</v>
      </c>
      <c r="I39" s="14">
        <f t="shared" si="0"/>
        <v>10</v>
      </c>
      <c r="L39" s="14"/>
    </row>
    <row r="40" spans="1:12" x14ac:dyDescent="0.25">
      <c r="A40" t="s">
        <v>623</v>
      </c>
      <c r="B40">
        <v>0</v>
      </c>
      <c r="E40">
        <v>0</v>
      </c>
      <c r="H40" s="14">
        <v>0</v>
      </c>
      <c r="I40" s="14">
        <f t="shared" si="0"/>
        <v>0</v>
      </c>
    </row>
    <row r="41" spans="1:12" x14ac:dyDescent="0.25">
      <c r="A41" t="s">
        <v>624</v>
      </c>
      <c r="B41">
        <v>0</v>
      </c>
      <c r="E41">
        <v>0</v>
      </c>
      <c r="H41" s="14">
        <v>0</v>
      </c>
      <c r="I41" s="14">
        <f t="shared" si="0"/>
        <v>0</v>
      </c>
      <c r="L41" s="14"/>
    </row>
    <row r="42" spans="1:12" x14ac:dyDescent="0.25">
      <c r="A42" t="s">
        <v>625</v>
      </c>
      <c r="B42">
        <v>0</v>
      </c>
      <c r="E42">
        <v>0</v>
      </c>
      <c r="H42" s="14">
        <v>0</v>
      </c>
      <c r="I42" s="14">
        <f t="shared" si="0"/>
        <v>0</v>
      </c>
      <c r="L42" s="14"/>
    </row>
    <row r="43" spans="1:12" x14ac:dyDescent="0.25">
      <c r="A43" t="s">
        <v>626</v>
      </c>
      <c r="B43">
        <v>1</v>
      </c>
      <c r="E43">
        <v>0.33783783783783783</v>
      </c>
      <c r="H43" s="14">
        <v>10</v>
      </c>
      <c r="I43" s="14">
        <f t="shared" si="0"/>
        <v>10</v>
      </c>
      <c r="L43" s="14"/>
    </row>
    <row r="44" spans="1:12" x14ac:dyDescent="0.25">
      <c r="L44" s="14"/>
    </row>
    <row r="45" spans="1:12" x14ac:dyDescent="0.25">
      <c r="A45" t="s">
        <v>627</v>
      </c>
      <c r="B45">
        <v>0</v>
      </c>
      <c r="E45">
        <v>0</v>
      </c>
      <c r="H45" s="14">
        <v>0</v>
      </c>
      <c r="I45" s="14">
        <f>$B45/B$3 * 100</f>
        <v>0</v>
      </c>
      <c r="L45" s="14"/>
    </row>
    <row r="46" spans="1:12" x14ac:dyDescent="0.25">
      <c r="A46" t="s">
        <v>628</v>
      </c>
      <c r="B46">
        <v>2</v>
      </c>
      <c r="E46">
        <v>0.67567567567567566</v>
      </c>
      <c r="H46" s="14">
        <v>15.384615384615385</v>
      </c>
      <c r="I46" s="14">
        <f t="shared" ref="I46:I62" si="1">$B46/B$3 * 100</f>
        <v>15.384615384615385</v>
      </c>
      <c r="L46" s="14"/>
    </row>
    <row r="47" spans="1:12" x14ac:dyDescent="0.25">
      <c r="A47" t="s">
        <v>629</v>
      </c>
      <c r="B47">
        <v>0</v>
      </c>
      <c r="E47">
        <v>0</v>
      </c>
      <c r="H47" s="14">
        <v>0</v>
      </c>
      <c r="I47" s="14">
        <f t="shared" si="1"/>
        <v>0</v>
      </c>
      <c r="L47" s="14"/>
    </row>
    <row r="48" spans="1:12" x14ac:dyDescent="0.25">
      <c r="A48" t="s">
        <v>630</v>
      </c>
      <c r="B48">
        <v>0</v>
      </c>
      <c r="E48">
        <v>0</v>
      </c>
      <c r="H48" s="14">
        <v>0</v>
      </c>
      <c r="I48" s="14">
        <f t="shared" si="1"/>
        <v>0</v>
      </c>
      <c r="L48" s="14"/>
    </row>
    <row r="49" spans="1:12" x14ac:dyDescent="0.25">
      <c r="A49" t="s">
        <v>631</v>
      </c>
      <c r="B49">
        <v>1</v>
      </c>
      <c r="E49">
        <v>0.33783783783783783</v>
      </c>
      <c r="H49" s="14">
        <v>7.6923076923076925</v>
      </c>
      <c r="I49" s="14">
        <f t="shared" si="1"/>
        <v>7.6923076923076925</v>
      </c>
      <c r="L49" s="14"/>
    </row>
    <row r="50" spans="1:12" x14ac:dyDescent="0.25">
      <c r="A50" t="s">
        <v>632</v>
      </c>
      <c r="B50">
        <v>0</v>
      </c>
      <c r="E50">
        <v>0</v>
      </c>
      <c r="H50" s="14">
        <v>0</v>
      </c>
      <c r="I50" s="14">
        <f t="shared" si="1"/>
        <v>0</v>
      </c>
      <c r="L50" s="14"/>
    </row>
    <row r="51" spans="1:12" x14ac:dyDescent="0.25">
      <c r="A51" t="s">
        <v>633</v>
      </c>
      <c r="B51">
        <v>0</v>
      </c>
      <c r="E51">
        <v>0</v>
      </c>
      <c r="H51" s="14">
        <v>0</v>
      </c>
      <c r="I51" s="14">
        <f t="shared" si="1"/>
        <v>0</v>
      </c>
      <c r="L51" s="14"/>
    </row>
    <row r="52" spans="1:12" x14ac:dyDescent="0.25">
      <c r="A52" t="s">
        <v>634</v>
      </c>
      <c r="B52">
        <v>0</v>
      </c>
      <c r="E52">
        <v>0</v>
      </c>
      <c r="H52" s="14">
        <v>0</v>
      </c>
      <c r="I52" s="14">
        <f t="shared" si="1"/>
        <v>0</v>
      </c>
      <c r="L52" s="14"/>
    </row>
    <row r="53" spans="1:12" x14ac:dyDescent="0.25">
      <c r="A53" t="s">
        <v>635</v>
      </c>
      <c r="B53">
        <v>0</v>
      </c>
      <c r="E53">
        <v>0</v>
      </c>
      <c r="H53" s="14">
        <v>0</v>
      </c>
      <c r="I53" s="14">
        <f t="shared" si="1"/>
        <v>0</v>
      </c>
      <c r="L53" s="14"/>
    </row>
    <row r="54" spans="1:12" x14ac:dyDescent="0.25">
      <c r="A54" t="s">
        <v>636</v>
      </c>
      <c r="B54">
        <v>0</v>
      </c>
      <c r="E54">
        <v>0</v>
      </c>
      <c r="H54" s="14">
        <v>0</v>
      </c>
      <c r="I54" s="14">
        <f t="shared" si="1"/>
        <v>0</v>
      </c>
      <c r="L54" s="14"/>
    </row>
    <row r="55" spans="1:12" x14ac:dyDescent="0.25">
      <c r="A55" t="s">
        <v>637</v>
      </c>
      <c r="B55">
        <v>1</v>
      </c>
      <c r="E55">
        <v>0.33783783783783783</v>
      </c>
      <c r="H55" s="14">
        <v>7.6923076923076925</v>
      </c>
      <c r="I55" s="14">
        <f t="shared" si="1"/>
        <v>7.6923076923076925</v>
      </c>
      <c r="L55" s="14"/>
    </row>
    <row r="56" spans="1:12" x14ac:dyDescent="0.25">
      <c r="A56" t="s">
        <v>638</v>
      </c>
      <c r="B56">
        <v>4</v>
      </c>
      <c r="E56">
        <v>1.3513513513513513</v>
      </c>
      <c r="H56" s="14">
        <v>30.76923076923077</v>
      </c>
      <c r="I56" s="14">
        <f t="shared" si="1"/>
        <v>30.76923076923077</v>
      </c>
      <c r="L56" s="14"/>
    </row>
    <row r="57" spans="1:12" x14ac:dyDescent="0.25">
      <c r="A57" t="s">
        <v>639</v>
      </c>
      <c r="B57">
        <v>0</v>
      </c>
      <c r="E57">
        <v>0</v>
      </c>
      <c r="H57" s="14">
        <v>0</v>
      </c>
      <c r="I57" s="14">
        <f t="shared" si="1"/>
        <v>0</v>
      </c>
      <c r="L57" s="14"/>
    </row>
    <row r="58" spans="1:12" x14ac:dyDescent="0.25">
      <c r="A58" t="s">
        <v>640</v>
      </c>
      <c r="B58">
        <v>5</v>
      </c>
      <c r="E58">
        <v>1.6891891891891893</v>
      </c>
      <c r="H58" s="14">
        <v>38.461538461538467</v>
      </c>
      <c r="I58" s="14">
        <f t="shared" si="1"/>
        <v>38.461538461538467</v>
      </c>
      <c r="L58" s="14"/>
    </row>
    <row r="59" spans="1:12" x14ac:dyDescent="0.25">
      <c r="A59" t="s">
        <v>641</v>
      </c>
      <c r="B59">
        <v>0</v>
      </c>
      <c r="E59">
        <v>0</v>
      </c>
      <c r="H59" s="14">
        <v>0</v>
      </c>
      <c r="I59" s="14">
        <f t="shared" si="1"/>
        <v>0</v>
      </c>
      <c r="L59" s="14"/>
    </row>
    <row r="60" spans="1:12" x14ac:dyDescent="0.25">
      <c r="A60" t="s">
        <v>642</v>
      </c>
      <c r="B60">
        <v>0</v>
      </c>
      <c r="E60">
        <v>0</v>
      </c>
      <c r="H60" s="14">
        <v>0</v>
      </c>
      <c r="I60" s="14">
        <f t="shared" si="1"/>
        <v>0</v>
      </c>
      <c r="L60" s="14"/>
    </row>
    <row r="61" spans="1:12" x14ac:dyDescent="0.25">
      <c r="A61" t="s">
        <v>643</v>
      </c>
      <c r="B61">
        <v>0</v>
      </c>
      <c r="E61">
        <v>0</v>
      </c>
      <c r="H61" s="14">
        <v>0</v>
      </c>
      <c r="I61" s="14">
        <f t="shared" si="1"/>
        <v>0</v>
      </c>
      <c r="L61" s="14"/>
    </row>
    <row r="62" spans="1:12" x14ac:dyDescent="0.25">
      <c r="A62" t="s">
        <v>644</v>
      </c>
      <c r="B62">
        <v>2</v>
      </c>
      <c r="E62">
        <v>0.67567567567567566</v>
      </c>
      <c r="H62" s="14">
        <v>15.384615384615385</v>
      </c>
      <c r="I62" s="14">
        <f t="shared" si="1"/>
        <v>15.384615384615385</v>
      </c>
      <c r="L62" s="14"/>
    </row>
    <row r="63" spans="1:12" x14ac:dyDescent="0.25">
      <c r="L63" s="14"/>
    </row>
    <row r="64" spans="1:12" x14ac:dyDescent="0.25">
      <c r="A64" t="s">
        <v>645</v>
      </c>
      <c r="B64">
        <v>0</v>
      </c>
      <c r="E64">
        <v>0</v>
      </c>
      <c r="H64" s="14">
        <v>0</v>
      </c>
      <c r="I64" s="14">
        <f>$B64/B$4 * 100</f>
        <v>0</v>
      </c>
      <c r="L64" s="14"/>
    </row>
    <row r="65" spans="1:12" x14ac:dyDescent="0.25">
      <c r="A65" t="s">
        <v>646</v>
      </c>
      <c r="B65">
        <v>0</v>
      </c>
      <c r="E65">
        <v>0</v>
      </c>
      <c r="H65" s="14">
        <v>0</v>
      </c>
      <c r="I65" s="14">
        <f t="shared" ref="I65:I80" si="2">$B65/B$4 * 100</f>
        <v>0</v>
      </c>
      <c r="L65" s="14"/>
    </row>
    <row r="66" spans="1:12" x14ac:dyDescent="0.25">
      <c r="A66" t="s">
        <v>647</v>
      </c>
      <c r="B66">
        <v>0</v>
      </c>
      <c r="E66">
        <v>0</v>
      </c>
      <c r="H66" s="14">
        <v>0</v>
      </c>
      <c r="I66" s="14">
        <f t="shared" si="2"/>
        <v>0</v>
      </c>
      <c r="L66" s="14"/>
    </row>
    <row r="67" spans="1:12" x14ac:dyDescent="0.25">
      <c r="A67" t="s">
        <v>648</v>
      </c>
      <c r="B67">
        <v>0</v>
      </c>
      <c r="E67">
        <v>0</v>
      </c>
      <c r="H67" s="14">
        <v>0</v>
      </c>
      <c r="I67" s="14">
        <f t="shared" si="2"/>
        <v>0</v>
      </c>
      <c r="L67" s="14"/>
    </row>
    <row r="68" spans="1:12" x14ac:dyDescent="0.25">
      <c r="A68" t="s">
        <v>649</v>
      </c>
      <c r="B68">
        <v>0</v>
      </c>
      <c r="E68">
        <v>0</v>
      </c>
      <c r="H68" s="14">
        <v>0</v>
      </c>
      <c r="I68" s="14">
        <f t="shared" si="2"/>
        <v>0</v>
      </c>
      <c r="L68" s="14"/>
    </row>
    <row r="69" spans="1:12" x14ac:dyDescent="0.25">
      <c r="A69" t="s">
        <v>650</v>
      </c>
      <c r="B69">
        <v>0</v>
      </c>
      <c r="E69">
        <v>0</v>
      </c>
      <c r="H69" s="14">
        <v>0</v>
      </c>
      <c r="I69" s="14">
        <f t="shared" si="2"/>
        <v>0</v>
      </c>
      <c r="L69" s="14"/>
    </row>
    <row r="70" spans="1:12" x14ac:dyDescent="0.25">
      <c r="A70" t="s">
        <v>651</v>
      </c>
      <c r="B70">
        <v>0</v>
      </c>
      <c r="E70">
        <v>0</v>
      </c>
      <c r="H70" s="14">
        <v>0</v>
      </c>
      <c r="I70" s="14">
        <f t="shared" si="2"/>
        <v>0</v>
      </c>
      <c r="L70" s="14"/>
    </row>
    <row r="71" spans="1:12" x14ac:dyDescent="0.25">
      <c r="A71" t="s">
        <v>652</v>
      </c>
      <c r="B71">
        <v>0</v>
      </c>
      <c r="E71">
        <v>0</v>
      </c>
      <c r="H71" s="14">
        <v>0</v>
      </c>
      <c r="I71" s="14">
        <f t="shared" si="2"/>
        <v>0</v>
      </c>
      <c r="L71" s="14"/>
    </row>
    <row r="72" spans="1:12" x14ac:dyDescent="0.25">
      <c r="A72" t="s">
        <v>653</v>
      </c>
      <c r="B72">
        <v>0</v>
      </c>
      <c r="E72">
        <v>0</v>
      </c>
      <c r="H72" s="14">
        <v>0</v>
      </c>
      <c r="I72" s="14">
        <f t="shared" si="2"/>
        <v>0</v>
      </c>
      <c r="L72" s="14"/>
    </row>
    <row r="73" spans="1:12" x14ac:dyDescent="0.25">
      <c r="A73" t="s">
        <v>654</v>
      </c>
      <c r="B73">
        <v>3</v>
      </c>
      <c r="E73">
        <v>1.0135135135135136</v>
      </c>
      <c r="H73" s="14">
        <v>27.27272727272727</v>
      </c>
      <c r="I73" s="14">
        <f t="shared" si="2"/>
        <v>27.27272727272727</v>
      </c>
      <c r="L73" s="14"/>
    </row>
    <row r="74" spans="1:12" x14ac:dyDescent="0.25">
      <c r="A74" t="s">
        <v>655</v>
      </c>
      <c r="B74">
        <v>2</v>
      </c>
      <c r="E74">
        <v>0.67567567567567566</v>
      </c>
      <c r="H74" s="14">
        <v>18.181818181818183</v>
      </c>
      <c r="I74" s="14">
        <f t="shared" si="2"/>
        <v>18.181818181818183</v>
      </c>
      <c r="L74" s="14"/>
    </row>
    <row r="75" spans="1:12" x14ac:dyDescent="0.25">
      <c r="A75" t="s">
        <v>656</v>
      </c>
      <c r="B75">
        <v>0</v>
      </c>
      <c r="E75">
        <v>0</v>
      </c>
      <c r="H75" s="14">
        <v>0</v>
      </c>
      <c r="I75" s="14">
        <f t="shared" si="2"/>
        <v>0</v>
      </c>
      <c r="L75" s="14"/>
    </row>
    <row r="76" spans="1:12" x14ac:dyDescent="0.25">
      <c r="A76" t="s">
        <v>657</v>
      </c>
      <c r="B76">
        <v>1</v>
      </c>
      <c r="E76">
        <v>0.33783783783783783</v>
      </c>
      <c r="H76" s="14">
        <v>9.0909090909090917</v>
      </c>
      <c r="I76" s="14">
        <f t="shared" si="2"/>
        <v>9.0909090909090917</v>
      </c>
    </row>
    <row r="77" spans="1:12" x14ac:dyDescent="0.25">
      <c r="A77" t="s">
        <v>658</v>
      </c>
      <c r="B77">
        <v>1</v>
      </c>
      <c r="E77">
        <v>0.33783783783783783</v>
      </c>
      <c r="H77" s="14">
        <v>9.0909090909090917</v>
      </c>
      <c r="I77" s="14">
        <f t="shared" si="2"/>
        <v>9.0909090909090917</v>
      </c>
      <c r="L77" s="14"/>
    </row>
    <row r="78" spans="1:12" x14ac:dyDescent="0.25">
      <c r="A78" t="s">
        <v>659</v>
      </c>
      <c r="B78">
        <v>0</v>
      </c>
      <c r="E78">
        <v>0</v>
      </c>
      <c r="H78" s="14">
        <v>0</v>
      </c>
      <c r="I78" s="14">
        <f t="shared" si="2"/>
        <v>0</v>
      </c>
      <c r="L78" s="14"/>
    </row>
    <row r="79" spans="1:12" x14ac:dyDescent="0.25">
      <c r="A79" t="s">
        <v>660</v>
      </c>
      <c r="B79">
        <v>2</v>
      </c>
      <c r="E79">
        <v>0.67567567567567566</v>
      </c>
      <c r="H79" s="14">
        <v>18.181818181818183</v>
      </c>
      <c r="I79" s="14">
        <f t="shared" si="2"/>
        <v>18.181818181818183</v>
      </c>
      <c r="L79" s="14"/>
    </row>
    <row r="80" spans="1:12" x14ac:dyDescent="0.25">
      <c r="A80" t="s">
        <v>661</v>
      </c>
      <c r="B80">
        <v>1</v>
      </c>
      <c r="E80">
        <v>0.33783783783783783</v>
      </c>
      <c r="H80" s="14">
        <v>9.0909090909090917</v>
      </c>
      <c r="I80" s="14">
        <f t="shared" si="2"/>
        <v>9.0909090909090917</v>
      </c>
      <c r="L80" s="14"/>
    </row>
    <row r="81" spans="1:12" x14ac:dyDescent="0.25">
      <c r="L81" s="14"/>
    </row>
    <row r="82" spans="1:12" x14ac:dyDescent="0.25">
      <c r="A82" t="s">
        <v>662</v>
      </c>
      <c r="B82">
        <v>2</v>
      </c>
      <c r="E82">
        <v>0.67567567567567566</v>
      </c>
      <c r="H82" s="14">
        <v>5.7142857142857144</v>
      </c>
      <c r="I82" s="14">
        <f>$B82/B$5 * 100</f>
        <v>5.7142857142857144</v>
      </c>
      <c r="L82" s="14"/>
    </row>
    <row r="83" spans="1:12" x14ac:dyDescent="0.25">
      <c r="A83" t="s">
        <v>663</v>
      </c>
      <c r="B83">
        <v>2</v>
      </c>
      <c r="E83">
        <v>0.67567567567567566</v>
      </c>
      <c r="H83" s="14">
        <v>5.7142857142857144</v>
      </c>
      <c r="I83" s="14">
        <f t="shared" ref="I83:I97" si="3">$B83/B$5 * 100</f>
        <v>5.7142857142857144</v>
      </c>
      <c r="L83" s="14"/>
    </row>
    <row r="84" spans="1:12" x14ac:dyDescent="0.25">
      <c r="A84" t="s">
        <v>664</v>
      </c>
      <c r="B84">
        <v>0</v>
      </c>
      <c r="E84">
        <v>0</v>
      </c>
      <c r="H84" s="14">
        <v>0</v>
      </c>
      <c r="I84" s="14">
        <f t="shared" si="3"/>
        <v>0</v>
      </c>
      <c r="L84" s="14"/>
    </row>
    <row r="85" spans="1:12" x14ac:dyDescent="0.25">
      <c r="A85" t="s">
        <v>665</v>
      </c>
      <c r="B85">
        <v>0</v>
      </c>
      <c r="E85">
        <v>0</v>
      </c>
      <c r="H85" s="14">
        <v>0</v>
      </c>
      <c r="I85" s="14">
        <f t="shared" si="3"/>
        <v>0</v>
      </c>
      <c r="L85" s="14"/>
    </row>
    <row r="86" spans="1:12" x14ac:dyDescent="0.25">
      <c r="A86" t="s">
        <v>666</v>
      </c>
      <c r="B86">
        <v>0</v>
      </c>
      <c r="E86">
        <v>0</v>
      </c>
      <c r="H86" s="14">
        <v>0</v>
      </c>
      <c r="I86" s="14">
        <f t="shared" si="3"/>
        <v>0</v>
      </c>
      <c r="L86" s="14"/>
    </row>
    <row r="87" spans="1:12" x14ac:dyDescent="0.25">
      <c r="A87" t="s">
        <v>667</v>
      </c>
      <c r="B87">
        <v>2</v>
      </c>
      <c r="E87">
        <v>0.67567567567567566</v>
      </c>
      <c r="H87" s="14">
        <v>5.7142857142857144</v>
      </c>
      <c r="I87" s="14">
        <f t="shared" si="3"/>
        <v>5.7142857142857144</v>
      </c>
      <c r="L87" s="14"/>
    </row>
    <row r="88" spans="1:12" x14ac:dyDescent="0.25">
      <c r="A88" t="s">
        <v>668</v>
      </c>
      <c r="B88">
        <v>1</v>
      </c>
      <c r="E88">
        <v>0.33783783783783783</v>
      </c>
      <c r="H88" s="14">
        <v>2.8571428571428572</v>
      </c>
      <c r="I88" s="14">
        <f t="shared" si="3"/>
        <v>2.8571428571428572</v>
      </c>
      <c r="L88" s="14"/>
    </row>
    <row r="89" spans="1:12" x14ac:dyDescent="0.25">
      <c r="A89" t="s">
        <v>669</v>
      </c>
      <c r="B89">
        <v>0</v>
      </c>
      <c r="E89">
        <v>0</v>
      </c>
      <c r="H89" s="14">
        <v>0</v>
      </c>
      <c r="I89" s="14">
        <f t="shared" si="3"/>
        <v>0</v>
      </c>
      <c r="L89" s="14"/>
    </row>
    <row r="90" spans="1:12" x14ac:dyDescent="0.25">
      <c r="A90" t="s">
        <v>670</v>
      </c>
      <c r="B90">
        <v>12</v>
      </c>
      <c r="E90">
        <v>4.0540540540540544</v>
      </c>
      <c r="H90" s="14">
        <v>34.285714285714285</v>
      </c>
      <c r="I90" s="14">
        <f t="shared" si="3"/>
        <v>34.285714285714285</v>
      </c>
      <c r="L90" s="14"/>
    </row>
    <row r="91" spans="1:12" x14ac:dyDescent="0.25">
      <c r="A91" t="s">
        <v>671</v>
      </c>
      <c r="B91">
        <v>4</v>
      </c>
      <c r="E91">
        <v>1.3513513513513513</v>
      </c>
      <c r="H91" s="14">
        <v>11.428571428571429</v>
      </c>
      <c r="I91" s="14">
        <f t="shared" si="3"/>
        <v>11.428571428571429</v>
      </c>
      <c r="L91" s="14"/>
    </row>
    <row r="92" spans="1:12" x14ac:dyDescent="0.25">
      <c r="A92" t="s">
        <v>672</v>
      </c>
      <c r="B92">
        <v>3</v>
      </c>
      <c r="E92">
        <v>1.0135135135135136</v>
      </c>
      <c r="H92" s="14">
        <v>8.5714285714285712</v>
      </c>
      <c r="I92" s="14">
        <f t="shared" si="3"/>
        <v>8.5714285714285712</v>
      </c>
      <c r="L92" s="14"/>
    </row>
    <row r="93" spans="1:12" x14ac:dyDescent="0.25">
      <c r="A93" t="s">
        <v>673</v>
      </c>
      <c r="B93">
        <v>5</v>
      </c>
      <c r="E93">
        <v>1.6891891891891893</v>
      </c>
      <c r="H93" s="14">
        <v>14.285714285714285</v>
      </c>
      <c r="I93" s="14">
        <f t="shared" si="3"/>
        <v>14.285714285714285</v>
      </c>
      <c r="L93" s="14"/>
    </row>
    <row r="94" spans="1:12" x14ac:dyDescent="0.25">
      <c r="A94" t="s">
        <v>674</v>
      </c>
      <c r="B94">
        <v>1</v>
      </c>
      <c r="E94">
        <v>0.33783783783783783</v>
      </c>
      <c r="H94" s="14">
        <v>2.8571428571428572</v>
      </c>
      <c r="I94" s="14">
        <f t="shared" si="3"/>
        <v>2.8571428571428572</v>
      </c>
      <c r="L94" s="14"/>
    </row>
    <row r="95" spans="1:12" x14ac:dyDescent="0.25">
      <c r="A95" t="s">
        <v>675</v>
      </c>
      <c r="B95">
        <v>0</v>
      </c>
      <c r="E95">
        <v>0</v>
      </c>
      <c r="H95" s="14">
        <v>0</v>
      </c>
      <c r="I95" s="14">
        <f t="shared" si="3"/>
        <v>0</v>
      </c>
      <c r="L95" s="14"/>
    </row>
    <row r="96" spans="1:12" x14ac:dyDescent="0.25">
      <c r="A96" t="s">
        <v>676</v>
      </c>
      <c r="B96">
        <v>0</v>
      </c>
      <c r="E96">
        <v>0</v>
      </c>
      <c r="H96" s="14">
        <v>0</v>
      </c>
      <c r="I96" s="14">
        <f t="shared" si="3"/>
        <v>0</v>
      </c>
      <c r="L96" s="14"/>
    </row>
    <row r="97" spans="1:12" x14ac:dyDescent="0.25">
      <c r="A97" t="s">
        <v>677</v>
      </c>
      <c r="B97">
        <v>2</v>
      </c>
      <c r="E97">
        <v>0.67567567567567566</v>
      </c>
      <c r="H97" s="14">
        <v>5.7142857142857144</v>
      </c>
      <c r="I97" s="14">
        <f t="shared" si="3"/>
        <v>5.7142857142857144</v>
      </c>
    </row>
    <row r="98" spans="1:12" x14ac:dyDescent="0.25">
      <c r="L98" s="14"/>
    </row>
    <row r="99" spans="1:12" x14ac:dyDescent="0.25">
      <c r="A99" t="s">
        <v>678</v>
      </c>
      <c r="B99">
        <v>1</v>
      </c>
      <c r="E99">
        <v>0.33783783783783783</v>
      </c>
      <c r="F99">
        <v>7</v>
      </c>
      <c r="H99" s="14">
        <v>6.25</v>
      </c>
      <c r="I99" s="14">
        <f>$B99/B$6 * 100</f>
        <v>6.25</v>
      </c>
      <c r="L99" s="14"/>
    </row>
    <row r="100" spans="1:12" x14ac:dyDescent="0.25">
      <c r="A100" t="s">
        <v>679</v>
      </c>
      <c r="B100">
        <v>1</v>
      </c>
      <c r="E100">
        <v>0.33783783783783783</v>
      </c>
      <c r="F100" s="14"/>
      <c r="H100" s="14">
        <v>6.25</v>
      </c>
      <c r="I100" s="14">
        <f t="shared" ref="I100:I113" si="4">$B100/B$6 * 100</f>
        <v>6.25</v>
      </c>
      <c r="L100" s="14"/>
    </row>
    <row r="101" spans="1:12" x14ac:dyDescent="0.25">
      <c r="A101" t="s">
        <v>680</v>
      </c>
      <c r="B101">
        <v>1</v>
      </c>
      <c r="E101">
        <v>0.33783783783783783</v>
      </c>
      <c r="H101" s="14">
        <v>6.25</v>
      </c>
      <c r="I101" s="14">
        <f t="shared" si="4"/>
        <v>6.25</v>
      </c>
      <c r="L101" s="14"/>
    </row>
    <row r="102" spans="1:12" x14ac:dyDescent="0.25">
      <c r="A102" t="s">
        <v>681</v>
      </c>
      <c r="B102">
        <v>0</v>
      </c>
      <c r="E102">
        <v>0</v>
      </c>
      <c r="H102" s="14">
        <v>0</v>
      </c>
      <c r="I102" s="14">
        <f t="shared" si="4"/>
        <v>0</v>
      </c>
      <c r="L102" s="14"/>
    </row>
    <row r="103" spans="1:12" x14ac:dyDescent="0.25">
      <c r="A103" t="s">
        <v>682</v>
      </c>
      <c r="B103">
        <v>1</v>
      </c>
      <c r="E103">
        <v>0.33783783783783783</v>
      </c>
      <c r="H103" s="14">
        <v>6.25</v>
      </c>
      <c r="I103" s="14">
        <f t="shared" si="4"/>
        <v>6.25</v>
      </c>
      <c r="L103" s="14"/>
    </row>
    <row r="104" spans="1:12" x14ac:dyDescent="0.25">
      <c r="A104" t="s">
        <v>683</v>
      </c>
      <c r="B104">
        <v>0</v>
      </c>
      <c r="E104">
        <v>0</v>
      </c>
      <c r="H104" s="14">
        <v>0</v>
      </c>
      <c r="I104" s="14">
        <f t="shared" si="4"/>
        <v>0</v>
      </c>
      <c r="L104" s="14"/>
    </row>
    <row r="105" spans="1:12" x14ac:dyDescent="0.25">
      <c r="A105" t="s">
        <v>684</v>
      </c>
      <c r="B105">
        <v>0</v>
      </c>
      <c r="E105">
        <v>0</v>
      </c>
      <c r="H105" s="14">
        <v>0</v>
      </c>
      <c r="I105" s="14">
        <f t="shared" si="4"/>
        <v>0</v>
      </c>
      <c r="L105" s="14"/>
    </row>
    <row r="106" spans="1:12" x14ac:dyDescent="0.25">
      <c r="A106" t="s">
        <v>685</v>
      </c>
      <c r="B106">
        <v>3</v>
      </c>
      <c r="E106">
        <v>1.0135135135135136</v>
      </c>
      <c r="H106" s="14">
        <v>18.75</v>
      </c>
      <c r="I106" s="14">
        <f t="shared" si="4"/>
        <v>18.75</v>
      </c>
      <c r="L106" s="14"/>
    </row>
    <row r="107" spans="1:12" x14ac:dyDescent="0.25">
      <c r="A107" t="s">
        <v>686</v>
      </c>
      <c r="B107">
        <v>2</v>
      </c>
      <c r="E107">
        <v>0.67567567567567566</v>
      </c>
      <c r="H107" s="14">
        <v>12.5</v>
      </c>
      <c r="I107" s="14">
        <f t="shared" si="4"/>
        <v>12.5</v>
      </c>
      <c r="L107" s="14"/>
    </row>
    <row r="108" spans="1:12" x14ac:dyDescent="0.25">
      <c r="A108" t="s">
        <v>687</v>
      </c>
      <c r="B108">
        <v>1</v>
      </c>
      <c r="E108">
        <v>0.33783783783783783</v>
      </c>
      <c r="H108" s="14">
        <v>6.25</v>
      </c>
      <c r="I108" s="14">
        <f t="shared" si="4"/>
        <v>6.25</v>
      </c>
      <c r="L108" s="14"/>
    </row>
    <row r="109" spans="1:12" x14ac:dyDescent="0.25">
      <c r="A109" t="s">
        <v>688</v>
      </c>
      <c r="B109">
        <v>1</v>
      </c>
      <c r="E109">
        <v>0.33783783783783783</v>
      </c>
      <c r="H109" s="14">
        <v>6.25</v>
      </c>
      <c r="I109" s="14">
        <f t="shared" si="4"/>
        <v>6.25</v>
      </c>
    </row>
    <row r="110" spans="1:12" x14ac:dyDescent="0.25">
      <c r="A110" t="s">
        <v>689</v>
      </c>
      <c r="B110">
        <v>0</v>
      </c>
      <c r="E110">
        <v>0</v>
      </c>
      <c r="H110" s="14">
        <v>0</v>
      </c>
      <c r="I110" s="14">
        <f t="shared" si="4"/>
        <v>0</v>
      </c>
      <c r="L110" s="14"/>
    </row>
    <row r="111" spans="1:12" x14ac:dyDescent="0.25">
      <c r="A111" t="s">
        <v>690</v>
      </c>
      <c r="B111">
        <v>5</v>
      </c>
      <c r="E111">
        <v>1.6891891891891893</v>
      </c>
      <c r="H111" s="14">
        <v>31.25</v>
      </c>
      <c r="I111" s="14">
        <f t="shared" si="4"/>
        <v>31.25</v>
      </c>
    </row>
    <row r="112" spans="1:12" x14ac:dyDescent="0.25">
      <c r="A112" t="s">
        <v>691</v>
      </c>
      <c r="B112">
        <v>0</v>
      </c>
      <c r="E112">
        <v>0</v>
      </c>
      <c r="H112" s="14">
        <v>0</v>
      </c>
      <c r="I112" s="14">
        <f t="shared" si="4"/>
        <v>0</v>
      </c>
    </row>
    <row r="113" spans="1:9" x14ac:dyDescent="0.25">
      <c r="A113" t="s">
        <v>692</v>
      </c>
      <c r="B113">
        <v>2</v>
      </c>
      <c r="E113">
        <v>0.67567567567567566</v>
      </c>
      <c r="H113" s="14">
        <v>12.5</v>
      </c>
      <c r="I113" s="14">
        <f t="shared" si="4"/>
        <v>12.5</v>
      </c>
    </row>
    <row r="115" spans="1:9" x14ac:dyDescent="0.25">
      <c r="A115" t="s">
        <v>693</v>
      </c>
      <c r="B115">
        <v>0</v>
      </c>
      <c r="E115">
        <v>0</v>
      </c>
      <c r="F115">
        <v>8</v>
      </c>
      <c r="H115" s="14">
        <v>0</v>
      </c>
      <c r="I115" s="14">
        <f>$B115/B$7 * 100</f>
        <v>0</v>
      </c>
    </row>
    <row r="116" spans="1:9" x14ac:dyDescent="0.25">
      <c r="A116" t="s">
        <v>694</v>
      </c>
      <c r="B116">
        <v>0</v>
      </c>
      <c r="E116">
        <v>0</v>
      </c>
      <c r="F116">
        <f>F115+1</f>
        <v>9</v>
      </c>
      <c r="H116" s="14">
        <v>0</v>
      </c>
      <c r="I116" s="14">
        <f t="shared" ref="I116:I128" si="5">$B116/B$7 * 100</f>
        <v>0</v>
      </c>
    </row>
    <row r="117" spans="1:9" x14ac:dyDescent="0.25">
      <c r="A117" t="s">
        <v>695</v>
      </c>
      <c r="B117">
        <v>0</v>
      </c>
      <c r="E117">
        <v>0</v>
      </c>
      <c r="F117" s="14">
        <f t="shared" ref="F117:F128" si="6">F116+1</f>
        <v>10</v>
      </c>
      <c r="H117" s="14">
        <v>0</v>
      </c>
      <c r="I117" s="14">
        <f t="shared" si="5"/>
        <v>0</v>
      </c>
    </row>
    <row r="118" spans="1:9" x14ac:dyDescent="0.25">
      <c r="A118" t="s">
        <v>696</v>
      </c>
      <c r="B118">
        <v>0</v>
      </c>
      <c r="E118">
        <v>0</v>
      </c>
      <c r="F118" s="14">
        <f t="shared" si="6"/>
        <v>11</v>
      </c>
      <c r="H118" s="14">
        <v>0</v>
      </c>
      <c r="I118" s="14">
        <f t="shared" si="5"/>
        <v>0</v>
      </c>
    </row>
    <row r="119" spans="1:9" x14ac:dyDescent="0.25">
      <c r="A119" t="s">
        <v>697</v>
      </c>
      <c r="B119">
        <v>0</v>
      </c>
      <c r="E119">
        <v>0</v>
      </c>
      <c r="F119" s="14">
        <f t="shared" si="6"/>
        <v>12</v>
      </c>
      <c r="H119" s="14">
        <v>0</v>
      </c>
      <c r="I119" s="14">
        <f t="shared" si="5"/>
        <v>0</v>
      </c>
    </row>
    <row r="120" spans="1:9" x14ac:dyDescent="0.25">
      <c r="A120" t="s">
        <v>698</v>
      </c>
      <c r="B120">
        <v>0</v>
      </c>
      <c r="E120">
        <v>0</v>
      </c>
      <c r="F120" s="14">
        <f t="shared" si="6"/>
        <v>13</v>
      </c>
      <c r="H120" s="14">
        <v>0</v>
      </c>
      <c r="I120" s="14">
        <f t="shared" si="5"/>
        <v>0</v>
      </c>
    </row>
    <row r="121" spans="1:9" x14ac:dyDescent="0.25">
      <c r="A121" t="s">
        <v>699</v>
      </c>
      <c r="B121">
        <v>4</v>
      </c>
      <c r="E121">
        <v>1.3513513513513513</v>
      </c>
      <c r="F121" s="14">
        <f t="shared" si="6"/>
        <v>14</v>
      </c>
      <c r="H121" s="14">
        <v>33.333333333333329</v>
      </c>
      <c r="I121" s="14">
        <f t="shared" si="5"/>
        <v>33.333333333333329</v>
      </c>
    </row>
    <row r="122" spans="1:9" x14ac:dyDescent="0.25">
      <c r="A122" t="s">
        <v>700</v>
      </c>
      <c r="B122">
        <v>1</v>
      </c>
      <c r="E122">
        <v>0.33783783783783783</v>
      </c>
      <c r="F122" s="14">
        <f t="shared" si="6"/>
        <v>15</v>
      </c>
      <c r="H122" s="14">
        <v>8.3333333333333321</v>
      </c>
      <c r="I122" s="14">
        <f t="shared" si="5"/>
        <v>8.3333333333333321</v>
      </c>
    </row>
    <row r="123" spans="1:9" x14ac:dyDescent="0.25">
      <c r="A123" t="s">
        <v>701</v>
      </c>
      <c r="B123">
        <v>0</v>
      </c>
      <c r="E123">
        <v>0</v>
      </c>
      <c r="F123" s="14">
        <f t="shared" si="6"/>
        <v>16</v>
      </c>
      <c r="H123" s="14">
        <v>0</v>
      </c>
      <c r="I123" s="14">
        <f t="shared" si="5"/>
        <v>0</v>
      </c>
    </row>
    <row r="124" spans="1:9" x14ac:dyDescent="0.25">
      <c r="A124" t="s">
        <v>702</v>
      </c>
      <c r="B124">
        <v>4</v>
      </c>
      <c r="E124">
        <v>1.3513513513513513</v>
      </c>
      <c r="F124" s="14">
        <f t="shared" si="6"/>
        <v>17</v>
      </c>
      <c r="H124" s="14">
        <v>33.333333333333329</v>
      </c>
      <c r="I124" s="14">
        <f t="shared" si="5"/>
        <v>33.333333333333329</v>
      </c>
    </row>
    <row r="125" spans="1:9" x14ac:dyDescent="0.25">
      <c r="A125" t="s">
        <v>703</v>
      </c>
      <c r="B125">
        <v>0</v>
      </c>
      <c r="E125">
        <v>0</v>
      </c>
      <c r="F125" s="14">
        <f t="shared" si="6"/>
        <v>18</v>
      </c>
      <c r="H125" s="14">
        <v>0</v>
      </c>
      <c r="I125" s="14">
        <f t="shared" si="5"/>
        <v>0</v>
      </c>
    </row>
    <row r="126" spans="1:9" x14ac:dyDescent="0.25">
      <c r="A126" t="s">
        <v>704</v>
      </c>
      <c r="B126">
        <v>0</v>
      </c>
      <c r="E126">
        <v>0</v>
      </c>
      <c r="F126" s="14">
        <f t="shared" si="6"/>
        <v>19</v>
      </c>
      <c r="H126" s="14">
        <v>0</v>
      </c>
      <c r="I126" s="14">
        <f t="shared" si="5"/>
        <v>0</v>
      </c>
    </row>
    <row r="127" spans="1:9" x14ac:dyDescent="0.25">
      <c r="A127" t="s">
        <v>705</v>
      </c>
      <c r="B127">
        <v>0</v>
      </c>
      <c r="E127">
        <v>0</v>
      </c>
      <c r="F127" s="14">
        <f t="shared" si="6"/>
        <v>20</v>
      </c>
      <c r="H127" s="14">
        <v>0</v>
      </c>
      <c r="I127" s="14">
        <f t="shared" si="5"/>
        <v>0</v>
      </c>
    </row>
    <row r="128" spans="1:9" x14ac:dyDescent="0.25">
      <c r="A128" t="s">
        <v>706</v>
      </c>
      <c r="B128">
        <v>2</v>
      </c>
      <c r="E128">
        <v>0.67567567567567566</v>
      </c>
      <c r="F128" s="14">
        <f t="shared" si="6"/>
        <v>21</v>
      </c>
      <c r="H128" s="14">
        <v>16.666666666666664</v>
      </c>
      <c r="I128" s="14">
        <f t="shared" si="5"/>
        <v>16.666666666666664</v>
      </c>
    </row>
    <row r="130" spans="1:9" x14ac:dyDescent="0.25">
      <c r="A130" t="s">
        <v>707</v>
      </c>
      <c r="B130">
        <v>0</v>
      </c>
      <c r="E130">
        <v>0</v>
      </c>
      <c r="F130">
        <v>9</v>
      </c>
      <c r="H130" s="14">
        <v>0</v>
      </c>
      <c r="I130" s="14">
        <f>$B130/B$8 * 100</f>
        <v>0</v>
      </c>
    </row>
    <row r="131" spans="1:9" x14ac:dyDescent="0.25">
      <c r="A131" t="s">
        <v>708</v>
      </c>
      <c r="B131">
        <v>0</v>
      </c>
      <c r="E131">
        <v>0</v>
      </c>
      <c r="H131" s="14">
        <v>0</v>
      </c>
      <c r="I131" s="14">
        <f t="shared" ref="I131:I142" si="7">$B131/B$8 * 100</f>
        <v>0</v>
      </c>
    </row>
    <row r="132" spans="1:9" x14ac:dyDescent="0.25">
      <c r="A132" t="s">
        <v>709</v>
      </c>
      <c r="B132">
        <v>1</v>
      </c>
      <c r="E132">
        <v>0.33783783783783783</v>
      </c>
      <c r="H132" s="14">
        <v>14.285714285714285</v>
      </c>
      <c r="I132" s="14">
        <f t="shared" si="7"/>
        <v>14.285714285714285</v>
      </c>
    </row>
    <row r="133" spans="1:9" x14ac:dyDescent="0.25">
      <c r="A133" t="s">
        <v>710</v>
      </c>
      <c r="B133">
        <v>0</v>
      </c>
      <c r="E133">
        <v>0</v>
      </c>
      <c r="H133" s="14">
        <v>0</v>
      </c>
      <c r="I133" s="14">
        <f t="shared" si="7"/>
        <v>0</v>
      </c>
    </row>
    <row r="134" spans="1:9" x14ac:dyDescent="0.25">
      <c r="A134" t="s">
        <v>711</v>
      </c>
      <c r="B134">
        <v>1</v>
      </c>
      <c r="E134">
        <v>0.33783783783783783</v>
      </c>
      <c r="H134" s="14">
        <v>14.285714285714285</v>
      </c>
      <c r="I134" s="14">
        <f t="shared" si="7"/>
        <v>14.285714285714285</v>
      </c>
    </row>
    <row r="135" spans="1:9" x14ac:dyDescent="0.25">
      <c r="A135" t="s">
        <v>712</v>
      </c>
      <c r="B135">
        <v>1</v>
      </c>
      <c r="E135">
        <v>0.33783783783783783</v>
      </c>
      <c r="H135" s="14">
        <v>14.285714285714285</v>
      </c>
      <c r="I135" s="14">
        <f t="shared" si="7"/>
        <v>14.285714285714285</v>
      </c>
    </row>
    <row r="136" spans="1:9" x14ac:dyDescent="0.25">
      <c r="A136" t="s">
        <v>713</v>
      </c>
      <c r="B136">
        <v>1</v>
      </c>
      <c r="E136">
        <v>0.33783783783783783</v>
      </c>
      <c r="H136" s="14">
        <v>14.285714285714285</v>
      </c>
      <c r="I136" s="14">
        <f t="shared" si="7"/>
        <v>14.285714285714285</v>
      </c>
    </row>
    <row r="137" spans="1:9" x14ac:dyDescent="0.25">
      <c r="A137" t="s">
        <v>714</v>
      </c>
      <c r="B137">
        <v>0</v>
      </c>
      <c r="E137">
        <v>0</v>
      </c>
      <c r="H137" s="14">
        <v>0</v>
      </c>
      <c r="I137" s="14">
        <f t="shared" si="7"/>
        <v>0</v>
      </c>
    </row>
    <row r="138" spans="1:9" x14ac:dyDescent="0.25">
      <c r="A138" t="s">
        <v>715</v>
      </c>
      <c r="B138">
        <v>2</v>
      </c>
      <c r="E138">
        <v>0.67567567567567566</v>
      </c>
      <c r="H138" s="14">
        <v>28.571428571428569</v>
      </c>
      <c r="I138" s="14">
        <f t="shared" si="7"/>
        <v>28.571428571428569</v>
      </c>
    </row>
    <row r="139" spans="1:9" x14ac:dyDescent="0.25">
      <c r="A139" t="s">
        <v>716</v>
      </c>
      <c r="B139">
        <v>2</v>
      </c>
      <c r="E139">
        <v>0.67567567567567566</v>
      </c>
      <c r="H139" s="14">
        <v>28.571428571428569</v>
      </c>
      <c r="I139" s="14">
        <f t="shared" si="7"/>
        <v>28.571428571428569</v>
      </c>
    </row>
    <row r="140" spans="1:9" x14ac:dyDescent="0.25">
      <c r="A140" t="s">
        <v>717</v>
      </c>
      <c r="B140">
        <v>1</v>
      </c>
      <c r="E140">
        <v>0.33783783783783783</v>
      </c>
      <c r="H140" s="14">
        <v>14.285714285714285</v>
      </c>
      <c r="I140" s="14">
        <f t="shared" si="7"/>
        <v>14.285714285714285</v>
      </c>
    </row>
    <row r="141" spans="1:9" x14ac:dyDescent="0.25">
      <c r="A141" t="s">
        <v>718</v>
      </c>
      <c r="B141">
        <v>0</v>
      </c>
      <c r="E141">
        <v>0</v>
      </c>
      <c r="H141" s="14">
        <v>0</v>
      </c>
      <c r="I141" s="14">
        <f t="shared" si="7"/>
        <v>0</v>
      </c>
    </row>
    <row r="142" spans="1:9" x14ac:dyDescent="0.25">
      <c r="A142" t="s">
        <v>719</v>
      </c>
      <c r="B142">
        <v>0</v>
      </c>
      <c r="E142">
        <v>0</v>
      </c>
      <c r="H142" s="14">
        <v>0</v>
      </c>
      <c r="I142" s="14">
        <f t="shared" si="7"/>
        <v>0</v>
      </c>
    </row>
    <row r="144" spans="1:9" x14ac:dyDescent="0.25">
      <c r="A144" t="s">
        <v>720</v>
      </c>
      <c r="B144">
        <v>0</v>
      </c>
      <c r="E144">
        <v>0</v>
      </c>
      <c r="F144">
        <v>10</v>
      </c>
      <c r="H144" s="14">
        <v>0</v>
      </c>
      <c r="I144" s="14">
        <f>$B144/B$9 * 100</f>
        <v>0</v>
      </c>
    </row>
    <row r="145" spans="1:9" x14ac:dyDescent="0.25">
      <c r="A145" t="s">
        <v>721</v>
      </c>
      <c r="B145">
        <v>0</v>
      </c>
      <c r="E145">
        <v>0</v>
      </c>
      <c r="H145" s="14">
        <v>0</v>
      </c>
      <c r="I145" s="14">
        <f t="shared" ref="I145:I154" si="8">$B145/B$9 * 100</f>
        <v>0</v>
      </c>
    </row>
    <row r="146" spans="1:9" x14ac:dyDescent="0.25">
      <c r="A146" t="s">
        <v>722</v>
      </c>
      <c r="B146">
        <v>1</v>
      </c>
      <c r="E146">
        <v>0.33783783783783783</v>
      </c>
      <c r="H146" s="14">
        <v>5</v>
      </c>
      <c r="I146" s="14">
        <f t="shared" si="8"/>
        <v>5</v>
      </c>
    </row>
    <row r="147" spans="1:9" x14ac:dyDescent="0.25">
      <c r="A147" t="s">
        <v>723</v>
      </c>
      <c r="B147">
        <v>0</v>
      </c>
      <c r="E147">
        <v>0</v>
      </c>
      <c r="H147" s="14">
        <v>0</v>
      </c>
      <c r="I147" s="14">
        <f t="shared" si="8"/>
        <v>0</v>
      </c>
    </row>
    <row r="148" spans="1:9" x14ac:dyDescent="0.25">
      <c r="A148" t="s">
        <v>724</v>
      </c>
      <c r="B148">
        <v>4</v>
      </c>
      <c r="E148">
        <v>1.3513513513513513</v>
      </c>
      <c r="H148" s="14">
        <v>20</v>
      </c>
      <c r="I148" s="14">
        <f t="shared" si="8"/>
        <v>20</v>
      </c>
    </row>
    <row r="149" spans="1:9" x14ac:dyDescent="0.25">
      <c r="A149" t="s">
        <v>725</v>
      </c>
      <c r="B149">
        <v>2</v>
      </c>
      <c r="E149">
        <v>0.67567567567567566</v>
      </c>
      <c r="H149" s="14">
        <v>10</v>
      </c>
      <c r="I149" s="14">
        <f t="shared" si="8"/>
        <v>10</v>
      </c>
    </row>
    <row r="150" spans="1:9" x14ac:dyDescent="0.25">
      <c r="A150" t="s">
        <v>726</v>
      </c>
      <c r="B150">
        <v>2</v>
      </c>
      <c r="E150">
        <v>0.67567567567567566</v>
      </c>
      <c r="H150" s="14">
        <v>10</v>
      </c>
      <c r="I150" s="14">
        <f t="shared" si="8"/>
        <v>10</v>
      </c>
    </row>
    <row r="151" spans="1:9" x14ac:dyDescent="0.25">
      <c r="A151" t="s">
        <v>727</v>
      </c>
      <c r="B151">
        <v>2</v>
      </c>
      <c r="E151">
        <v>0.67567567567567566</v>
      </c>
      <c r="H151" s="14">
        <v>10</v>
      </c>
      <c r="I151" s="14">
        <f t="shared" si="8"/>
        <v>10</v>
      </c>
    </row>
    <row r="152" spans="1:9" x14ac:dyDescent="0.25">
      <c r="A152" t="s">
        <v>728</v>
      </c>
      <c r="B152">
        <v>1</v>
      </c>
      <c r="E152">
        <v>0.33783783783783783</v>
      </c>
      <c r="H152" s="14">
        <v>5</v>
      </c>
      <c r="I152" s="14">
        <f t="shared" si="8"/>
        <v>5</v>
      </c>
    </row>
    <row r="153" spans="1:9" x14ac:dyDescent="0.25">
      <c r="A153" t="s">
        <v>729</v>
      </c>
      <c r="B153">
        <v>1</v>
      </c>
      <c r="E153">
        <v>0.33783783783783783</v>
      </c>
      <c r="H153" s="14">
        <v>5</v>
      </c>
      <c r="I153" s="14">
        <f t="shared" si="8"/>
        <v>5</v>
      </c>
    </row>
    <row r="154" spans="1:9" x14ac:dyDescent="0.25">
      <c r="A154" t="s">
        <v>730</v>
      </c>
      <c r="B154">
        <v>1</v>
      </c>
      <c r="E154">
        <v>0.33783783783783783</v>
      </c>
      <c r="H154" s="14">
        <v>5</v>
      </c>
      <c r="I154" s="14">
        <f t="shared" si="8"/>
        <v>5</v>
      </c>
    </row>
    <row r="155" spans="1:9" x14ac:dyDescent="0.25">
      <c r="A155" t="s">
        <v>731</v>
      </c>
      <c r="B155">
        <v>2</v>
      </c>
      <c r="E155">
        <v>0.67567567567567566</v>
      </c>
      <c r="H155" s="14">
        <v>10</v>
      </c>
      <c r="I155" s="14">
        <f>$B155/B$9 * 100</f>
        <v>10</v>
      </c>
    </row>
    <row r="157" spans="1:9" x14ac:dyDescent="0.25">
      <c r="A157" t="s">
        <v>732</v>
      </c>
      <c r="B157">
        <v>1</v>
      </c>
      <c r="E157">
        <v>0.33783783783783783</v>
      </c>
      <c r="F157">
        <v>11</v>
      </c>
      <c r="H157" s="14">
        <v>12.5</v>
      </c>
      <c r="I157" s="14">
        <f>$B157/B$10 * 100</f>
        <v>12.5</v>
      </c>
    </row>
    <row r="158" spans="1:9" x14ac:dyDescent="0.25">
      <c r="A158" t="s">
        <v>733</v>
      </c>
      <c r="B158">
        <v>0</v>
      </c>
      <c r="E158">
        <v>0</v>
      </c>
      <c r="H158">
        <v>0</v>
      </c>
      <c r="I158" s="14">
        <f t="shared" ref="I158:I167" si="9">$B158/B$10 * 100</f>
        <v>0</v>
      </c>
    </row>
    <row r="159" spans="1:9" x14ac:dyDescent="0.25">
      <c r="A159" t="s">
        <v>734</v>
      </c>
      <c r="B159">
        <v>0</v>
      </c>
      <c r="E159">
        <v>0</v>
      </c>
      <c r="H159">
        <v>0</v>
      </c>
      <c r="I159" s="14">
        <f t="shared" si="9"/>
        <v>0</v>
      </c>
    </row>
    <row r="160" spans="1:9" x14ac:dyDescent="0.25">
      <c r="A160" t="s">
        <v>735</v>
      </c>
      <c r="B160">
        <v>3</v>
      </c>
      <c r="E160">
        <v>1.0135135135135136</v>
      </c>
      <c r="H160">
        <v>37.5</v>
      </c>
      <c r="I160" s="14">
        <f t="shared" si="9"/>
        <v>37.5</v>
      </c>
    </row>
    <row r="161" spans="1:9" x14ac:dyDescent="0.25">
      <c r="A161" t="s">
        <v>736</v>
      </c>
      <c r="B161">
        <v>2</v>
      </c>
      <c r="E161">
        <v>0.67567567567567566</v>
      </c>
      <c r="H161">
        <v>25</v>
      </c>
      <c r="I161" s="14">
        <f t="shared" si="9"/>
        <v>25</v>
      </c>
    </row>
    <row r="162" spans="1:9" x14ac:dyDescent="0.25">
      <c r="A162" t="s">
        <v>737</v>
      </c>
      <c r="B162">
        <v>1</v>
      </c>
      <c r="E162">
        <v>0.33783783783783783</v>
      </c>
      <c r="H162">
        <v>12.5</v>
      </c>
      <c r="I162" s="14">
        <f t="shared" si="9"/>
        <v>12.5</v>
      </c>
    </row>
    <row r="163" spans="1:9" x14ac:dyDescent="0.25">
      <c r="A163" t="s">
        <v>738</v>
      </c>
      <c r="B163">
        <v>1</v>
      </c>
      <c r="E163">
        <v>0.33783783783783783</v>
      </c>
      <c r="H163">
        <v>12.5</v>
      </c>
      <c r="I163" s="14">
        <f t="shared" si="9"/>
        <v>12.5</v>
      </c>
    </row>
    <row r="164" spans="1:9" x14ac:dyDescent="0.25">
      <c r="A164" t="s">
        <v>739</v>
      </c>
      <c r="B164">
        <v>0</v>
      </c>
      <c r="E164">
        <v>0</v>
      </c>
      <c r="H164">
        <v>0</v>
      </c>
      <c r="I164" s="14">
        <f t="shared" si="9"/>
        <v>0</v>
      </c>
    </row>
    <row r="165" spans="1:9" x14ac:dyDescent="0.25">
      <c r="A165" t="s">
        <v>740</v>
      </c>
      <c r="B165">
        <v>0</v>
      </c>
      <c r="E165">
        <v>0</v>
      </c>
      <c r="H165">
        <v>0</v>
      </c>
      <c r="I165" s="14">
        <f t="shared" si="9"/>
        <v>0</v>
      </c>
    </row>
    <row r="166" spans="1:9" x14ac:dyDescent="0.25">
      <c r="A166" t="s">
        <v>741</v>
      </c>
      <c r="B166">
        <v>0</v>
      </c>
      <c r="E166">
        <v>0</v>
      </c>
      <c r="H166">
        <v>0</v>
      </c>
      <c r="I166" s="14">
        <f t="shared" si="9"/>
        <v>0</v>
      </c>
    </row>
    <row r="167" spans="1:9" x14ac:dyDescent="0.25">
      <c r="A167" t="s">
        <v>742</v>
      </c>
      <c r="B167">
        <v>0</v>
      </c>
      <c r="E167">
        <v>0</v>
      </c>
      <c r="H167">
        <v>0</v>
      </c>
      <c r="I167" s="14">
        <f t="shared" si="9"/>
        <v>0</v>
      </c>
    </row>
    <row r="169" spans="1:9" x14ac:dyDescent="0.25">
      <c r="A169" t="s">
        <v>743</v>
      </c>
      <c r="B169">
        <v>1</v>
      </c>
      <c r="E169">
        <v>0.33783783783783783</v>
      </c>
      <c r="F169">
        <v>12</v>
      </c>
      <c r="H169">
        <v>10</v>
      </c>
      <c r="I169" s="14">
        <f>$B169/B$11 * 100</f>
        <v>10</v>
      </c>
    </row>
    <row r="170" spans="1:9" x14ac:dyDescent="0.25">
      <c r="A170" t="s">
        <v>744</v>
      </c>
      <c r="B170">
        <v>0</v>
      </c>
      <c r="E170">
        <v>0</v>
      </c>
      <c r="H170">
        <v>0</v>
      </c>
      <c r="I170" s="14">
        <f t="shared" ref="I170:I178" si="10">$B170/B$11 * 100</f>
        <v>0</v>
      </c>
    </row>
    <row r="171" spans="1:9" x14ac:dyDescent="0.25">
      <c r="A171" t="s">
        <v>745</v>
      </c>
      <c r="B171">
        <v>3</v>
      </c>
      <c r="E171">
        <v>1.0135135135135136</v>
      </c>
      <c r="H171">
        <v>30</v>
      </c>
      <c r="I171" s="14">
        <f t="shared" si="10"/>
        <v>30</v>
      </c>
    </row>
    <row r="172" spans="1:9" x14ac:dyDescent="0.25">
      <c r="A172" t="s">
        <v>746</v>
      </c>
      <c r="B172">
        <v>0</v>
      </c>
      <c r="E172">
        <v>0</v>
      </c>
      <c r="H172">
        <v>0</v>
      </c>
      <c r="I172" s="14">
        <f t="shared" si="10"/>
        <v>0</v>
      </c>
    </row>
    <row r="173" spans="1:9" x14ac:dyDescent="0.25">
      <c r="A173" t="s">
        <v>747</v>
      </c>
      <c r="B173">
        <v>2</v>
      </c>
      <c r="E173">
        <v>0.67567567567567566</v>
      </c>
      <c r="H173">
        <v>20</v>
      </c>
      <c r="I173" s="14">
        <f t="shared" si="10"/>
        <v>20</v>
      </c>
    </row>
    <row r="174" spans="1:9" x14ac:dyDescent="0.25">
      <c r="A174" t="s">
        <v>748</v>
      </c>
      <c r="B174">
        <v>2</v>
      </c>
      <c r="E174">
        <v>0.67567567567567566</v>
      </c>
      <c r="H174">
        <v>20</v>
      </c>
      <c r="I174" s="14">
        <f t="shared" si="10"/>
        <v>20</v>
      </c>
    </row>
    <row r="175" spans="1:9" x14ac:dyDescent="0.25">
      <c r="A175" t="s">
        <v>749</v>
      </c>
      <c r="B175">
        <v>0</v>
      </c>
      <c r="E175">
        <v>0</v>
      </c>
      <c r="H175">
        <v>0</v>
      </c>
      <c r="I175" s="14">
        <f t="shared" si="10"/>
        <v>0</v>
      </c>
    </row>
    <row r="176" spans="1:9" x14ac:dyDescent="0.25">
      <c r="A176" t="s">
        <v>750</v>
      </c>
      <c r="B176">
        <v>0</v>
      </c>
      <c r="E176">
        <v>0</v>
      </c>
      <c r="H176">
        <v>0</v>
      </c>
      <c r="I176" s="14">
        <f t="shared" si="10"/>
        <v>0</v>
      </c>
    </row>
    <row r="177" spans="1:9" x14ac:dyDescent="0.25">
      <c r="A177" t="s">
        <v>751</v>
      </c>
      <c r="B177">
        <v>1</v>
      </c>
      <c r="E177">
        <v>0.33783783783783783</v>
      </c>
      <c r="H177">
        <v>10</v>
      </c>
      <c r="I177" s="14">
        <f t="shared" si="10"/>
        <v>10</v>
      </c>
    </row>
    <row r="178" spans="1:9" x14ac:dyDescent="0.25">
      <c r="A178" t="s">
        <v>752</v>
      </c>
      <c r="B178">
        <v>0</v>
      </c>
      <c r="E178">
        <v>0</v>
      </c>
      <c r="H178">
        <v>0</v>
      </c>
      <c r="I178" s="14">
        <f t="shared" si="10"/>
        <v>0</v>
      </c>
    </row>
    <row r="180" spans="1:9" x14ac:dyDescent="0.25">
      <c r="A180" t="s">
        <v>753</v>
      </c>
      <c r="B180">
        <v>1</v>
      </c>
      <c r="E180">
        <v>0.33783783783783783</v>
      </c>
      <c r="F180">
        <v>12</v>
      </c>
      <c r="H180">
        <v>11.111111111111111</v>
      </c>
      <c r="I180" s="14">
        <f>$B180/B$12 * 100</f>
        <v>11.111111111111111</v>
      </c>
    </row>
    <row r="181" spans="1:9" x14ac:dyDescent="0.25">
      <c r="A181" t="s">
        <v>754</v>
      </c>
      <c r="B181">
        <v>3</v>
      </c>
      <c r="E181">
        <v>1.0135135135135136</v>
      </c>
      <c r="H181">
        <v>33.333333333333329</v>
      </c>
      <c r="I181" s="14">
        <f t="shared" ref="I181:I188" si="11">$B181/B$12 * 100</f>
        <v>33.333333333333329</v>
      </c>
    </row>
    <row r="182" spans="1:9" x14ac:dyDescent="0.25">
      <c r="A182" t="s">
        <v>755</v>
      </c>
      <c r="B182">
        <v>0</v>
      </c>
      <c r="E182">
        <v>0</v>
      </c>
      <c r="H182">
        <v>0</v>
      </c>
      <c r="I182" s="14">
        <f t="shared" si="11"/>
        <v>0</v>
      </c>
    </row>
    <row r="183" spans="1:9" x14ac:dyDescent="0.25">
      <c r="A183" t="s">
        <v>756</v>
      </c>
      <c r="B183">
        <v>0</v>
      </c>
      <c r="E183">
        <v>0</v>
      </c>
      <c r="H183">
        <v>0</v>
      </c>
      <c r="I183" s="14">
        <f t="shared" si="11"/>
        <v>0</v>
      </c>
    </row>
    <row r="184" spans="1:9" x14ac:dyDescent="0.25">
      <c r="A184" t="s">
        <v>757</v>
      </c>
      <c r="B184">
        <v>2</v>
      </c>
      <c r="E184">
        <v>0.67567567567567566</v>
      </c>
      <c r="H184">
        <v>22.222222222222221</v>
      </c>
      <c r="I184" s="14">
        <f t="shared" si="11"/>
        <v>22.222222222222221</v>
      </c>
    </row>
    <row r="185" spans="1:9" x14ac:dyDescent="0.25">
      <c r="A185" t="s">
        <v>758</v>
      </c>
      <c r="B185">
        <v>0</v>
      </c>
      <c r="E185">
        <v>0</v>
      </c>
      <c r="H185">
        <v>0</v>
      </c>
      <c r="I185" s="14">
        <f t="shared" si="11"/>
        <v>0</v>
      </c>
    </row>
    <row r="186" spans="1:9" x14ac:dyDescent="0.25">
      <c r="A186" t="s">
        <v>759</v>
      </c>
      <c r="B186">
        <v>1</v>
      </c>
      <c r="E186">
        <v>0.33783783783783783</v>
      </c>
      <c r="H186">
        <v>11.111111111111111</v>
      </c>
      <c r="I186" s="14">
        <f t="shared" si="11"/>
        <v>11.111111111111111</v>
      </c>
    </row>
    <row r="187" spans="1:9" x14ac:dyDescent="0.25">
      <c r="A187" t="s">
        <v>760</v>
      </c>
      <c r="B187">
        <v>0</v>
      </c>
      <c r="E187">
        <v>0</v>
      </c>
      <c r="H187">
        <v>0</v>
      </c>
      <c r="I187" s="14">
        <f t="shared" si="11"/>
        <v>0</v>
      </c>
    </row>
    <row r="188" spans="1:9" x14ac:dyDescent="0.25">
      <c r="A188" t="s">
        <v>761</v>
      </c>
      <c r="B188">
        <v>0</v>
      </c>
      <c r="E188">
        <v>0</v>
      </c>
      <c r="H188">
        <v>0</v>
      </c>
      <c r="I188" s="14">
        <f t="shared" si="11"/>
        <v>0</v>
      </c>
    </row>
    <row r="190" spans="1:9" x14ac:dyDescent="0.25">
      <c r="A190" t="s">
        <v>762</v>
      </c>
      <c r="B190">
        <v>0</v>
      </c>
      <c r="E190">
        <v>0</v>
      </c>
      <c r="F190">
        <v>13</v>
      </c>
      <c r="H190">
        <v>0</v>
      </c>
      <c r="I190" s="14">
        <f>$B190/B$13 * 100</f>
        <v>0</v>
      </c>
    </row>
    <row r="191" spans="1:9" x14ac:dyDescent="0.25">
      <c r="A191" t="s">
        <v>763</v>
      </c>
      <c r="B191">
        <v>0</v>
      </c>
      <c r="E191">
        <v>0</v>
      </c>
      <c r="H191">
        <v>0</v>
      </c>
      <c r="I191" s="14">
        <f t="shared" ref="I191:I197" si="12">$B191/B$13 * 100</f>
        <v>0</v>
      </c>
    </row>
    <row r="192" spans="1:9" x14ac:dyDescent="0.25">
      <c r="A192" t="s">
        <v>764</v>
      </c>
      <c r="B192">
        <v>0</v>
      </c>
      <c r="E192">
        <v>0</v>
      </c>
      <c r="H192">
        <v>0</v>
      </c>
      <c r="I192" s="14">
        <f t="shared" si="12"/>
        <v>0</v>
      </c>
    </row>
    <row r="193" spans="1:12" x14ac:dyDescent="0.25">
      <c r="A193" t="s">
        <v>765</v>
      </c>
      <c r="B193">
        <v>3</v>
      </c>
      <c r="E193">
        <v>1.0135135135135136</v>
      </c>
      <c r="H193">
        <v>37.5</v>
      </c>
      <c r="I193" s="14">
        <f t="shared" si="12"/>
        <v>37.5</v>
      </c>
    </row>
    <row r="194" spans="1:12" x14ac:dyDescent="0.25">
      <c r="A194" t="s">
        <v>766</v>
      </c>
      <c r="B194">
        <v>0</v>
      </c>
      <c r="E194">
        <v>0</v>
      </c>
      <c r="H194">
        <v>0</v>
      </c>
      <c r="I194" s="14">
        <f t="shared" si="12"/>
        <v>0</v>
      </c>
      <c r="L194" s="14"/>
    </row>
    <row r="195" spans="1:12" x14ac:dyDescent="0.25">
      <c r="A195" t="s">
        <v>767</v>
      </c>
      <c r="B195">
        <v>0</v>
      </c>
      <c r="E195">
        <v>0</v>
      </c>
      <c r="H195">
        <v>0</v>
      </c>
      <c r="I195" s="14">
        <f t="shared" si="12"/>
        <v>0</v>
      </c>
      <c r="L195" s="14"/>
    </row>
    <row r="196" spans="1:12" x14ac:dyDescent="0.25">
      <c r="A196" t="s">
        <v>768</v>
      </c>
      <c r="B196">
        <v>1</v>
      </c>
      <c r="E196">
        <v>0.33783783783783783</v>
      </c>
      <c r="H196">
        <v>12.5</v>
      </c>
      <c r="I196" s="14">
        <f t="shared" si="12"/>
        <v>12.5</v>
      </c>
      <c r="L196" s="14"/>
    </row>
    <row r="197" spans="1:12" x14ac:dyDescent="0.25">
      <c r="A197" t="s">
        <v>769</v>
      </c>
      <c r="E197">
        <v>0</v>
      </c>
      <c r="H197">
        <v>0</v>
      </c>
      <c r="I197" s="14">
        <f t="shared" si="12"/>
        <v>0</v>
      </c>
      <c r="L197" s="14"/>
    </row>
    <row r="198" spans="1:12" x14ac:dyDescent="0.25">
      <c r="L198" s="14"/>
    </row>
    <row r="199" spans="1:12" x14ac:dyDescent="0.25">
      <c r="A199" t="s">
        <v>770</v>
      </c>
      <c r="B199">
        <v>6</v>
      </c>
      <c r="E199">
        <v>2.0270270270270272</v>
      </c>
      <c r="F199">
        <v>14</v>
      </c>
      <c r="H199">
        <v>6.666666666666667</v>
      </c>
      <c r="I199" s="14">
        <f>$B199/B$14 * 100</f>
        <v>6.666666666666667</v>
      </c>
      <c r="L199" s="14"/>
    </row>
    <row r="200" spans="1:12" x14ac:dyDescent="0.25">
      <c r="A200" t="s">
        <v>771</v>
      </c>
      <c r="B200">
        <v>9</v>
      </c>
      <c r="E200">
        <v>3.0405405405405408</v>
      </c>
      <c r="H200">
        <v>10</v>
      </c>
      <c r="I200" s="14">
        <f t="shared" ref="I200:I205" si="13">$B200/B$14 * 100</f>
        <v>10</v>
      </c>
      <c r="L200" s="14"/>
    </row>
    <row r="201" spans="1:12" x14ac:dyDescent="0.25">
      <c r="A201" t="s">
        <v>772</v>
      </c>
      <c r="B201">
        <v>11</v>
      </c>
      <c r="E201">
        <v>3.7162162162162162</v>
      </c>
      <c r="H201">
        <v>12.222222222222221</v>
      </c>
      <c r="I201" s="14">
        <f t="shared" si="13"/>
        <v>12.222222222222221</v>
      </c>
      <c r="L201" s="14"/>
    </row>
    <row r="202" spans="1:12" x14ac:dyDescent="0.25">
      <c r="A202" t="s">
        <v>773</v>
      </c>
      <c r="B202">
        <v>0</v>
      </c>
      <c r="E202">
        <v>0</v>
      </c>
      <c r="H202">
        <v>0</v>
      </c>
      <c r="I202" s="14">
        <f t="shared" si="13"/>
        <v>0</v>
      </c>
      <c r="L202" s="14"/>
    </row>
    <row r="203" spans="1:12" x14ac:dyDescent="0.25">
      <c r="A203" t="s">
        <v>774</v>
      </c>
      <c r="B203">
        <v>7</v>
      </c>
      <c r="E203">
        <v>2.3648648648648649</v>
      </c>
      <c r="H203">
        <v>7.7777777777777777</v>
      </c>
      <c r="I203" s="14">
        <f t="shared" si="13"/>
        <v>7.7777777777777777</v>
      </c>
      <c r="L203" s="14"/>
    </row>
    <row r="204" spans="1:12" x14ac:dyDescent="0.25">
      <c r="A204" t="s">
        <v>775</v>
      </c>
      <c r="B204">
        <v>4</v>
      </c>
      <c r="E204">
        <v>1.3513513513513513</v>
      </c>
      <c r="H204">
        <v>4.4444444444444446</v>
      </c>
      <c r="I204" s="14">
        <f t="shared" si="13"/>
        <v>4.4444444444444446</v>
      </c>
      <c r="L204" s="14"/>
    </row>
    <row r="205" spans="1:12" x14ac:dyDescent="0.25">
      <c r="A205" t="s">
        <v>776</v>
      </c>
      <c r="B205">
        <v>7</v>
      </c>
      <c r="E205">
        <v>2.3648648648648649</v>
      </c>
      <c r="H205">
        <v>7.7777777777777777</v>
      </c>
      <c r="I205" s="14">
        <f t="shared" si="13"/>
        <v>7.7777777777777777</v>
      </c>
      <c r="L205" s="14"/>
    </row>
    <row r="206" spans="1:12" x14ac:dyDescent="0.25">
      <c r="L206" s="14"/>
    </row>
    <row r="207" spans="1:12" x14ac:dyDescent="0.25">
      <c r="A207" t="s">
        <v>777</v>
      </c>
      <c r="B207">
        <v>4</v>
      </c>
      <c r="E207">
        <v>1.3513513513513513</v>
      </c>
      <c r="F207">
        <v>15</v>
      </c>
      <c r="H207">
        <v>8</v>
      </c>
      <c r="I207" s="14">
        <f>$B207/B$15 * 100</f>
        <v>8</v>
      </c>
      <c r="L207" s="14"/>
    </row>
    <row r="208" spans="1:12" x14ac:dyDescent="0.25">
      <c r="A208" t="s">
        <v>778</v>
      </c>
      <c r="B208">
        <v>9</v>
      </c>
      <c r="E208">
        <v>3.0405405405405408</v>
      </c>
      <c r="H208">
        <v>18</v>
      </c>
      <c r="I208" s="14">
        <f t="shared" ref="I208:I212" si="14">$B208/B$15 * 100</f>
        <v>18</v>
      </c>
      <c r="L208" s="14"/>
    </row>
    <row r="209" spans="1:12" x14ac:dyDescent="0.25">
      <c r="A209" t="s">
        <v>779</v>
      </c>
      <c r="B209">
        <v>1</v>
      </c>
      <c r="E209">
        <v>0.33783783783783783</v>
      </c>
      <c r="H209">
        <v>2</v>
      </c>
      <c r="I209" s="14">
        <f t="shared" si="14"/>
        <v>2</v>
      </c>
      <c r="L209" s="14"/>
    </row>
    <row r="210" spans="1:12" x14ac:dyDescent="0.25">
      <c r="A210" t="s">
        <v>780</v>
      </c>
      <c r="B210">
        <v>2</v>
      </c>
      <c r="E210">
        <v>0.67567567567567566</v>
      </c>
      <c r="H210">
        <v>4</v>
      </c>
      <c r="I210" s="14">
        <f t="shared" si="14"/>
        <v>4</v>
      </c>
      <c r="L210" s="14"/>
    </row>
    <row r="211" spans="1:12" x14ac:dyDescent="0.25">
      <c r="A211" t="s">
        <v>781</v>
      </c>
      <c r="B211">
        <v>2</v>
      </c>
      <c r="E211">
        <v>0.67567567567567566</v>
      </c>
      <c r="H211">
        <v>4</v>
      </c>
      <c r="I211" s="14">
        <f t="shared" si="14"/>
        <v>4</v>
      </c>
      <c r="L211" s="14"/>
    </row>
    <row r="212" spans="1:12" x14ac:dyDescent="0.25">
      <c r="A212" t="s">
        <v>782</v>
      </c>
      <c r="B212">
        <v>5</v>
      </c>
      <c r="E212">
        <v>1.6891891891891893</v>
      </c>
      <c r="H212">
        <v>10</v>
      </c>
      <c r="I212" s="14">
        <f t="shared" si="14"/>
        <v>10</v>
      </c>
      <c r="L212" s="14"/>
    </row>
    <row r="213" spans="1:12" x14ac:dyDescent="0.25">
      <c r="L213" s="14"/>
    </row>
    <row r="214" spans="1:12" x14ac:dyDescent="0.25">
      <c r="A214" t="s">
        <v>783</v>
      </c>
      <c r="B214">
        <v>1</v>
      </c>
      <c r="E214">
        <v>0.33783783783783783</v>
      </c>
      <c r="F214">
        <v>16</v>
      </c>
      <c r="H214" s="14">
        <v>3.125</v>
      </c>
      <c r="I214" s="14">
        <f>$B214/B$16 * 100</f>
        <v>3.125</v>
      </c>
      <c r="L214" s="14"/>
    </row>
    <row r="215" spans="1:12" x14ac:dyDescent="0.25">
      <c r="A215" t="s">
        <v>784</v>
      </c>
      <c r="B215">
        <v>2</v>
      </c>
      <c r="E215">
        <v>0.67567567567567566</v>
      </c>
      <c r="H215">
        <v>6.25</v>
      </c>
      <c r="I215" s="14">
        <f t="shared" ref="I215:I218" si="15">$B215/B$16 * 100</f>
        <v>6.25</v>
      </c>
      <c r="L215" s="14"/>
    </row>
    <row r="216" spans="1:12" x14ac:dyDescent="0.25">
      <c r="A216" t="s">
        <v>785</v>
      </c>
      <c r="B216">
        <v>2</v>
      </c>
      <c r="E216">
        <v>0.67567567567567566</v>
      </c>
      <c r="H216">
        <v>6.25</v>
      </c>
      <c r="I216" s="14">
        <f t="shared" si="15"/>
        <v>6.25</v>
      </c>
      <c r="L216" s="14"/>
    </row>
    <row r="217" spans="1:12" x14ac:dyDescent="0.25">
      <c r="A217" t="s">
        <v>786</v>
      </c>
      <c r="B217">
        <v>3</v>
      </c>
      <c r="E217">
        <v>1.0135135135135136</v>
      </c>
      <c r="H217">
        <v>9.375</v>
      </c>
      <c r="I217" s="14">
        <f t="shared" si="15"/>
        <v>9.375</v>
      </c>
      <c r="L217" s="14"/>
    </row>
    <row r="218" spans="1:12" x14ac:dyDescent="0.25">
      <c r="A218" t="s">
        <v>787</v>
      </c>
      <c r="B218">
        <v>1</v>
      </c>
      <c r="E218">
        <v>0.33783783783783783</v>
      </c>
      <c r="H218">
        <v>3.125</v>
      </c>
      <c r="I218" s="14">
        <f t="shared" si="15"/>
        <v>3.125</v>
      </c>
      <c r="L218" s="14"/>
    </row>
    <row r="219" spans="1:12" x14ac:dyDescent="0.25">
      <c r="L219" s="14"/>
    </row>
    <row r="220" spans="1:12" x14ac:dyDescent="0.25">
      <c r="A220" t="s">
        <v>788</v>
      </c>
      <c r="B220">
        <v>3</v>
      </c>
      <c r="E220">
        <v>1.0135135135135136</v>
      </c>
      <c r="F220">
        <v>17</v>
      </c>
      <c r="H220" s="14">
        <v>3.8461538461538463</v>
      </c>
      <c r="I220" s="14">
        <f>$B220/B$17 * 100</f>
        <v>3.8461538461538463</v>
      </c>
      <c r="L220" s="14"/>
    </row>
    <row r="221" spans="1:12" x14ac:dyDescent="0.25">
      <c r="A221" t="s">
        <v>789</v>
      </c>
      <c r="B221">
        <v>6</v>
      </c>
      <c r="E221">
        <v>2.0270270270270272</v>
      </c>
      <c r="H221" s="14">
        <v>7.6923076923076925</v>
      </c>
      <c r="I221" s="14">
        <f t="shared" ref="I221:I223" si="16">$B221/B$17 * 100</f>
        <v>7.6923076923076925</v>
      </c>
      <c r="L221" s="14"/>
    </row>
    <row r="222" spans="1:12" x14ac:dyDescent="0.25">
      <c r="A222" t="s">
        <v>790</v>
      </c>
      <c r="B222">
        <v>4</v>
      </c>
      <c r="E222">
        <v>1.3513513513513513</v>
      </c>
      <c r="H222" s="14">
        <v>5.1282051282051277</v>
      </c>
      <c r="I222" s="14">
        <f t="shared" si="16"/>
        <v>5.1282051282051277</v>
      </c>
      <c r="L222" s="14"/>
    </row>
    <row r="223" spans="1:12" x14ac:dyDescent="0.25">
      <c r="A223" t="s">
        <v>791</v>
      </c>
      <c r="B223">
        <v>6</v>
      </c>
      <c r="E223">
        <v>2.0270270270270272</v>
      </c>
      <c r="H223" s="14">
        <v>7.6923076923076925</v>
      </c>
      <c r="I223" s="14">
        <f t="shared" si="16"/>
        <v>7.6923076923076925</v>
      </c>
      <c r="L223" s="14"/>
    </row>
    <row r="224" spans="1:12" x14ac:dyDescent="0.25">
      <c r="L224" s="14"/>
    </row>
    <row r="225" spans="1:12" x14ac:dyDescent="0.25">
      <c r="A225" t="s">
        <v>792</v>
      </c>
      <c r="B225">
        <v>1</v>
      </c>
      <c r="E225">
        <v>0.33783783783783783</v>
      </c>
      <c r="F225">
        <v>18</v>
      </c>
      <c r="H225" s="14">
        <v>5.2631578947368416</v>
      </c>
      <c r="I225" s="14">
        <f>$B225/B$18 * 100</f>
        <v>5.2631578947368416</v>
      </c>
      <c r="L225" s="14"/>
    </row>
    <row r="226" spans="1:12" x14ac:dyDescent="0.25">
      <c r="A226" t="s">
        <v>793</v>
      </c>
      <c r="B226">
        <v>0</v>
      </c>
      <c r="E226">
        <v>0</v>
      </c>
      <c r="H226" s="14">
        <v>0</v>
      </c>
      <c r="I226" s="14">
        <f t="shared" ref="I226:I227" si="17">$B226/B$18 * 100</f>
        <v>0</v>
      </c>
      <c r="L226" s="14"/>
    </row>
    <row r="227" spans="1:12" x14ac:dyDescent="0.25">
      <c r="A227" t="s">
        <v>794</v>
      </c>
      <c r="B227">
        <v>0</v>
      </c>
      <c r="E227">
        <v>0</v>
      </c>
      <c r="H227" s="14">
        <v>0</v>
      </c>
      <c r="I227" s="14">
        <f t="shared" si="17"/>
        <v>0</v>
      </c>
      <c r="L227" s="14"/>
    </row>
    <row r="228" spans="1:12" x14ac:dyDescent="0.25">
      <c r="L228" s="14"/>
    </row>
    <row r="229" spans="1:12" x14ac:dyDescent="0.25">
      <c r="A229" t="s">
        <v>795</v>
      </c>
      <c r="B229">
        <v>1</v>
      </c>
      <c r="E229">
        <v>0.33783783783783783</v>
      </c>
      <c r="F229">
        <v>19</v>
      </c>
      <c r="H229" s="14">
        <v>3.0303030303030303</v>
      </c>
      <c r="I229" s="14">
        <f>$B229/B$19 * 100</f>
        <v>3.0303030303030303</v>
      </c>
      <c r="L229" s="14"/>
    </row>
    <row r="230" spans="1:12" x14ac:dyDescent="0.25">
      <c r="A230" t="s">
        <v>796</v>
      </c>
      <c r="B230">
        <v>4</v>
      </c>
      <c r="E230">
        <v>1.3513513513513513</v>
      </c>
      <c r="H230" s="14">
        <v>12.121212121212121</v>
      </c>
      <c r="I230" s="14">
        <f>$B230/B$19 * 100</f>
        <v>12.121212121212121</v>
      </c>
      <c r="L230" s="14"/>
    </row>
    <row r="231" spans="1:12" x14ac:dyDescent="0.25">
      <c r="L231" s="14"/>
    </row>
    <row r="232" spans="1:12" x14ac:dyDescent="0.25">
      <c r="A232" t="s">
        <v>797</v>
      </c>
      <c r="B232">
        <v>1</v>
      </c>
      <c r="E232">
        <v>0.33783783783783783</v>
      </c>
      <c r="F232">
        <v>20</v>
      </c>
      <c r="H232" s="14">
        <v>5.5555555555555554</v>
      </c>
      <c r="I232" s="14">
        <f>$B232/B$20 * 100</f>
        <v>5.5555555555555554</v>
      </c>
      <c r="L232" s="1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Vinsent</dc:creator>
  <cp:lastModifiedBy>Reva Eka Prasetyo</cp:lastModifiedBy>
  <dcterms:created xsi:type="dcterms:W3CDTF">2020-07-19T10:53:48Z</dcterms:created>
  <dcterms:modified xsi:type="dcterms:W3CDTF">2020-07-24T08:34:11Z</dcterms:modified>
</cp:coreProperties>
</file>