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/>
  <mc:AlternateContent xmlns:mc="http://schemas.openxmlformats.org/markup-compatibility/2006">
    <mc:Choice Requires="x15">
      <x15ac:absPath xmlns:x15ac="http://schemas.microsoft.com/office/spreadsheetml/2010/11/ac" url="/Users/richarde/Library/Mobile Documents/com~apple~CloudDocs/Documents/Development/git/ferranti-argus/argus400/doc/"/>
    </mc:Choice>
  </mc:AlternateContent>
  <xr:revisionPtr revIDLastSave="0" documentId="13_ncr:1_{B448E657-220C-AE4E-BB1A-D8876D6206A7}" xr6:coauthVersionLast="47" xr6:coauthVersionMax="47" xr10:uidLastSave="{00000000-0000-0000-0000-000000000000}"/>
  <bookViews>
    <workbookView xWindow="0" yWindow="500" windowWidth="51200" windowHeight="28300" activeTab="2" xr2:uid="{00000000-000D-0000-FFFF-FFFF00000000}"/>
  </bookViews>
  <sheets>
    <sheet name="Instruction Set" sheetId="1" r:id="rId1"/>
    <sheet name="Memory Map and Registers" sheetId="2" r:id="rId2"/>
    <sheet name="Standard Programming Practic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9" i="2" l="1"/>
  <c r="A18" i="2"/>
  <c r="A17" i="2"/>
  <c r="A16" i="2"/>
  <c r="A15" i="2"/>
  <c r="A14" i="2"/>
  <c r="A13" i="2"/>
  <c r="A12" i="2"/>
  <c r="A11" i="2"/>
  <c r="A10" i="2"/>
  <c r="A9" i="2"/>
  <c r="A8" i="2"/>
  <c r="B8" i="2"/>
  <c r="B7" i="2"/>
  <c r="A7" i="2" s="1"/>
  <c r="B6" i="2"/>
  <c r="A6" i="2" s="1"/>
  <c r="B5" i="2"/>
  <c r="A5" i="2" s="1"/>
  <c r="B4" i="2"/>
  <c r="A4" i="2" s="1"/>
  <c r="B3" i="2"/>
  <c r="A3" i="2" s="1"/>
  <c r="A3" i="1"/>
  <c r="B3" i="1" s="1"/>
  <c r="A4" i="1" l="1"/>
  <c r="C3" i="1"/>
  <c r="A5" i="1" l="1"/>
  <c r="C4" i="1"/>
  <c r="B4" i="1"/>
  <c r="A6" i="1" l="1"/>
  <c r="C5" i="1"/>
  <c r="B5" i="1"/>
  <c r="B6" i="1" l="1"/>
  <c r="A7" i="1"/>
  <c r="C6" i="1"/>
  <c r="A8" i="1" l="1"/>
  <c r="C7" i="1"/>
  <c r="B7" i="1"/>
  <c r="A9" i="1" l="1"/>
  <c r="C8" i="1"/>
  <c r="B8" i="1"/>
  <c r="A10" i="1" l="1"/>
  <c r="C9" i="1"/>
  <c r="B9" i="1"/>
  <c r="B10" i="1" l="1"/>
  <c r="A11" i="1"/>
  <c r="C10" i="1"/>
  <c r="C11" i="1" l="1"/>
  <c r="B11" i="1"/>
  <c r="A12" i="1"/>
  <c r="A13" i="1" l="1"/>
  <c r="C12" i="1"/>
  <c r="B12" i="1"/>
  <c r="A14" i="1" l="1"/>
  <c r="C13" i="1"/>
  <c r="B13" i="1"/>
  <c r="B14" i="1" l="1"/>
  <c r="A15" i="1"/>
  <c r="C14" i="1"/>
  <c r="B15" i="1" l="1"/>
  <c r="A16" i="1"/>
  <c r="C15" i="1"/>
  <c r="A17" i="1" l="1"/>
  <c r="C16" i="1"/>
  <c r="B16" i="1"/>
  <c r="A18" i="1" l="1"/>
  <c r="C17" i="1"/>
  <c r="B17" i="1"/>
  <c r="B18" i="1" l="1"/>
  <c r="A19" i="1"/>
  <c r="C18" i="1"/>
  <c r="A20" i="1" l="1"/>
  <c r="B19" i="1"/>
  <c r="C19" i="1"/>
  <c r="A21" i="1" l="1"/>
  <c r="C20" i="1"/>
  <c r="B20" i="1"/>
  <c r="A22" i="1" l="1"/>
  <c r="C21" i="1"/>
  <c r="B21" i="1"/>
  <c r="B22" i="1" l="1"/>
  <c r="C22" i="1"/>
  <c r="A23" i="1"/>
  <c r="B23" i="1" l="1"/>
  <c r="A24" i="1"/>
  <c r="C23" i="1"/>
  <c r="A25" i="1" l="1"/>
  <c r="C24" i="1"/>
  <c r="B24" i="1"/>
  <c r="A26" i="1" l="1"/>
  <c r="C25" i="1"/>
  <c r="B25" i="1"/>
  <c r="B26" i="1" l="1"/>
  <c r="A27" i="1"/>
  <c r="C26" i="1"/>
  <c r="A28" i="1" l="1"/>
  <c r="C27" i="1"/>
  <c r="B27" i="1"/>
  <c r="A29" i="1" l="1"/>
  <c r="C28" i="1"/>
  <c r="B28" i="1"/>
  <c r="A30" i="1" l="1"/>
  <c r="C29" i="1"/>
  <c r="B29" i="1"/>
  <c r="B30" i="1" l="1"/>
  <c r="C30" i="1"/>
  <c r="A31" i="1"/>
  <c r="C31" i="1" l="1"/>
  <c r="A32" i="1"/>
  <c r="B31" i="1"/>
  <c r="A33" i="1" l="1"/>
  <c r="B32" i="1"/>
  <c r="C32" i="1"/>
  <c r="A34" i="1" l="1"/>
  <c r="C33" i="1"/>
  <c r="B33" i="1"/>
  <c r="C34" i="1" l="1"/>
  <c r="B34" i="1"/>
</calcChain>
</file>

<file path=xl/sharedStrings.xml><?xml version="1.0" encoding="utf-8"?>
<sst xmlns="http://schemas.openxmlformats.org/spreadsheetml/2006/main" count="242" uniqueCount="127">
  <si>
    <t>Opcode</t>
  </si>
  <si>
    <t>Octal</t>
  </si>
  <si>
    <t>Hex</t>
  </si>
  <si>
    <t>Bin</t>
  </si>
  <si>
    <t>Mnemonic</t>
  </si>
  <si>
    <t>Operand1</t>
  </si>
  <si>
    <t>Operand2</t>
  </si>
  <si>
    <t>Operation [1]</t>
  </si>
  <si>
    <t>ld</t>
  </si>
  <si>
    <t>&lt;reg&gt;</t>
  </si>
  <si>
    <t>&lt;nnnn&gt;[!&lt;reg&gt;]</t>
  </si>
  <si>
    <t>x' = n</t>
  </si>
  <si>
    <t>ldm</t>
  </si>
  <si>
    <t>x' = -n</t>
  </si>
  <si>
    <t>add</t>
  </si>
  <si>
    <t>x' = x+n</t>
  </si>
  <si>
    <t>sub</t>
  </si>
  <si>
    <t>x' = x-n</t>
  </si>
  <si>
    <t>ldc</t>
  </si>
  <si>
    <t>x' = C</t>
  </si>
  <si>
    <t>ld &lt;reg&gt;, #&lt;nnn&gt;[!&lt;reg&gt;]</t>
  </si>
  <si>
    <t>ldmc</t>
  </si>
  <si>
    <t>x' = -C</t>
  </si>
  <si>
    <t>ldm &lt;reg&gt;, #&lt;nnn&gt;[!&lt;reg&gt;]</t>
  </si>
  <si>
    <t>addc</t>
  </si>
  <si>
    <t>x' = x + C</t>
  </si>
  <si>
    <t>add &lt;reg&gt;, #&lt;nnn&gt;[!&lt;reg&gt;]</t>
  </si>
  <si>
    <t>subc</t>
  </si>
  <si>
    <t xml:space="preserve">x' = x + - C </t>
  </si>
  <si>
    <t>sub &lt;reg&gt;, #&lt;nnn&gt;[!&lt;reg&gt;]</t>
  </si>
  <si>
    <t>sto</t>
  </si>
  <si>
    <t>n' = x</t>
  </si>
  <si>
    <t>stom</t>
  </si>
  <si>
    <t>n' = -x</t>
  </si>
  <si>
    <t>madd</t>
  </si>
  <si>
    <t>n' = x + n</t>
  </si>
  <si>
    <t>msub</t>
  </si>
  <si>
    <t>n' = x - n</t>
  </si>
  <si>
    <t>swap</t>
  </si>
  <si>
    <t>x'=n n' = x</t>
  </si>
  <si>
    <t>and</t>
  </si>
  <si>
    <t>x' = x AND n</t>
  </si>
  <si>
    <t>xor</t>
  </si>
  <si>
    <t>x' = x NEQ n</t>
  </si>
  <si>
    <t>or</t>
  </si>
  <si>
    <t xml:space="preserve">x' =x or n </t>
  </si>
  <si>
    <t>jpz</t>
  </si>
  <si>
    <t>Jump to N if x=0</t>
  </si>
  <si>
    <t>jpnz</t>
  </si>
  <si>
    <t>Jump to N if x!=0</t>
  </si>
  <si>
    <t>jpge</t>
  </si>
  <si>
    <t>Jump to N if x&gt;=0</t>
  </si>
  <si>
    <t>jplt</t>
  </si>
  <si>
    <t>Jump to N if x &lt; 0</t>
  </si>
  <si>
    <t>jpovr</t>
  </si>
  <si>
    <t>Jump to N if OVR set and clear OVR</t>
  </si>
  <si>
    <t>jpbusy</t>
  </si>
  <si>
    <t>Jump to N if Busy reg set</t>
  </si>
  <si>
    <t>out</t>
  </si>
  <si>
    <t>Output data to I/O</t>
  </si>
  <si>
    <t>jp</t>
  </si>
  <si>
    <t>Unconditional jump to cont of N</t>
  </si>
  <si>
    <t>asr</t>
  </si>
  <si>
    <t>xq' = arithmetic shift xq N places right</t>
  </si>
  <si>
    <t>asl</t>
  </si>
  <si>
    <t>x' = shift x N places left</t>
  </si>
  <si>
    <t>lsr</t>
  </si>
  <si>
    <t>xq' logical shift xq N places right</t>
  </si>
  <si>
    <t>rol</t>
  </si>
  <si>
    <t>x' = cyclic shift x N places left</t>
  </si>
  <si>
    <t>NONE1C</t>
  </si>
  <si>
    <t>not used</t>
  </si>
  <si>
    <t>NONE1D</t>
  </si>
  <si>
    <t>mul</t>
  </si>
  <si>
    <t>xq' = x * n</t>
  </si>
  <si>
    <t>div</t>
  </si>
  <si>
    <t xml:space="preserve">(q,x) = divide  xq / n </t>
  </si>
  <si>
    <t>Notes</t>
  </si>
  <si>
    <t>[1]</t>
  </si>
  <si>
    <t>Memory Address</t>
  </si>
  <si>
    <t>Q register</t>
  </si>
  <si>
    <t>Round register</t>
  </si>
  <si>
    <t>Carry register</t>
  </si>
  <si>
    <t>handswitches</t>
  </si>
  <si>
    <t>inputs and outputs</t>
  </si>
  <si>
    <t>input register</t>
  </si>
  <si>
    <t>accumulators 1-7</t>
  </si>
  <si>
    <t>link register</t>
  </si>
  <si>
    <t>1st register of interrupt program</t>
  </si>
  <si>
    <t>end of 1st block of core store</t>
  </si>
  <si>
    <t>2nd block of core store</t>
  </si>
  <si>
    <t>3rd block of core store</t>
  </si>
  <si>
    <t>Comment</t>
  </si>
  <si>
    <t>Additional Registers (not memory mapped)</t>
  </si>
  <si>
    <t>OVR</t>
  </si>
  <si>
    <t>overflow</t>
  </si>
  <si>
    <t>Carry</t>
  </si>
  <si>
    <t>Overflow</t>
  </si>
  <si>
    <t>Flags Affected</t>
  </si>
  <si>
    <t>○</t>
  </si>
  <si>
    <t>•</t>
  </si>
  <si>
    <t>0 [2]</t>
  </si>
  <si>
    <t>[2]</t>
  </si>
  <si>
    <t>OVR will be 0 whether or not the jump was taken after this instruction</t>
  </si>
  <si>
    <t>not used [3]</t>
  </si>
  <si>
    <t>[3]</t>
  </si>
  <si>
    <t>Used as a 'halt' instruction in the Argus 400 Emulator presented here</t>
  </si>
  <si>
    <t>Double Precision Add</t>
  </si>
  <si>
    <t>Add the LS halves together</t>
  </si>
  <si>
    <t>Clear OVR</t>
  </si>
  <si>
    <t>add carry to one of the MS halves</t>
  </si>
  <si>
    <t>add the two MS halves together</t>
  </si>
  <si>
    <t>Negate an accumulator</t>
  </si>
  <si>
    <t>Use the register's location in the memory map and the MSUB instruction</t>
  </si>
  <si>
    <t>The assembler will correctly use the register's memory map location as the address operand in this case</t>
  </si>
  <si>
    <t>From John Steele's Powerpoint slides and checked against the Argus 100 Programming Manual</t>
  </si>
  <si>
    <t>Alternative Assembler Form</t>
  </si>
  <si>
    <t>Unconditional Jump</t>
  </si>
  <si>
    <t>The jp &lt;nnnn&gt; instruction is an indirect jump, setting the PC to the contents of mem[&lt;nnnn&gt;] rather than &lt;nnnn&gt; itself</t>
  </si>
  <si>
    <t>To do a direct jump use the conditional form and use accumulator 0 which always returns zeroes</t>
  </si>
  <si>
    <t>JPZ r0, &lt;nnnn&gt;</t>
  </si>
  <si>
    <t xml:space="preserve">[4] </t>
  </si>
  <si>
    <t>&lt;reg&gt;[4]</t>
  </si>
  <si>
    <t>r0 always returns 0s except for jpbusy when it returns the state of busy line 0</t>
  </si>
  <si>
    <t>Source of Zeroes (and Acc 0)</t>
  </si>
  <si>
    <t>-</t>
  </si>
  <si>
    <t>MSUB 0, &lt;reg address&gt;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</si>
</sst>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rgb="FF000000"/>
      <name val="Arial"/>
      <scheme val="minor"/>
    </font>
    <font>
      <b/>
      <sz val="10"/>
      <color rgb="FFFFFFFF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D9D9D9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0"/>
      <name val="Arial"/>
      <family val="2"/>
      <scheme val="minor"/>
    </font>
    <font>
      <b/>
      <sz val="10"/>
      <color rgb="FFFFFFFF"/>
      <name val="Arial"/>
      <family val="2"/>
      <scheme val="minor"/>
    </font>
    <font>
      <sz val="10"/>
      <color rgb="FFD9D9D9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rgb="FFFFFFFF"/>
        <bgColor rgb="FFFFFFFF"/>
      </patternFill>
    </fill>
    <fill>
      <patternFill patternType="solid">
        <fgColor theme="8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0" xfId="0" applyFont="1" applyFill="1"/>
    <xf numFmtId="0" fontId="1" fillId="2" borderId="3" xfId="0" applyFont="1" applyFill="1" applyBorder="1"/>
    <xf numFmtId="0" fontId="2" fillId="0" borderId="3" xfId="0" applyFont="1" applyBorder="1"/>
    <xf numFmtId="0" fontId="2" fillId="0" borderId="0" xfId="0" applyFont="1"/>
    <xf numFmtId="0" fontId="3" fillId="3" borderId="3" xfId="0" applyFont="1" applyFill="1" applyBorder="1"/>
    <xf numFmtId="0" fontId="3" fillId="3" borderId="0" xfId="0" applyFont="1" applyFill="1"/>
    <xf numFmtId="0" fontId="2" fillId="0" borderId="4" xfId="0" applyFont="1" applyBorder="1"/>
    <xf numFmtId="0" fontId="2" fillId="0" borderId="5" xfId="0" applyFont="1" applyBorder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6" fillId="4" borderId="0" xfId="0" applyFont="1" applyFill="1"/>
    <xf numFmtId="0" fontId="6" fillId="4" borderId="0" xfId="0" applyFont="1" applyFill="1" applyAlignment="1">
      <alignment horizontal="left"/>
    </xf>
    <xf numFmtId="0" fontId="0" fillId="0" borderId="6" xfId="0" applyBorder="1"/>
    <xf numFmtId="0" fontId="0" fillId="0" borderId="7" xfId="0" applyBorder="1" applyAlignment="1">
      <alignment horizontal="left"/>
    </xf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1" xfId="0" applyBorder="1"/>
    <xf numFmtId="0" fontId="0" fillId="0" borderId="10" xfId="0" applyBorder="1"/>
    <xf numFmtId="0" fontId="0" fillId="0" borderId="12" xfId="0" applyBorder="1"/>
    <xf numFmtId="0" fontId="6" fillId="4" borderId="13" xfId="0" applyFont="1" applyFill="1" applyBorder="1"/>
    <xf numFmtId="0" fontId="5" fillId="0" borderId="8" xfId="0" applyFont="1" applyBorder="1"/>
    <xf numFmtId="0" fontId="5" fillId="0" borderId="13" xfId="0" applyFont="1" applyBorder="1"/>
    <xf numFmtId="0" fontId="5" fillId="0" borderId="11" xfId="0" applyFont="1" applyBorder="1"/>
    <xf numFmtId="0" fontId="7" fillId="2" borderId="0" xfId="0" applyFont="1" applyFill="1"/>
    <xf numFmtId="0" fontId="2" fillId="0" borderId="10" xfId="0" applyFont="1" applyBorder="1"/>
    <xf numFmtId="0" fontId="8" fillId="3" borderId="0" xfId="0" applyFont="1" applyFill="1"/>
    <xf numFmtId="0" fontId="9" fillId="0" borderId="0" xfId="0" applyFont="1"/>
    <xf numFmtId="0" fontId="10" fillId="0" borderId="0" xfId="0" applyFont="1"/>
    <xf numFmtId="0" fontId="2" fillId="0" borderId="0" xfId="0" quotePrefix="1" applyFont="1"/>
    <xf numFmtId="0" fontId="9" fillId="0" borderId="0" xfId="0" applyFont="1"/>
    <xf numFmtId="0" fontId="0" fillId="0" borderId="0" xfId="0"/>
    <xf numFmtId="0" fontId="5" fillId="0" borderId="8" xfId="0" applyFont="1" applyBorder="1" applyAlignment="1">
      <alignment vertical="center"/>
    </xf>
    <xf numFmtId="0" fontId="0" fillId="0" borderId="1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40"/>
  <sheetViews>
    <sheetView showGridLines="0" zoomScale="150" zoomScaleNormal="150" workbookViewId="0">
      <selection activeCell="E30" sqref="E30"/>
    </sheetView>
  </sheetViews>
  <sheetFormatPr baseColWidth="10" defaultColWidth="12.6640625" defaultRowHeight="15.75" customHeight="1" x14ac:dyDescent="0.15"/>
  <cols>
    <col min="1" max="3" width="5.33203125" customWidth="1"/>
    <col min="4" max="4" width="9.1640625" customWidth="1"/>
    <col min="5" max="5" width="14.1640625" customWidth="1"/>
    <col min="6" max="6" width="14.33203125" customWidth="1"/>
    <col min="7" max="7" width="28.83203125" customWidth="1"/>
    <col min="8" max="8" width="24.6640625" customWidth="1"/>
    <col min="9" max="9" width="6.5" customWidth="1"/>
    <col min="10" max="10" width="8.1640625" customWidth="1"/>
  </cols>
  <sheetData>
    <row r="1" spans="1:10" ht="15.75" customHeight="1" x14ac:dyDescent="0.15">
      <c r="A1" s="1"/>
      <c r="B1" s="2" t="s">
        <v>0</v>
      </c>
      <c r="C1" s="2"/>
      <c r="D1" s="2"/>
      <c r="E1" s="2"/>
      <c r="F1" s="2"/>
      <c r="G1" s="2"/>
      <c r="H1" s="3"/>
      <c r="I1" s="27" t="s">
        <v>98</v>
      </c>
      <c r="J1" s="27"/>
    </row>
    <row r="2" spans="1:10" ht="15.75" customHeight="1" x14ac:dyDescent="0.15">
      <c r="A2" s="4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27" t="s">
        <v>116</v>
      </c>
      <c r="I2" s="27" t="s">
        <v>96</v>
      </c>
      <c r="J2" s="27" t="s">
        <v>97</v>
      </c>
    </row>
    <row r="3" spans="1:10" ht="15.75" customHeight="1" x14ac:dyDescent="0.15">
      <c r="A3" s="5" t="str">
        <f>DEC2OCT(0,2)</f>
        <v>00</v>
      </c>
      <c r="B3" s="6" t="str">
        <f t="shared" ref="B3:B34" si="0">OCT2HEX(A3,2)</f>
        <v>00</v>
      </c>
      <c r="C3" s="6" t="str">
        <f t="shared" ref="C3:C34" si="1">OCT2BIN(A3,5)</f>
        <v>00000</v>
      </c>
      <c r="D3" s="6" t="s">
        <v>8</v>
      </c>
      <c r="E3" s="6" t="s">
        <v>9</v>
      </c>
      <c r="F3" s="6" t="s">
        <v>10</v>
      </c>
      <c r="G3" s="6" t="s">
        <v>11</v>
      </c>
      <c r="H3" s="6"/>
      <c r="I3" t="s">
        <v>99</v>
      </c>
      <c r="J3" t="s">
        <v>99</v>
      </c>
    </row>
    <row r="4" spans="1:10" ht="15.75" customHeight="1" x14ac:dyDescent="0.15">
      <c r="A4" s="5" t="str">
        <f t="shared" ref="A4:A34" si="2">DEC2OCT(OCT2DEC(A3)+1,2)</f>
        <v>01</v>
      </c>
      <c r="B4" s="6" t="str">
        <f t="shared" si="0"/>
        <v>01</v>
      </c>
      <c r="C4" s="6" t="str">
        <f t="shared" si="1"/>
        <v>00001</v>
      </c>
      <c r="D4" s="6" t="s">
        <v>12</v>
      </c>
      <c r="E4" s="6" t="s">
        <v>9</v>
      </c>
      <c r="F4" s="6" t="s">
        <v>10</v>
      </c>
      <c r="G4" s="6" t="s">
        <v>13</v>
      </c>
      <c r="H4" s="6"/>
      <c r="I4" t="s">
        <v>100</v>
      </c>
      <c r="J4" t="s">
        <v>99</v>
      </c>
    </row>
    <row r="5" spans="1:10" ht="15.75" customHeight="1" x14ac:dyDescent="0.15">
      <c r="A5" s="5" t="str">
        <f t="shared" si="2"/>
        <v>02</v>
      </c>
      <c r="B5" s="6" t="str">
        <f t="shared" si="0"/>
        <v>02</v>
      </c>
      <c r="C5" s="6" t="str">
        <f t="shared" si="1"/>
        <v>00010</v>
      </c>
      <c r="D5" s="6" t="s">
        <v>14</v>
      </c>
      <c r="E5" s="6" t="s">
        <v>9</v>
      </c>
      <c r="F5" s="6" t="s">
        <v>10</v>
      </c>
      <c r="G5" s="6" t="s">
        <v>15</v>
      </c>
      <c r="H5" s="6"/>
      <c r="I5" t="s">
        <v>100</v>
      </c>
      <c r="J5" t="s">
        <v>100</v>
      </c>
    </row>
    <row r="6" spans="1:10" ht="15.75" customHeight="1" x14ac:dyDescent="0.15">
      <c r="A6" s="5" t="str">
        <f t="shared" si="2"/>
        <v>03</v>
      </c>
      <c r="B6" s="6" t="str">
        <f t="shared" si="0"/>
        <v>03</v>
      </c>
      <c r="C6" s="6" t="str">
        <f t="shared" si="1"/>
        <v>00011</v>
      </c>
      <c r="D6" s="6" t="s">
        <v>16</v>
      </c>
      <c r="E6" s="6" t="s">
        <v>9</v>
      </c>
      <c r="F6" s="6" t="s">
        <v>10</v>
      </c>
      <c r="G6" s="6" t="s">
        <v>17</v>
      </c>
      <c r="H6" s="6"/>
      <c r="I6" t="s">
        <v>100</v>
      </c>
      <c r="J6" t="s">
        <v>100</v>
      </c>
    </row>
    <row r="7" spans="1:10" ht="15.75" customHeight="1" x14ac:dyDescent="0.15">
      <c r="A7" s="5" t="str">
        <f t="shared" si="2"/>
        <v>04</v>
      </c>
      <c r="B7" s="6" t="str">
        <f t="shared" si="0"/>
        <v>04</v>
      </c>
      <c r="C7" s="6" t="str">
        <f t="shared" si="1"/>
        <v>00100</v>
      </c>
      <c r="D7" s="6" t="s">
        <v>18</v>
      </c>
      <c r="E7" s="6" t="s">
        <v>9</v>
      </c>
      <c r="F7" s="6" t="s">
        <v>10</v>
      </c>
      <c r="G7" s="6" t="s">
        <v>19</v>
      </c>
      <c r="H7" s="6" t="s">
        <v>20</v>
      </c>
      <c r="I7" t="s">
        <v>99</v>
      </c>
      <c r="J7" t="s">
        <v>99</v>
      </c>
    </row>
    <row r="8" spans="1:10" ht="15.75" customHeight="1" x14ac:dyDescent="0.15">
      <c r="A8" s="5" t="str">
        <f t="shared" si="2"/>
        <v>05</v>
      </c>
      <c r="B8" s="6" t="str">
        <f t="shared" si="0"/>
        <v>05</v>
      </c>
      <c r="C8" s="6" t="str">
        <f t="shared" si="1"/>
        <v>00101</v>
      </c>
      <c r="D8" s="6" t="s">
        <v>21</v>
      </c>
      <c r="E8" s="6" t="s">
        <v>9</v>
      </c>
      <c r="F8" s="6" t="s">
        <v>10</v>
      </c>
      <c r="G8" s="6" t="s">
        <v>22</v>
      </c>
      <c r="H8" s="6" t="s">
        <v>23</v>
      </c>
      <c r="I8" t="s">
        <v>100</v>
      </c>
      <c r="J8" t="s">
        <v>99</v>
      </c>
    </row>
    <row r="9" spans="1:10" ht="15.75" customHeight="1" x14ac:dyDescent="0.15">
      <c r="A9" s="5" t="str">
        <f t="shared" si="2"/>
        <v>06</v>
      </c>
      <c r="B9" s="6" t="str">
        <f t="shared" si="0"/>
        <v>06</v>
      </c>
      <c r="C9" s="6" t="str">
        <f t="shared" si="1"/>
        <v>00110</v>
      </c>
      <c r="D9" s="6" t="s">
        <v>24</v>
      </c>
      <c r="E9" s="6" t="s">
        <v>9</v>
      </c>
      <c r="F9" s="6" t="s">
        <v>10</v>
      </c>
      <c r="G9" s="6" t="s">
        <v>25</v>
      </c>
      <c r="H9" s="6" t="s">
        <v>26</v>
      </c>
      <c r="I9" t="s">
        <v>100</v>
      </c>
      <c r="J9" t="s">
        <v>100</v>
      </c>
    </row>
    <row r="10" spans="1:10" ht="15.75" customHeight="1" x14ac:dyDescent="0.15">
      <c r="A10" s="5" t="str">
        <f t="shared" si="2"/>
        <v>07</v>
      </c>
      <c r="B10" s="6" t="str">
        <f t="shared" si="0"/>
        <v>07</v>
      </c>
      <c r="C10" s="6" t="str">
        <f t="shared" si="1"/>
        <v>00111</v>
      </c>
      <c r="D10" s="6" t="s">
        <v>27</v>
      </c>
      <c r="E10" s="6" t="s">
        <v>9</v>
      </c>
      <c r="F10" s="6" t="s">
        <v>10</v>
      </c>
      <c r="G10" s="6" t="s">
        <v>28</v>
      </c>
      <c r="H10" s="6" t="s">
        <v>29</v>
      </c>
      <c r="I10" t="s">
        <v>100</v>
      </c>
      <c r="J10" t="s">
        <v>100</v>
      </c>
    </row>
    <row r="11" spans="1:10" ht="15.75" customHeight="1" x14ac:dyDescent="0.15">
      <c r="A11" s="5" t="str">
        <f t="shared" si="2"/>
        <v>10</v>
      </c>
      <c r="B11" s="6" t="str">
        <f t="shared" si="0"/>
        <v>08</v>
      </c>
      <c r="C11" s="6" t="str">
        <f t="shared" si="1"/>
        <v>01000</v>
      </c>
      <c r="D11" s="6" t="s">
        <v>30</v>
      </c>
      <c r="E11" s="6" t="s">
        <v>9</v>
      </c>
      <c r="F11" s="6" t="s">
        <v>10</v>
      </c>
      <c r="G11" s="6" t="s">
        <v>31</v>
      </c>
      <c r="H11" s="6"/>
      <c r="I11" t="s">
        <v>99</v>
      </c>
      <c r="J11" t="s">
        <v>99</v>
      </c>
    </row>
    <row r="12" spans="1:10" ht="15.75" customHeight="1" x14ac:dyDescent="0.15">
      <c r="A12" s="5" t="str">
        <f t="shared" si="2"/>
        <v>11</v>
      </c>
      <c r="B12" s="6" t="str">
        <f t="shared" si="0"/>
        <v>09</v>
      </c>
      <c r="C12" s="6" t="str">
        <f t="shared" si="1"/>
        <v>01001</v>
      </c>
      <c r="D12" s="6" t="s">
        <v>32</v>
      </c>
      <c r="E12" s="6" t="s">
        <v>9</v>
      </c>
      <c r="F12" s="6" t="s">
        <v>10</v>
      </c>
      <c r="G12" s="6" t="s">
        <v>33</v>
      </c>
      <c r="H12" s="6"/>
      <c r="I12" t="s">
        <v>100</v>
      </c>
      <c r="J12" t="s">
        <v>99</v>
      </c>
    </row>
    <row r="13" spans="1:10" ht="15.75" customHeight="1" x14ac:dyDescent="0.15">
      <c r="A13" s="5" t="str">
        <f t="shared" si="2"/>
        <v>12</v>
      </c>
      <c r="B13" s="6" t="str">
        <f t="shared" si="0"/>
        <v>0A</v>
      </c>
      <c r="C13" s="6" t="str">
        <f t="shared" si="1"/>
        <v>01010</v>
      </c>
      <c r="D13" s="6" t="s">
        <v>34</v>
      </c>
      <c r="E13" s="6" t="s">
        <v>9</v>
      </c>
      <c r="F13" s="6" t="s">
        <v>10</v>
      </c>
      <c r="G13" s="6" t="s">
        <v>35</v>
      </c>
      <c r="H13" s="6"/>
      <c r="I13" t="s">
        <v>100</v>
      </c>
      <c r="J13" t="s">
        <v>100</v>
      </c>
    </row>
    <row r="14" spans="1:10" ht="15.75" customHeight="1" x14ac:dyDescent="0.15">
      <c r="A14" s="5" t="str">
        <f t="shared" si="2"/>
        <v>13</v>
      </c>
      <c r="B14" s="6" t="str">
        <f t="shared" si="0"/>
        <v>0B</v>
      </c>
      <c r="C14" s="6" t="str">
        <f t="shared" si="1"/>
        <v>01011</v>
      </c>
      <c r="D14" s="6" t="s">
        <v>36</v>
      </c>
      <c r="E14" s="6" t="s">
        <v>9</v>
      </c>
      <c r="F14" s="6" t="s">
        <v>10</v>
      </c>
      <c r="G14" s="6" t="s">
        <v>37</v>
      </c>
      <c r="H14" s="6"/>
      <c r="I14" t="s">
        <v>100</v>
      </c>
      <c r="J14" t="s">
        <v>100</v>
      </c>
    </row>
    <row r="15" spans="1:10" ht="15.75" customHeight="1" x14ac:dyDescent="0.15">
      <c r="A15" s="5" t="str">
        <f t="shared" si="2"/>
        <v>14</v>
      </c>
      <c r="B15" s="6" t="str">
        <f t="shared" si="0"/>
        <v>0C</v>
      </c>
      <c r="C15" s="6" t="str">
        <f t="shared" si="1"/>
        <v>01100</v>
      </c>
      <c r="D15" s="6" t="s">
        <v>38</v>
      </c>
      <c r="E15" s="6" t="s">
        <v>9</v>
      </c>
      <c r="F15" s="6" t="s">
        <v>10</v>
      </c>
      <c r="G15" s="6" t="s">
        <v>39</v>
      </c>
      <c r="H15" s="6"/>
      <c r="I15" t="s">
        <v>99</v>
      </c>
      <c r="J15" t="s">
        <v>99</v>
      </c>
    </row>
    <row r="16" spans="1:10" ht="15.75" customHeight="1" x14ac:dyDescent="0.15">
      <c r="A16" s="5" t="str">
        <f t="shared" si="2"/>
        <v>15</v>
      </c>
      <c r="B16" s="6" t="str">
        <f t="shared" si="0"/>
        <v>0D</v>
      </c>
      <c r="C16" s="6" t="str">
        <f t="shared" si="1"/>
        <v>01101</v>
      </c>
      <c r="D16" s="6" t="s">
        <v>40</v>
      </c>
      <c r="E16" s="6" t="s">
        <v>9</v>
      </c>
      <c r="F16" s="6" t="s">
        <v>10</v>
      </c>
      <c r="G16" s="6" t="s">
        <v>41</v>
      </c>
      <c r="H16" s="6"/>
      <c r="I16" t="s">
        <v>99</v>
      </c>
      <c r="J16" t="s">
        <v>99</v>
      </c>
    </row>
    <row r="17" spans="1:10" ht="15.75" customHeight="1" x14ac:dyDescent="0.15">
      <c r="A17" s="5" t="str">
        <f t="shared" si="2"/>
        <v>16</v>
      </c>
      <c r="B17" s="6" t="str">
        <f t="shared" si="0"/>
        <v>0E</v>
      </c>
      <c r="C17" s="6" t="str">
        <f t="shared" si="1"/>
        <v>01110</v>
      </c>
      <c r="D17" s="6" t="s">
        <v>42</v>
      </c>
      <c r="E17" s="6" t="s">
        <v>9</v>
      </c>
      <c r="F17" s="6" t="s">
        <v>10</v>
      </c>
      <c r="G17" s="6" t="s">
        <v>43</v>
      </c>
      <c r="H17" s="6"/>
      <c r="I17" t="s">
        <v>99</v>
      </c>
      <c r="J17" t="s">
        <v>99</v>
      </c>
    </row>
    <row r="18" spans="1:10" ht="15.75" customHeight="1" x14ac:dyDescent="0.15">
      <c r="A18" s="5" t="str">
        <f t="shared" si="2"/>
        <v>17</v>
      </c>
      <c r="B18" s="6" t="str">
        <f t="shared" si="0"/>
        <v>0F</v>
      </c>
      <c r="C18" s="6" t="str">
        <f t="shared" si="1"/>
        <v>01111</v>
      </c>
      <c r="D18" s="6" t="s">
        <v>44</v>
      </c>
      <c r="E18" s="6" t="s">
        <v>9</v>
      </c>
      <c r="F18" s="6" t="s">
        <v>10</v>
      </c>
      <c r="G18" s="6" t="s">
        <v>45</v>
      </c>
      <c r="H18" s="6"/>
      <c r="I18" t="s">
        <v>99</v>
      </c>
      <c r="J18" t="s">
        <v>99</v>
      </c>
    </row>
    <row r="19" spans="1:10" ht="15.75" customHeight="1" x14ac:dyDescent="0.15">
      <c r="A19" s="5" t="str">
        <f t="shared" si="2"/>
        <v>20</v>
      </c>
      <c r="B19" s="6" t="str">
        <f t="shared" si="0"/>
        <v>10</v>
      </c>
      <c r="C19" s="6" t="str">
        <f t="shared" si="1"/>
        <v>10000</v>
      </c>
      <c r="D19" s="6" t="s">
        <v>46</v>
      </c>
      <c r="E19" s="6" t="s">
        <v>9</v>
      </c>
      <c r="F19" s="6" t="s">
        <v>10</v>
      </c>
      <c r="G19" s="6" t="s">
        <v>47</v>
      </c>
      <c r="H19" s="6"/>
      <c r="I19" t="s">
        <v>99</v>
      </c>
      <c r="J19" t="s">
        <v>99</v>
      </c>
    </row>
    <row r="20" spans="1:10" ht="15.75" customHeight="1" x14ac:dyDescent="0.15">
      <c r="A20" s="5" t="str">
        <f t="shared" si="2"/>
        <v>21</v>
      </c>
      <c r="B20" s="6" t="str">
        <f t="shared" si="0"/>
        <v>11</v>
      </c>
      <c r="C20" s="6" t="str">
        <f t="shared" si="1"/>
        <v>10001</v>
      </c>
      <c r="D20" s="6" t="s">
        <v>48</v>
      </c>
      <c r="E20" s="6" t="s">
        <v>9</v>
      </c>
      <c r="F20" s="6" t="s">
        <v>10</v>
      </c>
      <c r="G20" s="6" t="s">
        <v>49</v>
      </c>
      <c r="H20" s="6"/>
      <c r="I20" t="s">
        <v>99</v>
      </c>
      <c r="J20" t="s">
        <v>99</v>
      </c>
    </row>
    <row r="21" spans="1:10" ht="15.75" customHeight="1" x14ac:dyDescent="0.15">
      <c r="A21" s="5" t="str">
        <f t="shared" si="2"/>
        <v>22</v>
      </c>
      <c r="B21" s="6" t="str">
        <f t="shared" si="0"/>
        <v>12</v>
      </c>
      <c r="C21" s="6" t="str">
        <f t="shared" si="1"/>
        <v>10010</v>
      </c>
      <c r="D21" s="6" t="s">
        <v>50</v>
      </c>
      <c r="E21" s="6" t="s">
        <v>9</v>
      </c>
      <c r="F21" s="6" t="s">
        <v>10</v>
      </c>
      <c r="G21" s="6" t="s">
        <v>51</v>
      </c>
      <c r="H21" s="6"/>
      <c r="I21" t="s">
        <v>99</v>
      </c>
      <c r="J21" t="s">
        <v>99</v>
      </c>
    </row>
    <row r="22" spans="1:10" ht="15.75" customHeight="1" x14ac:dyDescent="0.15">
      <c r="A22" s="5" t="str">
        <f t="shared" si="2"/>
        <v>23</v>
      </c>
      <c r="B22" s="6" t="str">
        <f t="shared" si="0"/>
        <v>13</v>
      </c>
      <c r="C22" s="6" t="str">
        <f t="shared" si="1"/>
        <v>10011</v>
      </c>
      <c r="D22" s="6" t="s">
        <v>52</v>
      </c>
      <c r="E22" s="6" t="s">
        <v>9</v>
      </c>
      <c r="F22" s="6" t="s">
        <v>10</v>
      </c>
      <c r="G22" s="6" t="s">
        <v>53</v>
      </c>
      <c r="H22" s="6"/>
      <c r="I22" t="s">
        <v>99</v>
      </c>
      <c r="J22" t="s">
        <v>99</v>
      </c>
    </row>
    <row r="23" spans="1:10" ht="15.75" customHeight="1" x14ac:dyDescent="0.15">
      <c r="A23" s="5" t="str">
        <f t="shared" si="2"/>
        <v>24</v>
      </c>
      <c r="B23" s="6" t="str">
        <f t="shared" si="0"/>
        <v>14</v>
      </c>
      <c r="C23" s="6" t="str">
        <f t="shared" si="1"/>
        <v>10100</v>
      </c>
      <c r="D23" s="6" t="s">
        <v>54</v>
      </c>
      <c r="E23" s="32" t="s">
        <v>125</v>
      </c>
      <c r="F23" s="6" t="s">
        <v>10</v>
      </c>
      <c r="G23" s="6" t="s">
        <v>55</v>
      </c>
      <c r="H23" s="6"/>
      <c r="I23" t="s">
        <v>99</v>
      </c>
      <c r="J23" s="12" t="s">
        <v>101</v>
      </c>
    </row>
    <row r="24" spans="1:10" ht="15.75" customHeight="1" x14ac:dyDescent="0.15">
      <c r="A24" s="5" t="str">
        <f t="shared" si="2"/>
        <v>25</v>
      </c>
      <c r="B24" s="6" t="str">
        <f t="shared" si="0"/>
        <v>15</v>
      </c>
      <c r="C24" s="6" t="str">
        <f t="shared" si="1"/>
        <v>10101</v>
      </c>
      <c r="D24" s="6" t="s">
        <v>56</v>
      </c>
      <c r="E24" s="6" t="s">
        <v>122</v>
      </c>
      <c r="F24" s="6" t="s">
        <v>10</v>
      </c>
      <c r="G24" s="6" t="s">
        <v>57</v>
      </c>
      <c r="H24" s="6"/>
      <c r="I24" t="s">
        <v>99</v>
      </c>
      <c r="J24" t="s">
        <v>99</v>
      </c>
    </row>
    <row r="25" spans="1:10" ht="15.75" customHeight="1" x14ac:dyDescent="0.15">
      <c r="A25" s="5" t="str">
        <f t="shared" si="2"/>
        <v>26</v>
      </c>
      <c r="B25" s="6" t="str">
        <f t="shared" si="0"/>
        <v>16</v>
      </c>
      <c r="C25" s="6" t="str">
        <f t="shared" si="1"/>
        <v>10110</v>
      </c>
      <c r="D25" s="6" t="s">
        <v>58</v>
      </c>
      <c r="E25" s="6" t="s">
        <v>9</v>
      </c>
      <c r="F25" s="6" t="s">
        <v>10</v>
      </c>
      <c r="G25" s="6" t="s">
        <v>59</v>
      </c>
      <c r="H25" s="6"/>
      <c r="I25" t="s">
        <v>99</v>
      </c>
      <c r="J25" t="s">
        <v>99</v>
      </c>
    </row>
    <row r="26" spans="1:10" ht="15.75" customHeight="1" x14ac:dyDescent="0.15">
      <c r="A26" s="5" t="str">
        <f t="shared" si="2"/>
        <v>27</v>
      </c>
      <c r="B26" s="6" t="str">
        <f t="shared" si="0"/>
        <v>17</v>
      </c>
      <c r="C26" s="6" t="str">
        <f t="shared" si="1"/>
        <v>10111</v>
      </c>
      <c r="D26" s="6" t="s">
        <v>60</v>
      </c>
      <c r="E26" s="32" t="s">
        <v>125</v>
      </c>
      <c r="F26" s="6" t="s">
        <v>10</v>
      </c>
      <c r="G26" s="6" t="s">
        <v>61</v>
      </c>
      <c r="H26" s="6"/>
      <c r="I26" t="s">
        <v>99</v>
      </c>
      <c r="J26" t="s">
        <v>99</v>
      </c>
    </row>
    <row r="27" spans="1:10" ht="15.75" customHeight="1" x14ac:dyDescent="0.15">
      <c r="A27" s="5" t="str">
        <f t="shared" si="2"/>
        <v>30</v>
      </c>
      <c r="B27" s="6" t="str">
        <f t="shared" si="0"/>
        <v>18</v>
      </c>
      <c r="C27" s="6" t="str">
        <f t="shared" si="1"/>
        <v>11000</v>
      </c>
      <c r="D27" s="6" t="s">
        <v>62</v>
      </c>
      <c r="E27" s="6" t="s">
        <v>9</v>
      </c>
      <c r="F27" s="6" t="s">
        <v>10</v>
      </c>
      <c r="G27" s="6" t="s">
        <v>63</v>
      </c>
      <c r="H27" s="6"/>
      <c r="I27" t="s">
        <v>99</v>
      </c>
      <c r="J27" t="s">
        <v>99</v>
      </c>
    </row>
    <row r="28" spans="1:10" ht="15.75" customHeight="1" x14ac:dyDescent="0.15">
      <c r="A28" s="5" t="str">
        <f t="shared" si="2"/>
        <v>31</v>
      </c>
      <c r="B28" s="6" t="str">
        <f t="shared" si="0"/>
        <v>19</v>
      </c>
      <c r="C28" s="6" t="str">
        <f t="shared" si="1"/>
        <v>11001</v>
      </c>
      <c r="D28" s="6" t="s">
        <v>64</v>
      </c>
      <c r="E28" s="6" t="s">
        <v>9</v>
      </c>
      <c r="F28" s="6" t="s">
        <v>10</v>
      </c>
      <c r="G28" s="6" t="s">
        <v>65</v>
      </c>
      <c r="H28" s="6"/>
      <c r="I28" t="s">
        <v>99</v>
      </c>
      <c r="J28" t="s">
        <v>99</v>
      </c>
    </row>
    <row r="29" spans="1:10" ht="15.75" customHeight="1" x14ac:dyDescent="0.15">
      <c r="A29" s="5" t="str">
        <f t="shared" si="2"/>
        <v>32</v>
      </c>
      <c r="B29" s="6" t="str">
        <f t="shared" si="0"/>
        <v>1A</v>
      </c>
      <c r="C29" s="6" t="str">
        <f t="shared" si="1"/>
        <v>11010</v>
      </c>
      <c r="D29" s="6" t="s">
        <v>66</v>
      </c>
      <c r="E29" s="6" t="s">
        <v>9</v>
      </c>
      <c r="F29" s="6" t="s">
        <v>10</v>
      </c>
      <c r="G29" s="6" t="s">
        <v>67</v>
      </c>
      <c r="H29" s="6"/>
      <c r="I29" t="s">
        <v>99</v>
      </c>
      <c r="J29" t="s">
        <v>99</v>
      </c>
    </row>
    <row r="30" spans="1:10" ht="15.75" customHeight="1" x14ac:dyDescent="0.15">
      <c r="A30" s="5" t="str">
        <f t="shared" si="2"/>
        <v>33</v>
      </c>
      <c r="B30" s="6" t="str">
        <f t="shared" si="0"/>
        <v>1B</v>
      </c>
      <c r="C30" s="6" t="str">
        <f t="shared" si="1"/>
        <v>11011</v>
      </c>
      <c r="D30" s="6" t="s">
        <v>68</v>
      </c>
      <c r="E30" s="6" t="s">
        <v>9</v>
      </c>
      <c r="F30" s="6" t="s">
        <v>10</v>
      </c>
      <c r="G30" s="6" t="s">
        <v>69</v>
      </c>
      <c r="H30" s="6"/>
      <c r="I30" t="s">
        <v>99</v>
      </c>
      <c r="J30" t="s">
        <v>99</v>
      </c>
    </row>
    <row r="31" spans="1:10" ht="15.75" customHeight="1" x14ac:dyDescent="0.15">
      <c r="A31" s="7" t="str">
        <f t="shared" si="2"/>
        <v>34</v>
      </c>
      <c r="B31" s="8" t="str">
        <f t="shared" si="0"/>
        <v>1C</v>
      </c>
      <c r="C31" s="8" t="str">
        <f t="shared" si="1"/>
        <v>11100</v>
      </c>
      <c r="D31" s="8" t="s">
        <v>70</v>
      </c>
      <c r="E31" s="8"/>
      <c r="F31" s="8"/>
      <c r="G31" s="29" t="s">
        <v>104</v>
      </c>
      <c r="H31" s="8"/>
    </row>
    <row r="32" spans="1:10" ht="15.75" customHeight="1" x14ac:dyDescent="0.15">
      <c r="A32" s="7" t="str">
        <f t="shared" si="2"/>
        <v>35</v>
      </c>
      <c r="B32" s="8" t="str">
        <f t="shared" si="0"/>
        <v>1D</v>
      </c>
      <c r="C32" s="8" t="str">
        <f t="shared" si="1"/>
        <v>11101</v>
      </c>
      <c r="D32" s="8" t="s">
        <v>72</v>
      </c>
      <c r="E32" s="8"/>
      <c r="F32" s="8"/>
      <c r="G32" s="8" t="s">
        <v>71</v>
      </c>
      <c r="H32" s="8"/>
    </row>
    <row r="33" spans="1:10" ht="15.75" customHeight="1" x14ac:dyDescent="0.15">
      <c r="A33" s="5" t="str">
        <f t="shared" si="2"/>
        <v>36</v>
      </c>
      <c r="B33" s="6" t="str">
        <f t="shared" si="0"/>
        <v>1E</v>
      </c>
      <c r="C33" s="6" t="str">
        <f t="shared" si="1"/>
        <v>11110</v>
      </c>
      <c r="D33" s="6" t="s">
        <v>73</v>
      </c>
      <c r="E33" s="6" t="s">
        <v>9</v>
      </c>
      <c r="F33" s="6" t="s">
        <v>10</v>
      </c>
      <c r="G33" s="6" t="s">
        <v>74</v>
      </c>
      <c r="H33" s="6"/>
      <c r="I33" t="s">
        <v>99</v>
      </c>
      <c r="J33" t="s">
        <v>100</v>
      </c>
    </row>
    <row r="34" spans="1:10" ht="15.75" customHeight="1" x14ac:dyDescent="0.15">
      <c r="A34" s="9" t="str">
        <f t="shared" si="2"/>
        <v>37</v>
      </c>
      <c r="B34" s="10" t="str">
        <f t="shared" si="0"/>
        <v>1F</v>
      </c>
      <c r="C34" s="10" t="str">
        <f t="shared" si="1"/>
        <v>11111</v>
      </c>
      <c r="D34" s="10" t="s">
        <v>75</v>
      </c>
      <c r="E34" s="10" t="s">
        <v>9</v>
      </c>
      <c r="F34" s="10" t="s">
        <v>10</v>
      </c>
      <c r="G34" s="10" t="s">
        <v>76</v>
      </c>
      <c r="H34" s="28"/>
      <c r="I34" s="21" t="s">
        <v>99</v>
      </c>
      <c r="J34" s="21" t="s">
        <v>99</v>
      </c>
    </row>
    <row r="35" spans="1:10" ht="15.75" customHeight="1" x14ac:dyDescent="0.15">
      <c r="A35" s="6"/>
      <c r="D35" s="6"/>
      <c r="E35" s="6"/>
      <c r="F35" s="6"/>
      <c r="G35" s="6"/>
      <c r="H35" s="6"/>
    </row>
    <row r="36" spans="1:10" ht="15.75" customHeight="1" x14ac:dyDescent="0.15">
      <c r="A36" s="11" t="s">
        <v>77</v>
      </c>
      <c r="D36" s="6"/>
      <c r="E36" s="6"/>
      <c r="F36" s="6"/>
      <c r="G36" s="6"/>
      <c r="H36" s="6"/>
    </row>
    <row r="37" spans="1:10" ht="15.75" customHeight="1" x14ac:dyDescent="0.15">
      <c r="A37" s="6" t="s">
        <v>78</v>
      </c>
      <c r="B37" s="33" t="s">
        <v>115</v>
      </c>
      <c r="C37" s="34"/>
      <c r="D37" s="34"/>
      <c r="E37" s="34"/>
      <c r="F37" s="34"/>
      <c r="G37" s="34"/>
      <c r="H37" s="6"/>
    </row>
    <row r="38" spans="1:10" ht="15.75" customHeight="1" x14ac:dyDescent="0.15">
      <c r="A38" s="12" t="s">
        <v>102</v>
      </c>
      <c r="B38" s="12" t="s">
        <v>103</v>
      </c>
    </row>
    <row r="39" spans="1:10" ht="15.75" customHeight="1" x14ac:dyDescent="0.15">
      <c r="A39" s="30" t="s">
        <v>105</v>
      </c>
      <c r="B39" s="12" t="s">
        <v>106</v>
      </c>
    </row>
    <row r="40" spans="1:10" ht="15.75" customHeight="1" x14ac:dyDescent="0.15">
      <c r="A40" s="6" t="s">
        <v>121</v>
      </c>
      <c r="B40" s="12" t="s">
        <v>123</v>
      </c>
    </row>
  </sheetData>
  <mergeCells count="1">
    <mergeCell ref="B37:G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35D34-E43A-164F-A7A2-16DA2CB8657D}">
  <dimension ref="A1:C24"/>
  <sheetViews>
    <sheetView showGridLines="0" zoomScale="150" zoomScaleNormal="150" workbookViewId="0">
      <selection activeCell="C11" sqref="C11:C12"/>
    </sheetView>
  </sheetViews>
  <sheetFormatPr baseColWidth="10" defaultRowHeight="13" x14ac:dyDescent="0.15"/>
  <cols>
    <col min="1" max="1" width="6.33203125" customWidth="1"/>
    <col min="2" max="2" width="7.33203125" style="13" customWidth="1"/>
    <col min="3" max="3" width="25.6640625" customWidth="1"/>
  </cols>
  <sheetData>
    <row r="1" spans="1:3" x14ac:dyDescent="0.15">
      <c r="A1" s="14" t="s">
        <v>79</v>
      </c>
      <c r="B1" s="15"/>
      <c r="C1" s="23"/>
    </row>
    <row r="2" spans="1:3" x14ac:dyDescent="0.15">
      <c r="A2" s="14" t="s">
        <v>2</v>
      </c>
      <c r="B2" s="15" t="s">
        <v>1</v>
      </c>
      <c r="C2" s="23" t="s">
        <v>92</v>
      </c>
    </row>
    <row r="3" spans="1:3" x14ac:dyDescent="0.15">
      <c r="A3" s="16" t="str">
        <f t="shared" ref="A3:A19" si="0">OCT2HEX(B3,4)</f>
        <v>0000</v>
      </c>
      <c r="B3" s="17" t="str">
        <f>DEC2OCT(0,5)</f>
        <v>00000</v>
      </c>
      <c r="C3" s="24" t="s">
        <v>124</v>
      </c>
    </row>
    <row r="4" spans="1:3" x14ac:dyDescent="0.15">
      <c r="A4" s="22" t="str">
        <f t="shared" si="0"/>
        <v>0001</v>
      </c>
      <c r="B4" s="13" t="str">
        <f>DEC2OCT(1,5)</f>
        <v>00001</v>
      </c>
      <c r="C4" s="25" t="s">
        <v>81</v>
      </c>
    </row>
    <row r="5" spans="1:3" x14ac:dyDescent="0.15">
      <c r="A5" s="22" t="str">
        <f t="shared" si="0"/>
        <v>0002</v>
      </c>
      <c r="B5" s="13" t="str">
        <f>DEC2OCT(2,5)</f>
        <v>00002</v>
      </c>
      <c r="C5" s="25" t="s">
        <v>80</v>
      </c>
    </row>
    <row r="6" spans="1:3" x14ac:dyDescent="0.15">
      <c r="A6" s="22" t="str">
        <f t="shared" si="0"/>
        <v>0003</v>
      </c>
      <c r="B6" s="13" t="str">
        <f>DEC2OCT(3,5)</f>
        <v>00003</v>
      </c>
      <c r="C6" s="25" t="s">
        <v>82</v>
      </c>
    </row>
    <row r="7" spans="1:3" x14ac:dyDescent="0.15">
      <c r="A7" s="18" t="str">
        <f t="shared" si="0"/>
        <v>0004</v>
      </c>
      <c r="B7" s="19" t="str">
        <f>DEC2OCT(4,5)</f>
        <v>00004</v>
      </c>
      <c r="C7" s="26" t="s">
        <v>83</v>
      </c>
    </row>
    <row r="8" spans="1:3" x14ac:dyDescent="0.15">
      <c r="A8" s="16" t="str">
        <f t="shared" si="0"/>
        <v>0005</v>
      </c>
      <c r="B8" s="17" t="str">
        <f>DEC2OCT(5,5)</f>
        <v>00005</v>
      </c>
      <c r="C8" s="35" t="s">
        <v>84</v>
      </c>
    </row>
    <row r="9" spans="1:3" x14ac:dyDescent="0.15">
      <c r="A9" s="18" t="str">
        <f t="shared" si="0"/>
        <v>0FFF</v>
      </c>
      <c r="B9" s="19">
        <v>7777</v>
      </c>
      <c r="C9" s="36"/>
    </row>
    <row r="10" spans="1:3" x14ac:dyDescent="0.15">
      <c r="A10" s="16" t="str">
        <f t="shared" si="0"/>
        <v>1000</v>
      </c>
      <c r="B10" s="17">
        <v>10000</v>
      </c>
      <c r="C10" s="24" t="s">
        <v>85</v>
      </c>
    </row>
    <row r="11" spans="1:3" x14ac:dyDescent="0.15">
      <c r="A11" s="16" t="str">
        <f t="shared" si="0"/>
        <v>1001</v>
      </c>
      <c r="B11" s="17">
        <v>10001</v>
      </c>
      <c r="C11" s="35" t="s">
        <v>86</v>
      </c>
    </row>
    <row r="12" spans="1:3" x14ac:dyDescent="0.15">
      <c r="A12" s="18" t="str">
        <f t="shared" si="0"/>
        <v>1007</v>
      </c>
      <c r="B12" s="19">
        <v>10007</v>
      </c>
      <c r="C12" s="36"/>
    </row>
    <row r="13" spans="1:3" x14ac:dyDescent="0.15">
      <c r="A13" s="22" t="str">
        <f t="shared" si="0"/>
        <v>1008</v>
      </c>
      <c r="B13" s="13">
        <v>10010</v>
      </c>
      <c r="C13" s="25" t="s">
        <v>87</v>
      </c>
    </row>
    <row r="14" spans="1:3" x14ac:dyDescent="0.15">
      <c r="A14" s="22" t="str">
        <f t="shared" si="0"/>
        <v>1010</v>
      </c>
      <c r="B14" s="13">
        <v>10020</v>
      </c>
      <c r="C14" s="25" t="s">
        <v>88</v>
      </c>
    </row>
    <row r="15" spans="1:3" x14ac:dyDescent="0.15">
      <c r="A15" s="18" t="str">
        <f t="shared" si="0"/>
        <v>1FFF</v>
      </c>
      <c r="B15" s="19">
        <v>17777</v>
      </c>
      <c r="C15" s="26" t="s">
        <v>89</v>
      </c>
    </row>
    <row r="16" spans="1:3" x14ac:dyDescent="0.15">
      <c r="A16" s="16" t="str">
        <f t="shared" si="0"/>
        <v>2000</v>
      </c>
      <c r="B16" s="17">
        <v>20000</v>
      </c>
      <c r="C16" s="24" t="s">
        <v>90</v>
      </c>
    </row>
    <row r="17" spans="1:3" x14ac:dyDescent="0.15">
      <c r="A17" s="18" t="str">
        <f t="shared" si="0"/>
        <v>2FFF</v>
      </c>
      <c r="B17" s="19">
        <v>27777</v>
      </c>
      <c r="C17" s="20"/>
    </row>
    <row r="18" spans="1:3" x14ac:dyDescent="0.15">
      <c r="A18" s="16" t="str">
        <f t="shared" si="0"/>
        <v>3000</v>
      </c>
      <c r="B18" s="17">
        <v>30000</v>
      </c>
      <c r="C18" s="24" t="s">
        <v>91</v>
      </c>
    </row>
    <row r="19" spans="1:3" x14ac:dyDescent="0.15">
      <c r="A19" s="18" t="str">
        <f t="shared" si="0"/>
        <v>3FFF</v>
      </c>
      <c r="B19" s="19">
        <v>37777</v>
      </c>
      <c r="C19" s="20"/>
    </row>
    <row r="22" spans="1:3" x14ac:dyDescent="0.15">
      <c r="A22" s="12" t="s">
        <v>93</v>
      </c>
    </row>
    <row r="24" spans="1:3" x14ac:dyDescent="0.15">
      <c r="A24" s="12" t="s">
        <v>94</v>
      </c>
      <c r="C24" s="12" t="s">
        <v>95</v>
      </c>
    </row>
  </sheetData>
  <mergeCells count="2">
    <mergeCell ref="C8:C9"/>
    <mergeCell ref="C11:C1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2A982-FB44-FB42-82D9-F855B50E2A0E}">
  <dimension ref="A1:B22"/>
  <sheetViews>
    <sheetView showGridLines="0" tabSelected="1" zoomScale="150" zoomScaleNormal="150" workbookViewId="0">
      <selection activeCell="B23" sqref="B23"/>
    </sheetView>
  </sheetViews>
  <sheetFormatPr baseColWidth="10" defaultRowHeight="13" x14ac:dyDescent="0.15"/>
  <cols>
    <col min="1" max="1" width="2.83203125" customWidth="1"/>
    <col min="2" max="2" width="26" customWidth="1"/>
  </cols>
  <sheetData>
    <row r="1" spans="1:2" x14ac:dyDescent="0.15">
      <c r="A1">
        <v>1</v>
      </c>
      <c r="B1" s="31" t="s">
        <v>107</v>
      </c>
    </row>
    <row r="3" spans="1:2" x14ac:dyDescent="0.15">
      <c r="B3" s="12" t="s">
        <v>108</v>
      </c>
    </row>
    <row r="4" spans="1:2" x14ac:dyDescent="0.15">
      <c r="B4" s="12" t="s">
        <v>109</v>
      </c>
    </row>
    <row r="5" spans="1:2" x14ac:dyDescent="0.15">
      <c r="B5" s="12" t="s">
        <v>110</v>
      </c>
    </row>
    <row r="6" spans="1:2" x14ac:dyDescent="0.15">
      <c r="B6" s="12" t="s">
        <v>111</v>
      </c>
    </row>
    <row r="8" spans="1:2" x14ac:dyDescent="0.15">
      <c r="A8">
        <v>2</v>
      </c>
      <c r="B8" s="31" t="s">
        <v>112</v>
      </c>
    </row>
    <row r="10" spans="1:2" x14ac:dyDescent="0.15">
      <c r="B10" s="12" t="s">
        <v>113</v>
      </c>
    </row>
    <row r="12" spans="1:2" x14ac:dyDescent="0.15">
      <c r="B12" s="12" t="s">
        <v>126</v>
      </c>
    </row>
    <row r="14" spans="1:2" x14ac:dyDescent="0.15">
      <c r="B14" s="12" t="s">
        <v>114</v>
      </c>
    </row>
    <row r="16" spans="1:2" x14ac:dyDescent="0.15">
      <c r="A16">
        <v>3</v>
      </c>
      <c r="B16" s="31" t="s">
        <v>117</v>
      </c>
    </row>
    <row r="18" spans="2:2" x14ac:dyDescent="0.15">
      <c r="B18" s="12" t="s">
        <v>118</v>
      </c>
    </row>
    <row r="20" spans="2:2" x14ac:dyDescent="0.15">
      <c r="B20" s="12" t="s">
        <v>119</v>
      </c>
    </row>
    <row r="22" spans="2:2" x14ac:dyDescent="0.15">
      <c r="B22" s="12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Instruction Set</vt:lpstr>
      <vt:lpstr>Memory Map and Registers</vt:lpstr>
      <vt:lpstr>Standard Programming Practice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evans</cp:lastModifiedBy>
  <dcterms:created xsi:type="dcterms:W3CDTF">2025-04-20T20:37:27Z</dcterms:created>
  <dcterms:modified xsi:type="dcterms:W3CDTF">2025-04-23T19:06:43Z</dcterms:modified>
</cp:coreProperties>
</file>