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2. Monthly Revnue Statement\"/>
    </mc:Choice>
  </mc:AlternateContent>
  <bookViews>
    <workbookView xWindow="0" yWindow="0" windowWidth="20490" windowHeight="73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C16" i="2" s="1"/>
  <c r="E15" i="2"/>
  <c r="C15" i="2" s="1"/>
  <c r="E14" i="2"/>
  <c r="E13" i="2"/>
  <c r="E12" i="2"/>
  <c r="C12" i="2" s="1"/>
  <c r="E11" i="2"/>
  <c r="C11" i="2" s="1"/>
  <c r="E10" i="2"/>
  <c r="E9" i="2"/>
  <c r="E8" i="2"/>
  <c r="C8" i="2" s="1"/>
  <c r="E7" i="2"/>
  <c r="C7" i="2" s="1"/>
  <c r="E6" i="2"/>
  <c r="E5" i="2"/>
  <c r="E4" i="2"/>
  <c r="C4" i="2" s="1"/>
  <c r="E3" i="2"/>
  <c r="C3" i="2" s="1"/>
  <c r="E2" i="2"/>
  <c r="E1" i="2"/>
  <c r="C1" i="2" s="1"/>
  <c r="A19" i="2"/>
  <c r="C18" i="2"/>
  <c r="C17" i="2"/>
  <c r="C14" i="2"/>
  <c r="C13" i="2"/>
  <c r="C10" i="2"/>
  <c r="C9" i="2"/>
  <c r="C6" i="2"/>
  <c r="C5" i="2"/>
  <c r="C2" i="2"/>
  <c r="C868" i="1"/>
  <c r="E868" i="1" s="1"/>
  <c r="J867" i="1"/>
  <c r="H863" i="1"/>
  <c r="G863" i="1"/>
  <c r="F863" i="1"/>
  <c r="E863" i="1"/>
  <c r="D863" i="1"/>
  <c r="C863" i="1"/>
  <c r="I862" i="1"/>
  <c r="I863" i="1" s="1"/>
  <c r="D862" i="1"/>
  <c r="C862" i="1"/>
  <c r="H860" i="1"/>
  <c r="G860" i="1"/>
  <c r="F860" i="1"/>
  <c r="E860" i="1"/>
  <c r="I859" i="1"/>
  <c r="I860" i="1" s="1"/>
  <c r="D859" i="1"/>
  <c r="D860" i="1" s="1"/>
  <c r="H857" i="1"/>
  <c r="G857" i="1"/>
  <c r="F857" i="1"/>
  <c r="E857" i="1"/>
  <c r="I856" i="1"/>
  <c r="D856" i="1"/>
  <c r="C856" i="1"/>
  <c r="I855" i="1"/>
  <c r="D855" i="1"/>
  <c r="C855" i="1" s="1"/>
  <c r="H853" i="1"/>
  <c r="H864" i="1" s="1"/>
  <c r="G853" i="1"/>
  <c r="F853" i="1"/>
  <c r="E853" i="1"/>
  <c r="I852" i="1"/>
  <c r="D852" i="1"/>
  <c r="C852" i="1"/>
  <c r="I851" i="1"/>
  <c r="D851" i="1"/>
  <c r="C851" i="1"/>
  <c r="I850" i="1"/>
  <c r="D850" i="1"/>
  <c r="C850" i="1"/>
  <c r="I849" i="1"/>
  <c r="D849" i="1"/>
  <c r="C849" i="1" s="1"/>
  <c r="I848" i="1"/>
  <c r="D848" i="1"/>
  <c r="C848" i="1"/>
  <c r="H846" i="1"/>
  <c r="G846" i="1"/>
  <c r="F846" i="1"/>
  <c r="E846" i="1"/>
  <c r="I845" i="1"/>
  <c r="D845" i="1"/>
  <c r="C845" i="1"/>
  <c r="I844" i="1"/>
  <c r="D844" i="1"/>
  <c r="C844" i="1" s="1"/>
  <c r="I843" i="1"/>
  <c r="D843" i="1"/>
  <c r="C843" i="1"/>
  <c r="I842" i="1"/>
  <c r="D842" i="1"/>
  <c r="C842" i="1"/>
  <c r="I841" i="1"/>
  <c r="D841" i="1"/>
  <c r="C841" i="1"/>
  <c r="I840" i="1"/>
  <c r="D840" i="1"/>
  <c r="C840" i="1" s="1"/>
  <c r="I839" i="1"/>
  <c r="D839" i="1"/>
  <c r="C839" i="1"/>
  <c r="I838" i="1"/>
  <c r="D838" i="1"/>
  <c r="C838" i="1"/>
  <c r="I837" i="1"/>
  <c r="D837" i="1"/>
  <c r="C837" i="1"/>
  <c r="I836" i="1"/>
  <c r="D836" i="1"/>
  <c r="C836" i="1" s="1"/>
  <c r="I835" i="1"/>
  <c r="D835" i="1"/>
  <c r="C835" i="1" s="1"/>
  <c r="I834" i="1"/>
  <c r="D834" i="1"/>
  <c r="C834" i="1"/>
  <c r="I833" i="1"/>
  <c r="D833" i="1"/>
  <c r="C833" i="1"/>
  <c r="I832" i="1"/>
  <c r="D832" i="1"/>
  <c r="C832" i="1" s="1"/>
  <c r="H830" i="1"/>
  <c r="G830" i="1"/>
  <c r="G864" i="1" s="1"/>
  <c r="F830" i="1"/>
  <c r="F864" i="1" s="1"/>
  <c r="E830" i="1"/>
  <c r="I829" i="1"/>
  <c r="D829" i="1"/>
  <c r="I828" i="1"/>
  <c r="D828" i="1"/>
  <c r="I827" i="1"/>
  <c r="D827" i="1"/>
  <c r="I826" i="1"/>
  <c r="D826" i="1"/>
  <c r="I825" i="1"/>
  <c r="D825" i="1"/>
  <c r="I824" i="1"/>
  <c r="D824" i="1"/>
  <c r="I823" i="1"/>
  <c r="D823" i="1"/>
  <c r="I822" i="1"/>
  <c r="D822" i="1"/>
  <c r="I821" i="1"/>
  <c r="D821" i="1"/>
  <c r="I820" i="1"/>
  <c r="D820" i="1"/>
  <c r="I819" i="1"/>
  <c r="D819" i="1"/>
  <c r="I818" i="1"/>
  <c r="D818" i="1"/>
  <c r="I817" i="1"/>
  <c r="D817" i="1"/>
  <c r="I816" i="1"/>
  <c r="D816" i="1"/>
  <c r="I815" i="1"/>
  <c r="D815" i="1"/>
  <c r="I814" i="1"/>
  <c r="D814" i="1"/>
  <c r="I813" i="1"/>
  <c r="D813" i="1"/>
  <c r="I812" i="1"/>
  <c r="D812" i="1"/>
  <c r="C857" i="1" l="1"/>
  <c r="I857" i="1"/>
  <c r="D857" i="1"/>
  <c r="I853" i="1"/>
  <c r="I846" i="1"/>
  <c r="C846" i="1"/>
  <c r="I830" i="1"/>
  <c r="D830" i="1"/>
  <c r="E864" i="1"/>
  <c r="C853" i="1"/>
  <c r="D846" i="1"/>
  <c r="D853" i="1"/>
  <c r="C859" i="1"/>
  <c r="C860" i="1" s="1"/>
  <c r="C795" i="1"/>
  <c r="J794" i="1"/>
  <c r="E795" i="1" s="1"/>
  <c r="H790" i="1"/>
  <c r="G790" i="1"/>
  <c r="F790" i="1"/>
  <c r="E790" i="1"/>
  <c r="D790" i="1"/>
  <c r="C790" i="1"/>
  <c r="I789" i="1"/>
  <c r="I790" i="1" s="1"/>
  <c r="D789" i="1"/>
  <c r="C789" i="1"/>
  <c r="H787" i="1"/>
  <c r="G787" i="1"/>
  <c r="F787" i="1"/>
  <c r="E787" i="1"/>
  <c r="I786" i="1"/>
  <c r="I787" i="1" s="1"/>
  <c r="D786" i="1"/>
  <c r="D787" i="1" s="1"/>
  <c r="H784" i="1"/>
  <c r="G784" i="1"/>
  <c r="F784" i="1"/>
  <c r="E784" i="1"/>
  <c r="I783" i="1"/>
  <c r="D783" i="1"/>
  <c r="C783" i="1"/>
  <c r="I782" i="1"/>
  <c r="I784" i="1" s="1"/>
  <c r="D782" i="1"/>
  <c r="C782" i="1" s="1"/>
  <c r="H780" i="1"/>
  <c r="H791" i="1" s="1"/>
  <c r="G780" i="1"/>
  <c r="F780" i="1"/>
  <c r="E780" i="1"/>
  <c r="I779" i="1"/>
  <c r="D779" i="1"/>
  <c r="C779" i="1"/>
  <c r="I778" i="1"/>
  <c r="D778" i="1"/>
  <c r="C778" i="1"/>
  <c r="I777" i="1"/>
  <c r="D777" i="1"/>
  <c r="C777" i="1" s="1"/>
  <c r="I776" i="1"/>
  <c r="D776" i="1"/>
  <c r="C776" i="1" s="1"/>
  <c r="I775" i="1"/>
  <c r="D775" i="1"/>
  <c r="C775" i="1" s="1"/>
  <c r="H773" i="1"/>
  <c r="G773" i="1"/>
  <c r="F773" i="1"/>
  <c r="E773" i="1"/>
  <c r="I772" i="1"/>
  <c r="D772" i="1"/>
  <c r="C772" i="1" s="1"/>
  <c r="I771" i="1"/>
  <c r="D771" i="1"/>
  <c r="C771" i="1" s="1"/>
  <c r="I770" i="1"/>
  <c r="D770" i="1"/>
  <c r="C770" i="1" s="1"/>
  <c r="I769" i="1"/>
  <c r="D769" i="1"/>
  <c r="C769" i="1"/>
  <c r="I768" i="1"/>
  <c r="D768" i="1"/>
  <c r="C768" i="1" s="1"/>
  <c r="I767" i="1"/>
  <c r="D767" i="1"/>
  <c r="C767" i="1" s="1"/>
  <c r="I766" i="1"/>
  <c r="D766" i="1"/>
  <c r="C766" i="1"/>
  <c r="I765" i="1"/>
  <c r="D765" i="1"/>
  <c r="C765" i="1"/>
  <c r="I764" i="1"/>
  <c r="D764" i="1"/>
  <c r="C764" i="1" s="1"/>
  <c r="I763" i="1"/>
  <c r="D763" i="1"/>
  <c r="C763" i="1" s="1"/>
  <c r="I762" i="1"/>
  <c r="D762" i="1"/>
  <c r="C762" i="1" s="1"/>
  <c r="I761" i="1"/>
  <c r="D761" i="1"/>
  <c r="C761" i="1"/>
  <c r="I760" i="1"/>
  <c r="D760" i="1"/>
  <c r="C760" i="1" s="1"/>
  <c r="I759" i="1"/>
  <c r="D759" i="1"/>
  <c r="C759" i="1" s="1"/>
  <c r="H757" i="1"/>
  <c r="G757" i="1"/>
  <c r="G791" i="1" s="1"/>
  <c r="F757" i="1"/>
  <c r="F791" i="1" s="1"/>
  <c r="E757" i="1"/>
  <c r="I756" i="1"/>
  <c r="D756" i="1"/>
  <c r="I755" i="1"/>
  <c r="D755" i="1"/>
  <c r="I754" i="1"/>
  <c r="D754" i="1"/>
  <c r="I753" i="1"/>
  <c r="D753" i="1"/>
  <c r="I752" i="1"/>
  <c r="D752" i="1"/>
  <c r="I751" i="1"/>
  <c r="D751" i="1"/>
  <c r="I750" i="1"/>
  <c r="D750" i="1"/>
  <c r="I749" i="1"/>
  <c r="D749" i="1"/>
  <c r="I748" i="1"/>
  <c r="D748" i="1"/>
  <c r="I747" i="1"/>
  <c r="D747" i="1"/>
  <c r="I746" i="1"/>
  <c r="D746" i="1"/>
  <c r="I745" i="1"/>
  <c r="D745" i="1"/>
  <c r="I744" i="1"/>
  <c r="D744" i="1"/>
  <c r="I743" i="1"/>
  <c r="D743" i="1"/>
  <c r="I742" i="1"/>
  <c r="D742" i="1"/>
  <c r="I741" i="1"/>
  <c r="D741" i="1"/>
  <c r="I740" i="1"/>
  <c r="D740" i="1"/>
  <c r="I739" i="1"/>
  <c r="D739" i="1"/>
  <c r="D864" i="1" l="1"/>
  <c r="C866" i="1" s="1"/>
  <c r="I864" i="1"/>
  <c r="C784" i="1"/>
  <c r="I780" i="1"/>
  <c r="C773" i="1"/>
  <c r="I773" i="1"/>
  <c r="I757" i="1"/>
  <c r="E791" i="1"/>
  <c r="C780" i="1"/>
  <c r="D780" i="1"/>
  <c r="D757" i="1"/>
  <c r="D784" i="1"/>
  <c r="D773" i="1"/>
  <c r="C786" i="1"/>
  <c r="C787" i="1" s="1"/>
  <c r="C722" i="1"/>
  <c r="J721" i="1"/>
  <c r="H717" i="1"/>
  <c r="G717" i="1"/>
  <c r="F717" i="1"/>
  <c r="E717" i="1"/>
  <c r="I716" i="1"/>
  <c r="I717" i="1" s="1"/>
  <c r="D716" i="1"/>
  <c r="D717" i="1" s="1"/>
  <c r="H714" i="1"/>
  <c r="G714" i="1"/>
  <c r="F714" i="1"/>
  <c r="E714" i="1"/>
  <c r="I713" i="1"/>
  <c r="I714" i="1" s="1"/>
  <c r="D713" i="1"/>
  <c r="D714" i="1" s="1"/>
  <c r="H711" i="1"/>
  <c r="G711" i="1"/>
  <c r="F711" i="1"/>
  <c r="E711" i="1"/>
  <c r="I710" i="1"/>
  <c r="D710" i="1"/>
  <c r="I709" i="1"/>
  <c r="D709" i="1"/>
  <c r="C709" i="1" s="1"/>
  <c r="H707" i="1"/>
  <c r="H718" i="1" s="1"/>
  <c r="G707" i="1"/>
  <c r="F707" i="1"/>
  <c r="E707" i="1"/>
  <c r="I706" i="1"/>
  <c r="D706" i="1"/>
  <c r="C706" i="1"/>
  <c r="I705" i="1"/>
  <c r="D705" i="1"/>
  <c r="C705" i="1" s="1"/>
  <c r="I704" i="1"/>
  <c r="D704" i="1"/>
  <c r="C704" i="1"/>
  <c r="I703" i="1"/>
  <c r="D703" i="1"/>
  <c r="I702" i="1"/>
  <c r="D702" i="1"/>
  <c r="C702" i="1"/>
  <c r="H700" i="1"/>
  <c r="G700" i="1"/>
  <c r="F700" i="1"/>
  <c r="F718" i="1" s="1"/>
  <c r="E700" i="1"/>
  <c r="I699" i="1"/>
  <c r="D699" i="1"/>
  <c r="C699" i="1"/>
  <c r="I698" i="1"/>
  <c r="D698" i="1"/>
  <c r="C698" i="1" s="1"/>
  <c r="I697" i="1"/>
  <c r="D697" i="1"/>
  <c r="C697" i="1" s="1"/>
  <c r="I696" i="1"/>
  <c r="D696" i="1"/>
  <c r="C696" i="1" s="1"/>
  <c r="I695" i="1"/>
  <c r="D695" i="1"/>
  <c r="C695" i="1"/>
  <c r="I694" i="1"/>
  <c r="D694" i="1"/>
  <c r="C694" i="1" s="1"/>
  <c r="I693" i="1"/>
  <c r="D693" i="1"/>
  <c r="C693" i="1"/>
  <c r="I692" i="1"/>
  <c r="D692" i="1"/>
  <c r="C692" i="1" s="1"/>
  <c r="I691" i="1"/>
  <c r="D691" i="1"/>
  <c r="C691" i="1"/>
  <c r="I690" i="1"/>
  <c r="D690" i="1"/>
  <c r="C690" i="1" s="1"/>
  <c r="I689" i="1"/>
  <c r="D689" i="1"/>
  <c r="C689" i="1"/>
  <c r="I688" i="1"/>
  <c r="D688" i="1"/>
  <c r="C688" i="1" s="1"/>
  <c r="I687" i="1"/>
  <c r="D687" i="1"/>
  <c r="C687" i="1" s="1"/>
  <c r="I686" i="1"/>
  <c r="D686" i="1"/>
  <c r="C686" i="1" s="1"/>
  <c r="H684" i="1"/>
  <c r="G684" i="1"/>
  <c r="G718" i="1" s="1"/>
  <c r="F684" i="1"/>
  <c r="E684" i="1"/>
  <c r="I683" i="1"/>
  <c r="D683" i="1"/>
  <c r="I682" i="1"/>
  <c r="D682" i="1"/>
  <c r="I681" i="1"/>
  <c r="D681" i="1"/>
  <c r="I680" i="1"/>
  <c r="D680" i="1"/>
  <c r="I679" i="1"/>
  <c r="D679" i="1"/>
  <c r="I678" i="1"/>
  <c r="D678" i="1"/>
  <c r="I677" i="1"/>
  <c r="D677" i="1"/>
  <c r="I676" i="1"/>
  <c r="D676" i="1"/>
  <c r="I675" i="1"/>
  <c r="D675" i="1"/>
  <c r="I674" i="1"/>
  <c r="D674" i="1"/>
  <c r="I673" i="1"/>
  <c r="D673" i="1"/>
  <c r="I672" i="1"/>
  <c r="D672" i="1"/>
  <c r="I671" i="1"/>
  <c r="D671" i="1"/>
  <c r="I670" i="1"/>
  <c r="D670" i="1"/>
  <c r="I669" i="1"/>
  <c r="D669" i="1"/>
  <c r="I668" i="1"/>
  <c r="D668" i="1"/>
  <c r="I667" i="1"/>
  <c r="D667" i="1"/>
  <c r="I666" i="1"/>
  <c r="D666" i="1"/>
  <c r="I791" i="1" l="1"/>
  <c r="D791" i="1"/>
  <c r="C793" i="1" s="1"/>
  <c r="E722" i="1"/>
  <c r="I711" i="1"/>
  <c r="D711" i="1"/>
  <c r="I707" i="1"/>
  <c r="D707" i="1"/>
  <c r="I700" i="1"/>
  <c r="E718" i="1"/>
  <c r="I684" i="1"/>
  <c r="D684" i="1"/>
  <c r="C700" i="1"/>
  <c r="D700" i="1"/>
  <c r="C703" i="1"/>
  <c r="C707" i="1" s="1"/>
  <c r="C713" i="1"/>
  <c r="C714" i="1" s="1"/>
  <c r="C710" i="1"/>
  <c r="C711" i="1" s="1"/>
  <c r="C716" i="1"/>
  <c r="C717" i="1" s="1"/>
  <c r="J648" i="1"/>
  <c r="H644" i="1"/>
  <c r="G644" i="1"/>
  <c r="F644" i="1"/>
  <c r="E644" i="1"/>
  <c r="I643" i="1"/>
  <c r="I644" i="1" s="1"/>
  <c r="D643" i="1"/>
  <c r="D644" i="1" s="1"/>
  <c r="H641" i="1"/>
  <c r="G641" i="1"/>
  <c r="F641" i="1"/>
  <c r="E641" i="1"/>
  <c r="I640" i="1"/>
  <c r="I641" i="1" s="1"/>
  <c r="D640" i="1"/>
  <c r="D641" i="1" s="1"/>
  <c r="H638" i="1"/>
  <c r="G638" i="1"/>
  <c r="F638" i="1"/>
  <c r="E638" i="1"/>
  <c r="I637" i="1"/>
  <c r="D637" i="1"/>
  <c r="I636" i="1"/>
  <c r="D636" i="1"/>
  <c r="H634" i="1"/>
  <c r="G634" i="1"/>
  <c r="F634" i="1"/>
  <c r="E634" i="1"/>
  <c r="I633" i="1"/>
  <c r="D633" i="1"/>
  <c r="I632" i="1"/>
  <c r="D632" i="1"/>
  <c r="I631" i="1"/>
  <c r="D631" i="1"/>
  <c r="I630" i="1"/>
  <c r="I634" i="1" s="1"/>
  <c r="D630" i="1"/>
  <c r="I629" i="1"/>
  <c r="D629" i="1"/>
  <c r="H627" i="1"/>
  <c r="G627" i="1"/>
  <c r="F627" i="1"/>
  <c r="E627" i="1"/>
  <c r="I626" i="1"/>
  <c r="D626" i="1"/>
  <c r="I625" i="1"/>
  <c r="D625" i="1"/>
  <c r="I624" i="1"/>
  <c r="D624" i="1"/>
  <c r="I623" i="1"/>
  <c r="D623" i="1"/>
  <c r="I622" i="1"/>
  <c r="D622" i="1"/>
  <c r="I621" i="1"/>
  <c r="D621" i="1"/>
  <c r="I620" i="1"/>
  <c r="D620" i="1"/>
  <c r="I619" i="1"/>
  <c r="D619" i="1"/>
  <c r="I618" i="1"/>
  <c r="D618" i="1"/>
  <c r="I617" i="1"/>
  <c r="D617" i="1"/>
  <c r="I616" i="1"/>
  <c r="D616" i="1"/>
  <c r="I615" i="1"/>
  <c r="D615" i="1"/>
  <c r="I614" i="1"/>
  <c r="D614" i="1"/>
  <c r="I613" i="1"/>
  <c r="D613" i="1"/>
  <c r="H611" i="1"/>
  <c r="G611" i="1"/>
  <c r="F611" i="1"/>
  <c r="E611" i="1"/>
  <c r="I610" i="1"/>
  <c r="D610" i="1"/>
  <c r="I609" i="1"/>
  <c r="D609" i="1"/>
  <c r="I608" i="1"/>
  <c r="D608" i="1"/>
  <c r="I607" i="1"/>
  <c r="D607" i="1"/>
  <c r="I606" i="1"/>
  <c r="D606" i="1"/>
  <c r="I605" i="1"/>
  <c r="D605" i="1"/>
  <c r="I604" i="1"/>
  <c r="D604" i="1"/>
  <c r="I603" i="1"/>
  <c r="D603" i="1"/>
  <c r="I602" i="1"/>
  <c r="D602" i="1"/>
  <c r="I601" i="1"/>
  <c r="D601" i="1"/>
  <c r="I600" i="1"/>
  <c r="D600" i="1"/>
  <c r="I599" i="1"/>
  <c r="D599" i="1"/>
  <c r="I598" i="1"/>
  <c r="D598" i="1"/>
  <c r="I597" i="1"/>
  <c r="D597" i="1"/>
  <c r="I596" i="1"/>
  <c r="D596" i="1"/>
  <c r="I595" i="1"/>
  <c r="D595" i="1"/>
  <c r="I594" i="1"/>
  <c r="D594" i="1"/>
  <c r="I593" i="1"/>
  <c r="D593" i="1"/>
  <c r="I718" i="1" l="1"/>
  <c r="D718" i="1"/>
  <c r="C720" i="1" s="1"/>
  <c r="F645" i="1"/>
  <c r="G645" i="1"/>
  <c r="I638" i="1"/>
  <c r="D638" i="1"/>
  <c r="H645" i="1"/>
  <c r="D634" i="1"/>
  <c r="I627" i="1"/>
  <c r="E645" i="1"/>
  <c r="I611" i="1"/>
  <c r="D611" i="1"/>
  <c r="D627" i="1"/>
  <c r="J575" i="1"/>
  <c r="H571" i="1"/>
  <c r="G571" i="1"/>
  <c r="F571" i="1"/>
  <c r="E571" i="1"/>
  <c r="I570" i="1"/>
  <c r="I571" i="1" s="1"/>
  <c r="D570" i="1"/>
  <c r="D571" i="1" s="1"/>
  <c r="H568" i="1"/>
  <c r="G568" i="1"/>
  <c r="F568" i="1"/>
  <c r="E568" i="1"/>
  <c r="D568" i="1"/>
  <c r="I567" i="1"/>
  <c r="I568" i="1" s="1"/>
  <c r="D567" i="1"/>
  <c r="H565" i="1"/>
  <c r="G565" i="1"/>
  <c r="F565" i="1"/>
  <c r="E565" i="1"/>
  <c r="I564" i="1"/>
  <c r="D564" i="1"/>
  <c r="I563" i="1"/>
  <c r="D563" i="1"/>
  <c r="H561" i="1"/>
  <c r="G561" i="1"/>
  <c r="F561" i="1"/>
  <c r="E561" i="1"/>
  <c r="I560" i="1"/>
  <c r="D560" i="1"/>
  <c r="I559" i="1"/>
  <c r="D559" i="1"/>
  <c r="I558" i="1"/>
  <c r="D558" i="1"/>
  <c r="I557" i="1"/>
  <c r="D557" i="1"/>
  <c r="I556" i="1"/>
  <c r="D556" i="1"/>
  <c r="H554" i="1"/>
  <c r="G554" i="1"/>
  <c r="F554" i="1"/>
  <c r="E554" i="1"/>
  <c r="I553" i="1"/>
  <c r="D553" i="1"/>
  <c r="I552" i="1"/>
  <c r="D552" i="1"/>
  <c r="I551" i="1"/>
  <c r="D551" i="1"/>
  <c r="I550" i="1"/>
  <c r="D550" i="1"/>
  <c r="I549" i="1"/>
  <c r="D549" i="1"/>
  <c r="I548" i="1"/>
  <c r="D548" i="1"/>
  <c r="I547" i="1"/>
  <c r="D547" i="1"/>
  <c r="I546" i="1"/>
  <c r="D546" i="1"/>
  <c r="I545" i="1"/>
  <c r="D545" i="1"/>
  <c r="I544" i="1"/>
  <c r="D544" i="1"/>
  <c r="I543" i="1"/>
  <c r="D543" i="1"/>
  <c r="I542" i="1"/>
  <c r="D542" i="1"/>
  <c r="I541" i="1"/>
  <c r="D541" i="1"/>
  <c r="I540" i="1"/>
  <c r="D540" i="1"/>
  <c r="H538" i="1"/>
  <c r="G538" i="1"/>
  <c r="F538" i="1"/>
  <c r="E538" i="1"/>
  <c r="I537" i="1"/>
  <c r="D537" i="1"/>
  <c r="I536" i="1"/>
  <c r="D536" i="1"/>
  <c r="I535" i="1"/>
  <c r="D535" i="1"/>
  <c r="I534" i="1"/>
  <c r="D534" i="1"/>
  <c r="I533" i="1"/>
  <c r="D533" i="1"/>
  <c r="I532" i="1"/>
  <c r="D532" i="1"/>
  <c r="I531" i="1"/>
  <c r="D531" i="1"/>
  <c r="I530" i="1"/>
  <c r="D530" i="1"/>
  <c r="I529" i="1"/>
  <c r="D529" i="1"/>
  <c r="I528" i="1"/>
  <c r="D528" i="1"/>
  <c r="I527" i="1"/>
  <c r="D527" i="1"/>
  <c r="I526" i="1"/>
  <c r="D526" i="1"/>
  <c r="I525" i="1"/>
  <c r="D525" i="1"/>
  <c r="I524" i="1"/>
  <c r="D524" i="1"/>
  <c r="I523" i="1"/>
  <c r="D523" i="1"/>
  <c r="I522" i="1"/>
  <c r="D522" i="1"/>
  <c r="I521" i="1"/>
  <c r="D521" i="1"/>
  <c r="I520" i="1"/>
  <c r="D520" i="1"/>
  <c r="F572" i="1" l="1"/>
  <c r="H572" i="1"/>
  <c r="D561" i="1"/>
  <c r="D645" i="1"/>
  <c r="C647" i="1" s="1"/>
  <c r="I645" i="1"/>
  <c r="D565" i="1"/>
  <c r="I565" i="1"/>
  <c r="I561" i="1"/>
  <c r="D554" i="1"/>
  <c r="I554" i="1"/>
  <c r="E572" i="1"/>
  <c r="G572" i="1"/>
  <c r="D538" i="1"/>
  <c r="I538" i="1"/>
  <c r="J502" i="1"/>
  <c r="H498" i="1"/>
  <c r="G498" i="1"/>
  <c r="F498" i="1"/>
  <c r="E498" i="1"/>
  <c r="I497" i="1"/>
  <c r="I498" i="1" s="1"/>
  <c r="D497" i="1"/>
  <c r="D498" i="1" s="1"/>
  <c r="H495" i="1"/>
  <c r="G495" i="1"/>
  <c r="F495" i="1"/>
  <c r="E495" i="1"/>
  <c r="I494" i="1"/>
  <c r="I495" i="1" s="1"/>
  <c r="D494" i="1"/>
  <c r="D495" i="1" s="1"/>
  <c r="H492" i="1"/>
  <c r="G492" i="1"/>
  <c r="F492" i="1"/>
  <c r="E492" i="1"/>
  <c r="I491" i="1"/>
  <c r="I492" i="1" s="1"/>
  <c r="D491" i="1"/>
  <c r="I490" i="1"/>
  <c r="D490" i="1"/>
  <c r="H488" i="1"/>
  <c r="G488" i="1"/>
  <c r="F488" i="1"/>
  <c r="E488" i="1"/>
  <c r="I487" i="1"/>
  <c r="D487" i="1"/>
  <c r="I486" i="1"/>
  <c r="D486" i="1"/>
  <c r="I485" i="1"/>
  <c r="D485" i="1"/>
  <c r="I484" i="1"/>
  <c r="D484" i="1"/>
  <c r="I483" i="1"/>
  <c r="I488" i="1" s="1"/>
  <c r="D483" i="1"/>
  <c r="H481" i="1"/>
  <c r="G481" i="1"/>
  <c r="F481" i="1"/>
  <c r="E481" i="1"/>
  <c r="I480" i="1"/>
  <c r="D480" i="1"/>
  <c r="I479" i="1"/>
  <c r="D479" i="1"/>
  <c r="I478" i="1"/>
  <c r="D478" i="1"/>
  <c r="I477" i="1"/>
  <c r="D477" i="1"/>
  <c r="I476" i="1"/>
  <c r="D476" i="1"/>
  <c r="I475" i="1"/>
  <c r="D475" i="1"/>
  <c r="I474" i="1"/>
  <c r="D474" i="1"/>
  <c r="I473" i="1"/>
  <c r="D473" i="1"/>
  <c r="I472" i="1"/>
  <c r="D472" i="1"/>
  <c r="I471" i="1"/>
  <c r="D471" i="1"/>
  <c r="I470" i="1"/>
  <c r="D470" i="1"/>
  <c r="I469" i="1"/>
  <c r="D469" i="1"/>
  <c r="I468" i="1"/>
  <c r="D468" i="1"/>
  <c r="I467" i="1"/>
  <c r="D467" i="1"/>
  <c r="H465" i="1"/>
  <c r="H499" i="1" s="1"/>
  <c r="G465" i="1"/>
  <c r="F465" i="1"/>
  <c r="G499" i="1" l="1"/>
  <c r="I572" i="1"/>
  <c r="D572" i="1"/>
  <c r="C574" i="1" s="1"/>
  <c r="D492" i="1"/>
  <c r="D488" i="1"/>
  <c r="I481" i="1"/>
  <c r="F499" i="1"/>
  <c r="D481" i="1"/>
  <c r="J429" i="1"/>
  <c r="H425" i="1"/>
  <c r="G425" i="1"/>
  <c r="F425" i="1"/>
  <c r="E425" i="1"/>
  <c r="I424" i="1"/>
  <c r="I425" i="1" s="1"/>
  <c r="D424" i="1"/>
  <c r="D425" i="1" s="1"/>
  <c r="H422" i="1"/>
  <c r="G422" i="1"/>
  <c r="F422" i="1"/>
  <c r="E422" i="1"/>
  <c r="I421" i="1"/>
  <c r="I422" i="1" s="1"/>
  <c r="D421" i="1"/>
  <c r="D422" i="1" s="1"/>
  <c r="H419" i="1"/>
  <c r="G419" i="1"/>
  <c r="F419" i="1"/>
  <c r="E419" i="1"/>
  <c r="I418" i="1"/>
  <c r="D418" i="1"/>
  <c r="I417" i="1"/>
  <c r="I419" i="1" s="1"/>
  <c r="D417" i="1"/>
  <c r="H415" i="1"/>
  <c r="G415" i="1"/>
  <c r="F415" i="1"/>
  <c r="E415" i="1"/>
  <c r="I414" i="1"/>
  <c r="D414" i="1"/>
  <c r="I413" i="1"/>
  <c r="D413" i="1"/>
  <c r="I412" i="1"/>
  <c r="D412" i="1"/>
  <c r="I411" i="1"/>
  <c r="D411" i="1"/>
  <c r="I410" i="1"/>
  <c r="D410" i="1"/>
  <c r="H408" i="1"/>
  <c r="G408" i="1"/>
  <c r="F408" i="1"/>
  <c r="E408" i="1"/>
  <c r="I407" i="1"/>
  <c r="D407" i="1"/>
  <c r="I406" i="1"/>
  <c r="D406" i="1"/>
  <c r="I405" i="1"/>
  <c r="D405" i="1"/>
  <c r="I404" i="1"/>
  <c r="D404" i="1"/>
  <c r="I403" i="1"/>
  <c r="D403" i="1"/>
  <c r="I402" i="1"/>
  <c r="D402" i="1"/>
  <c r="I401" i="1"/>
  <c r="D401" i="1"/>
  <c r="I400" i="1"/>
  <c r="D400" i="1"/>
  <c r="I399" i="1"/>
  <c r="D399" i="1"/>
  <c r="I398" i="1"/>
  <c r="D398" i="1"/>
  <c r="I397" i="1"/>
  <c r="D397" i="1"/>
  <c r="I396" i="1"/>
  <c r="D396" i="1"/>
  <c r="I395" i="1"/>
  <c r="D395" i="1"/>
  <c r="I394" i="1"/>
  <c r="D394" i="1"/>
  <c r="H392" i="1"/>
  <c r="H426" i="1" s="1"/>
  <c r="G392" i="1"/>
  <c r="G426" i="1" s="1"/>
  <c r="F392" i="1"/>
  <c r="E392" i="1"/>
  <c r="I391" i="1"/>
  <c r="D391" i="1"/>
  <c r="I390" i="1"/>
  <c r="D390" i="1"/>
  <c r="I389" i="1"/>
  <c r="D389" i="1"/>
  <c r="I388" i="1"/>
  <c r="D388" i="1"/>
  <c r="I387" i="1"/>
  <c r="D387" i="1"/>
  <c r="I386" i="1"/>
  <c r="D386" i="1"/>
  <c r="I385" i="1"/>
  <c r="D385" i="1"/>
  <c r="I384" i="1"/>
  <c r="D384" i="1"/>
  <c r="I383" i="1"/>
  <c r="D383" i="1"/>
  <c r="I382" i="1"/>
  <c r="D382" i="1"/>
  <c r="I381" i="1"/>
  <c r="D381" i="1"/>
  <c r="I380" i="1"/>
  <c r="D380" i="1"/>
  <c r="I379" i="1"/>
  <c r="D379" i="1"/>
  <c r="I378" i="1"/>
  <c r="D378" i="1"/>
  <c r="I377" i="1"/>
  <c r="D377" i="1"/>
  <c r="I376" i="1"/>
  <c r="D376" i="1"/>
  <c r="I375" i="1"/>
  <c r="D375" i="1"/>
  <c r="I374" i="1"/>
  <c r="D374" i="1"/>
  <c r="F426" i="1" l="1"/>
  <c r="D419" i="1"/>
  <c r="D415" i="1"/>
  <c r="I415" i="1"/>
  <c r="E426" i="1"/>
  <c r="I408" i="1"/>
  <c r="I392" i="1"/>
  <c r="D392" i="1"/>
  <c r="D408" i="1"/>
  <c r="J356" i="1"/>
  <c r="H352" i="1"/>
  <c r="G352" i="1"/>
  <c r="F352" i="1"/>
  <c r="E352" i="1"/>
  <c r="I351" i="1"/>
  <c r="I352" i="1" s="1"/>
  <c r="D351" i="1"/>
  <c r="D352" i="1" s="1"/>
  <c r="H349" i="1"/>
  <c r="G349" i="1"/>
  <c r="F349" i="1"/>
  <c r="E349" i="1"/>
  <c r="I348" i="1"/>
  <c r="I349" i="1" s="1"/>
  <c r="D348" i="1"/>
  <c r="D349" i="1" s="1"/>
  <c r="H346" i="1"/>
  <c r="G346" i="1"/>
  <c r="F346" i="1"/>
  <c r="E346" i="1"/>
  <c r="I345" i="1"/>
  <c r="D345" i="1"/>
  <c r="I344" i="1"/>
  <c r="D344" i="1"/>
  <c r="H342" i="1"/>
  <c r="G342" i="1"/>
  <c r="F342" i="1"/>
  <c r="E342" i="1"/>
  <c r="I341" i="1"/>
  <c r="D341" i="1"/>
  <c r="I340" i="1"/>
  <c r="D340" i="1"/>
  <c r="I339" i="1"/>
  <c r="D339" i="1"/>
  <c r="I338" i="1"/>
  <c r="I342" i="1" s="1"/>
  <c r="D338" i="1"/>
  <c r="I337" i="1"/>
  <c r="D337" i="1"/>
  <c r="H335" i="1"/>
  <c r="G335" i="1"/>
  <c r="F335" i="1"/>
  <c r="E335" i="1"/>
  <c r="I334" i="1"/>
  <c r="D334" i="1"/>
  <c r="I333" i="1"/>
  <c r="D333" i="1"/>
  <c r="I332" i="1"/>
  <c r="D332" i="1"/>
  <c r="I331" i="1"/>
  <c r="D331" i="1"/>
  <c r="I330" i="1"/>
  <c r="D330" i="1"/>
  <c r="I329" i="1"/>
  <c r="D329" i="1"/>
  <c r="I328" i="1"/>
  <c r="D328" i="1"/>
  <c r="I327" i="1"/>
  <c r="D327" i="1"/>
  <c r="I326" i="1"/>
  <c r="D326" i="1"/>
  <c r="I325" i="1"/>
  <c r="D325" i="1"/>
  <c r="I324" i="1"/>
  <c r="D324" i="1"/>
  <c r="I323" i="1"/>
  <c r="D323" i="1"/>
  <c r="I322" i="1"/>
  <c r="D322" i="1"/>
  <c r="I321" i="1"/>
  <c r="D321" i="1"/>
  <c r="H319" i="1"/>
  <c r="G319" i="1"/>
  <c r="F319" i="1"/>
  <c r="E319" i="1"/>
  <c r="I318" i="1"/>
  <c r="D318" i="1"/>
  <c r="I317" i="1"/>
  <c r="D317" i="1"/>
  <c r="I316" i="1"/>
  <c r="D316" i="1"/>
  <c r="I315" i="1"/>
  <c r="D315" i="1"/>
  <c r="I314" i="1"/>
  <c r="D314" i="1"/>
  <c r="I313" i="1"/>
  <c r="D313" i="1"/>
  <c r="I312" i="1"/>
  <c r="D312" i="1"/>
  <c r="I311" i="1"/>
  <c r="D311" i="1"/>
  <c r="I310" i="1"/>
  <c r="D310" i="1"/>
  <c r="I309" i="1"/>
  <c r="D309" i="1"/>
  <c r="I308" i="1"/>
  <c r="D308" i="1"/>
  <c r="I307" i="1"/>
  <c r="D307" i="1"/>
  <c r="I306" i="1"/>
  <c r="D306" i="1"/>
  <c r="I305" i="1"/>
  <c r="D305" i="1"/>
  <c r="I304" i="1"/>
  <c r="D304" i="1"/>
  <c r="I303" i="1"/>
  <c r="D303" i="1"/>
  <c r="I302" i="1"/>
  <c r="D302" i="1"/>
  <c r="I301" i="1"/>
  <c r="D301" i="1"/>
  <c r="F353" i="1" l="1"/>
  <c r="I346" i="1"/>
  <c r="G353" i="1"/>
  <c r="H353" i="1"/>
  <c r="I426" i="1"/>
  <c r="D426" i="1"/>
  <c r="C428" i="1" s="1"/>
  <c r="D346" i="1"/>
  <c r="I319" i="1"/>
  <c r="D319" i="1"/>
  <c r="I335" i="1"/>
  <c r="E353" i="1"/>
  <c r="D335" i="1"/>
  <c r="D342" i="1"/>
  <c r="D353" i="1" l="1"/>
  <c r="C355" i="1" s="1"/>
  <c r="I353" i="1"/>
  <c r="J283" i="1"/>
  <c r="H279" i="1"/>
  <c r="G279" i="1"/>
  <c r="F279" i="1"/>
  <c r="E279" i="1"/>
  <c r="I278" i="1"/>
  <c r="I279" i="1" s="1"/>
  <c r="D278" i="1"/>
  <c r="D279" i="1" s="1"/>
  <c r="H276" i="1"/>
  <c r="G276" i="1"/>
  <c r="F276" i="1"/>
  <c r="E276" i="1"/>
  <c r="I275" i="1"/>
  <c r="I276" i="1" s="1"/>
  <c r="D275" i="1"/>
  <c r="D276" i="1" s="1"/>
  <c r="H273" i="1"/>
  <c r="G273" i="1"/>
  <c r="F273" i="1"/>
  <c r="E273" i="1"/>
  <c r="I272" i="1"/>
  <c r="D272" i="1"/>
  <c r="I271" i="1"/>
  <c r="I273" i="1" s="1"/>
  <c r="D271" i="1"/>
  <c r="H269" i="1"/>
  <c r="G269" i="1"/>
  <c r="F269" i="1"/>
  <c r="E269" i="1"/>
  <c r="I268" i="1"/>
  <c r="D268" i="1"/>
  <c r="I267" i="1"/>
  <c r="D267" i="1"/>
  <c r="I266" i="1"/>
  <c r="D266" i="1"/>
  <c r="I265" i="1"/>
  <c r="D265" i="1"/>
  <c r="I264" i="1"/>
  <c r="D264" i="1"/>
  <c r="H262" i="1"/>
  <c r="G262" i="1"/>
  <c r="F262" i="1"/>
  <c r="E262" i="1"/>
  <c r="I261" i="1"/>
  <c r="D261" i="1"/>
  <c r="I260" i="1"/>
  <c r="D260" i="1"/>
  <c r="I259" i="1"/>
  <c r="D259" i="1"/>
  <c r="I258" i="1"/>
  <c r="D258" i="1"/>
  <c r="I257" i="1"/>
  <c r="D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I248" i="1"/>
  <c r="D248" i="1"/>
  <c r="H246" i="1"/>
  <c r="G246" i="1"/>
  <c r="G280" i="1" s="1"/>
  <c r="F246" i="1"/>
  <c r="F280" i="1" s="1"/>
  <c r="E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H280" i="1" l="1"/>
  <c r="E284" i="1"/>
  <c r="C357" i="1" s="1"/>
  <c r="E357" i="1" s="1"/>
  <c r="C430" i="1" s="1"/>
  <c r="E430" i="1" s="1"/>
  <c r="C503" i="1" s="1"/>
  <c r="E503" i="1" s="1"/>
  <c r="C576" i="1" s="1"/>
  <c r="E576" i="1" s="1"/>
  <c r="C649" i="1" s="1"/>
  <c r="E649" i="1" s="1"/>
  <c r="E280" i="1"/>
  <c r="D269" i="1"/>
  <c r="I269" i="1"/>
  <c r="I262" i="1"/>
  <c r="I246" i="1"/>
  <c r="D246" i="1"/>
  <c r="D273" i="1"/>
  <c r="D262" i="1"/>
  <c r="J210" i="1"/>
  <c r="E211" i="1" s="1"/>
  <c r="C284" i="1" s="1"/>
  <c r="H206" i="1"/>
  <c r="G206" i="1"/>
  <c r="F206" i="1"/>
  <c r="E206" i="1"/>
  <c r="I205" i="1"/>
  <c r="I206" i="1" s="1"/>
  <c r="D205" i="1"/>
  <c r="H203" i="1"/>
  <c r="G203" i="1"/>
  <c r="F203" i="1"/>
  <c r="E203" i="1"/>
  <c r="I202" i="1"/>
  <c r="I203" i="1" s="1"/>
  <c r="D202" i="1"/>
  <c r="H200" i="1"/>
  <c r="G200" i="1"/>
  <c r="F200" i="1"/>
  <c r="E200" i="1"/>
  <c r="I199" i="1"/>
  <c r="D199" i="1"/>
  <c r="I198" i="1"/>
  <c r="D198" i="1"/>
  <c r="H196" i="1"/>
  <c r="G196" i="1"/>
  <c r="F196" i="1"/>
  <c r="E196" i="1"/>
  <c r="I195" i="1"/>
  <c r="D195" i="1"/>
  <c r="I194" i="1"/>
  <c r="D194" i="1"/>
  <c r="I193" i="1"/>
  <c r="D193" i="1"/>
  <c r="I192" i="1"/>
  <c r="D192" i="1"/>
  <c r="I191" i="1"/>
  <c r="D191" i="1"/>
  <c r="H189" i="1"/>
  <c r="G189" i="1"/>
  <c r="F189" i="1"/>
  <c r="E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I175" i="1"/>
  <c r="D175" i="1"/>
  <c r="H173" i="1"/>
  <c r="G173" i="1"/>
  <c r="F173" i="1"/>
  <c r="E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H207" i="1" l="1"/>
  <c r="G207" i="1"/>
  <c r="I173" i="1"/>
  <c r="D203" i="1"/>
  <c r="D206" i="1"/>
  <c r="F207" i="1"/>
  <c r="I280" i="1"/>
  <c r="D280" i="1"/>
  <c r="C282" i="1" s="1"/>
  <c r="I200" i="1"/>
  <c r="D200" i="1"/>
  <c r="D196" i="1"/>
  <c r="I196" i="1"/>
  <c r="D189" i="1"/>
  <c r="I189" i="1"/>
  <c r="E207" i="1"/>
  <c r="D173" i="1"/>
  <c r="J137" i="1"/>
  <c r="E138" i="1" s="1"/>
  <c r="H133" i="1"/>
  <c r="G133" i="1"/>
  <c r="F133" i="1"/>
  <c r="E133" i="1"/>
  <c r="I132" i="1"/>
  <c r="I133" i="1" s="1"/>
  <c r="D132" i="1"/>
  <c r="C132" i="1" s="1"/>
  <c r="C133" i="1" s="1"/>
  <c r="H130" i="1"/>
  <c r="G130" i="1"/>
  <c r="F130" i="1"/>
  <c r="E130" i="1"/>
  <c r="I129" i="1"/>
  <c r="I130" i="1" s="1"/>
  <c r="D129" i="1"/>
  <c r="D130" i="1" s="1"/>
  <c r="H127" i="1"/>
  <c r="G127" i="1"/>
  <c r="F127" i="1"/>
  <c r="E127" i="1"/>
  <c r="I126" i="1"/>
  <c r="D126" i="1"/>
  <c r="I125" i="1"/>
  <c r="I127" i="1" s="1"/>
  <c r="D125" i="1"/>
  <c r="C125" i="1" s="1"/>
  <c r="C198" i="1" s="1"/>
  <c r="H123" i="1"/>
  <c r="G123" i="1"/>
  <c r="F123" i="1"/>
  <c r="E123" i="1"/>
  <c r="I122" i="1"/>
  <c r="D122" i="1"/>
  <c r="I121" i="1"/>
  <c r="D121" i="1"/>
  <c r="C121" i="1" s="1"/>
  <c r="C194" i="1" s="1"/>
  <c r="C267" i="1" s="1"/>
  <c r="C340" i="1" s="1"/>
  <c r="C413" i="1" s="1"/>
  <c r="C486" i="1" s="1"/>
  <c r="C559" i="1" s="1"/>
  <c r="C632" i="1" s="1"/>
  <c r="I120" i="1"/>
  <c r="D120" i="1"/>
  <c r="C120" i="1" s="1"/>
  <c r="C193" i="1" s="1"/>
  <c r="C266" i="1" s="1"/>
  <c r="C339" i="1" s="1"/>
  <c r="C412" i="1" s="1"/>
  <c r="C485" i="1" s="1"/>
  <c r="C558" i="1" s="1"/>
  <c r="C631" i="1" s="1"/>
  <c r="I119" i="1"/>
  <c r="D119" i="1"/>
  <c r="C119" i="1" s="1"/>
  <c r="C192" i="1" s="1"/>
  <c r="C265" i="1" s="1"/>
  <c r="I118" i="1"/>
  <c r="D118" i="1"/>
  <c r="H116" i="1"/>
  <c r="G116" i="1"/>
  <c r="F116" i="1"/>
  <c r="E116" i="1"/>
  <c r="I115" i="1"/>
  <c r="D115" i="1"/>
  <c r="C115" i="1" s="1"/>
  <c r="C188" i="1" s="1"/>
  <c r="C261" i="1" s="1"/>
  <c r="C334" i="1" s="1"/>
  <c r="C407" i="1" s="1"/>
  <c r="C480" i="1" s="1"/>
  <c r="C553" i="1" s="1"/>
  <c r="C626" i="1" s="1"/>
  <c r="I114" i="1"/>
  <c r="D114" i="1"/>
  <c r="C114" i="1" s="1"/>
  <c r="C187" i="1" s="1"/>
  <c r="C260" i="1" s="1"/>
  <c r="C333" i="1" s="1"/>
  <c r="C406" i="1" s="1"/>
  <c r="C479" i="1" s="1"/>
  <c r="C552" i="1" s="1"/>
  <c r="C625" i="1" s="1"/>
  <c r="I113" i="1"/>
  <c r="D113" i="1"/>
  <c r="C113" i="1" s="1"/>
  <c r="C186" i="1" s="1"/>
  <c r="C259" i="1" s="1"/>
  <c r="C332" i="1" s="1"/>
  <c r="C405" i="1" s="1"/>
  <c r="C478" i="1" s="1"/>
  <c r="C551" i="1" s="1"/>
  <c r="C624" i="1" s="1"/>
  <c r="I112" i="1"/>
  <c r="D112" i="1"/>
  <c r="C112" i="1" s="1"/>
  <c r="C185" i="1" s="1"/>
  <c r="C258" i="1" s="1"/>
  <c r="C331" i="1" s="1"/>
  <c r="C404" i="1" s="1"/>
  <c r="C477" i="1" s="1"/>
  <c r="C550" i="1" s="1"/>
  <c r="C623" i="1" s="1"/>
  <c r="I111" i="1"/>
  <c r="D111" i="1"/>
  <c r="I110" i="1"/>
  <c r="D110" i="1"/>
  <c r="I109" i="1"/>
  <c r="D109" i="1"/>
  <c r="C109" i="1" s="1"/>
  <c r="C182" i="1" s="1"/>
  <c r="C255" i="1" s="1"/>
  <c r="C328" i="1" s="1"/>
  <c r="C401" i="1" s="1"/>
  <c r="C474" i="1" s="1"/>
  <c r="C547" i="1" s="1"/>
  <c r="C620" i="1" s="1"/>
  <c r="I108" i="1"/>
  <c r="D108" i="1"/>
  <c r="C108" i="1" s="1"/>
  <c r="C181" i="1" s="1"/>
  <c r="C254" i="1" s="1"/>
  <c r="C327" i="1" s="1"/>
  <c r="C400" i="1" s="1"/>
  <c r="C473" i="1" s="1"/>
  <c r="C546" i="1" s="1"/>
  <c r="C619" i="1" s="1"/>
  <c r="I107" i="1"/>
  <c r="D107" i="1"/>
  <c r="C107" i="1" s="1"/>
  <c r="C180" i="1" s="1"/>
  <c r="C253" i="1" s="1"/>
  <c r="C326" i="1" s="1"/>
  <c r="C399" i="1" s="1"/>
  <c r="C472" i="1" s="1"/>
  <c r="C545" i="1" s="1"/>
  <c r="C618" i="1" s="1"/>
  <c r="I106" i="1"/>
  <c r="D106" i="1"/>
  <c r="C106" i="1" s="1"/>
  <c r="C179" i="1" s="1"/>
  <c r="C252" i="1" s="1"/>
  <c r="C325" i="1" s="1"/>
  <c r="C398" i="1" s="1"/>
  <c r="C471" i="1" s="1"/>
  <c r="C544" i="1" s="1"/>
  <c r="C617" i="1" s="1"/>
  <c r="I105" i="1"/>
  <c r="D105" i="1"/>
  <c r="C105" i="1" s="1"/>
  <c r="C178" i="1" s="1"/>
  <c r="C251" i="1" s="1"/>
  <c r="C324" i="1" s="1"/>
  <c r="C397" i="1" s="1"/>
  <c r="C470" i="1" s="1"/>
  <c r="C543" i="1" s="1"/>
  <c r="C616" i="1" s="1"/>
  <c r="I104" i="1"/>
  <c r="D104" i="1"/>
  <c r="C104" i="1" s="1"/>
  <c r="C177" i="1" s="1"/>
  <c r="C250" i="1" s="1"/>
  <c r="I103" i="1"/>
  <c r="D103" i="1"/>
  <c r="C103" i="1" s="1"/>
  <c r="C176" i="1" s="1"/>
  <c r="C249" i="1" s="1"/>
  <c r="C322" i="1" s="1"/>
  <c r="C395" i="1" s="1"/>
  <c r="C468" i="1" s="1"/>
  <c r="C541" i="1" s="1"/>
  <c r="C614" i="1" s="1"/>
  <c r="I102" i="1"/>
  <c r="D102" i="1"/>
  <c r="H100" i="1"/>
  <c r="H134" i="1" s="1"/>
  <c r="G100" i="1"/>
  <c r="F100" i="1"/>
  <c r="E100" i="1"/>
  <c r="I99" i="1"/>
  <c r="D99" i="1"/>
  <c r="C99" i="1" s="1"/>
  <c r="C172" i="1" s="1"/>
  <c r="C245" i="1" s="1"/>
  <c r="C318" i="1" s="1"/>
  <c r="C391" i="1" s="1"/>
  <c r="I98" i="1"/>
  <c r="D98" i="1"/>
  <c r="C98" i="1" s="1"/>
  <c r="C171" i="1" s="1"/>
  <c r="C244" i="1" s="1"/>
  <c r="C317" i="1" s="1"/>
  <c r="C390" i="1" s="1"/>
  <c r="I97" i="1"/>
  <c r="D97" i="1"/>
  <c r="C97" i="1" s="1"/>
  <c r="C170" i="1" s="1"/>
  <c r="C243" i="1" s="1"/>
  <c r="C316" i="1" s="1"/>
  <c r="C389" i="1" s="1"/>
  <c r="I96" i="1"/>
  <c r="D96" i="1"/>
  <c r="I95" i="1"/>
  <c r="D95" i="1"/>
  <c r="C95" i="1" s="1"/>
  <c r="C168" i="1" s="1"/>
  <c r="C241" i="1" s="1"/>
  <c r="C314" i="1" s="1"/>
  <c r="C387" i="1" s="1"/>
  <c r="I94" i="1"/>
  <c r="D94" i="1"/>
  <c r="C94" i="1" s="1"/>
  <c r="C167" i="1" s="1"/>
  <c r="C240" i="1" s="1"/>
  <c r="C313" i="1" s="1"/>
  <c r="C386" i="1" s="1"/>
  <c r="I93" i="1"/>
  <c r="D93" i="1"/>
  <c r="I92" i="1"/>
  <c r="D92" i="1"/>
  <c r="C92" i="1" s="1"/>
  <c r="C165" i="1" s="1"/>
  <c r="C238" i="1" s="1"/>
  <c r="C311" i="1" s="1"/>
  <c r="C384" i="1" s="1"/>
  <c r="I91" i="1"/>
  <c r="D91" i="1"/>
  <c r="I90" i="1"/>
  <c r="D90" i="1"/>
  <c r="C90" i="1" s="1"/>
  <c r="C163" i="1" s="1"/>
  <c r="C236" i="1" s="1"/>
  <c r="C309" i="1" s="1"/>
  <c r="C382" i="1" s="1"/>
  <c r="I89" i="1"/>
  <c r="D89" i="1"/>
  <c r="C89" i="1" s="1"/>
  <c r="C162" i="1" s="1"/>
  <c r="C235" i="1" s="1"/>
  <c r="C308" i="1" s="1"/>
  <c r="C381" i="1" s="1"/>
  <c r="I88" i="1"/>
  <c r="D88" i="1"/>
  <c r="C88" i="1" s="1"/>
  <c r="C161" i="1" s="1"/>
  <c r="C234" i="1" s="1"/>
  <c r="C307" i="1" s="1"/>
  <c r="C380" i="1" s="1"/>
  <c r="I87" i="1"/>
  <c r="D87" i="1"/>
  <c r="C87" i="1" s="1"/>
  <c r="C160" i="1" s="1"/>
  <c r="C233" i="1" s="1"/>
  <c r="C306" i="1" s="1"/>
  <c r="C379" i="1" s="1"/>
  <c r="I86" i="1"/>
  <c r="D86" i="1"/>
  <c r="C86" i="1" s="1"/>
  <c r="C159" i="1" s="1"/>
  <c r="C232" i="1" s="1"/>
  <c r="C305" i="1" s="1"/>
  <c r="C378" i="1" s="1"/>
  <c r="I85" i="1"/>
  <c r="D85" i="1"/>
  <c r="C85" i="1" s="1"/>
  <c r="C158" i="1" s="1"/>
  <c r="C231" i="1" s="1"/>
  <c r="C304" i="1" s="1"/>
  <c r="C377" i="1" s="1"/>
  <c r="I84" i="1"/>
  <c r="D84" i="1"/>
  <c r="C84" i="1" s="1"/>
  <c r="C157" i="1" s="1"/>
  <c r="C230" i="1" s="1"/>
  <c r="C303" i="1" s="1"/>
  <c r="C376" i="1" s="1"/>
  <c r="I83" i="1"/>
  <c r="D83" i="1"/>
  <c r="C83" i="1" s="1"/>
  <c r="C156" i="1" s="1"/>
  <c r="C229" i="1" s="1"/>
  <c r="C302" i="1" s="1"/>
  <c r="C375" i="1" s="1"/>
  <c r="I82" i="1"/>
  <c r="D82" i="1"/>
  <c r="D59" i="1"/>
  <c r="D56" i="1"/>
  <c r="D53" i="1"/>
  <c r="D52" i="1"/>
  <c r="D49" i="1"/>
  <c r="D48" i="1"/>
  <c r="D47" i="1"/>
  <c r="D46" i="1"/>
  <c r="D45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338" i="1" l="1"/>
  <c r="C411" i="1" s="1"/>
  <c r="C484" i="1" s="1"/>
  <c r="C557" i="1" s="1"/>
  <c r="C630" i="1" s="1"/>
  <c r="C271" i="1"/>
  <c r="I207" i="1"/>
  <c r="C205" i="1"/>
  <c r="C323" i="1"/>
  <c r="D207" i="1"/>
  <c r="C209" i="1" s="1"/>
  <c r="D100" i="1"/>
  <c r="D116" i="1"/>
  <c r="D123" i="1"/>
  <c r="G134" i="1"/>
  <c r="D127" i="1"/>
  <c r="F134" i="1"/>
  <c r="I116" i="1"/>
  <c r="I123" i="1"/>
  <c r="D133" i="1"/>
  <c r="C102" i="1"/>
  <c r="C175" i="1" s="1"/>
  <c r="C248" i="1" s="1"/>
  <c r="C321" i="1" s="1"/>
  <c r="C394" i="1" s="1"/>
  <c r="C126" i="1"/>
  <c r="C129" i="1"/>
  <c r="I100" i="1"/>
  <c r="E134" i="1"/>
  <c r="C82" i="1"/>
  <c r="C155" i="1" s="1"/>
  <c r="C118" i="1"/>
  <c r="C191" i="1" s="1"/>
  <c r="J64" i="1"/>
  <c r="H60" i="1"/>
  <c r="G60" i="1"/>
  <c r="F60" i="1"/>
  <c r="E60" i="1"/>
  <c r="C60" i="1"/>
  <c r="I59" i="1"/>
  <c r="I60" i="1" s="1"/>
  <c r="D60" i="1"/>
  <c r="H57" i="1"/>
  <c r="G57" i="1"/>
  <c r="F57" i="1"/>
  <c r="E57" i="1"/>
  <c r="I56" i="1"/>
  <c r="I57" i="1" s="1"/>
  <c r="D57" i="1"/>
  <c r="H54" i="1"/>
  <c r="G54" i="1"/>
  <c r="F54" i="1"/>
  <c r="E54" i="1"/>
  <c r="I53" i="1"/>
  <c r="I52" i="1"/>
  <c r="H50" i="1"/>
  <c r="G50" i="1"/>
  <c r="F50" i="1"/>
  <c r="E50" i="1"/>
  <c r="I49" i="1"/>
  <c r="I48" i="1"/>
  <c r="I47" i="1"/>
  <c r="I46" i="1"/>
  <c r="I45" i="1"/>
  <c r="H43" i="1"/>
  <c r="G43" i="1"/>
  <c r="F43" i="1"/>
  <c r="E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27" i="1"/>
  <c r="G27" i="1"/>
  <c r="F27" i="1"/>
  <c r="E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C467" i="1" l="1"/>
  <c r="C396" i="1"/>
  <c r="C469" i="1" s="1"/>
  <c r="C542" i="1" s="1"/>
  <c r="C615" i="1" s="1"/>
  <c r="C206" i="1"/>
  <c r="C278" i="1"/>
  <c r="C264" i="1"/>
  <c r="C130" i="1"/>
  <c r="C202" i="1"/>
  <c r="C344" i="1"/>
  <c r="C228" i="1"/>
  <c r="C127" i="1"/>
  <c r="C199" i="1"/>
  <c r="D134" i="1"/>
  <c r="C136" i="1" s="1"/>
  <c r="G61" i="1"/>
  <c r="I134" i="1"/>
  <c r="H61" i="1"/>
  <c r="I54" i="1"/>
  <c r="F61" i="1"/>
  <c r="D50" i="1"/>
  <c r="E65" i="1"/>
  <c r="C54" i="1"/>
  <c r="D54" i="1"/>
  <c r="I50" i="1"/>
  <c r="D43" i="1"/>
  <c r="I43" i="1"/>
  <c r="I27" i="1"/>
  <c r="E61" i="1"/>
  <c r="D27" i="1"/>
  <c r="C57" i="1"/>
  <c r="C203" i="1" l="1"/>
  <c r="C275" i="1"/>
  <c r="C279" i="1"/>
  <c r="C351" i="1"/>
  <c r="C272" i="1"/>
  <c r="C200" i="1"/>
  <c r="C301" i="1"/>
  <c r="C417" i="1"/>
  <c r="C490" i="1" s="1"/>
  <c r="C337" i="1"/>
  <c r="C540" i="1"/>
  <c r="D61" i="1"/>
  <c r="C63" i="1" s="1"/>
  <c r="I61" i="1"/>
  <c r="C352" i="1" l="1"/>
  <c r="C424" i="1"/>
  <c r="C374" i="1"/>
  <c r="C276" i="1"/>
  <c r="C348" i="1"/>
  <c r="C410" i="1"/>
  <c r="C613" i="1"/>
  <c r="C563" i="1"/>
  <c r="C345" i="1"/>
  <c r="C273" i="1"/>
  <c r="C111" i="1"/>
  <c r="C184" i="1" s="1"/>
  <c r="C257" i="1" s="1"/>
  <c r="C330" i="1" s="1"/>
  <c r="C403" i="1" s="1"/>
  <c r="C476" i="1" s="1"/>
  <c r="C549" i="1" s="1"/>
  <c r="C622" i="1" s="1"/>
  <c r="C110" i="1"/>
  <c r="C183" i="1" s="1"/>
  <c r="C96" i="1"/>
  <c r="C169" i="1" s="1"/>
  <c r="C242" i="1" s="1"/>
  <c r="C315" i="1" s="1"/>
  <c r="C388" i="1" s="1"/>
  <c r="C93" i="1"/>
  <c r="C166" i="1" s="1"/>
  <c r="C239" i="1" s="1"/>
  <c r="C312" i="1" s="1"/>
  <c r="C385" i="1" s="1"/>
  <c r="C91" i="1"/>
  <c r="C164" i="1" s="1"/>
  <c r="C237" i="1" l="1"/>
  <c r="C173" i="1"/>
  <c r="C256" i="1"/>
  <c r="C189" i="1"/>
  <c r="C349" i="1"/>
  <c r="C421" i="1"/>
  <c r="C425" i="1"/>
  <c r="C497" i="1"/>
  <c r="C636" i="1"/>
  <c r="C483" i="1"/>
  <c r="C418" i="1"/>
  <c r="C346" i="1"/>
  <c r="C100" i="1"/>
  <c r="C116" i="1"/>
  <c r="C50" i="1"/>
  <c r="C122" i="1"/>
  <c r="C27" i="1"/>
  <c r="C43" i="1"/>
  <c r="C556" i="1" l="1"/>
  <c r="C498" i="1"/>
  <c r="C570" i="1"/>
  <c r="C419" i="1"/>
  <c r="C491" i="1"/>
  <c r="C422" i="1"/>
  <c r="C494" i="1"/>
  <c r="C329" i="1"/>
  <c r="C262" i="1"/>
  <c r="C123" i="1"/>
  <c r="C195" i="1"/>
  <c r="C310" i="1"/>
  <c r="C246" i="1"/>
  <c r="C134" i="1"/>
  <c r="C61" i="1"/>
  <c r="C571" i="1" l="1"/>
  <c r="C643" i="1"/>
  <c r="C644" i="1" s="1"/>
  <c r="C564" i="1"/>
  <c r="C492" i="1"/>
  <c r="C629" i="1"/>
  <c r="C402" i="1"/>
  <c r="C335" i="1"/>
  <c r="C268" i="1"/>
  <c r="C196" i="1"/>
  <c r="C207" i="1" s="1"/>
  <c r="C383" i="1"/>
  <c r="C319" i="1"/>
  <c r="C495" i="1"/>
  <c r="C567" i="1"/>
  <c r="C341" i="1" l="1"/>
  <c r="C269" i="1"/>
  <c r="C280" i="1" s="1"/>
  <c r="C392" i="1"/>
  <c r="C475" i="1"/>
  <c r="C408" i="1"/>
  <c r="C637" i="1"/>
  <c r="C638" i="1" s="1"/>
  <c r="C565" i="1"/>
  <c r="C568" i="1"/>
  <c r="C640" i="1"/>
  <c r="C641" i="1" s="1"/>
  <c r="C548" i="1" l="1"/>
  <c r="C481" i="1"/>
  <c r="C414" i="1"/>
  <c r="C342" i="1"/>
  <c r="C353" i="1" s="1"/>
  <c r="C621" i="1" l="1"/>
  <c r="C627" i="1" s="1"/>
  <c r="C554" i="1"/>
  <c r="C487" i="1"/>
  <c r="C415" i="1"/>
  <c r="C426" i="1" s="1"/>
  <c r="C560" i="1" l="1"/>
  <c r="C488" i="1"/>
  <c r="C633" i="1" l="1"/>
  <c r="C634" i="1" s="1"/>
  <c r="C561" i="1"/>
  <c r="I450" i="1"/>
  <c r="I455" i="1"/>
  <c r="I458" i="1"/>
  <c r="I463" i="1"/>
  <c r="I459" i="1"/>
  <c r="I462" i="1"/>
  <c r="I448" i="1"/>
  <c r="I453" i="1"/>
  <c r="I449" i="1"/>
  <c r="I457" i="1"/>
  <c r="I460" i="1"/>
  <c r="I451" i="1"/>
  <c r="I461" i="1"/>
  <c r="I452" i="1"/>
  <c r="I456" i="1"/>
  <c r="D460" i="1"/>
  <c r="C460" i="1" s="1"/>
  <c r="C533" i="1" s="1"/>
  <c r="C606" i="1" s="1"/>
  <c r="C679" i="1" s="1"/>
  <c r="C752" i="1" s="1"/>
  <c r="C825" i="1" s="1"/>
  <c r="D457" i="1"/>
  <c r="C457" i="1" s="1"/>
  <c r="C530" i="1" s="1"/>
  <c r="C603" i="1" s="1"/>
  <c r="C676" i="1" s="1"/>
  <c r="C749" i="1" s="1"/>
  <c r="C822" i="1" s="1"/>
  <c r="I454" i="1"/>
  <c r="D463" i="1"/>
  <c r="C463" i="1" s="1"/>
  <c r="C536" i="1" s="1"/>
  <c r="C609" i="1" s="1"/>
  <c r="C682" i="1" s="1"/>
  <c r="C755" i="1" s="1"/>
  <c r="C828" i="1" s="1"/>
  <c r="I464" i="1"/>
  <c r="D450" i="1"/>
  <c r="C450" i="1" s="1"/>
  <c r="C523" i="1" s="1"/>
  <c r="C596" i="1" s="1"/>
  <c r="C669" i="1" s="1"/>
  <c r="C742" i="1" s="1"/>
  <c r="C815" i="1" s="1"/>
  <c r="D451" i="1"/>
  <c r="C451" i="1" s="1"/>
  <c r="C524" i="1" s="1"/>
  <c r="C597" i="1" s="1"/>
  <c r="C670" i="1" s="1"/>
  <c r="C743" i="1" s="1"/>
  <c r="C816" i="1" s="1"/>
  <c r="D458" i="1"/>
  <c r="C458" i="1" s="1"/>
  <c r="C531" i="1" s="1"/>
  <c r="C604" i="1" s="1"/>
  <c r="C677" i="1" s="1"/>
  <c r="C750" i="1" s="1"/>
  <c r="C823" i="1" s="1"/>
  <c r="D459" i="1"/>
  <c r="C459" i="1" s="1"/>
  <c r="C532" i="1" s="1"/>
  <c r="C605" i="1" s="1"/>
  <c r="C678" i="1" s="1"/>
  <c r="C751" i="1" s="1"/>
  <c r="C824" i="1" s="1"/>
  <c r="C454" i="1"/>
  <c r="C527" i="1" s="1"/>
  <c r="C600" i="1" s="1"/>
  <c r="C673" i="1" s="1"/>
  <c r="C746" i="1" s="1"/>
  <c r="C819" i="1" s="1"/>
  <c r="D454" i="1"/>
  <c r="D464" i="1"/>
  <c r="C464" i="1" s="1"/>
  <c r="C537" i="1" s="1"/>
  <c r="C610" i="1" s="1"/>
  <c r="C683" i="1" s="1"/>
  <c r="C756" i="1" s="1"/>
  <c r="C829" i="1" s="1"/>
  <c r="E465" i="1"/>
  <c r="E499" i="1" s="1"/>
  <c r="I447" i="1"/>
  <c r="I465" i="1" s="1"/>
  <c r="I499" i="1" s="1"/>
  <c r="D447" i="1"/>
  <c r="D461" i="1"/>
  <c r="C461" i="1" s="1"/>
  <c r="C534" i="1" s="1"/>
  <c r="C607" i="1" s="1"/>
  <c r="C680" i="1" s="1"/>
  <c r="C753" i="1" s="1"/>
  <c r="C826" i="1" s="1"/>
  <c r="D453" i="1"/>
  <c r="C453" i="1"/>
  <c r="C526" i="1" s="1"/>
  <c r="C599" i="1" s="1"/>
  <c r="C672" i="1" s="1"/>
  <c r="C745" i="1" s="1"/>
  <c r="C818" i="1" s="1"/>
  <c r="D452" i="1"/>
  <c r="C452" i="1" s="1"/>
  <c r="C525" i="1" s="1"/>
  <c r="C598" i="1" s="1"/>
  <c r="C671" i="1" s="1"/>
  <c r="C744" i="1" s="1"/>
  <c r="C817" i="1" s="1"/>
  <c r="D455" i="1"/>
  <c r="C455" i="1" s="1"/>
  <c r="C528" i="1" s="1"/>
  <c r="C601" i="1" s="1"/>
  <c r="C674" i="1" s="1"/>
  <c r="C747" i="1" s="1"/>
  <c r="C820" i="1" s="1"/>
  <c r="D448" i="1"/>
  <c r="C448" i="1" s="1"/>
  <c r="C521" i="1" s="1"/>
  <c r="C594" i="1" s="1"/>
  <c r="C667" i="1" s="1"/>
  <c r="C740" i="1" s="1"/>
  <c r="C813" i="1" s="1"/>
  <c r="D449" i="1"/>
  <c r="C449" i="1" s="1"/>
  <c r="C522" i="1" s="1"/>
  <c r="C595" i="1" s="1"/>
  <c r="C668" i="1" s="1"/>
  <c r="C741" i="1" s="1"/>
  <c r="C814" i="1" s="1"/>
  <c r="D456" i="1"/>
  <c r="C456" i="1" s="1"/>
  <c r="C529" i="1" s="1"/>
  <c r="C602" i="1" s="1"/>
  <c r="C675" i="1" s="1"/>
  <c r="C748" i="1" s="1"/>
  <c r="C821" i="1" s="1"/>
  <c r="D462" i="1"/>
  <c r="C462" i="1" s="1"/>
  <c r="C535" i="1" s="1"/>
  <c r="C608" i="1" s="1"/>
  <c r="C681" i="1" s="1"/>
  <c r="C754" i="1" s="1"/>
  <c r="C827" i="1" s="1"/>
  <c r="D465" i="1" l="1"/>
  <c r="D499" i="1" s="1"/>
  <c r="C501" i="1" s="1"/>
  <c r="C447" i="1"/>
  <c r="C520" i="1" l="1"/>
  <c r="C465" i="1"/>
  <c r="C499" i="1" s="1"/>
  <c r="C538" i="1" l="1"/>
  <c r="C572" i="1" s="1"/>
  <c r="C593" i="1"/>
  <c r="C666" i="1" l="1"/>
  <c r="C611" i="1"/>
  <c r="C645" i="1" s="1"/>
  <c r="C739" i="1" l="1"/>
  <c r="C684" i="1"/>
  <c r="C718" i="1" s="1"/>
  <c r="C757" i="1" l="1"/>
  <c r="C791" i="1" s="1"/>
  <c r="C812" i="1"/>
  <c r="C830" i="1" s="1"/>
  <c r="C864" i="1" s="1"/>
</calcChain>
</file>

<file path=xl/sharedStrings.xml><?xml version="1.0" encoding="utf-8"?>
<sst xmlns="http://schemas.openxmlformats.org/spreadsheetml/2006/main" count="1135" uniqueCount="141">
  <si>
    <t>মোংলা বন্দর কর্তৃপক্ষ</t>
  </si>
  <si>
    <t xml:space="preserve">মোংলা, বাগেরহাট। </t>
  </si>
  <si>
    <t xml:space="preserve">ক্রমিক নং </t>
  </si>
  <si>
    <t xml:space="preserve">মাশুলের প্রকৃতি </t>
  </si>
  <si>
    <t xml:space="preserve">প্রকৃত ক্রমবর্ধিষ্ণু আয় </t>
  </si>
  <si>
    <t xml:space="preserve">নগদ/ব্যাংকের মাধ্যমে জমা </t>
  </si>
  <si>
    <t xml:space="preserve">মন্তব্য </t>
  </si>
  <si>
    <t xml:space="preserve">(ক) </t>
  </si>
  <si>
    <t xml:space="preserve">কন্টেইনার হিসাবঃ </t>
  </si>
  <si>
    <t xml:space="preserve">(খ) </t>
  </si>
  <si>
    <t xml:space="preserve">মোট (ক) কন্টেইনার হিসাবঃ </t>
  </si>
  <si>
    <t xml:space="preserve">(গ) </t>
  </si>
  <si>
    <t xml:space="preserve">অভ্যন্তরীণ নৌযান হিসাবঃ </t>
  </si>
  <si>
    <t xml:space="preserve">মোট (গ) জলযান শাখাঃ  </t>
  </si>
  <si>
    <t>(ঘ)</t>
  </si>
  <si>
    <t xml:space="preserve">ইকুইপমেন্ট শাখাঃ </t>
  </si>
  <si>
    <t>ইকুইপমেন্ট চার্জ</t>
  </si>
  <si>
    <t xml:space="preserve">এক্সট্রা কন্টেইনার মুভমেন্ট চার্জ </t>
  </si>
  <si>
    <t xml:space="preserve">মোট (ঘ) ইকুইপমেন্ট শাখাঃ </t>
  </si>
  <si>
    <t>(ঙ)</t>
  </si>
  <si>
    <t xml:space="preserve">গেট ও ওজন সেতু শাখাঃ </t>
  </si>
  <si>
    <t xml:space="preserve">ওয়েমেন্ট চার্জ </t>
  </si>
  <si>
    <t xml:space="preserve">মোট (ঙ) গেট ও ওজন সেতু শাখাঃ </t>
  </si>
  <si>
    <t xml:space="preserve">(চ) </t>
  </si>
  <si>
    <t xml:space="preserve">স্টাফিং শাখাঃ </t>
  </si>
  <si>
    <t xml:space="preserve">রিভার ডিউজ </t>
  </si>
  <si>
    <t xml:space="preserve">সর্বমোট (ক+খ+গ+ঘ+ঙ+চ)- 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</si>
  <si>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</si>
  <si>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</si>
  <si>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</si>
  <si>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</si>
  <si>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লিফট অন লিফট অব চার্জ </t>
  </si>
  <si>
    <t xml:space="preserve">হোয়েষ্টিং চার্জ </t>
  </si>
  <si>
    <t xml:space="preserve">কার্পেন্টার চার্জ </t>
  </si>
  <si>
    <t xml:space="preserve">চেঞ্জ অভ স্ট্যাটাস চার্জ </t>
  </si>
  <si>
    <t xml:space="preserve">বিলম্ব সুদ </t>
  </si>
  <si>
    <t xml:space="preserve">এক্সট্রা মুভমেন্ট চার্জ </t>
  </si>
  <si>
    <t xml:space="preserve">ওয়ার্ফরেন্ট চার্জ </t>
  </si>
  <si>
    <t xml:space="preserve">জেনারেটর চার্জ </t>
  </si>
  <si>
    <t xml:space="preserve">অগ্রিম জমা </t>
  </si>
  <si>
    <t xml:space="preserve">বিবিধ চার্জ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</si>
  <si>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</si>
  <si>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</si>
  <si>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</si>
  <si>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</si>
  <si>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</si>
  <si>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 xml:space="preserve">টার্মিনাল চার্জ </t>
  </si>
  <si>
    <t xml:space="preserve">প্রস্তুতকারী </t>
  </si>
  <si>
    <t xml:space="preserve">পরীক্ষা ও যাচাইকারী, টি আই (রাজস্ব) </t>
  </si>
  <si>
    <t xml:space="preserve">ট্রাফিক অফিসার (ডকু ও রাজস্ব) </t>
  </si>
  <si>
    <t>৪ (৫+৬)</t>
  </si>
  <si>
    <t>৯ (৫+৭+৮)</t>
  </si>
  <si>
    <t xml:space="preserve">ইকুইপমেন্ট চার্জ </t>
  </si>
  <si>
    <t xml:space="preserve">উক্ত অর্থ ব্যতীত লেভী বাবদ উল্লেখিত শাখাসমূহের ক্রমিকের </t>
  </si>
  <si>
    <t>চ) হতে ৳</t>
  </si>
  <si>
    <t>ঙ) হতে ৳</t>
  </si>
  <si>
    <t>ঘ) হতে ৳</t>
  </si>
  <si>
    <t>গ) হতে ৳</t>
  </si>
  <si>
    <t>খ) হতে ৳</t>
  </si>
  <si>
    <t>ক) হতে ৳</t>
  </si>
  <si>
    <t>টাকাসহ সর্বমোট ৳</t>
  </si>
  <si>
    <t xml:space="preserve">আদায় হয়েছে যা কর্তৃপক্ষের এসটিডি-২৬ এ জমা হয়েছে।  </t>
  </si>
  <si>
    <t xml:space="preserve">এবং পূর্ববর্তী মাস পর্যন্ত মোট </t>
  </si>
  <si>
    <t>মোট ৳</t>
  </si>
  <si>
    <t xml:space="preserve">পণ্য (জেটি, শেড ও ওয়্যারহাউজ) হিসাবঃ </t>
  </si>
  <si>
    <t xml:space="preserve">মোট (খ) পণ্য (জেটি, শেড ও ওয়্যারহাউজ) হিসাবঃ </t>
  </si>
  <si>
    <t>শিপিং চার্জ</t>
  </si>
  <si>
    <t>স্টোরেজ চার্জ</t>
  </si>
  <si>
    <t>বিবিধ চার্জ</t>
  </si>
  <si>
    <t xml:space="preserve">বকেয়া অর্থ সংগৃহীত </t>
  </si>
  <si>
    <t xml:space="preserve">স্টাফিং এর জন্য স্থানান্তর </t>
  </si>
  <si>
    <t xml:space="preserve">বিঃ দ্রঃ </t>
  </si>
  <si>
    <t xml:space="preserve">জুলাই -২০২২ মাসের সর্বমোট আয় </t>
  </si>
  <si>
    <t xml:space="preserve">জুলাই -২০২২ মাসের সর্বমোট সংগৃহীত অর্থের পরিমাণ </t>
  </si>
  <si>
    <t xml:space="preserve">জুলাই -২০২২ মাসের বকেয়া অর্থের পরিমাণ </t>
  </si>
  <si>
    <t xml:space="preserve">২০২২-২৩ অর্থ বছরের </t>
  </si>
  <si>
    <t xml:space="preserve">২০২২-২৩ অর্থ বছরের পূর্বের </t>
  </si>
  <si>
    <t>মন্তব্যঃ জুলাই/২০২২ মাসে মোট আয়ের পরিমাণ ৳</t>
  </si>
  <si>
    <r>
      <t xml:space="preserve">মবক’র যান্ত্রিক ও তড়িৎ বিভাগের পত্র নং- </t>
    </r>
    <r>
      <rPr>
        <b/>
        <sz val="11"/>
        <color theme="1"/>
        <rFont val="Nikosh"/>
      </rPr>
      <t xml:space="preserve"> ১৮.১৪.০১৫৮.৪১৩.০৭.০০১.২০-১৫৭</t>
    </r>
    <r>
      <rPr>
        <sz val="11"/>
        <color theme="1"/>
        <rFont val="Nikosh"/>
      </rPr>
      <t xml:space="preserve"> তারিখঃ</t>
    </r>
    <r>
      <rPr>
        <b/>
        <sz val="11"/>
        <color theme="1"/>
        <rFont val="Nikosh"/>
      </rPr>
      <t xml:space="preserve"> ৩০/০১/২০২২ ইং</t>
    </r>
    <r>
      <rPr>
        <sz val="11"/>
        <color theme="1"/>
        <rFont val="Nikosh"/>
      </rPr>
      <t xml:space="preserve"> এর প্রেক্ষিতে চালান নং  </t>
    </r>
    <r>
      <rPr>
        <b/>
        <sz val="10"/>
        <color theme="1"/>
        <rFont val="Times New Roman"/>
        <family val="1"/>
      </rPr>
      <t>CA-9345 Dt: 31/01/2022</t>
    </r>
    <r>
      <rPr>
        <sz val="11"/>
        <color theme="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 </t>
    </r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</si>
  <si>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বছরের জুলাই -২০২২ খ্রিঃ মাসে বন্দর জেটিতে অর্জিত রাজস্ব আয়ের একীভূত হিসাব বিবরণী। </t>
    </r>
  </si>
  <si>
    <t xml:space="preserve"> </t>
  </si>
  <si>
    <t xml:space="preserve">আগস্ট -২০২২ মাসের সর্বমোট আয় </t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</si>
  <si>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বছরের আগস্ট  -২০২২ খ্রিঃ মাসে বন্দর জেটিতে অর্জিত রাজস্ব আয়ের একীভূত হিসাব বিবরণী। </t>
    </r>
  </si>
  <si>
    <t xml:space="preserve">আগস্ট  -২০২২ মাসের সর্বমোট সংগৃহীত অর্থের পরিমাণ </t>
  </si>
  <si>
    <t xml:space="preserve">আগস্ট  -২০২২ মাসের বকেয়া অর্থের পরিমাণ </t>
  </si>
  <si>
    <t xml:space="preserve">সেপ্টেম্বর -২০২২ মাসের সর্বমোট আয় </t>
  </si>
  <si>
    <t xml:space="preserve">সেপ্টেম্বর  -২০২২ মাসের সর্বমোট সংগৃহীত অর্থের পরিমাণ </t>
  </si>
  <si>
    <t xml:space="preserve">সেপ্টেম্বর  -২০২২ মাসের বকেয়া অর্থের পরিমাণ </t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</si>
  <si>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সেপ্টেম্বর -২০২২ খ্রিঃ মাসে বন্দর জেটিতে অর্জিত রাজস্ব আয়ের একীভূত হিসাব বিবরণী। </t>
    </r>
  </si>
  <si>
    <t>মন্তব্যঃ সেপ্টেম্বর/২০২২ মাসে মোট আয়ের পরিমাণ ৳</t>
  </si>
  <si>
    <t xml:space="preserve">অক্টোবর -২০২২ মাসের সর্বমোট আয় </t>
  </si>
  <si>
    <t xml:space="preserve">অক্টোবর  -২০২২ মাসের সর্বমোট সংগৃহীত অর্থের পরিমাণ </t>
  </si>
  <si>
    <t xml:space="preserve">অক্টোবর  -২০২২ মাসের বকেয়া অর্থের পরিমাণ </t>
  </si>
  <si>
    <t>মন্তব্যঃ অক্টোবর/২০২২ মাসে মোট আয়ের পরিমাণ ৳</t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</si>
  <si>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নভেম্বর-২০২২ খ্রিঃ মাসে বন্দর জেটিতে অর্জিত রাজস্ব আয়ের একীভূত হিসাব বিবরণী। </t>
    </r>
  </si>
  <si>
    <t xml:space="preserve">নভেম্বর -২০২২ মাসের সর্বমোট আয় </t>
  </si>
  <si>
    <t xml:space="preserve">নভেম্বর  -২০২২ মাসের সর্বমোট সংগৃহীত অর্থের পরিমাণ </t>
  </si>
  <si>
    <r>
      <t xml:space="preserve">মবক’র যান্ত্রিক ও তড়িৎ বিভাগের পত্র নং- </t>
    </r>
    <r>
      <rPr>
        <b/>
        <sz val="11"/>
        <color theme="1"/>
        <rFont val="Nikosh"/>
      </rPr>
      <t xml:space="preserve"> ১৮.১৪.০১৫৮.৪১৩.০৭.০০১.২০-১৫৭</t>
    </r>
    <r>
      <rPr>
        <sz val="11"/>
        <color theme="1"/>
        <rFont val="Nikosh"/>
      </rPr>
      <t xml:space="preserve"> তারিখঃ</t>
    </r>
    <r>
      <rPr>
        <b/>
        <sz val="11"/>
        <color theme="1"/>
        <rFont val="Nikosh"/>
      </rPr>
      <t xml:space="preserve"> ৩০/০১/২০২২ ইং</t>
    </r>
    <r>
      <rPr>
        <sz val="11"/>
        <color theme="1"/>
        <rFont val="Nikosh"/>
      </rPr>
      <t xml:space="preserve"> এর প্রেক্ষিতে চালান নং  </t>
    </r>
    <r>
      <rPr>
        <b/>
        <sz val="10"/>
        <color theme="1"/>
        <rFont val="Times New Roman"/>
        <family val="1"/>
      </rPr>
      <t>CA-9345 Dt: 31/01/2022</t>
    </r>
    <r>
      <rPr>
        <sz val="11"/>
        <color theme="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</t>
    </r>
    <r>
      <rPr>
        <b/>
        <sz val="11"/>
        <color theme="1"/>
        <rFont val="Nikosh"/>
      </rPr>
      <t xml:space="preserve"> সিরিয়াল নং (খ) ভুলক্রমে জুলাই/22 মাসে স্পেসরেন্ট এ ২,১১,২৪৯.৯২ টাকা হিসাব থেকে বাদ পড়ে যায় । যাহা এই মাসে ক্রমবর্ধিষ্ণুতে সমন্বয় করা হলো ।সিরিয়াল নং (ঙ) ভুলক্রমে অক্টোবর/22 মাসে ওয়েমেন্ট চার্জ  এ ৪৫৫৩৩.২৮ টাকা টাকা হিসাব বেশি দেখানো হয় । যাহা এই মাসে ক্রমবর্ধিষ্ণুতে সমন্বয় করা হলো ।</t>
    </r>
  </si>
  <si>
    <t>মন্তব্যঃ নভেম্বর/২০২২ মাসে মোট আয়ের পরিমাণ ৳</t>
  </si>
  <si>
    <t xml:space="preserve">নভেম্বর  -২০২২ মাসের বকেয়া অর্থের পরিমাণ </t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</si>
  <si>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অক্টোবর -২০২২ খ্রিঃ মাসে বন্দর জেটিতে অর্জিত রাজস্ব আয়ের একীভূত হিসাব বিবরণী। </t>
    </r>
  </si>
  <si>
    <t xml:space="preserve">ডিসেম্বর -২০২২ মাসের সর্বমোট আয় </t>
  </si>
  <si>
    <t xml:space="preserve">ডিসেম্বর  -২০২২ মাসের সর্বমোট সংগৃহীত অর্থের পরিমাণ </t>
  </si>
  <si>
    <t xml:space="preserve">ডিসেম্বর  -২০২২ মাসের বকেয়া অর্থের পরিমাণ </t>
  </si>
  <si>
    <t>মন্তব্যঃ ডিসেম্বর/২০২২ মাসে মোট আয়ের পরিমাণ ৳</t>
  </si>
  <si>
    <t xml:space="preserve">জানুয়ারি -২০২৩ মাসের সর্বমোট আয় </t>
  </si>
  <si>
    <t xml:space="preserve">জানুয়ারি -২০২৩ মাসের সর্বমোট সংগৃহীত অর্থের পরিমাণ </t>
  </si>
  <si>
    <t xml:space="preserve">জানুয়ারি -২০২৩ মাসের বকেয়া অর্থের পরিমাণ </t>
  </si>
  <si>
    <t>মন্তব্যঃ জানুয়ারি -২০২৩ মাসে মোট আয়ের পরিমাণ ৳</t>
  </si>
  <si>
    <t xml:space="preserve">ট্রান্সশিপমেন্ট / রি-শিপমেন্ট চার্জ </t>
  </si>
  <si>
    <t xml:space="preserve">ফেব্রুয়ারী -২০২৩ মাসের সর্বমোট আয় </t>
  </si>
  <si>
    <t xml:space="preserve">ফেব্রুয়ারী -২০২৩ মাসের সর্বমোট সংগৃহীত অর্থের পরিমাণ </t>
  </si>
  <si>
    <t xml:space="preserve">ফেব্রুয়ারী -২০২৩ মাসের বকেয়া অর্থের পরিমাণ </t>
  </si>
  <si>
    <t>মন্তব্যঃ ফেব্রুয়ারী -২০২৩ মাসে মোট আয়ের পরিমাণ ৳</t>
  </si>
  <si>
    <t>মন্তব্যঃ মার্চ -২০২৩ মাসে মোট আয়ের পরিমাণ ৳</t>
  </si>
  <si>
    <t xml:space="preserve">মার্চ -২০২৩ মাসের সর্বমোট আয় </t>
  </si>
  <si>
    <t xml:space="preserve">মার্চ -২০২৩ মাসের সর্বমোট সংগৃহীত অর্থের পরিমাণ </t>
  </si>
  <si>
    <t xml:space="preserve">মার্চ -২০২৩ মাসের বকেয়া অর্থের পরিমাণ </t>
  </si>
  <si>
    <t xml:space="preserve">এপ্রিল-২০২৩ মাসের সর্বমোট আয় </t>
  </si>
  <si>
    <t xml:space="preserve">এপ্রিল -২০২৩ মাসের সর্বমোট সংগৃহীত অর্থের পরিমাণ </t>
  </si>
  <si>
    <t xml:space="preserve">এপ্রিল-২০২৩ মাসের বকেয়া অর্থের পরিমাণ </t>
  </si>
  <si>
    <t>মন্তব্যঃ এপ্রিল -২০২৩ মাসে মোট আয়ের পরিমাণ ৳</t>
  </si>
  <si>
    <t xml:space="preserve">মে-২০২৩ মাসের সর্বমোট আয় </t>
  </si>
  <si>
    <t xml:space="preserve">মে -২০২৩ মাসের সর্বমোট সংগৃহীত অর্থের পরিমাণ </t>
  </si>
  <si>
    <t xml:space="preserve">মে-২০২৩ মাসের বকেয়া অর্থের পরিমাণ </t>
  </si>
  <si>
    <t>মন্তব্যঃ মে -২০২৩ মাসে মোট আয়ের পরিমাণ ৳</t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</si>
  <si>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জুন-২০২৩ খ্রিঃ মাসে বন্দর জেটিতে অর্জিত রাজস্ব আয়ের একীভূত হিসাব বিবরণী। </t>
    </r>
  </si>
  <si>
    <t xml:space="preserve">জুন-২০২৩ মাসের সর্বমোট আয় </t>
  </si>
  <si>
    <t xml:space="preserve">জুন -২০২৩ মাসের সর্বমোট সংগৃহীত অর্থের পরিমাণ </t>
  </si>
  <si>
    <t xml:space="preserve">জুন-২০২৩ মাসের বকেয়া অর্থের পরিমাণ </t>
  </si>
  <si>
    <r>
      <t xml:space="preserve">০১. মবক’র যান্ত্রিক ও তড়িৎ বিভাগের পত্র নং- </t>
    </r>
    <r>
      <rPr>
        <b/>
        <sz val="11"/>
        <color theme="1"/>
        <rFont val="Nikosh"/>
      </rPr>
      <t xml:space="preserve"> ১৮.১৪.০১৫৮.৪১৩.০৭.০০১.২০-১৫৭</t>
    </r>
    <r>
      <rPr>
        <sz val="11"/>
        <color theme="1"/>
        <rFont val="Nikosh"/>
      </rPr>
      <t xml:space="preserve"> তারিখঃ</t>
    </r>
    <r>
      <rPr>
        <b/>
        <sz val="11"/>
        <color theme="1"/>
        <rFont val="Nikosh"/>
      </rPr>
      <t xml:space="preserve"> ৩০/০১/২০২২ ইং</t>
    </r>
    <r>
      <rPr>
        <sz val="11"/>
        <color theme="1"/>
        <rFont val="Nikosh"/>
      </rPr>
      <t xml:space="preserve"> এর প্রেক্ষিতে চালান নং  </t>
    </r>
    <r>
      <rPr>
        <b/>
        <sz val="10"/>
        <color theme="1"/>
        <rFont val="Times New Roman"/>
        <family val="1"/>
      </rPr>
      <t>CA-9345 Dt: 31/01/2022</t>
    </r>
    <r>
      <rPr>
        <sz val="11"/>
        <color theme="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</t>
    </r>
    <r>
      <rPr>
        <b/>
        <sz val="11"/>
        <color theme="1"/>
        <rFont val="Nikosh"/>
      </rPr>
      <t xml:space="preserve"> </t>
    </r>
  </si>
  <si>
    <t xml:space="preserve">০২. ক্রমিক (ক) কন্টেইনার হিসাব, জানুয়ারী-২০২৩ মাসে প্রদর্শিত আয় বিবরণীতে ভূলক্রমে ১২৩৫৮৩০৬.১৮ টাকা (খাত ভিত্তিক ডিসচার্জিং চার্জ- ৩৭৪৭৬৪৪.৬২ শিপমেন্ট চার্জ-৩০৭১২৫৯.৩০ স্টোরেজ চার্জ-৪৯৬৯৩২৪.৭৬ রেফার কন্টেইনার সার্ভিস চার্জ-২৮৯৪০৩.৫০ রিভার ডিউজ-৭৫১৭৪ ইকুইপমেন্ট চার্জ-৮৯০০০ স্টাফিং এর জন্য স্থানান্তর-১১৬৫০০ টাকা) বেশি দেখানো হয়েছে, যাহা জুন-২০২৩ মাসের ক্রমবর্ধিঞ্চু আয়ের সাথে সমন্বয় করা হলো। </t>
  </si>
  <si>
    <t>মন্তব্যঃ জুন -২০২৩ মাসে মোট আয়ের পরিমাণ ৳</t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</si>
  <si>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ডিসেম্বর-২০২২ খ্রিঃ মাসে বন্দর জেটিতে অর্জিত রাজস্ব আয়ের একীভূত হিসাব বিবরণী। </t>
    </r>
  </si>
  <si>
    <r>
      <t xml:space="preserve">মবক’র যান্ত্রিক ও তড়িৎ বিভাগের পত্র নং- </t>
    </r>
    <r>
      <rPr>
        <b/>
        <sz val="11"/>
        <color theme="1"/>
        <rFont val="Nikosh"/>
      </rPr>
      <t xml:space="preserve"> ১৮.১৪.০১৫৮.৪১৩.০৭.০০১.২০-১৫৭</t>
    </r>
    <r>
      <rPr>
        <sz val="11"/>
        <color theme="1"/>
        <rFont val="Nikosh"/>
      </rPr>
      <t xml:space="preserve"> তারিখঃ</t>
    </r>
    <r>
      <rPr>
        <b/>
        <sz val="11"/>
        <color theme="1"/>
        <rFont val="Nikosh"/>
      </rPr>
      <t xml:space="preserve"> ৩০/০১/২০২২ ইং</t>
    </r>
    <r>
      <rPr>
        <sz val="11"/>
        <color theme="1"/>
        <rFont val="Nikosh"/>
      </rPr>
      <t xml:space="preserve"> এর প্রেক্ষিতে চালান নং  </t>
    </r>
    <r>
      <rPr>
        <b/>
        <sz val="10"/>
        <color theme="1"/>
        <rFont val="Times New Roman"/>
        <family val="1"/>
      </rPr>
      <t>CA-9345 Dt: 31/01/2022</t>
    </r>
    <r>
      <rPr>
        <sz val="11"/>
        <color theme="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</t>
    </r>
    <r>
      <rPr>
        <b/>
        <sz val="11"/>
        <color theme="1"/>
        <rFont val="Nikosh"/>
      </rPr>
      <t xml:space="preserve"> সিরিয়াল নং (ঘ) ভুলক্রমে সেপ্টম্বর/২২ মাসে এক্সট্রা কন্টেইনার মুভমেন্ট চার্জ এ ১০৯৬৪০.৭৪ টাকা হিসাব থেকে বাদ পড়ে যায় । যাহা এই মাসে ক্রমবর্ধিষ্ণুতে সমন্বয় করা হলো ।</t>
    </r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</si>
  <si>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জানুয়ারি-২০২৩ খ্রিঃ মাসে বন্দর জেটিতে অর্জিত রাজস্ব আয়ের একীভূত হিসাব বিবরণী। </t>
    </r>
  </si>
  <si>
    <r>
      <t xml:space="preserve">মবক’র যান্ত্রিক ও তড়িৎ বিভাগের পত্র নং- </t>
    </r>
    <r>
      <rPr>
        <b/>
        <sz val="11"/>
        <color theme="1"/>
        <rFont val="Nikosh"/>
      </rPr>
      <t xml:space="preserve"> ১৮.১৪.০১৫৮.৪১৩.০৭.০০১.২০-১৫৭</t>
    </r>
    <r>
      <rPr>
        <sz val="11"/>
        <color theme="1"/>
        <rFont val="Nikosh"/>
      </rPr>
      <t xml:space="preserve"> তারিখঃ</t>
    </r>
    <r>
      <rPr>
        <b/>
        <sz val="11"/>
        <color theme="1"/>
        <rFont val="Nikosh"/>
      </rPr>
      <t xml:space="preserve"> ৩০/০১/২০২২ ইং</t>
    </r>
    <r>
      <rPr>
        <sz val="11"/>
        <color theme="1"/>
        <rFont val="Nikosh"/>
      </rPr>
      <t xml:space="preserve"> এর প্রেক্ষিতে চালান নং  </t>
    </r>
    <r>
      <rPr>
        <b/>
        <sz val="10"/>
        <color theme="1"/>
        <rFont val="Times New Roman"/>
        <family val="1"/>
      </rPr>
      <t>CA-9345 Dt: 31/01/2022</t>
    </r>
    <r>
      <rPr>
        <sz val="11"/>
        <color theme="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</t>
    </r>
    <r>
      <rPr>
        <b/>
        <sz val="11"/>
        <color theme="1"/>
        <rFont val="Nikosh"/>
      </rPr>
      <t xml:space="preserve"> </t>
    </r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</si>
  <si>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ফেব্রুয়ারী-২০২৩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</si>
  <si>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মার্চ-২০২৩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</si>
  <si>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এপ্রিল-২০২৩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</si>
  <si>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২০২২-২৩ অর্থ বছরে মে-২০২৩ খ্রিঃ মাসে বন্দর জেটিতে অর্জিত রাজস্ব আয়ের একীভূত হিসাব বিবরণী।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</si>
</sst>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4"/>
      <color theme="1"/>
      <name val="Nikosh"/>
    </font>
    <font>
      <sz val="16"/>
      <color theme="1"/>
      <name val="Nikosh"/>
    </font>
    <font>
      <sz val="12"/>
      <color theme="1"/>
      <name val="Nikosh"/>
    </font>
    <font>
      <u/>
      <sz val="14"/>
      <color theme="1"/>
      <name val="Nikosh"/>
    </font>
    <font>
      <sz val="12"/>
      <color theme="0"/>
      <name val="Nikosh"/>
    </font>
    <font>
      <sz val="11"/>
      <color theme="0"/>
      <name val="Nikosh"/>
    </font>
    <font>
      <b/>
      <sz val="10"/>
      <color theme="1"/>
      <name val="Times New Roman"/>
      <family val="1"/>
    </font>
    <font>
      <b/>
      <sz val="11"/>
      <color theme="1"/>
      <name val="Nikosh"/>
    </font>
    <font>
      <sz val="11"/>
      <color rgb="FFFF0000"/>
      <name val="Nikosh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 vertical="center"/>
    </xf>
    <xf numFmtId="165" fontId="1" fillId="4" borderId="6" xfId="0" applyNumberFormat="1" applyFont="1" applyFill="1" applyBorder="1" applyAlignment="1">
      <alignment horizontal="left" vertical="center"/>
    </xf>
    <xf numFmtId="165" fontId="1" fillId="4" borderId="7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right" vertical="center"/>
    </xf>
    <xf numFmtId="165" fontId="1" fillId="4" borderId="0" xfId="0" applyNumberFormat="1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right" vertical="center"/>
    </xf>
    <xf numFmtId="165" fontId="1" fillId="4" borderId="9" xfId="0" applyNumberFormat="1" applyFont="1" applyFill="1" applyBorder="1" applyAlignment="1">
      <alignment horizontal="left" vertical="center"/>
    </xf>
    <xf numFmtId="165" fontId="1" fillId="4" borderId="11" xfId="0" applyNumberFormat="1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right" vertical="center"/>
    </xf>
    <xf numFmtId="0" fontId="1" fillId="0" borderId="0" xfId="0" applyFont="1"/>
    <xf numFmtId="2" fontId="1" fillId="0" borderId="0" xfId="0" applyNumberFormat="1" applyFont="1"/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7" fillId="3" borderId="2" xfId="0" applyNumberFormat="1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65" fontId="1" fillId="2" borderId="7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right" vertical="center"/>
    </xf>
    <xf numFmtId="165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165" fontId="1" fillId="2" borderId="9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165" fontId="1" fillId="2" borderId="11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76"/>
  <sheetViews>
    <sheetView tabSelected="1" topLeftCell="A861" zoomScaleNormal="100" workbookViewId="0">
      <selection activeCell="A865" sqref="A865:J865"/>
    </sheetView>
  </sheetViews>
  <sheetFormatPr defaultRowHeight="15.75" x14ac:dyDescent="0.25"/>
  <cols>
    <col min="1" max="1" width="10.7109375" style="1" customWidth="1"/>
    <col min="2" max="2" width="25.42578125" style="1" customWidth="1"/>
    <col min="3" max="3" width="16.7109375" style="1" customWidth="1"/>
    <col min="4" max="4" width="17.140625" style="1" customWidth="1"/>
    <col min="5" max="5" width="17" style="1" customWidth="1"/>
    <col min="6" max="6" width="17.85546875" style="1" customWidth="1"/>
    <col min="7" max="8" width="17.7109375" style="1" customWidth="1"/>
    <col min="9" max="9" width="16.28515625" style="1" customWidth="1"/>
    <col min="10" max="10" width="10.140625" style="1" customWidth="1"/>
    <col min="11" max="16384" width="9.140625" style="1"/>
  </cols>
  <sheetData>
    <row r="1" spans="1:10" ht="21.75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19.5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9.5" x14ac:dyDescent="0.25">
      <c r="A3" s="72" t="s">
        <v>79</v>
      </c>
      <c r="B3" s="72"/>
      <c r="C3" s="72"/>
      <c r="D3" s="72"/>
      <c r="E3" s="72"/>
      <c r="F3" s="72"/>
      <c r="G3" s="72"/>
      <c r="H3" s="72"/>
      <c r="I3" s="72"/>
      <c r="J3" s="72"/>
    </row>
    <row r="4" spans="1:10" ht="16.5" x14ac:dyDescent="0.25">
      <c r="A4" s="73" t="s">
        <v>2</v>
      </c>
      <c r="B4" s="73" t="s">
        <v>3</v>
      </c>
      <c r="C4" s="73" t="s">
        <v>4</v>
      </c>
      <c r="D4" s="74" t="s">
        <v>72</v>
      </c>
      <c r="E4" s="74" t="s">
        <v>73</v>
      </c>
      <c r="F4" s="74" t="s">
        <v>74</v>
      </c>
      <c r="G4" s="73" t="s">
        <v>69</v>
      </c>
      <c r="H4" s="73"/>
      <c r="I4" s="74" t="s">
        <v>5</v>
      </c>
      <c r="J4" s="73" t="s">
        <v>6</v>
      </c>
    </row>
    <row r="5" spans="1:10" ht="33" x14ac:dyDescent="0.25">
      <c r="A5" s="73"/>
      <c r="B5" s="73"/>
      <c r="C5" s="73"/>
      <c r="D5" s="74"/>
      <c r="E5" s="74"/>
      <c r="F5" s="74"/>
      <c r="G5" s="52" t="s">
        <v>75</v>
      </c>
      <c r="H5" s="53" t="s">
        <v>76</v>
      </c>
      <c r="I5" s="74"/>
      <c r="J5" s="73"/>
    </row>
    <row r="6" spans="1:10" ht="16.5" x14ac:dyDescent="0.25">
      <c r="A6" s="36">
        <v>1</v>
      </c>
      <c r="B6" s="36">
        <v>2</v>
      </c>
      <c r="C6" s="36">
        <v>3</v>
      </c>
      <c r="D6" s="36" t="s">
        <v>50</v>
      </c>
      <c r="E6" s="36">
        <v>5</v>
      </c>
      <c r="F6" s="36">
        <v>6</v>
      </c>
      <c r="G6" s="36">
        <v>7</v>
      </c>
      <c r="H6" s="36">
        <v>8</v>
      </c>
      <c r="I6" s="36" t="s">
        <v>51</v>
      </c>
      <c r="J6" s="36">
        <v>10</v>
      </c>
    </row>
    <row r="7" spans="1:10" x14ac:dyDescent="0.25">
      <c r="A7" s="67"/>
      <c r="B7" s="68"/>
      <c r="C7" s="68"/>
      <c r="D7" s="68"/>
      <c r="E7" s="68"/>
      <c r="F7" s="68"/>
      <c r="G7" s="68"/>
      <c r="H7" s="68"/>
      <c r="I7" s="68"/>
      <c r="J7" s="69"/>
    </row>
    <row r="8" spans="1:10" x14ac:dyDescent="0.25">
      <c r="A8" s="55" t="s">
        <v>7</v>
      </c>
      <c r="B8" s="54" t="s">
        <v>8</v>
      </c>
      <c r="C8" s="67"/>
      <c r="D8" s="68"/>
      <c r="E8" s="68"/>
      <c r="F8" s="68"/>
      <c r="G8" s="68"/>
      <c r="H8" s="68"/>
      <c r="I8" s="68"/>
      <c r="J8" s="69"/>
    </row>
    <row r="9" spans="1:10" x14ac:dyDescent="0.25">
      <c r="A9" s="21">
        <v>1</v>
      </c>
      <c r="B9" s="54" t="s">
        <v>27</v>
      </c>
      <c r="C9" s="22">
        <v>3923243.15</v>
      </c>
      <c r="D9" s="22">
        <f>SUM(E9,F9)</f>
        <v>3923243.15</v>
      </c>
      <c r="E9" s="22">
        <v>3923243.15</v>
      </c>
      <c r="F9" s="22">
        <v>0</v>
      </c>
      <c r="G9" s="22">
        <v>0</v>
      </c>
      <c r="H9" s="22">
        <v>0</v>
      </c>
      <c r="I9" s="22">
        <f>SUM(E9+G9+H9)</f>
        <v>3923243.15</v>
      </c>
      <c r="J9" s="55"/>
    </row>
    <row r="10" spans="1:10" x14ac:dyDescent="0.25">
      <c r="A10" s="21">
        <v>2</v>
      </c>
      <c r="B10" s="54" t="s">
        <v>28</v>
      </c>
      <c r="C10" s="22">
        <v>2525871.15</v>
      </c>
      <c r="D10" s="22">
        <f t="shared" ref="D10:D26" si="0">SUM(E10,F10)</f>
        <v>2525871.15</v>
      </c>
      <c r="E10" s="22">
        <v>2525871.15</v>
      </c>
      <c r="F10" s="22">
        <v>0</v>
      </c>
      <c r="G10" s="22">
        <v>0</v>
      </c>
      <c r="H10" s="22">
        <v>0</v>
      </c>
      <c r="I10" s="22">
        <f t="shared" ref="I10:I26" si="1">SUM(E10+G10+H10)</f>
        <v>2525871.15</v>
      </c>
      <c r="J10" s="55"/>
    </row>
    <row r="11" spans="1:10" x14ac:dyDescent="0.25">
      <c r="A11" s="21">
        <v>3</v>
      </c>
      <c r="B11" s="54" t="s">
        <v>29</v>
      </c>
      <c r="C11" s="22">
        <v>8279279.25</v>
      </c>
      <c r="D11" s="22">
        <f t="shared" si="0"/>
        <v>8279279.25</v>
      </c>
      <c r="E11" s="22">
        <v>8279279.25</v>
      </c>
      <c r="F11" s="22">
        <v>0</v>
      </c>
      <c r="G11" s="22">
        <v>0</v>
      </c>
      <c r="H11" s="22">
        <v>61961.25</v>
      </c>
      <c r="I11" s="22">
        <f>SUM(E11+G11+H11)</f>
        <v>8341240.5</v>
      </c>
      <c r="J11" s="55"/>
    </row>
    <row r="12" spans="1:10" x14ac:dyDescent="0.25">
      <c r="A12" s="21">
        <v>4</v>
      </c>
      <c r="B12" s="54" t="s">
        <v>30</v>
      </c>
      <c r="C12" s="22">
        <v>503424</v>
      </c>
      <c r="D12" s="22">
        <f t="shared" si="0"/>
        <v>503424</v>
      </c>
      <c r="E12" s="22">
        <v>503424</v>
      </c>
      <c r="F12" s="22">
        <v>0</v>
      </c>
      <c r="G12" s="22">
        <v>0</v>
      </c>
      <c r="H12" s="22">
        <v>0</v>
      </c>
      <c r="I12" s="22">
        <f t="shared" si="1"/>
        <v>503424</v>
      </c>
      <c r="J12" s="55"/>
    </row>
    <row r="13" spans="1:10" x14ac:dyDescent="0.25">
      <c r="A13" s="21">
        <v>5</v>
      </c>
      <c r="B13" s="54" t="s">
        <v>25</v>
      </c>
      <c r="C13" s="22">
        <v>381934</v>
      </c>
      <c r="D13" s="22">
        <f t="shared" si="0"/>
        <v>381934</v>
      </c>
      <c r="E13" s="22">
        <v>381934</v>
      </c>
      <c r="F13" s="22">
        <v>0</v>
      </c>
      <c r="G13" s="22">
        <v>0</v>
      </c>
      <c r="H13" s="22">
        <v>9384</v>
      </c>
      <c r="I13" s="22">
        <f t="shared" si="1"/>
        <v>391318</v>
      </c>
      <c r="J13" s="55"/>
    </row>
    <row r="14" spans="1:10" x14ac:dyDescent="0.25">
      <c r="A14" s="21">
        <v>6</v>
      </c>
      <c r="B14" s="54" t="s">
        <v>32</v>
      </c>
      <c r="C14" s="22">
        <v>1221375</v>
      </c>
      <c r="D14" s="22">
        <f t="shared" si="0"/>
        <v>1221375</v>
      </c>
      <c r="E14" s="22">
        <v>1221375</v>
      </c>
      <c r="F14" s="22">
        <v>0</v>
      </c>
      <c r="G14" s="22">
        <v>0</v>
      </c>
      <c r="H14" s="22">
        <v>39750</v>
      </c>
      <c r="I14" s="22">
        <f t="shared" si="1"/>
        <v>1261125</v>
      </c>
      <c r="J14" s="55"/>
    </row>
    <row r="15" spans="1:10" x14ac:dyDescent="0.25">
      <c r="A15" s="21">
        <v>7</v>
      </c>
      <c r="B15" s="54" t="s">
        <v>31</v>
      </c>
      <c r="C15" s="22">
        <v>878775</v>
      </c>
      <c r="D15" s="22">
        <f t="shared" si="0"/>
        <v>878775</v>
      </c>
      <c r="E15" s="22">
        <v>878775</v>
      </c>
      <c r="F15" s="22">
        <v>0</v>
      </c>
      <c r="G15" s="22">
        <v>0</v>
      </c>
      <c r="H15" s="22">
        <v>0</v>
      </c>
      <c r="I15" s="22">
        <f t="shared" si="1"/>
        <v>878775</v>
      </c>
      <c r="J15" s="55"/>
    </row>
    <row r="16" spans="1:10" x14ac:dyDescent="0.25">
      <c r="A16" s="21">
        <v>8</v>
      </c>
      <c r="B16" s="54" t="s">
        <v>33</v>
      </c>
      <c r="C16" s="22">
        <v>70475</v>
      </c>
      <c r="D16" s="22">
        <f t="shared" si="0"/>
        <v>70475</v>
      </c>
      <c r="E16" s="22">
        <v>70475</v>
      </c>
      <c r="F16" s="22">
        <v>0</v>
      </c>
      <c r="G16" s="22">
        <v>0</v>
      </c>
      <c r="H16" s="22">
        <v>0</v>
      </c>
      <c r="I16" s="22">
        <f t="shared" si="1"/>
        <v>70475</v>
      </c>
      <c r="J16" s="55"/>
    </row>
    <row r="17" spans="1:10" x14ac:dyDescent="0.25">
      <c r="A17" s="21">
        <v>9</v>
      </c>
      <c r="B17" s="54" t="s">
        <v>52</v>
      </c>
      <c r="C17" s="22">
        <v>0</v>
      </c>
      <c r="D17" s="22">
        <f t="shared" si="0"/>
        <v>0</v>
      </c>
      <c r="E17" s="22">
        <v>0</v>
      </c>
      <c r="F17" s="22">
        <v>0</v>
      </c>
      <c r="G17" s="22">
        <v>0</v>
      </c>
      <c r="H17" s="22">
        <v>0</v>
      </c>
      <c r="I17" s="22">
        <f t="shared" si="1"/>
        <v>0</v>
      </c>
      <c r="J17" s="55"/>
    </row>
    <row r="18" spans="1:10" x14ac:dyDescent="0.25">
      <c r="A18" s="21">
        <v>10</v>
      </c>
      <c r="B18" s="54" t="s">
        <v>37</v>
      </c>
      <c r="C18" s="22">
        <v>0</v>
      </c>
      <c r="D18" s="22">
        <f t="shared" si="0"/>
        <v>0</v>
      </c>
      <c r="E18" s="22">
        <v>0</v>
      </c>
      <c r="F18" s="22">
        <v>0</v>
      </c>
      <c r="G18" s="22">
        <v>0</v>
      </c>
      <c r="H18" s="22">
        <v>0</v>
      </c>
      <c r="I18" s="22">
        <f t="shared" si="1"/>
        <v>0</v>
      </c>
      <c r="J18" s="55"/>
    </row>
    <row r="19" spans="1:10" x14ac:dyDescent="0.25">
      <c r="A19" s="21">
        <v>11</v>
      </c>
      <c r="B19" s="54" t="s">
        <v>35</v>
      </c>
      <c r="C19" s="22">
        <v>0</v>
      </c>
      <c r="D19" s="22">
        <f t="shared" si="0"/>
        <v>0</v>
      </c>
      <c r="E19" s="22">
        <v>0</v>
      </c>
      <c r="F19" s="22">
        <v>0</v>
      </c>
      <c r="G19" s="22">
        <v>0</v>
      </c>
      <c r="H19" s="22">
        <v>0</v>
      </c>
      <c r="I19" s="22">
        <f t="shared" si="1"/>
        <v>0</v>
      </c>
      <c r="J19" s="55"/>
    </row>
    <row r="20" spans="1:10" x14ac:dyDescent="0.25">
      <c r="A20" s="21">
        <v>12</v>
      </c>
      <c r="B20" s="54" t="s">
        <v>21</v>
      </c>
      <c r="C20" s="22">
        <v>0</v>
      </c>
      <c r="D20" s="22">
        <f t="shared" si="0"/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1"/>
        <v>0</v>
      </c>
      <c r="J20" s="55"/>
    </row>
    <row r="21" spans="1:10" x14ac:dyDescent="0.25">
      <c r="A21" s="21">
        <v>13</v>
      </c>
      <c r="B21" s="54" t="s">
        <v>36</v>
      </c>
      <c r="C21" s="22">
        <v>0</v>
      </c>
      <c r="D21" s="22">
        <f t="shared" si="0"/>
        <v>0</v>
      </c>
      <c r="E21" s="22">
        <v>0</v>
      </c>
      <c r="F21" s="22">
        <v>0</v>
      </c>
      <c r="G21" s="22">
        <v>0</v>
      </c>
      <c r="H21" s="22">
        <v>0</v>
      </c>
      <c r="I21" s="22">
        <f t="shared" si="1"/>
        <v>0</v>
      </c>
      <c r="J21" s="55"/>
    </row>
    <row r="22" spans="1:10" x14ac:dyDescent="0.25">
      <c r="A22" s="21">
        <v>14</v>
      </c>
      <c r="B22" s="54" t="s">
        <v>34</v>
      </c>
      <c r="C22" s="22">
        <v>940</v>
      </c>
      <c r="D22" s="22">
        <f t="shared" si="0"/>
        <v>940</v>
      </c>
      <c r="E22" s="22">
        <v>940</v>
      </c>
      <c r="F22" s="22">
        <v>0</v>
      </c>
      <c r="G22" s="22">
        <v>0</v>
      </c>
      <c r="H22" s="22">
        <v>0</v>
      </c>
      <c r="I22" s="22">
        <f t="shared" si="1"/>
        <v>940</v>
      </c>
      <c r="J22" s="55"/>
    </row>
    <row r="23" spans="1:10" x14ac:dyDescent="0.25">
      <c r="A23" s="21">
        <v>15</v>
      </c>
      <c r="B23" s="54" t="s">
        <v>38</v>
      </c>
      <c r="C23" s="22">
        <v>0</v>
      </c>
      <c r="D23" s="22">
        <f t="shared" si="0"/>
        <v>0</v>
      </c>
      <c r="E23" s="22">
        <v>0</v>
      </c>
      <c r="F23" s="22">
        <v>0</v>
      </c>
      <c r="G23" s="22">
        <v>0</v>
      </c>
      <c r="H23" s="22">
        <v>0</v>
      </c>
      <c r="I23" s="22">
        <f t="shared" si="1"/>
        <v>0</v>
      </c>
      <c r="J23" s="55"/>
    </row>
    <row r="24" spans="1:10" x14ac:dyDescent="0.25">
      <c r="A24" s="21">
        <v>16</v>
      </c>
      <c r="B24" s="54" t="s">
        <v>40</v>
      </c>
      <c r="C24" s="22">
        <v>40.799999999999997</v>
      </c>
      <c r="D24" s="22">
        <f t="shared" si="0"/>
        <v>40.799999999999997</v>
      </c>
      <c r="E24" s="22">
        <v>40.799999999999997</v>
      </c>
      <c r="F24" s="22">
        <v>0</v>
      </c>
      <c r="G24" s="22">
        <v>0</v>
      </c>
      <c r="H24" s="22">
        <v>0</v>
      </c>
      <c r="I24" s="22">
        <f t="shared" si="1"/>
        <v>40.799999999999997</v>
      </c>
      <c r="J24" s="55"/>
    </row>
    <row r="25" spans="1:10" x14ac:dyDescent="0.25">
      <c r="A25" s="21">
        <v>17</v>
      </c>
      <c r="B25" s="54" t="s">
        <v>70</v>
      </c>
      <c r="C25" s="22">
        <v>128750</v>
      </c>
      <c r="D25" s="22">
        <f t="shared" si="0"/>
        <v>128750</v>
      </c>
      <c r="E25" s="22">
        <v>128750</v>
      </c>
      <c r="F25" s="22">
        <v>0</v>
      </c>
      <c r="G25" s="22">
        <v>0</v>
      </c>
      <c r="H25" s="22">
        <v>0</v>
      </c>
      <c r="I25" s="22">
        <f t="shared" si="1"/>
        <v>128750</v>
      </c>
      <c r="J25" s="55"/>
    </row>
    <row r="26" spans="1:10" x14ac:dyDescent="0.25">
      <c r="A26" s="21">
        <v>18</v>
      </c>
      <c r="B26" s="54" t="s">
        <v>39</v>
      </c>
      <c r="C26" s="22">
        <v>0</v>
      </c>
      <c r="D26" s="22">
        <f t="shared" si="0"/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1"/>
        <v>0</v>
      </c>
      <c r="J26" s="55"/>
    </row>
    <row r="27" spans="1:10" x14ac:dyDescent="0.25">
      <c r="A27" s="78" t="s">
        <v>10</v>
      </c>
      <c r="B27" s="78"/>
      <c r="C27" s="22">
        <f>SUM(C9:C26)</f>
        <v>17914107.350000001</v>
      </c>
      <c r="D27" s="22">
        <f t="shared" ref="D27:H27" si="2">SUM(D9:D26)</f>
        <v>17914107.350000001</v>
      </c>
      <c r="E27" s="22">
        <f t="shared" si="2"/>
        <v>17914107.350000001</v>
      </c>
      <c r="F27" s="22">
        <f t="shared" si="2"/>
        <v>0</v>
      </c>
      <c r="G27" s="22">
        <f t="shared" si="2"/>
        <v>0</v>
      </c>
      <c r="H27" s="22">
        <f t="shared" si="2"/>
        <v>111095.25</v>
      </c>
      <c r="I27" s="22">
        <f>SUM(I9:I26)</f>
        <v>18025202.600000001</v>
      </c>
      <c r="J27" s="55"/>
    </row>
    <row r="28" spans="1:10" ht="31.5" x14ac:dyDescent="0.25">
      <c r="A28" s="55" t="s">
        <v>9</v>
      </c>
      <c r="B28" s="37" t="s">
        <v>64</v>
      </c>
      <c r="C28" s="75"/>
      <c r="D28" s="76"/>
      <c r="E28" s="76"/>
      <c r="F28" s="76"/>
      <c r="G28" s="76"/>
      <c r="H28" s="76"/>
      <c r="I28" s="76"/>
      <c r="J28" s="77"/>
    </row>
    <row r="29" spans="1:10" x14ac:dyDescent="0.25">
      <c r="A29" s="21">
        <v>1</v>
      </c>
      <c r="B29" s="54" t="s">
        <v>37</v>
      </c>
      <c r="C29" s="22">
        <v>13337712.050000001</v>
      </c>
      <c r="D29" s="22">
        <f t="shared" ref="D29:D42" si="3">SUM(E29,F29)</f>
        <v>13337712.050000001</v>
      </c>
      <c r="E29" s="22">
        <v>13337712.050000001</v>
      </c>
      <c r="F29" s="22">
        <v>0</v>
      </c>
      <c r="G29" s="22">
        <v>0</v>
      </c>
      <c r="H29" s="22">
        <v>531461.30000000005</v>
      </c>
      <c r="I29" s="22">
        <f t="shared" ref="I29:I42" si="4">SUM(E29+G29+H29)</f>
        <v>13869173.350000001</v>
      </c>
      <c r="J29" s="55"/>
    </row>
    <row r="30" spans="1:10" x14ac:dyDescent="0.25">
      <c r="A30" s="21">
        <v>2</v>
      </c>
      <c r="B30" s="54" t="s">
        <v>32</v>
      </c>
      <c r="C30" s="22">
        <v>925268.75</v>
      </c>
      <c r="D30" s="22">
        <f t="shared" si="3"/>
        <v>925268.75</v>
      </c>
      <c r="E30" s="22">
        <v>925268.75</v>
      </c>
      <c r="F30" s="22">
        <v>0</v>
      </c>
      <c r="G30" s="22">
        <v>0</v>
      </c>
      <c r="H30" s="22">
        <v>21046.880000000001</v>
      </c>
      <c r="I30" s="22">
        <f t="shared" si="4"/>
        <v>946315.63</v>
      </c>
      <c r="J30" s="55"/>
    </row>
    <row r="31" spans="1:10" x14ac:dyDescent="0.25">
      <c r="A31" s="21">
        <v>3</v>
      </c>
      <c r="B31" s="54" t="s">
        <v>41</v>
      </c>
      <c r="C31" s="22">
        <v>217249.92000000001</v>
      </c>
      <c r="D31" s="22">
        <f t="shared" si="3"/>
        <v>217249.92000000001</v>
      </c>
      <c r="E31" s="22">
        <v>217249.92000000001</v>
      </c>
      <c r="F31" s="22">
        <v>0</v>
      </c>
      <c r="G31" s="22">
        <v>0</v>
      </c>
      <c r="H31" s="22">
        <v>0</v>
      </c>
      <c r="I31" s="22">
        <f t="shared" si="4"/>
        <v>217249.92000000001</v>
      </c>
      <c r="J31" s="55"/>
    </row>
    <row r="32" spans="1:10" x14ac:dyDescent="0.25">
      <c r="A32" s="21">
        <v>4</v>
      </c>
      <c r="B32" s="54" t="s">
        <v>21</v>
      </c>
      <c r="C32" s="22">
        <v>6755</v>
      </c>
      <c r="D32" s="22">
        <f t="shared" si="3"/>
        <v>6755</v>
      </c>
      <c r="E32" s="22">
        <v>6755</v>
      </c>
      <c r="F32" s="22">
        <v>0</v>
      </c>
      <c r="G32" s="22">
        <v>0</v>
      </c>
      <c r="H32" s="22">
        <v>477.5</v>
      </c>
      <c r="I32" s="22">
        <f t="shared" si="4"/>
        <v>7232.5</v>
      </c>
      <c r="J32" s="55"/>
    </row>
    <row r="33" spans="1:10" x14ac:dyDescent="0.25">
      <c r="A33" s="21">
        <v>5</v>
      </c>
      <c r="B33" s="54" t="s">
        <v>42</v>
      </c>
      <c r="C33" s="22">
        <v>1202950</v>
      </c>
      <c r="D33" s="22">
        <f t="shared" si="3"/>
        <v>1202950</v>
      </c>
      <c r="E33" s="22">
        <v>1202950</v>
      </c>
      <c r="F33" s="22">
        <v>0</v>
      </c>
      <c r="G33" s="22">
        <v>0</v>
      </c>
      <c r="H33" s="22">
        <v>66850</v>
      </c>
      <c r="I33" s="22">
        <f t="shared" si="4"/>
        <v>1269800</v>
      </c>
      <c r="J33" s="55"/>
    </row>
    <row r="34" spans="1:10" x14ac:dyDescent="0.25">
      <c r="A34" s="21">
        <v>6</v>
      </c>
      <c r="B34" s="54" t="s">
        <v>35</v>
      </c>
      <c r="C34" s="22">
        <v>0</v>
      </c>
      <c r="D34" s="22">
        <f t="shared" si="3"/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4"/>
        <v>0</v>
      </c>
      <c r="J34" s="55"/>
    </row>
    <row r="35" spans="1:10" x14ac:dyDescent="0.25">
      <c r="A35" s="21">
        <v>7</v>
      </c>
      <c r="B35" s="54" t="s">
        <v>43</v>
      </c>
      <c r="C35" s="22">
        <v>0</v>
      </c>
      <c r="D35" s="22">
        <f t="shared" si="3"/>
        <v>0</v>
      </c>
      <c r="E35" s="22">
        <v>0</v>
      </c>
      <c r="F35" s="22">
        <v>0</v>
      </c>
      <c r="G35" s="22">
        <v>0</v>
      </c>
      <c r="H35" s="22">
        <v>0</v>
      </c>
      <c r="I35" s="22">
        <f t="shared" si="4"/>
        <v>0</v>
      </c>
      <c r="J35" s="55"/>
    </row>
    <row r="36" spans="1:10" x14ac:dyDescent="0.25">
      <c r="A36" s="21">
        <v>8</v>
      </c>
      <c r="B36" s="54" t="s">
        <v>44</v>
      </c>
      <c r="C36" s="22">
        <v>697100</v>
      </c>
      <c r="D36" s="22">
        <f t="shared" si="3"/>
        <v>697100</v>
      </c>
      <c r="E36" s="22">
        <v>697100</v>
      </c>
      <c r="F36" s="22">
        <v>0</v>
      </c>
      <c r="G36" s="22">
        <v>0</v>
      </c>
      <c r="H36" s="22">
        <v>33675</v>
      </c>
      <c r="I36" s="22">
        <f t="shared" si="4"/>
        <v>730775</v>
      </c>
      <c r="J36" s="55"/>
    </row>
    <row r="37" spans="1:10" x14ac:dyDescent="0.25">
      <c r="A37" s="21">
        <v>9</v>
      </c>
      <c r="B37" s="54" t="s">
        <v>45</v>
      </c>
      <c r="C37" s="22">
        <v>0</v>
      </c>
      <c r="D37" s="22">
        <f t="shared" si="3"/>
        <v>0</v>
      </c>
      <c r="E37" s="22">
        <v>0</v>
      </c>
      <c r="F37" s="22">
        <v>0</v>
      </c>
      <c r="G37" s="22">
        <v>0</v>
      </c>
      <c r="H37" s="22">
        <v>0</v>
      </c>
      <c r="I37" s="22">
        <f t="shared" si="4"/>
        <v>0</v>
      </c>
      <c r="J37" s="55"/>
    </row>
    <row r="38" spans="1:10" x14ac:dyDescent="0.25">
      <c r="A38" s="21">
        <v>10</v>
      </c>
      <c r="B38" s="54" t="s">
        <v>33</v>
      </c>
      <c r="C38" s="22">
        <v>0</v>
      </c>
      <c r="D38" s="22">
        <f t="shared" si="3"/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4"/>
        <v>0</v>
      </c>
      <c r="J38" s="55"/>
    </row>
    <row r="39" spans="1:10" x14ac:dyDescent="0.25">
      <c r="A39" s="21">
        <v>11</v>
      </c>
      <c r="B39" s="54" t="s">
        <v>25</v>
      </c>
      <c r="C39" s="22">
        <v>118767</v>
      </c>
      <c r="D39" s="22">
        <f t="shared" si="3"/>
        <v>118767</v>
      </c>
      <c r="E39" s="22">
        <v>118767</v>
      </c>
      <c r="F39" s="22">
        <v>0</v>
      </c>
      <c r="G39" s="22">
        <v>0</v>
      </c>
      <c r="H39" s="22">
        <v>6336</v>
      </c>
      <c r="I39" s="22">
        <f t="shared" si="4"/>
        <v>125103</v>
      </c>
      <c r="J39" s="55"/>
    </row>
    <row r="40" spans="1:10" x14ac:dyDescent="0.25">
      <c r="A40" s="21">
        <v>12</v>
      </c>
      <c r="B40" s="54" t="s">
        <v>67</v>
      </c>
      <c r="C40" s="22">
        <v>0</v>
      </c>
      <c r="D40" s="22">
        <f t="shared" si="3"/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4"/>
        <v>0</v>
      </c>
      <c r="J40" s="55"/>
    </row>
    <row r="41" spans="1:10" x14ac:dyDescent="0.25">
      <c r="A41" s="21">
        <v>13</v>
      </c>
      <c r="B41" s="54" t="s">
        <v>68</v>
      </c>
      <c r="C41" s="22">
        <v>0</v>
      </c>
      <c r="D41" s="22">
        <f t="shared" si="3"/>
        <v>0</v>
      </c>
      <c r="E41" s="22">
        <v>0</v>
      </c>
      <c r="F41" s="22">
        <v>0</v>
      </c>
      <c r="G41" s="22">
        <v>0</v>
      </c>
      <c r="H41" s="22">
        <v>0</v>
      </c>
      <c r="I41" s="22">
        <f t="shared" si="4"/>
        <v>0</v>
      </c>
      <c r="J41" s="55"/>
    </row>
    <row r="42" spans="1:10" x14ac:dyDescent="0.25">
      <c r="A42" s="21">
        <v>14</v>
      </c>
      <c r="B42" s="54" t="s">
        <v>66</v>
      </c>
      <c r="C42" s="22">
        <v>0</v>
      </c>
      <c r="D42" s="22">
        <f t="shared" si="3"/>
        <v>0</v>
      </c>
      <c r="E42" s="22">
        <v>0</v>
      </c>
      <c r="F42" s="22">
        <v>0</v>
      </c>
      <c r="G42" s="22">
        <v>0</v>
      </c>
      <c r="H42" s="22">
        <v>0</v>
      </c>
      <c r="I42" s="22">
        <f t="shared" si="4"/>
        <v>0</v>
      </c>
      <c r="J42" s="55"/>
    </row>
    <row r="43" spans="1:10" x14ac:dyDescent="0.25">
      <c r="A43" s="79" t="s">
        <v>65</v>
      </c>
      <c r="B43" s="79"/>
      <c r="C43" s="22">
        <f>SUM(C29:C42)</f>
        <v>16505802.720000001</v>
      </c>
      <c r="D43" s="22">
        <f>SUM(D29:D42)</f>
        <v>16505802.720000001</v>
      </c>
      <c r="E43" s="22">
        <f t="shared" ref="E43:I43" si="5">SUM(E29:E42)</f>
        <v>16505802.720000001</v>
      </c>
      <c r="F43" s="22">
        <f t="shared" si="5"/>
        <v>0</v>
      </c>
      <c r="G43" s="22">
        <f t="shared" si="5"/>
        <v>0</v>
      </c>
      <c r="H43" s="22">
        <f t="shared" si="5"/>
        <v>659846.68000000005</v>
      </c>
      <c r="I43" s="22">
        <f t="shared" si="5"/>
        <v>17165649.400000002</v>
      </c>
      <c r="J43" s="22"/>
    </row>
    <row r="44" spans="1:10" x14ac:dyDescent="0.25">
      <c r="A44" s="55" t="s">
        <v>11</v>
      </c>
      <c r="B44" s="54" t="s">
        <v>12</v>
      </c>
      <c r="C44" s="75"/>
      <c r="D44" s="76"/>
      <c r="E44" s="76"/>
      <c r="F44" s="76"/>
      <c r="G44" s="76"/>
      <c r="H44" s="76"/>
      <c r="I44" s="76"/>
      <c r="J44" s="77"/>
    </row>
    <row r="45" spans="1:10" x14ac:dyDescent="0.25">
      <c r="A45" s="21">
        <v>1</v>
      </c>
      <c r="B45" s="54" t="s">
        <v>46</v>
      </c>
      <c r="C45" s="22">
        <v>100601.2</v>
      </c>
      <c r="D45" s="22">
        <f t="shared" ref="D45:D49" si="6">SUM(E45,F45)</f>
        <v>100601.2</v>
      </c>
      <c r="E45" s="22">
        <v>100601.2</v>
      </c>
      <c r="F45" s="22">
        <v>0</v>
      </c>
      <c r="G45" s="22">
        <v>0</v>
      </c>
      <c r="H45" s="22">
        <v>0</v>
      </c>
      <c r="I45" s="22">
        <f t="shared" ref="I45:I49" si="7">SUM(E45+G45+H45)</f>
        <v>100601.2</v>
      </c>
      <c r="J45" s="55"/>
    </row>
    <row r="46" spans="1:10" x14ac:dyDescent="0.25">
      <c r="A46" s="21">
        <v>2</v>
      </c>
      <c r="B46" s="54" t="s">
        <v>25</v>
      </c>
      <c r="C46" s="22">
        <v>90835</v>
      </c>
      <c r="D46" s="22">
        <f t="shared" si="6"/>
        <v>90835</v>
      </c>
      <c r="E46" s="22">
        <v>90835</v>
      </c>
      <c r="F46" s="22">
        <v>0</v>
      </c>
      <c r="G46" s="22">
        <v>0</v>
      </c>
      <c r="H46" s="22">
        <v>0</v>
      </c>
      <c r="I46" s="22">
        <f t="shared" si="7"/>
        <v>90835</v>
      </c>
      <c r="J46" s="55"/>
    </row>
    <row r="47" spans="1:10" x14ac:dyDescent="0.25">
      <c r="A47" s="21">
        <v>3</v>
      </c>
      <c r="B47" s="54" t="s">
        <v>32</v>
      </c>
      <c r="C47" s="22">
        <v>665156.25</v>
      </c>
      <c r="D47" s="22">
        <f t="shared" si="6"/>
        <v>665156.25</v>
      </c>
      <c r="E47" s="22">
        <v>665156.25</v>
      </c>
      <c r="F47" s="22">
        <v>0</v>
      </c>
      <c r="G47" s="22">
        <v>0</v>
      </c>
      <c r="H47" s="22">
        <v>0</v>
      </c>
      <c r="I47" s="22">
        <f t="shared" si="7"/>
        <v>665156.25</v>
      </c>
      <c r="J47" s="55"/>
    </row>
    <row r="48" spans="1:10" x14ac:dyDescent="0.25">
      <c r="A48" s="21">
        <v>4</v>
      </c>
      <c r="B48" s="54" t="s">
        <v>44</v>
      </c>
      <c r="C48" s="22">
        <v>558750</v>
      </c>
      <c r="D48" s="22">
        <f t="shared" si="6"/>
        <v>558750</v>
      </c>
      <c r="E48" s="22">
        <v>558750</v>
      </c>
      <c r="F48" s="22">
        <v>0</v>
      </c>
      <c r="G48" s="22">
        <v>0</v>
      </c>
      <c r="H48" s="22">
        <v>0</v>
      </c>
      <c r="I48" s="22">
        <f t="shared" si="7"/>
        <v>558750</v>
      </c>
      <c r="J48" s="55"/>
    </row>
    <row r="49" spans="1:10" x14ac:dyDescent="0.25">
      <c r="A49" s="21">
        <v>5</v>
      </c>
      <c r="B49" s="54" t="s">
        <v>39</v>
      </c>
      <c r="C49" s="22">
        <v>0</v>
      </c>
      <c r="D49" s="22">
        <f t="shared" si="6"/>
        <v>0</v>
      </c>
      <c r="E49" s="22">
        <v>0</v>
      </c>
      <c r="F49" s="22">
        <v>0</v>
      </c>
      <c r="G49" s="22">
        <v>0</v>
      </c>
      <c r="H49" s="22">
        <v>0</v>
      </c>
      <c r="I49" s="22">
        <f t="shared" si="7"/>
        <v>0</v>
      </c>
      <c r="J49" s="55"/>
    </row>
    <row r="50" spans="1:10" x14ac:dyDescent="0.25">
      <c r="A50" s="78" t="s">
        <v>13</v>
      </c>
      <c r="B50" s="78"/>
      <c r="C50" s="22">
        <f>SUM(C45:C49)</f>
        <v>1415342.45</v>
      </c>
      <c r="D50" s="22">
        <f t="shared" ref="D50" si="8">SUM(D45:D49)</f>
        <v>1415342.45</v>
      </c>
      <c r="E50" s="22">
        <f>SUM(E45:E49)</f>
        <v>1415342.45</v>
      </c>
      <c r="F50" s="22">
        <f t="shared" ref="F50:I50" si="9">SUM(F45:F49)</f>
        <v>0</v>
      </c>
      <c r="G50" s="22">
        <f t="shared" si="9"/>
        <v>0</v>
      </c>
      <c r="H50" s="22">
        <f t="shared" si="9"/>
        <v>0</v>
      </c>
      <c r="I50" s="22">
        <f t="shared" si="9"/>
        <v>1415342.45</v>
      </c>
      <c r="J50" s="22"/>
    </row>
    <row r="51" spans="1:10" x14ac:dyDescent="0.25">
      <c r="A51" s="55" t="s">
        <v>14</v>
      </c>
      <c r="B51" s="54" t="s">
        <v>15</v>
      </c>
      <c r="C51" s="75"/>
      <c r="D51" s="76"/>
      <c r="E51" s="76"/>
      <c r="F51" s="76"/>
      <c r="G51" s="76"/>
      <c r="H51" s="76"/>
      <c r="I51" s="76"/>
      <c r="J51" s="77"/>
    </row>
    <row r="52" spans="1:10" x14ac:dyDescent="0.25">
      <c r="A52" s="21">
        <v>1</v>
      </c>
      <c r="B52" s="54" t="s">
        <v>16</v>
      </c>
      <c r="C52" s="22">
        <v>1266682.5</v>
      </c>
      <c r="D52" s="22">
        <f t="shared" ref="D52:D53" si="10">SUM(E52,F52)</f>
        <v>1266682.5</v>
      </c>
      <c r="E52" s="22">
        <v>1266682.5</v>
      </c>
      <c r="F52" s="22">
        <v>0</v>
      </c>
      <c r="G52" s="22">
        <v>0</v>
      </c>
      <c r="H52" s="22">
        <v>0</v>
      </c>
      <c r="I52" s="22">
        <f t="shared" ref="I52:I53" si="11">SUM(E52+G52+H52)</f>
        <v>1266682.5</v>
      </c>
      <c r="J52" s="55"/>
    </row>
    <row r="53" spans="1:10" x14ac:dyDescent="0.25">
      <c r="A53" s="21">
        <v>2</v>
      </c>
      <c r="B53" s="54" t="s">
        <v>17</v>
      </c>
      <c r="C53" s="22">
        <v>823426.25</v>
      </c>
      <c r="D53" s="22">
        <f t="shared" si="10"/>
        <v>823426.25</v>
      </c>
      <c r="E53" s="22">
        <v>823426.25</v>
      </c>
      <c r="F53" s="22">
        <v>0</v>
      </c>
      <c r="G53" s="22">
        <v>0</v>
      </c>
      <c r="H53" s="22">
        <v>0</v>
      </c>
      <c r="I53" s="22">
        <f t="shared" si="11"/>
        <v>823426.25</v>
      </c>
      <c r="J53" s="55"/>
    </row>
    <row r="54" spans="1:10" x14ac:dyDescent="0.25">
      <c r="A54" s="78" t="s">
        <v>18</v>
      </c>
      <c r="B54" s="78"/>
      <c r="C54" s="22">
        <f>SUM(C52:C53)</f>
        <v>2090108.75</v>
      </c>
      <c r="D54" s="22">
        <f t="shared" ref="D54" si="12">SUM(D52:D53)</f>
        <v>2090108.75</v>
      </c>
      <c r="E54" s="22">
        <f>SUM(E52:E53)</f>
        <v>2090108.75</v>
      </c>
      <c r="F54" s="22">
        <f t="shared" ref="F54:I54" si="13">SUM(F52:F53)</f>
        <v>0</v>
      </c>
      <c r="G54" s="22">
        <f t="shared" si="13"/>
        <v>0</v>
      </c>
      <c r="H54" s="22">
        <f t="shared" si="13"/>
        <v>0</v>
      </c>
      <c r="I54" s="22">
        <f t="shared" si="13"/>
        <v>2090108.75</v>
      </c>
      <c r="J54" s="22"/>
    </row>
    <row r="55" spans="1:10" x14ac:dyDescent="0.25">
      <c r="A55" s="55" t="s">
        <v>19</v>
      </c>
      <c r="B55" s="54" t="s">
        <v>20</v>
      </c>
      <c r="C55" s="75"/>
      <c r="D55" s="76"/>
      <c r="E55" s="76"/>
      <c r="F55" s="76"/>
      <c r="G55" s="76"/>
      <c r="H55" s="76"/>
      <c r="I55" s="76"/>
      <c r="J55" s="77"/>
    </row>
    <row r="56" spans="1:10" x14ac:dyDescent="0.25">
      <c r="A56" s="21">
        <v>1</v>
      </c>
      <c r="B56" s="54" t="s">
        <v>21</v>
      </c>
      <c r="C56" s="22">
        <v>261411.52</v>
      </c>
      <c r="D56" s="22">
        <f>SUM(E56,F56)</f>
        <v>261411.52</v>
      </c>
      <c r="E56" s="22">
        <v>261411.52</v>
      </c>
      <c r="F56" s="22">
        <v>0</v>
      </c>
      <c r="G56" s="22">
        <v>0</v>
      </c>
      <c r="H56" s="22">
        <v>0</v>
      </c>
      <c r="I56" s="22">
        <f>SUM(E56+G56+H56)</f>
        <v>261411.52</v>
      </c>
      <c r="J56" s="55"/>
    </row>
    <row r="57" spans="1:10" x14ac:dyDescent="0.25">
      <c r="A57" s="78" t="s">
        <v>22</v>
      </c>
      <c r="B57" s="78"/>
      <c r="C57" s="22">
        <f>SUM(C56)</f>
        <v>261411.52</v>
      </c>
      <c r="D57" s="22">
        <f t="shared" ref="D57:I57" si="14">SUM(D56)</f>
        <v>261411.52</v>
      </c>
      <c r="E57" s="22">
        <f t="shared" si="14"/>
        <v>261411.52</v>
      </c>
      <c r="F57" s="22">
        <f t="shared" si="14"/>
        <v>0</v>
      </c>
      <c r="G57" s="22">
        <f t="shared" si="14"/>
        <v>0</v>
      </c>
      <c r="H57" s="22">
        <f t="shared" si="14"/>
        <v>0</v>
      </c>
      <c r="I57" s="22">
        <f t="shared" si="14"/>
        <v>261411.52</v>
      </c>
      <c r="J57" s="55"/>
    </row>
    <row r="58" spans="1:10" x14ac:dyDescent="0.25">
      <c r="A58" s="55" t="s">
        <v>23</v>
      </c>
      <c r="B58" s="54" t="s">
        <v>24</v>
      </c>
      <c r="C58" s="75"/>
      <c r="D58" s="76"/>
      <c r="E58" s="76"/>
      <c r="F58" s="76"/>
      <c r="G58" s="76"/>
      <c r="H58" s="76"/>
      <c r="I58" s="76"/>
      <c r="J58" s="77"/>
    </row>
    <row r="59" spans="1:10" x14ac:dyDescent="0.25">
      <c r="A59" s="21">
        <v>1</v>
      </c>
      <c r="B59" s="54" t="s">
        <v>25</v>
      </c>
      <c r="C59" s="22">
        <v>72680</v>
      </c>
      <c r="D59" s="22">
        <f>SUM(E59,F59)</f>
        <v>72680</v>
      </c>
      <c r="E59" s="22">
        <v>72680</v>
      </c>
      <c r="F59" s="22">
        <v>0</v>
      </c>
      <c r="G59" s="22">
        <v>0</v>
      </c>
      <c r="H59" s="22">
        <v>0</v>
      </c>
      <c r="I59" s="22">
        <f>SUM(E59+G59+H59)</f>
        <v>72680</v>
      </c>
      <c r="J59" s="55"/>
    </row>
    <row r="60" spans="1:10" x14ac:dyDescent="0.25">
      <c r="A60" s="78" t="s">
        <v>80</v>
      </c>
      <c r="B60" s="78"/>
      <c r="C60" s="22">
        <f>SUM(C59)</f>
        <v>72680</v>
      </c>
      <c r="D60" s="22">
        <f t="shared" ref="D60:I60" si="15">SUM(D59)</f>
        <v>72680</v>
      </c>
      <c r="E60" s="22">
        <f t="shared" si="15"/>
        <v>72680</v>
      </c>
      <c r="F60" s="22">
        <f t="shared" si="15"/>
        <v>0</v>
      </c>
      <c r="G60" s="22">
        <f t="shared" si="15"/>
        <v>0</v>
      </c>
      <c r="H60" s="22">
        <f t="shared" si="15"/>
        <v>0</v>
      </c>
      <c r="I60" s="22">
        <f t="shared" si="15"/>
        <v>72680</v>
      </c>
      <c r="J60" s="55"/>
    </row>
    <row r="61" spans="1:10" x14ac:dyDescent="0.25">
      <c r="A61" s="78" t="s">
        <v>26</v>
      </c>
      <c r="B61" s="78"/>
      <c r="C61" s="22">
        <f t="shared" ref="C61" si="16">SUM(C27+C43+C50+C54+C57+C60)</f>
        <v>38259452.790000007</v>
      </c>
      <c r="D61" s="22">
        <f>SUM(D27+D43+D50+D54+D57+D60)</f>
        <v>38259452.790000007</v>
      </c>
      <c r="E61" s="22">
        <f t="shared" ref="E61:I61" si="17">SUM(E27+E43+E50+E54+E57+E60)</f>
        <v>38259452.790000007</v>
      </c>
      <c r="F61" s="22">
        <f t="shared" si="17"/>
        <v>0</v>
      </c>
      <c r="G61" s="22">
        <f t="shared" si="17"/>
        <v>0</v>
      </c>
      <c r="H61" s="22">
        <f t="shared" si="17"/>
        <v>770941.93</v>
      </c>
      <c r="I61" s="22">
        <f t="shared" si="17"/>
        <v>39030394.720000006</v>
      </c>
      <c r="J61" s="22"/>
    </row>
    <row r="62" spans="1:10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60"/>
    </row>
    <row r="63" spans="1:10" x14ac:dyDescent="0.25">
      <c r="A63" s="61" t="s">
        <v>77</v>
      </c>
      <c r="B63" s="62"/>
      <c r="C63" s="23">
        <f>D61</f>
        <v>38259452.790000007</v>
      </c>
      <c r="D63" s="63" t="s">
        <v>53</v>
      </c>
      <c r="E63" s="63"/>
      <c r="F63" s="63"/>
      <c r="G63" s="50" t="s">
        <v>59</v>
      </c>
      <c r="H63" s="23">
        <v>15855</v>
      </c>
      <c r="I63" s="50" t="s">
        <v>58</v>
      </c>
      <c r="J63" s="24">
        <v>5686.5</v>
      </c>
    </row>
    <row r="64" spans="1:10" x14ac:dyDescent="0.25">
      <c r="A64" s="25" t="s">
        <v>57</v>
      </c>
      <c r="B64" s="26">
        <v>3352.5</v>
      </c>
      <c r="C64" s="27" t="s">
        <v>56</v>
      </c>
      <c r="D64" s="26">
        <v>0</v>
      </c>
      <c r="E64" s="27" t="s">
        <v>55</v>
      </c>
      <c r="F64" s="26">
        <v>0</v>
      </c>
      <c r="G64" s="27" t="s">
        <v>54</v>
      </c>
      <c r="H64" s="26">
        <v>5638.5</v>
      </c>
      <c r="I64" s="27" t="s">
        <v>63</v>
      </c>
      <c r="J64" s="28">
        <f>SUM(H63+J63+B64+D64+F64+H64)</f>
        <v>30532.5</v>
      </c>
    </row>
    <row r="65" spans="1:10" x14ac:dyDescent="0.25">
      <c r="A65" s="64" t="s">
        <v>62</v>
      </c>
      <c r="B65" s="65"/>
      <c r="C65" s="29">
        <v>0</v>
      </c>
      <c r="D65" s="51" t="s">
        <v>60</v>
      </c>
      <c r="E65" s="29">
        <f>SUM(J64+C65)</f>
        <v>30532.5</v>
      </c>
      <c r="F65" s="66" t="s">
        <v>61</v>
      </c>
      <c r="G65" s="66"/>
      <c r="H65" s="66"/>
      <c r="I65" s="30"/>
      <c r="J65" s="31"/>
    </row>
    <row r="66" spans="1:10" x14ac:dyDescent="0.25">
      <c r="A66" s="32" t="s">
        <v>71</v>
      </c>
      <c r="B66" s="56" t="s">
        <v>78</v>
      </c>
      <c r="C66" s="56"/>
      <c r="D66" s="56"/>
      <c r="E66" s="56"/>
      <c r="F66" s="56"/>
      <c r="G66" s="56"/>
      <c r="H66" s="56"/>
      <c r="I66" s="56"/>
      <c r="J66" s="56"/>
    </row>
    <row r="67" spans="1:10" x14ac:dyDescent="0.25">
      <c r="A67" s="33"/>
      <c r="B67" s="57"/>
      <c r="C67" s="57"/>
      <c r="D67" s="57"/>
      <c r="E67" s="57"/>
      <c r="F67" s="57"/>
      <c r="G67" s="57"/>
      <c r="H67" s="57"/>
      <c r="I67" s="57"/>
      <c r="J67" s="57"/>
    </row>
    <row r="68" spans="1:10" x14ac:dyDescent="0.25">
      <c r="A68" s="33"/>
      <c r="B68" s="57"/>
      <c r="C68" s="57"/>
      <c r="D68" s="57"/>
      <c r="E68" s="57"/>
      <c r="F68" s="57"/>
      <c r="G68" s="57"/>
      <c r="H68" s="57"/>
      <c r="I68" s="57"/>
      <c r="J68" s="57"/>
    </row>
    <row r="69" spans="1:10" x14ac:dyDescent="0.25">
      <c r="A69" s="33"/>
      <c r="B69" s="57"/>
      <c r="C69" s="57"/>
      <c r="D69" s="57"/>
      <c r="E69" s="57"/>
      <c r="F69" s="57"/>
      <c r="G69" s="57"/>
      <c r="H69" s="57"/>
      <c r="I69" s="57"/>
      <c r="J69" s="57"/>
    </row>
    <row r="70" spans="1:10" x14ac:dyDescent="0.25">
      <c r="A70" s="33"/>
      <c r="B70" s="34"/>
      <c r="C70" s="34"/>
      <c r="D70" s="34"/>
      <c r="E70" s="34"/>
      <c r="F70" s="34"/>
      <c r="G70" s="34"/>
      <c r="H70" s="34"/>
      <c r="I70" s="34"/>
      <c r="J70" s="34"/>
    </row>
    <row r="71" spans="1:10" x14ac:dyDescent="0.25">
      <c r="A71" s="35"/>
      <c r="B71" s="33"/>
      <c r="C71" s="33"/>
      <c r="D71" s="33"/>
      <c r="E71" s="33"/>
      <c r="F71" s="33"/>
      <c r="G71" s="33"/>
      <c r="H71" s="33"/>
      <c r="I71" s="33"/>
      <c r="J71" s="33"/>
    </row>
    <row r="72" spans="1:10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</row>
    <row r="73" spans="1:10" ht="16.5" x14ac:dyDescent="0.25">
      <c r="A73" s="58" t="s">
        <v>47</v>
      </c>
      <c r="B73" s="58"/>
      <c r="C73" s="49"/>
      <c r="D73" s="58" t="s">
        <v>48</v>
      </c>
      <c r="E73" s="58"/>
      <c r="F73" s="58"/>
      <c r="G73" s="49"/>
      <c r="H73" s="58" t="s">
        <v>49</v>
      </c>
      <c r="I73" s="58"/>
      <c r="J73" s="58"/>
    </row>
    <row r="74" spans="1:10" ht="21.75" x14ac:dyDescent="0.25">
      <c r="A74" s="70" t="s">
        <v>0</v>
      </c>
      <c r="B74" s="70"/>
      <c r="C74" s="70"/>
      <c r="D74" s="70"/>
      <c r="E74" s="70"/>
      <c r="F74" s="70"/>
      <c r="G74" s="70"/>
      <c r="H74" s="70"/>
      <c r="I74" s="70"/>
      <c r="J74" s="70"/>
    </row>
    <row r="75" spans="1:10" ht="19.5" x14ac:dyDescent="0.25">
      <c r="A75" s="71" t="s">
        <v>1</v>
      </c>
      <c r="B75" s="71"/>
      <c r="C75" s="71"/>
      <c r="D75" s="71"/>
      <c r="E75" s="71"/>
      <c r="F75" s="71"/>
      <c r="G75" s="71"/>
      <c r="H75" s="71"/>
      <c r="I75" s="71"/>
      <c r="J75" s="71"/>
    </row>
    <row r="76" spans="1:10" ht="19.5" x14ac:dyDescent="0.25">
      <c r="A76" s="72" t="s">
        <v>82</v>
      </c>
      <c r="B76" s="72"/>
      <c r="C76" s="72"/>
      <c r="D76" s="72"/>
      <c r="E76" s="72"/>
      <c r="F76" s="72"/>
      <c r="G76" s="72"/>
      <c r="H76" s="72"/>
      <c r="I76" s="72"/>
      <c r="J76" s="72"/>
    </row>
    <row r="77" spans="1:10" ht="16.5" x14ac:dyDescent="0.25">
      <c r="A77" s="73" t="s">
        <v>2</v>
      </c>
      <c r="B77" s="73" t="s">
        <v>3</v>
      </c>
      <c r="C77" s="73" t="s">
        <v>4</v>
      </c>
      <c r="D77" s="74" t="s">
        <v>81</v>
      </c>
      <c r="E77" s="74" t="s">
        <v>83</v>
      </c>
      <c r="F77" s="74" t="s">
        <v>84</v>
      </c>
      <c r="G77" s="73" t="s">
        <v>69</v>
      </c>
      <c r="H77" s="73"/>
      <c r="I77" s="74" t="s">
        <v>5</v>
      </c>
      <c r="J77" s="73" t="s">
        <v>6</v>
      </c>
    </row>
    <row r="78" spans="1:10" ht="33" x14ac:dyDescent="0.25">
      <c r="A78" s="73"/>
      <c r="B78" s="73"/>
      <c r="C78" s="73"/>
      <c r="D78" s="74"/>
      <c r="E78" s="74"/>
      <c r="F78" s="74"/>
      <c r="G78" s="52" t="s">
        <v>75</v>
      </c>
      <c r="H78" s="53" t="s">
        <v>76</v>
      </c>
      <c r="I78" s="74"/>
      <c r="J78" s="73"/>
    </row>
    <row r="79" spans="1:10" ht="16.5" x14ac:dyDescent="0.25">
      <c r="A79" s="36">
        <v>1</v>
      </c>
      <c r="B79" s="36">
        <v>2</v>
      </c>
      <c r="C79" s="36">
        <v>3</v>
      </c>
      <c r="D79" s="36" t="s">
        <v>50</v>
      </c>
      <c r="E79" s="36">
        <v>5</v>
      </c>
      <c r="F79" s="36">
        <v>6</v>
      </c>
      <c r="G79" s="36">
        <v>7</v>
      </c>
      <c r="H79" s="36">
        <v>8</v>
      </c>
      <c r="I79" s="36" t="s">
        <v>51</v>
      </c>
      <c r="J79" s="36">
        <v>10</v>
      </c>
    </row>
    <row r="80" spans="1:10" x14ac:dyDescent="0.25">
      <c r="A80" s="67"/>
      <c r="B80" s="68"/>
      <c r="C80" s="68"/>
      <c r="D80" s="68"/>
      <c r="E80" s="68"/>
      <c r="F80" s="68"/>
      <c r="G80" s="68"/>
      <c r="H80" s="68"/>
      <c r="I80" s="68"/>
      <c r="J80" s="69"/>
    </row>
    <row r="81" spans="1:10" x14ac:dyDescent="0.25">
      <c r="A81" s="55" t="s">
        <v>7</v>
      </c>
      <c r="B81" s="54" t="s">
        <v>8</v>
      </c>
      <c r="C81" s="67"/>
      <c r="D81" s="68"/>
      <c r="E81" s="68"/>
      <c r="F81" s="68"/>
      <c r="G81" s="68"/>
      <c r="H81" s="68"/>
      <c r="I81" s="68"/>
      <c r="J81" s="69"/>
    </row>
    <row r="82" spans="1:10" x14ac:dyDescent="0.25">
      <c r="A82" s="21">
        <v>1</v>
      </c>
      <c r="B82" s="54" t="s">
        <v>27</v>
      </c>
      <c r="C82" s="22">
        <f>SUM(D82+C9)</f>
        <v>10922233.77</v>
      </c>
      <c r="D82" s="22">
        <f>SUM(E82,F82)</f>
        <v>6998990.6200000001</v>
      </c>
      <c r="E82" s="22">
        <v>6998990.6200000001</v>
      </c>
      <c r="F82" s="22">
        <v>0</v>
      </c>
      <c r="G82" s="22">
        <v>0</v>
      </c>
      <c r="H82" s="22">
        <v>0</v>
      </c>
      <c r="I82" s="22">
        <f>SUM(E82+G82+H82)</f>
        <v>6998990.6200000001</v>
      </c>
      <c r="J82" s="55"/>
    </row>
    <row r="83" spans="1:10" x14ac:dyDescent="0.25">
      <c r="A83" s="21">
        <v>2</v>
      </c>
      <c r="B83" s="54" t="s">
        <v>28</v>
      </c>
      <c r="C83" s="22">
        <f t="shared" ref="C83:C99" si="18">SUM(D83+C10)</f>
        <v>7409186.1400000006</v>
      </c>
      <c r="D83" s="22">
        <f t="shared" ref="D83:D99" si="19">SUM(E83,F83)</f>
        <v>4883314.99</v>
      </c>
      <c r="E83" s="22">
        <v>4883314.99</v>
      </c>
      <c r="F83" s="22">
        <v>0</v>
      </c>
      <c r="G83" s="22">
        <v>0</v>
      </c>
      <c r="H83" s="22">
        <v>0</v>
      </c>
      <c r="I83" s="22">
        <f t="shared" ref="I83" si="20">SUM(E83+G83+H83)</f>
        <v>4883314.99</v>
      </c>
      <c r="J83" s="55"/>
    </row>
    <row r="84" spans="1:10" x14ac:dyDescent="0.25">
      <c r="A84" s="21">
        <v>3</v>
      </c>
      <c r="B84" s="54" t="s">
        <v>29</v>
      </c>
      <c r="C84" s="22">
        <f t="shared" si="18"/>
        <v>21396330.699999999</v>
      </c>
      <c r="D84" s="22">
        <f t="shared" si="19"/>
        <v>13117051.449999999</v>
      </c>
      <c r="E84" s="22">
        <v>13117051.449999999</v>
      </c>
      <c r="F84" s="22">
        <v>0</v>
      </c>
      <c r="G84" s="22">
        <v>0</v>
      </c>
      <c r="H84" s="22">
        <v>0</v>
      </c>
      <c r="I84" s="22">
        <f>SUM(E84+G84+H84)</f>
        <v>13117051.449999999</v>
      </c>
      <c r="J84" s="55"/>
    </row>
    <row r="85" spans="1:10" x14ac:dyDescent="0.25">
      <c r="A85" s="21">
        <v>4</v>
      </c>
      <c r="B85" s="54" t="s">
        <v>30</v>
      </c>
      <c r="C85" s="22">
        <f t="shared" si="18"/>
        <v>1342682.2</v>
      </c>
      <c r="D85" s="22">
        <f t="shared" si="19"/>
        <v>839258.2</v>
      </c>
      <c r="E85" s="22">
        <v>839258.2</v>
      </c>
      <c r="F85" s="22">
        <v>0</v>
      </c>
      <c r="G85" s="22">
        <v>0</v>
      </c>
      <c r="H85" s="22">
        <v>0</v>
      </c>
      <c r="I85" s="22">
        <f t="shared" ref="I85:I99" si="21">SUM(E85+G85+H85)</f>
        <v>839258.2</v>
      </c>
      <c r="J85" s="55"/>
    </row>
    <row r="86" spans="1:10" x14ac:dyDescent="0.25">
      <c r="A86" s="21">
        <v>5</v>
      </c>
      <c r="B86" s="54" t="s">
        <v>25</v>
      </c>
      <c r="C86" s="22">
        <f t="shared" si="18"/>
        <v>1006888</v>
      </c>
      <c r="D86" s="22">
        <f t="shared" si="19"/>
        <v>624954</v>
      </c>
      <c r="E86" s="22">
        <v>624954</v>
      </c>
      <c r="F86" s="22">
        <v>0</v>
      </c>
      <c r="G86" s="22">
        <v>0</v>
      </c>
      <c r="H86" s="22">
        <v>0</v>
      </c>
      <c r="I86" s="22">
        <f t="shared" si="21"/>
        <v>624954</v>
      </c>
      <c r="J86" s="55"/>
    </row>
    <row r="87" spans="1:10" x14ac:dyDescent="0.25">
      <c r="A87" s="21">
        <v>6</v>
      </c>
      <c r="B87" s="54" t="s">
        <v>32</v>
      </c>
      <c r="C87" s="22">
        <f t="shared" si="18"/>
        <v>3396562.5</v>
      </c>
      <c r="D87" s="22">
        <f t="shared" si="19"/>
        <v>2175187.5</v>
      </c>
      <c r="E87" s="22">
        <v>2175187.5</v>
      </c>
      <c r="F87" s="22">
        <v>0</v>
      </c>
      <c r="G87" s="22">
        <v>0</v>
      </c>
      <c r="H87" s="22">
        <v>0</v>
      </c>
      <c r="I87" s="22">
        <f t="shared" si="21"/>
        <v>2175187.5</v>
      </c>
      <c r="J87" s="55"/>
    </row>
    <row r="88" spans="1:10" x14ac:dyDescent="0.25">
      <c r="A88" s="21">
        <v>7</v>
      </c>
      <c r="B88" s="54" t="s">
        <v>31</v>
      </c>
      <c r="C88" s="22">
        <f t="shared" si="18"/>
        <v>2021475</v>
      </c>
      <c r="D88" s="22">
        <f t="shared" si="19"/>
        <v>1142700</v>
      </c>
      <c r="E88" s="22">
        <v>1142700</v>
      </c>
      <c r="F88" s="22">
        <v>0</v>
      </c>
      <c r="G88" s="22">
        <v>0</v>
      </c>
      <c r="H88" s="22">
        <v>0</v>
      </c>
      <c r="I88" s="22">
        <f t="shared" si="21"/>
        <v>1142700</v>
      </c>
      <c r="J88" s="55"/>
    </row>
    <row r="89" spans="1:10" x14ac:dyDescent="0.25">
      <c r="A89" s="21">
        <v>8</v>
      </c>
      <c r="B89" s="54" t="s">
        <v>33</v>
      </c>
      <c r="C89" s="22">
        <f t="shared" si="18"/>
        <v>164650</v>
      </c>
      <c r="D89" s="22">
        <f t="shared" si="19"/>
        <v>94175</v>
      </c>
      <c r="E89" s="22">
        <v>94175</v>
      </c>
      <c r="F89" s="22">
        <v>0</v>
      </c>
      <c r="G89" s="22">
        <v>0</v>
      </c>
      <c r="H89" s="22">
        <v>0</v>
      </c>
      <c r="I89" s="22">
        <f t="shared" si="21"/>
        <v>94175</v>
      </c>
      <c r="J89" s="55"/>
    </row>
    <row r="90" spans="1:10" x14ac:dyDescent="0.25">
      <c r="A90" s="21">
        <v>9</v>
      </c>
      <c r="B90" s="54" t="s">
        <v>52</v>
      </c>
      <c r="C90" s="22">
        <f t="shared" si="18"/>
        <v>270000</v>
      </c>
      <c r="D90" s="22">
        <f t="shared" si="19"/>
        <v>270000</v>
      </c>
      <c r="E90" s="22">
        <v>270000</v>
      </c>
      <c r="F90" s="22">
        <v>0</v>
      </c>
      <c r="G90" s="22">
        <v>0</v>
      </c>
      <c r="H90" s="22">
        <v>0</v>
      </c>
      <c r="I90" s="22">
        <f t="shared" si="21"/>
        <v>270000</v>
      </c>
      <c r="J90" s="55"/>
    </row>
    <row r="91" spans="1:10" x14ac:dyDescent="0.25">
      <c r="A91" s="21">
        <v>10</v>
      </c>
      <c r="B91" s="54" t="s">
        <v>37</v>
      </c>
      <c r="C91" s="22">
        <f t="shared" si="18"/>
        <v>0</v>
      </c>
      <c r="D91" s="22">
        <f t="shared" si="19"/>
        <v>0</v>
      </c>
      <c r="E91" s="22">
        <v>0</v>
      </c>
      <c r="F91" s="22">
        <v>0</v>
      </c>
      <c r="G91" s="22">
        <v>0</v>
      </c>
      <c r="H91" s="22">
        <v>0</v>
      </c>
      <c r="I91" s="22">
        <f t="shared" si="21"/>
        <v>0</v>
      </c>
      <c r="J91" s="55"/>
    </row>
    <row r="92" spans="1:10" x14ac:dyDescent="0.25">
      <c r="A92" s="21">
        <v>11</v>
      </c>
      <c r="B92" s="54" t="s">
        <v>35</v>
      </c>
      <c r="C92" s="22">
        <f t="shared" si="18"/>
        <v>0</v>
      </c>
      <c r="D92" s="22">
        <f t="shared" si="19"/>
        <v>0</v>
      </c>
      <c r="E92" s="22">
        <v>0</v>
      </c>
      <c r="F92" s="22">
        <v>0</v>
      </c>
      <c r="G92" s="22">
        <v>0</v>
      </c>
      <c r="H92" s="22">
        <v>0</v>
      </c>
      <c r="I92" s="22">
        <f t="shared" si="21"/>
        <v>0</v>
      </c>
      <c r="J92" s="55"/>
    </row>
    <row r="93" spans="1:10" x14ac:dyDescent="0.25">
      <c r="A93" s="21">
        <v>12</v>
      </c>
      <c r="B93" s="54" t="s">
        <v>21</v>
      </c>
      <c r="C93" s="22">
        <f t="shared" si="18"/>
        <v>0</v>
      </c>
      <c r="D93" s="22">
        <f t="shared" si="19"/>
        <v>0</v>
      </c>
      <c r="E93" s="22">
        <v>0</v>
      </c>
      <c r="F93" s="22">
        <v>0</v>
      </c>
      <c r="G93" s="22">
        <v>0</v>
      </c>
      <c r="H93" s="22">
        <v>0</v>
      </c>
      <c r="I93" s="22">
        <f t="shared" si="21"/>
        <v>0</v>
      </c>
      <c r="J93" s="55"/>
    </row>
    <row r="94" spans="1:10" x14ac:dyDescent="0.25">
      <c r="A94" s="21">
        <v>13</v>
      </c>
      <c r="B94" s="54" t="s">
        <v>36</v>
      </c>
      <c r="C94" s="22">
        <f t="shared" si="18"/>
        <v>0</v>
      </c>
      <c r="D94" s="22">
        <f t="shared" si="19"/>
        <v>0</v>
      </c>
      <c r="E94" s="22">
        <v>0</v>
      </c>
      <c r="F94" s="22">
        <v>0</v>
      </c>
      <c r="G94" s="22">
        <v>0</v>
      </c>
      <c r="H94" s="22">
        <v>0</v>
      </c>
      <c r="I94" s="22">
        <f t="shared" si="21"/>
        <v>0</v>
      </c>
      <c r="J94" s="55"/>
    </row>
    <row r="95" spans="1:10" x14ac:dyDescent="0.25">
      <c r="A95" s="21">
        <v>14</v>
      </c>
      <c r="B95" s="54" t="s">
        <v>34</v>
      </c>
      <c r="C95" s="22">
        <f t="shared" si="18"/>
        <v>1890.5</v>
      </c>
      <c r="D95" s="22">
        <f t="shared" si="19"/>
        <v>950.5</v>
      </c>
      <c r="E95" s="22">
        <v>950.5</v>
      </c>
      <c r="F95" s="22">
        <v>0</v>
      </c>
      <c r="G95" s="22">
        <v>0</v>
      </c>
      <c r="H95" s="22">
        <v>0</v>
      </c>
      <c r="I95" s="22">
        <f t="shared" si="21"/>
        <v>950.5</v>
      </c>
      <c r="J95" s="55"/>
    </row>
    <row r="96" spans="1:10" x14ac:dyDescent="0.25">
      <c r="A96" s="21">
        <v>15</v>
      </c>
      <c r="B96" s="54" t="s">
        <v>38</v>
      </c>
      <c r="C96" s="22">
        <f t="shared" si="18"/>
        <v>0</v>
      </c>
      <c r="D96" s="22">
        <f t="shared" si="19"/>
        <v>0</v>
      </c>
      <c r="E96" s="22">
        <v>0</v>
      </c>
      <c r="F96" s="22">
        <v>0</v>
      </c>
      <c r="G96" s="22">
        <v>0</v>
      </c>
      <c r="H96" s="22">
        <v>0</v>
      </c>
      <c r="I96" s="22">
        <f t="shared" si="21"/>
        <v>0</v>
      </c>
      <c r="J96" s="55"/>
    </row>
    <row r="97" spans="1:10" x14ac:dyDescent="0.25">
      <c r="A97" s="21">
        <v>16</v>
      </c>
      <c r="B97" s="54" t="s">
        <v>40</v>
      </c>
      <c r="C97" s="22">
        <f t="shared" si="18"/>
        <v>685</v>
      </c>
      <c r="D97" s="22">
        <f t="shared" si="19"/>
        <v>644.20000000000005</v>
      </c>
      <c r="E97" s="22">
        <v>644.20000000000005</v>
      </c>
      <c r="F97" s="22">
        <v>0</v>
      </c>
      <c r="G97" s="22">
        <v>0</v>
      </c>
      <c r="H97" s="22">
        <v>0</v>
      </c>
      <c r="I97" s="22">
        <f t="shared" si="21"/>
        <v>644.20000000000005</v>
      </c>
      <c r="J97" s="55"/>
    </row>
    <row r="98" spans="1:10" x14ac:dyDescent="0.25">
      <c r="A98" s="21">
        <v>17</v>
      </c>
      <c r="B98" s="54" t="s">
        <v>70</v>
      </c>
      <c r="C98" s="22">
        <f t="shared" si="18"/>
        <v>303500</v>
      </c>
      <c r="D98" s="22">
        <f t="shared" si="19"/>
        <v>174750</v>
      </c>
      <c r="E98" s="22">
        <v>174750</v>
      </c>
      <c r="F98" s="22">
        <v>0</v>
      </c>
      <c r="G98" s="22">
        <v>0</v>
      </c>
      <c r="H98" s="22">
        <v>0</v>
      </c>
      <c r="I98" s="22">
        <f t="shared" si="21"/>
        <v>174750</v>
      </c>
      <c r="J98" s="55"/>
    </row>
    <row r="99" spans="1:10" x14ac:dyDescent="0.25">
      <c r="A99" s="21">
        <v>18</v>
      </c>
      <c r="B99" s="54" t="s">
        <v>39</v>
      </c>
      <c r="C99" s="22">
        <f t="shared" si="18"/>
        <v>0</v>
      </c>
      <c r="D99" s="22">
        <f t="shared" si="19"/>
        <v>0</v>
      </c>
      <c r="E99" s="22">
        <v>0</v>
      </c>
      <c r="F99" s="22">
        <v>0</v>
      </c>
      <c r="G99" s="22">
        <v>0</v>
      </c>
      <c r="H99" s="22">
        <v>0</v>
      </c>
      <c r="I99" s="22">
        <f t="shared" si="21"/>
        <v>0</v>
      </c>
      <c r="J99" s="55"/>
    </row>
    <row r="100" spans="1:10" x14ac:dyDescent="0.25">
      <c r="A100" s="78" t="s">
        <v>10</v>
      </c>
      <c r="B100" s="78"/>
      <c r="C100" s="22">
        <f>SUM(C82:C99)</f>
        <v>48236083.810000002</v>
      </c>
      <c r="D100" s="22">
        <f t="shared" ref="D100:H100" si="22">SUM(D82:D99)</f>
        <v>30321976.459999997</v>
      </c>
      <c r="E100" s="22">
        <f t="shared" si="22"/>
        <v>30321976.459999997</v>
      </c>
      <c r="F100" s="22">
        <f t="shared" si="22"/>
        <v>0</v>
      </c>
      <c r="G100" s="22">
        <f t="shared" si="22"/>
        <v>0</v>
      </c>
      <c r="H100" s="22">
        <f t="shared" si="22"/>
        <v>0</v>
      </c>
      <c r="I100" s="22">
        <f>SUM(I82:I99)</f>
        <v>30321976.459999997</v>
      </c>
      <c r="J100" s="55"/>
    </row>
    <row r="101" spans="1:10" ht="31.5" x14ac:dyDescent="0.25">
      <c r="A101" s="55" t="s">
        <v>9</v>
      </c>
      <c r="B101" s="37" t="s">
        <v>64</v>
      </c>
      <c r="C101" s="75"/>
      <c r="D101" s="76"/>
      <c r="E101" s="76"/>
      <c r="F101" s="76"/>
      <c r="G101" s="76"/>
      <c r="H101" s="76"/>
      <c r="I101" s="76"/>
      <c r="J101" s="77"/>
    </row>
    <row r="102" spans="1:10" x14ac:dyDescent="0.25">
      <c r="A102" s="21">
        <v>1</v>
      </c>
      <c r="B102" s="54" t="s">
        <v>37</v>
      </c>
      <c r="C102" s="22">
        <f t="shared" ref="C102:C115" si="23">SUM(D102+C29)</f>
        <v>30026488.940000001</v>
      </c>
      <c r="D102" s="22">
        <f t="shared" ref="D102:D115" si="24">SUM(E102,F102)</f>
        <v>16688776.890000001</v>
      </c>
      <c r="E102" s="22">
        <v>16688776.890000001</v>
      </c>
      <c r="F102" s="22">
        <v>0</v>
      </c>
      <c r="G102" s="22">
        <v>0</v>
      </c>
      <c r="H102" s="22">
        <v>0</v>
      </c>
      <c r="I102" s="22">
        <f t="shared" ref="I102:I115" si="25">SUM(E102+G102+H102)</f>
        <v>16688776.890000001</v>
      </c>
      <c r="J102" s="55"/>
    </row>
    <row r="103" spans="1:10" x14ac:dyDescent="0.25">
      <c r="A103" s="21">
        <v>2</v>
      </c>
      <c r="B103" s="54" t="s">
        <v>32</v>
      </c>
      <c r="C103" s="22">
        <f t="shared" si="23"/>
        <v>4574878.17</v>
      </c>
      <c r="D103" s="22">
        <f t="shared" si="24"/>
        <v>3649609.42</v>
      </c>
      <c r="E103" s="22">
        <v>3649609.42</v>
      </c>
      <c r="F103" s="22">
        <v>0</v>
      </c>
      <c r="G103" s="22">
        <v>0</v>
      </c>
      <c r="H103" s="22">
        <v>0</v>
      </c>
      <c r="I103" s="22">
        <f t="shared" si="25"/>
        <v>3649609.42</v>
      </c>
      <c r="J103" s="55"/>
    </row>
    <row r="104" spans="1:10" x14ac:dyDescent="0.25">
      <c r="A104" s="21">
        <v>3</v>
      </c>
      <c r="B104" s="54" t="s">
        <v>41</v>
      </c>
      <c r="C104" s="22">
        <f t="shared" si="23"/>
        <v>217249.92000000001</v>
      </c>
      <c r="D104" s="22">
        <f t="shared" si="24"/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f t="shared" si="25"/>
        <v>0</v>
      </c>
      <c r="J104" s="55"/>
    </row>
    <row r="105" spans="1:10" x14ac:dyDescent="0.25">
      <c r="A105" s="21">
        <v>4</v>
      </c>
      <c r="B105" s="54" t="s">
        <v>21</v>
      </c>
      <c r="C105" s="22">
        <f t="shared" si="23"/>
        <v>19000</v>
      </c>
      <c r="D105" s="22">
        <f t="shared" si="24"/>
        <v>12245</v>
      </c>
      <c r="E105" s="22">
        <v>12245</v>
      </c>
      <c r="F105" s="22">
        <v>0</v>
      </c>
      <c r="G105" s="22">
        <v>0</v>
      </c>
      <c r="H105" s="22">
        <v>0</v>
      </c>
      <c r="I105" s="22">
        <f t="shared" si="25"/>
        <v>12245</v>
      </c>
      <c r="J105" s="55"/>
    </row>
    <row r="106" spans="1:10" x14ac:dyDescent="0.25">
      <c r="A106" s="21">
        <v>5</v>
      </c>
      <c r="B106" s="54" t="s">
        <v>42</v>
      </c>
      <c r="C106" s="22">
        <f t="shared" si="23"/>
        <v>3825500</v>
      </c>
      <c r="D106" s="22">
        <f t="shared" si="24"/>
        <v>2622550</v>
      </c>
      <c r="E106" s="22">
        <v>2622550</v>
      </c>
      <c r="F106" s="22">
        <v>0</v>
      </c>
      <c r="G106" s="22">
        <v>0</v>
      </c>
      <c r="H106" s="22">
        <v>0</v>
      </c>
      <c r="I106" s="22">
        <f t="shared" si="25"/>
        <v>2622550</v>
      </c>
      <c r="J106" s="55"/>
    </row>
    <row r="107" spans="1:10" x14ac:dyDescent="0.25">
      <c r="A107" s="21">
        <v>6</v>
      </c>
      <c r="B107" s="54" t="s">
        <v>35</v>
      </c>
      <c r="C107" s="22">
        <f t="shared" si="23"/>
        <v>0</v>
      </c>
      <c r="D107" s="22">
        <f t="shared" si="24"/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f t="shared" si="25"/>
        <v>0</v>
      </c>
      <c r="J107" s="55"/>
    </row>
    <row r="108" spans="1:10" x14ac:dyDescent="0.25">
      <c r="A108" s="21">
        <v>7</v>
      </c>
      <c r="B108" s="54" t="s">
        <v>43</v>
      </c>
      <c r="C108" s="22">
        <f t="shared" si="23"/>
        <v>87000</v>
      </c>
      <c r="D108" s="22">
        <f t="shared" si="24"/>
        <v>87000</v>
      </c>
      <c r="E108" s="22">
        <v>87000</v>
      </c>
      <c r="F108" s="22">
        <v>0</v>
      </c>
      <c r="G108" s="22">
        <v>0</v>
      </c>
      <c r="H108" s="22">
        <v>0</v>
      </c>
      <c r="I108" s="22">
        <f t="shared" si="25"/>
        <v>87000</v>
      </c>
      <c r="J108" s="55"/>
    </row>
    <row r="109" spans="1:10" x14ac:dyDescent="0.25">
      <c r="A109" s="21">
        <v>8</v>
      </c>
      <c r="B109" s="54" t="s">
        <v>44</v>
      </c>
      <c r="C109" s="22">
        <f t="shared" si="23"/>
        <v>3602560</v>
      </c>
      <c r="D109" s="22">
        <f t="shared" si="24"/>
        <v>2905460</v>
      </c>
      <c r="E109" s="22">
        <v>2905460</v>
      </c>
      <c r="F109" s="22">
        <v>0</v>
      </c>
      <c r="G109" s="22">
        <v>0</v>
      </c>
      <c r="H109" s="22">
        <v>0</v>
      </c>
      <c r="I109" s="22">
        <f t="shared" si="25"/>
        <v>2905460</v>
      </c>
      <c r="J109" s="55"/>
    </row>
    <row r="110" spans="1:10" x14ac:dyDescent="0.25">
      <c r="A110" s="21">
        <v>9</v>
      </c>
      <c r="B110" s="54" t="s">
        <v>45</v>
      </c>
      <c r="C110" s="22">
        <f t="shared" si="23"/>
        <v>0</v>
      </c>
      <c r="D110" s="22">
        <f t="shared" si="24"/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f t="shared" si="25"/>
        <v>0</v>
      </c>
      <c r="J110" s="55"/>
    </row>
    <row r="111" spans="1:10" x14ac:dyDescent="0.25">
      <c r="A111" s="21">
        <v>10</v>
      </c>
      <c r="B111" s="54" t="s">
        <v>33</v>
      </c>
      <c r="C111" s="22">
        <f t="shared" si="23"/>
        <v>0</v>
      </c>
      <c r="D111" s="22">
        <f t="shared" si="24"/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f t="shared" si="25"/>
        <v>0</v>
      </c>
      <c r="J111" s="55"/>
    </row>
    <row r="112" spans="1:10" x14ac:dyDescent="0.25">
      <c r="A112" s="21">
        <v>11</v>
      </c>
      <c r="B112" s="54" t="s">
        <v>25</v>
      </c>
      <c r="C112" s="22">
        <f t="shared" si="23"/>
        <v>551133</v>
      </c>
      <c r="D112" s="22">
        <f t="shared" si="24"/>
        <v>432366</v>
      </c>
      <c r="E112" s="22">
        <v>432366</v>
      </c>
      <c r="F112" s="22">
        <v>0</v>
      </c>
      <c r="G112" s="22">
        <v>0</v>
      </c>
      <c r="H112" s="22">
        <v>0</v>
      </c>
      <c r="I112" s="22">
        <f t="shared" si="25"/>
        <v>432366</v>
      </c>
      <c r="J112" s="55"/>
    </row>
    <row r="113" spans="1:10" x14ac:dyDescent="0.25">
      <c r="A113" s="21">
        <v>12</v>
      </c>
      <c r="B113" s="54" t="s">
        <v>67</v>
      </c>
      <c r="C113" s="22">
        <f t="shared" si="23"/>
        <v>6822</v>
      </c>
      <c r="D113" s="22">
        <f t="shared" si="24"/>
        <v>6822</v>
      </c>
      <c r="E113" s="22">
        <v>6822</v>
      </c>
      <c r="F113" s="22">
        <v>0</v>
      </c>
      <c r="G113" s="22">
        <v>0</v>
      </c>
      <c r="H113" s="22">
        <v>0</v>
      </c>
      <c r="I113" s="22">
        <f t="shared" si="25"/>
        <v>6822</v>
      </c>
      <c r="J113" s="55"/>
    </row>
    <row r="114" spans="1:10" x14ac:dyDescent="0.25">
      <c r="A114" s="21">
        <v>13</v>
      </c>
      <c r="B114" s="54" t="s">
        <v>68</v>
      </c>
      <c r="C114" s="22">
        <f t="shared" si="23"/>
        <v>0</v>
      </c>
      <c r="D114" s="22">
        <f t="shared" si="24"/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f t="shared" si="25"/>
        <v>0</v>
      </c>
      <c r="J114" s="55"/>
    </row>
    <row r="115" spans="1:10" x14ac:dyDescent="0.25">
      <c r="A115" s="21">
        <v>14</v>
      </c>
      <c r="B115" s="54" t="s">
        <v>66</v>
      </c>
      <c r="C115" s="22">
        <f t="shared" si="23"/>
        <v>12500</v>
      </c>
      <c r="D115" s="22">
        <f t="shared" si="24"/>
        <v>12500</v>
      </c>
      <c r="E115" s="22">
        <v>12500</v>
      </c>
      <c r="F115" s="22">
        <v>0</v>
      </c>
      <c r="G115" s="22">
        <v>0</v>
      </c>
      <c r="H115" s="22">
        <v>0</v>
      </c>
      <c r="I115" s="22">
        <f t="shared" si="25"/>
        <v>12500</v>
      </c>
      <c r="J115" s="55"/>
    </row>
    <row r="116" spans="1:10" x14ac:dyDescent="0.25">
      <c r="A116" s="79" t="s">
        <v>65</v>
      </c>
      <c r="B116" s="79"/>
      <c r="C116" s="22">
        <f>SUM(C102:C115)</f>
        <v>42923132.030000001</v>
      </c>
      <c r="D116" s="22">
        <f>SUM(D102:D115)</f>
        <v>26417329.310000002</v>
      </c>
      <c r="E116" s="22">
        <f t="shared" ref="E116:I116" si="26">SUM(E102:E115)</f>
        <v>26417329.310000002</v>
      </c>
      <c r="F116" s="22">
        <f t="shared" si="26"/>
        <v>0</v>
      </c>
      <c r="G116" s="22">
        <f t="shared" si="26"/>
        <v>0</v>
      </c>
      <c r="H116" s="22">
        <f t="shared" si="26"/>
        <v>0</v>
      </c>
      <c r="I116" s="22">
        <f t="shared" si="26"/>
        <v>26417329.310000002</v>
      </c>
      <c r="J116" s="22"/>
    </row>
    <row r="117" spans="1:10" x14ac:dyDescent="0.25">
      <c r="A117" s="55" t="s">
        <v>11</v>
      </c>
      <c r="B117" s="54" t="s">
        <v>12</v>
      </c>
      <c r="C117" s="75"/>
      <c r="D117" s="76"/>
      <c r="E117" s="76"/>
      <c r="F117" s="76"/>
      <c r="G117" s="76"/>
      <c r="H117" s="76"/>
      <c r="I117" s="76"/>
      <c r="J117" s="77"/>
    </row>
    <row r="118" spans="1:10" x14ac:dyDescent="0.25">
      <c r="A118" s="21">
        <v>1</v>
      </c>
      <c r="B118" s="54" t="s">
        <v>46</v>
      </c>
      <c r="C118" s="22">
        <f t="shared" ref="C118:C122" si="27">SUM(D118+C45)</f>
        <v>245296.8</v>
      </c>
      <c r="D118" s="22">
        <f t="shared" ref="D118:D122" si="28">SUM(E118,F118)</f>
        <v>144695.6</v>
      </c>
      <c r="E118" s="22">
        <v>144695.6</v>
      </c>
      <c r="F118" s="22">
        <v>0</v>
      </c>
      <c r="G118" s="22">
        <v>0</v>
      </c>
      <c r="H118" s="22">
        <v>0</v>
      </c>
      <c r="I118" s="22">
        <f t="shared" ref="I118:I122" si="29">SUM(E118+G118+H118)</f>
        <v>144695.6</v>
      </c>
      <c r="J118" s="55"/>
    </row>
    <row r="119" spans="1:10" x14ac:dyDescent="0.25">
      <c r="A119" s="21">
        <v>2</v>
      </c>
      <c r="B119" s="54" t="s">
        <v>25</v>
      </c>
      <c r="C119" s="22">
        <f t="shared" si="27"/>
        <v>194904</v>
      </c>
      <c r="D119" s="22">
        <f t="shared" si="28"/>
        <v>104069</v>
      </c>
      <c r="E119" s="22">
        <v>104069</v>
      </c>
      <c r="F119" s="22">
        <v>0</v>
      </c>
      <c r="G119" s="22">
        <v>0</v>
      </c>
      <c r="H119" s="22">
        <v>0</v>
      </c>
      <c r="I119" s="22">
        <f t="shared" si="29"/>
        <v>104069</v>
      </c>
      <c r="J119" s="55"/>
    </row>
    <row r="120" spans="1:10" x14ac:dyDescent="0.25">
      <c r="A120" s="21">
        <v>3</v>
      </c>
      <c r="B120" s="54" t="s">
        <v>32</v>
      </c>
      <c r="C120" s="22">
        <f t="shared" si="27"/>
        <v>1394218.75</v>
      </c>
      <c r="D120" s="22">
        <f t="shared" si="28"/>
        <v>729062.5</v>
      </c>
      <c r="E120" s="22">
        <v>729062.5</v>
      </c>
      <c r="F120" s="22">
        <v>0</v>
      </c>
      <c r="G120" s="22">
        <v>0</v>
      </c>
      <c r="H120" s="22">
        <v>0</v>
      </c>
      <c r="I120" s="22">
        <f t="shared" si="29"/>
        <v>729062.5</v>
      </c>
      <c r="J120" s="55"/>
    </row>
    <row r="121" spans="1:10" x14ac:dyDescent="0.25">
      <c r="A121" s="21">
        <v>4</v>
      </c>
      <c r="B121" s="54" t="s">
        <v>44</v>
      </c>
      <c r="C121" s="22">
        <f t="shared" si="27"/>
        <v>1164000</v>
      </c>
      <c r="D121" s="22">
        <f t="shared" si="28"/>
        <v>605250</v>
      </c>
      <c r="E121" s="22">
        <v>605250</v>
      </c>
      <c r="F121" s="22">
        <v>0</v>
      </c>
      <c r="G121" s="22">
        <v>0</v>
      </c>
      <c r="H121" s="22">
        <v>0</v>
      </c>
      <c r="I121" s="22">
        <f t="shared" si="29"/>
        <v>605250</v>
      </c>
      <c r="J121" s="55"/>
    </row>
    <row r="122" spans="1:10" x14ac:dyDescent="0.25">
      <c r="A122" s="21">
        <v>5</v>
      </c>
      <c r="B122" s="54" t="s">
        <v>39</v>
      </c>
      <c r="C122" s="22">
        <f t="shared" si="27"/>
        <v>0</v>
      </c>
      <c r="D122" s="22">
        <f t="shared" si="28"/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f t="shared" si="29"/>
        <v>0</v>
      </c>
      <c r="J122" s="55"/>
    </row>
    <row r="123" spans="1:10" x14ac:dyDescent="0.25">
      <c r="A123" s="78" t="s">
        <v>13</v>
      </c>
      <c r="B123" s="78"/>
      <c r="C123" s="22">
        <f>SUM(C118:C122)</f>
        <v>2998419.55</v>
      </c>
      <c r="D123" s="22">
        <f t="shared" ref="D123" si="30">SUM(D118:D122)</f>
        <v>1583077.1</v>
      </c>
      <c r="E123" s="22">
        <f>SUM(E118:E122)</f>
        <v>1583077.1</v>
      </c>
      <c r="F123" s="22">
        <f t="shared" ref="F123:I123" si="31">SUM(F118:F122)</f>
        <v>0</v>
      </c>
      <c r="G123" s="22">
        <f t="shared" si="31"/>
        <v>0</v>
      </c>
      <c r="H123" s="22">
        <f t="shared" si="31"/>
        <v>0</v>
      </c>
      <c r="I123" s="22">
        <f t="shared" si="31"/>
        <v>1583077.1</v>
      </c>
      <c r="J123" s="22"/>
    </row>
    <row r="124" spans="1:10" x14ac:dyDescent="0.25">
      <c r="A124" s="55" t="s">
        <v>14</v>
      </c>
      <c r="B124" s="54" t="s">
        <v>15</v>
      </c>
      <c r="C124" s="75"/>
      <c r="D124" s="76"/>
      <c r="E124" s="76"/>
      <c r="F124" s="76"/>
      <c r="G124" s="76"/>
      <c r="H124" s="76"/>
      <c r="I124" s="76"/>
      <c r="J124" s="77"/>
    </row>
    <row r="125" spans="1:10" x14ac:dyDescent="0.25">
      <c r="A125" s="21">
        <v>1</v>
      </c>
      <c r="B125" s="54" t="s">
        <v>16</v>
      </c>
      <c r="C125" s="22">
        <f t="shared" ref="C125:C126" si="32">SUM(D125+C52)</f>
        <v>4687209.0600000005</v>
      </c>
      <c r="D125" s="22">
        <f t="shared" ref="D125:D126" si="33">SUM(E125,F125)</f>
        <v>3420526.56</v>
      </c>
      <c r="E125" s="22">
        <v>3420526.56</v>
      </c>
      <c r="F125" s="22">
        <v>0</v>
      </c>
      <c r="G125" s="22">
        <v>0</v>
      </c>
      <c r="H125" s="22">
        <v>0</v>
      </c>
      <c r="I125" s="22">
        <f t="shared" ref="I125:I126" si="34">SUM(E125+G125+H125)</f>
        <v>3420526.56</v>
      </c>
      <c r="J125" s="55"/>
    </row>
    <row r="126" spans="1:10" x14ac:dyDescent="0.25">
      <c r="A126" s="21">
        <v>2</v>
      </c>
      <c r="B126" s="54" t="s">
        <v>17</v>
      </c>
      <c r="C126" s="22">
        <f t="shared" si="32"/>
        <v>2131704.25</v>
      </c>
      <c r="D126" s="22">
        <f t="shared" si="33"/>
        <v>1308278</v>
      </c>
      <c r="E126" s="22">
        <v>1308278</v>
      </c>
      <c r="F126" s="22">
        <v>0</v>
      </c>
      <c r="G126" s="22">
        <v>0</v>
      </c>
      <c r="H126" s="22">
        <v>0</v>
      </c>
      <c r="I126" s="22">
        <f t="shared" si="34"/>
        <v>1308278</v>
      </c>
      <c r="J126" s="55"/>
    </row>
    <row r="127" spans="1:10" x14ac:dyDescent="0.25">
      <c r="A127" s="78" t="s">
        <v>18</v>
      </c>
      <c r="B127" s="78"/>
      <c r="C127" s="22">
        <f>SUM(C125:C126)</f>
        <v>6818913.3100000005</v>
      </c>
      <c r="D127" s="22">
        <f t="shared" ref="D127" si="35">SUM(D125:D126)</f>
        <v>4728804.5600000005</v>
      </c>
      <c r="E127" s="22">
        <f>SUM(E125:E126)</f>
        <v>4728804.5600000005</v>
      </c>
      <c r="F127" s="22">
        <f t="shared" ref="F127:I127" si="36">SUM(F125:F126)</f>
        <v>0</v>
      </c>
      <c r="G127" s="22">
        <f t="shared" si="36"/>
        <v>0</v>
      </c>
      <c r="H127" s="22">
        <f t="shared" si="36"/>
        <v>0</v>
      </c>
      <c r="I127" s="22">
        <f t="shared" si="36"/>
        <v>4728804.5600000005</v>
      </c>
      <c r="J127" s="22"/>
    </row>
    <row r="128" spans="1:10" x14ac:dyDescent="0.25">
      <c r="A128" s="55" t="s">
        <v>19</v>
      </c>
      <c r="B128" s="54" t="s">
        <v>20</v>
      </c>
      <c r="C128" s="75"/>
      <c r="D128" s="76"/>
      <c r="E128" s="76"/>
      <c r="F128" s="76"/>
      <c r="G128" s="76"/>
      <c r="H128" s="76"/>
      <c r="I128" s="76"/>
      <c r="J128" s="77"/>
    </row>
    <row r="129" spans="1:10" x14ac:dyDescent="0.25">
      <c r="A129" s="21">
        <v>1</v>
      </c>
      <c r="B129" s="54" t="s">
        <v>21</v>
      </c>
      <c r="C129" s="22">
        <f>SUM(D129+C56)</f>
        <v>468692.95999999996</v>
      </c>
      <c r="D129" s="22">
        <f>SUM(E129,F129)</f>
        <v>207281.44</v>
      </c>
      <c r="E129" s="22">
        <v>207281.44</v>
      </c>
      <c r="F129" s="22">
        <v>0</v>
      </c>
      <c r="G129" s="22">
        <v>0</v>
      </c>
      <c r="H129" s="22">
        <v>0</v>
      </c>
      <c r="I129" s="22">
        <f>SUM(E129+G129+H129)</f>
        <v>207281.44</v>
      </c>
      <c r="J129" s="55"/>
    </row>
    <row r="130" spans="1:10" x14ac:dyDescent="0.25">
      <c r="A130" s="78" t="s">
        <v>22</v>
      </c>
      <c r="B130" s="78"/>
      <c r="C130" s="22">
        <f>SUM(C129)</f>
        <v>468692.95999999996</v>
      </c>
      <c r="D130" s="22">
        <f t="shared" ref="D130:I130" si="37">SUM(D129)</f>
        <v>207281.44</v>
      </c>
      <c r="E130" s="22">
        <f t="shared" si="37"/>
        <v>207281.44</v>
      </c>
      <c r="F130" s="22">
        <f t="shared" si="37"/>
        <v>0</v>
      </c>
      <c r="G130" s="22">
        <f t="shared" si="37"/>
        <v>0</v>
      </c>
      <c r="H130" s="22">
        <f t="shared" si="37"/>
        <v>0</v>
      </c>
      <c r="I130" s="22">
        <f t="shared" si="37"/>
        <v>207281.44</v>
      </c>
      <c r="J130" s="55"/>
    </row>
    <row r="131" spans="1:10" x14ac:dyDescent="0.25">
      <c r="A131" s="55" t="s">
        <v>23</v>
      </c>
      <c r="B131" s="54" t="s">
        <v>24</v>
      </c>
      <c r="C131" s="75"/>
      <c r="D131" s="76"/>
      <c r="E131" s="76"/>
      <c r="F131" s="76"/>
      <c r="G131" s="76"/>
      <c r="H131" s="76"/>
      <c r="I131" s="76"/>
      <c r="J131" s="77"/>
    </row>
    <row r="132" spans="1:10" x14ac:dyDescent="0.25">
      <c r="A132" s="21">
        <v>1</v>
      </c>
      <c r="B132" s="54" t="s">
        <v>25</v>
      </c>
      <c r="C132" s="22">
        <f>SUM(D132+C59)</f>
        <v>102856</v>
      </c>
      <c r="D132" s="22">
        <f>SUM(E132,F132)</f>
        <v>30176</v>
      </c>
      <c r="E132" s="22">
        <v>30176</v>
      </c>
      <c r="F132" s="22">
        <v>0</v>
      </c>
      <c r="G132" s="22">
        <v>0</v>
      </c>
      <c r="H132" s="22">
        <v>0</v>
      </c>
      <c r="I132" s="22">
        <f>SUM(E132+G132+H132)</f>
        <v>30176</v>
      </c>
      <c r="J132" s="55"/>
    </row>
    <row r="133" spans="1:10" x14ac:dyDescent="0.25">
      <c r="A133" s="78" t="s">
        <v>80</v>
      </c>
      <c r="B133" s="78"/>
      <c r="C133" s="22">
        <f>SUM(C132)</f>
        <v>102856</v>
      </c>
      <c r="D133" s="22">
        <f t="shared" ref="D133:I133" si="38">SUM(D132)</f>
        <v>30176</v>
      </c>
      <c r="E133" s="22">
        <f t="shared" si="38"/>
        <v>30176</v>
      </c>
      <c r="F133" s="22">
        <f t="shared" si="38"/>
        <v>0</v>
      </c>
      <c r="G133" s="22">
        <f t="shared" si="38"/>
        <v>0</v>
      </c>
      <c r="H133" s="22">
        <f t="shared" si="38"/>
        <v>0</v>
      </c>
      <c r="I133" s="22">
        <f t="shared" si="38"/>
        <v>30176</v>
      </c>
      <c r="J133" s="55"/>
    </row>
    <row r="134" spans="1:10" x14ac:dyDescent="0.25">
      <c r="A134" s="78" t="s">
        <v>26</v>
      </c>
      <c r="B134" s="78"/>
      <c r="C134" s="22">
        <f t="shared" ref="C134" si="39">SUM(C100+C116+C123+C127+C130+C133)</f>
        <v>101548097.66</v>
      </c>
      <c r="D134" s="22">
        <f>SUM(D100+D116+D123+D127+D130+D133)</f>
        <v>63288644.869999997</v>
      </c>
      <c r="E134" s="22">
        <f t="shared" ref="E134:I134" si="40">SUM(E100+E116+E123+E127+E130+E133)</f>
        <v>63288644.869999997</v>
      </c>
      <c r="F134" s="22">
        <f t="shared" si="40"/>
        <v>0</v>
      </c>
      <c r="G134" s="22">
        <f t="shared" si="40"/>
        <v>0</v>
      </c>
      <c r="H134" s="22">
        <f t="shared" si="40"/>
        <v>0</v>
      </c>
      <c r="I134" s="22">
        <f t="shared" si="40"/>
        <v>63288644.869999997</v>
      </c>
      <c r="J134" s="22"/>
    </row>
    <row r="135" spans="1:10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60"/>
    </row>
    <row r="136" spans="1:10" x14ac:dyDescent="0.25">
      <c r="A136" s="61" t="s">
        <v>77</v>
      </c>
      <c r="B136" s="62"/>
      <c r="C136" s="23">
        <f>D134</f>
        <v>63288644.869999997</v>
      </c>
      <c r="D136" s="63" t="s">
        <v>53</v>
      </c>
      <c r="E136" s="63"/>
      <c r="F136" s="63"/>
      <c r="G136" s="50" t="s">
        <v>59</v>
      </c>
      <c r="H136" s="23">
        <v>25191</v>
      </c>
      <c r="I136" s="50" t="s">
        <v>58</v>
      </c>
      <c r="J136" s="24">
        <v>19578</v>
      </c>
    </row>
    <row r="137" spans="1:10" x14ac:dyDescent="0.25">
      <c r="A137" s="25" t="s">
        <v>57</v>
      </c>
      <c r="B137" s="26">
        <v>3499.5</v>
      </c>
      <c r="C137" s="27" t="s">
        <v>56</v>
      </c>
      <c r="D137" s="26">
        <v>0</v>
      </c>
      <c r="E137" s="27" t="s">
        <v>55</v>
      </c>
      <c r="F137" s="26">
        <v>0</v>
      </c>
      <c r="G137" s="27" t="s">
        <v>54</v>
      </c>
      <c r="H137" s="26">
        <v>3055.5</v>
      </c>
      <c r="I137" s="27" t="s">
        <v>63</v>
      </c>
      <c r="J137" s="28">
        <f>SUM(H136+J136+B137+D137+F137+H137)</f>
        <v>51324</v>
      </c>
    </row>
    <row r="138" spans="1:10" x14ac:dyDescent="0.25">
      <c r="A138" s="64" t="s">
        <v>62</v>
      </c>
      <c r="B138" s="65"/>
      <c r="C138" s="29">
        <v>30532.5</v>
      </c>
      <c r="D138" s="51" t="s">
        <v>60</v>
      </c>
      <c r="E138" s="29">
        <f>SUM(J137+C138)</f>
        <v>81856.5</v>
      </c>
      <c r="F138" s="66" t="s">
        <v>61</v>
      </c>
      <c r="G138" s="66"/>
      <c r="H138" s="66"/>
      <c r="I138" s="30"/>
      <c r="J138" s="31"/>
    </row>
    <row r="139" spans="1:10" x14ac:dyDescent="0.25">
      <c r="A139" s="32" t="s">
        <v>71</v>
      </c>
      <c r="B139" s="56" t="s">
        <v>78</v>
      </c>
      <c r="C139" s="56"/>
      <c r="D139" s="56"/>
      <c r="E139" s="56"/>
      <c r="F139" s="56"/>
      <c r="G139" s="56"/>
      <c r="H139" s="56"/>
      <c r="I139" s="56"/>
      <c r="J139" s="56"/>
    </row>
    <row r="140" spans="1:10" x14ac:dyDescent="0.25">
      <c r="A140" s="33"/>
      <c r="B140" s="57"/>
      <c r="C140" s="57"/>
      <c r="D140" s="57"/>
      <c r="E140" s="57"/>
      <c r="F140" s="57"/>
      <c r="G140" s="57"/>
      <c r="H140" s="57"/>
      <c r="I140" s="57"/>
      <c r="J140" s="57"/>
    </row>
    <row r="141" spans="1:10" x14ac:dyDescent="0.25">
      <c r="A141" s="33"/>
      <c r="B141" s="57"/>
      <c r="C141" s="57"/>
      <c r="D141" s="57"/>
      <c r="E141" s="57"/>
      <c r="F141" s="57"/>
      <c r="G141" s="57"/>
      <c r="H141" s="57"/>
      <c r="I141" s="57"/>
      <c r="J141" s="57"/>
    </row>
    <row r="142" spans="1:10" x14ac:dyDescent="0.25">
      <c r="A142" s="33"/>
      <c r="B142" s="57"/>
      <c r="C142" s="57"/>
      <c r="D142" s="57"/>
      <c r="E142" s="57"/>
      <c r="F142" s="57"/>
      <c r="G142" s="57"/>
      <c r="H142" s="57"/>
      <c r="I142" s="57"/>
      <c r="J142" s="57"/>
    </row>
    <row r="143" spans="1:10" x14ac:dyDescent="0.25">
      <c r="A143" s="33"/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1:10" x14ac:dyDescent="0.25">
      <c r="A144" s="35"/>
      <c r="B144" s="33"/>
      <c r="C144" s="33"/>
      <c r="D144" s="33"/>
      <c r="E144" s="33"/>
      <c r="F144" s="33"/>
      <c r="G144" s="33"/>
      <c r="H144" s="33"/>
      <c r="I144" s="33"/>
      <c r="J144" s="33"/>
    </row>
    <row r="145" spans="1:10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</row>
    <row r="146" spans="1:10" ht="16.5" x14ac:dyDescent="0.25">
      <c r="A146" s="58" t="s">
        <v>47</v>
      </c>
      <c r="B146" s="58"/>
      <c r="C146" s="49"/>
      <c r="D146" s="58" t="s">
        <v>48</v>
      </c>
      <c r="E146" s="58"/>
      <c r="F146" s="58"/>
      <c r="G146" s="49"/>
      <c r="H146" s="58" t="s">
        <v>49</v>
      </c>
      <c r="I146" s="58"/>
      <c r="J146" s="58"/>
    </row>
    <row r="147" spans="1:10" ht="21.75" x14ac:dyDescent="0.25">
      <c r="A147" s="70" t="s">
        <v>0</v>
      </c>
      <c r="B147" s="70"/>
      <c r="C147" s="70"/>
      <c r="D147" s="70"/>
      <c r="E147" s="70"/>
      <c r="F147" s="70"/>
      <c r="G147" s="70"/>
      <c r="H147" s="70"/>
      <c r="I147" s="70"/>
      <c r="J147" s="70"/>
    </row>
    <row r="148" spans="1:10" ht="19.5" x14ac:dyDescent="0.25">
      <c r="A148" s="71" t="s">
        <v>1</v>
      </c>
      <c r="B148" s="71"/>
      <c r="C148" s="71"/>
      <c r="D148" s="71"/>
      <c r="E148" s="71"/>
      <c r="F148" s="71"/>
      <c r="G148" s="71"/>
      <c r="H148" s="71"/>
      <c r="I148" s="71"/>
      <c r="J148" s="71"/>
    </row>
    <row r="149" spans="1:10" ht="19.5" x14ac:dyDescent="0.25">
      <c r="A149" s="72" t="s">
        <v>88</v>
      </c>
      <c r="B149" s="72"/>
      <c r="C149" s="72"/>
      <c r="D149" s="72"/>
      <c r="E149" s="72"/>
      <c r="F149" s="72"/>
      <c r="G149" s="72"/>
      <c r="H149" s="72"/>
      <c r="I149" s="72"/>
      <c r="J149" s="72"/>
    </row>
    <row r="150" spans="1:10" ht="16.5" x14ac:dyDescent="0.25">
      <c r="A150" s="73" t="s">
        <v>2</v>
      </c>
      <c r="B150" s="73" t="s">
        <v>3</v>
      </c>
      <c r="C150" s="73" t="s">
        <v>4</v>
      </c>
      <c r="D150" s="74" t="s">
        <v>85</v>
      </c>
      <c r="E150" s="74" t="s">
        <v>86</v>
      </c>
      <c r="F150" s="74" t="s">
        <v>87</v>
      </c>
      <c r="G150" s="73" t="s">
        <v>69</v>
      </c>
      <c r="H150" s="73"/>
      <c r="I150" s="74" t="s">
        <v>5</v>
      </c>
      <c r="J150" s="73" t="s">
        <v>6</v>
      </c>
    </row>
    <row r="151" spans="1:10" ht="33" x14ac:dyDescent="0.25">
      <c r="A151" s="73"/>
      <c r="B151" s="73"/>
      <c r="C151" s="73"/>
      <c r="D151" s="74"/>
      <c r="E151" s="74"/>
      <c r="F151" s="74"/>
      <c r="G151" s="52" t="s">
        <v>75</v>
      </c>
      <c r="H151" s="53" t="s">
        <v>76</v>
      </c>
      <c r="I151" s="74"/>
      <c r="J151" s="73"/>
    </row>
    <row r="152" spans="1:10" ht="16.5" x14ac:dyDescent="0.25">
      <c r="A152" s="36">
        <v>1</v>
      </c>
      <c r="B152" s="36">
        <v>2</v>
      </c>
      <c r="C152" s="36">
        <v>3</v>
      </c>
      <c r="D152" s="36" t="s">
        <v>50</v>
      </c>
      <c r="E152" s="36">
        <v>5</v>
      </c>
      <c r="F152" s="36">
        <v>6</v>
      </c>
      <c r="G152" s="36">
        <v>7</v>
      </c>
      <c r="H152" s="36">
        <v>8</v>
      </c>
      <c r="I152" s="36" t="s">
        <v>51</v>
      </c>
      <c r="J152" s="36">
        <v>10</v>
      </c>
    </row>
    <row r="153" spans="1:10" x14ac:dyDescent="0.25">
      <c r="A153" s="67"/>
      <c r="B153" s="68"/>
      <c r="C153" s="68"/>
      <c r="D153" s="68"/>
      <c r="E153" s="68"/>
      <c r="F153" s="68"/>
      <c r="G153" s="68"/>
      <c r="H153" s="68"/>
      <c r="I153" s="68"/>
      <c r="J153" s="69"/>
    </row>
    <row r="154" spans="1:10" x14ac:dyDescent="0.25">
      <c r="A154" s="55" t="s">
        <v>7</v>
      </c>
      <c r="B154" s="54" t="s">
        <v>8</v>
      </c>
      <c r="C154" s="67"/>
      <c r="D154" s="68"/>
      <c r="E154" s="68"/>
      <c r="F154" s="68"/>
      <c r="G154" s="68"/>
      <c r="H154" s="68"/>
      <c r="I154" s="68"/>
      <c r="J154" s="69"/>
    </row>
    <row r="155" spans="1:10" x14ac:dyDescent="0.25">
      <c r="A155" s="21">
        <v>1</v>
      </c>
      <c r="B155" s="54" t="s">
        <v>27</v>
      </c>
      <c r="C155" s="22">
        <f>SUM(D155+C82)</f>
        <v>14844071.309999999</v>
      </c>
      <c r="D155" s="22">
        <f>SUM(E155,F155)</f>
        <v>3921837.54</v>
      </c>
      <c r="E155" s="22">
        <v>3921837.54</v>
      </c>
      <c r="F155" s="22">
        <v>0</v>
      </c>
      <c r="G155" s="22">
        <v>0</v>
      </c>
      <c r="H155" s="22">
        <v>0</v>
      </c>
      <c r="I155" s="22">
        <f>SUM(E155+G155+H155)</f>
        <v>3921837.54</v>
      </c>
      <c r="J155" s="55"/>
    </row>
    <row r="156" spans="1:10" x14ac:dyDescent="0.25">
      <c r="A156" s="21">
        <v>2</v>
      </c>
      <c r="B156" s="54" t="s">
        <v>28</v>
      </c>
      <c r="C156" s="22">
        <f t="shared" ref="C156:C172" si="41">SUM(D156+C83)</f>
        <v>10474112.130000001</v>
      </c>
      <c r="D156" s="22">
        <f t="shared" ref="D156:D172" si="42">SUM(E156,F156)</f>
        <v>3064925.99</v>
      </c>
      <c r="E156" s="22">
        <v>3064925.99</v>
      </c>
      <c r="F156" s="22">
        <v>0</v>
      </c>
      <c r="G156" s="22">
        <v>0</v>
      </c>
      <c r="H156" s="22">
        <v>0</v>
      </c>
      <c r="I156" s="22">
        <f t="shared" ref="I156" si="43">SUM(E156+G156+H156)</f>
        <v>3064925.99</v>
      </c>
      <c r="J156" s="55"/>
    </row>
    <row r="157" spans="1:10" x14ac:dyDescent="0.25">
      <c r="A157" s="21">
        <v>3</v>
      </c>
      <c r="B157" s="54" t="s">
        <v>29</v>
      </c>
      <c r="C157" s="22">
        <f t="shared" si="41"/>
        <v>33312095.449999999</v>
      </c>
      <c r="D157" s="22">
        <f t="shared" si="42"/>
        <v>11915764.75</v>
      </c>
      <c r="E157" s="22">
        <v>11915764.75</v>
      </c>
      <c r="F157" s="22">
        <v>0</v>
      </c>
      <c r="G157" s="22">
        <v>0</v>
      </c>
      <c r="H157" s="22">
        <v>0</v>
      </c>
      <c r="I157" s="22">
        <f>SUM(E157+G157+H157)</f>
        <v>11915764.75</v>
      </c>
      <c r="J157" s="55"/>
    </row>
    <row r="158" spans="1:10" x14ac:dyDescent="0.25">
      <c r="A158" s="21">
        <v>4</v>
      </c>
      <c r="B158" s="54" t="s">
        <v>30</v>
      </c>
      <c r="C158" s="22">
        <f t="shared" si="41"/>
        <v>1669189.1</v>
      </c>
      <c r="D158" s="22">
        <f t="shared" si="42"/>
        <v>326506.90000000002</v>
      </c>
      <c r="E158" s="22">
        <v>326506.90000000002</v>
      </c>
      <c r="F158" s="22">
        <v>0</v>
      </c>
      <c r="G158" s="22">
        <v>0</v>
      </c>
      <c r="H158" s="22">
        <v>0</v>
      </c>
      <c r="I158" s="22">
        <f t="shared" ref="I158:I172" si="44">SUM(E158+G158+H158)</f>
        <v>326506.90000000002</v>
      </c>
      <c r="J158" s="55"/>
    </row>
    <row r="159" spans="1:10" x14ac:dyDescent="0.25">
      <c r="A159" s="21">
        <v>5</v>
      </c>
      <c r="B159" s="54" t="s">
        <v>25</v>
      </c>
      <c r="C159" s="22">
        <f t="shared" si="41"/>
        <v>1473502</v>
      </c>
      <c r="D159" s="22">
        <f t="shared" si="42"/>
        <v>466614</v>
      </c>
      <c r="E159" s="22">
        <v>466614</v>
      </c>
      <c r="F159" s="22">
        <v>0</v>
      </c>
      <c r="G159" s="22">
        <v>0</v>
      </c>
      <c r="H159" s="22">
        <v>0</v>
      </c>
      <c r="I159" s="22">
        <f t="shared" si="44"/>
        <v>466614</v>
      </c>
      <c r="J159" s="55"/>
    </row>
    <row r="160" spans="1:10" x14ac:dyDescent="0.25">
      <c r="A160" s="21">
        <v>6</v>
      </c>
      <c r="B160" s="54" t="s">
        <v>32</v>
      </c>
      <c r="C160" s="22">
        <f t="shared" si="41"/>
        <v>5567625</v>
      </c>
      <c r="D160" s="22">
        <f t="shared" si="42"/>
        <v>2171062.5</v>
      </c>
      <c r="E160" s="22">
        <v>2171062.5</v>
      </c>
      <c r="F160" s="22">
        <v>0</v>
      </c>
      <c r="G160" s="22">
        <v>0</v>
      </c>
      <c r="H160" s="22">
        <v>0</v>
      </c>
      <c r="I160" s="22">
        <f t="shared" si="44"/>
        <v>2171062.5</v>
      </c>
      <c r="J160" s="55"/>
    </row>
    <row r="161" spans="1:10" x14ac:dyDescent="0.25">
      <c r="A161" s="21">
        <v>7</v>
      </c>
      <c r="B161" s="54" t="s">
        <v>31</v>
      </c>
      <c r="C161" s="22">
        <f t="shared" si="41"/>
        <v>2837262.5</v>
      </c>
      <c r="D161" s="22">
        <f t="shared" si="42"/>
        <v>815787.5</v>
      </c>
      <c r="E161" s="22">
        <v>815787.5</v>
      </c>
      <c r="F161" s="22">
        <v>0</v>
      </c>
      <c r="G161" s="22">
        <v>0</v>
      </c>
      <c r="H161" s="22">
        <v>0</v>
      </c>
      <c r="I161" s="22">
        <f t="shared" si="44"/>
        <v>815787.5</v>
      </c>
      <c r="J161" s="55"/>
    </row>
    <row r="162" spans="1:10" x14ac:dyDescent="0.25">
      <c r="A162" s="21">
        <v>8</v>
      </c>
      <c r="B162" s="54" t="s">
        <v>33</v>
      </c>
      <c r="C162" s="22">
        <f t="shared" si="41"/>
        <v>235897</v>
      </c>
      <c r="D162" s="22">
        <f t="shared" si="42"/>
        <v>71247</v>
      </c>
      <c r="E162" s="22">
        <v>71247</v>
      </c>
      <c r="F162" s="22">
        <v>0</v>
      </c>
      <c r="G162" s="22">
        <v>0</v>
      </c>
      <c r="H162" s="22">
        <v>0</v>
      </c>
      <c r="I162" s="22">
        <f t="shared" si="44"/>
        <v>71247</v>
      </c>
      <c r="J162" s="55"/>
    </row>
    <row r="163" spans="1:10" x14ac:dyDescent="0.25">
      <c r="A163" s="21">
        <v>9</v>
      </c>
      <c r="B163" s="54" t="s">
        <v>52</v>
      </c>
      <c r="C163" s="22">
        <f t="shared" si="41"/>
        <v>412200</v>
      </c>
      <c r="D163" s="22">
        <f t="shared" si="42"/>
        <v>142200</v>
      </c>
      <c r="E163" s="22">
        <v>142200</v>
      </c>
      <c r="F163" s="22">
        <v>0</v>
      </c>
      <c r="G163" s="22">
        <v>0</v>
      </c>
      <c r="H163" s="22">
        <v>0</v>
      </c>
      <c r="I163" s="22">
        <f t="shared" si="44"/>
        <v>142200</v>
      </c>
      <c r="J163" s="55"/>
    </row>
    <row r="164" spans="1:10" x14ac:dyDescent="0.25">
      <c r="A164" s="21">
        <v>10</v>
      </c>
      <c r="B164" s="54" t="s">
        <v>37</v>
      </c>
      <c r="C164" s="22">
        <f t="shared" si="41"/>
        <v>0</v>
      </c>
      <c r="D164" s="22">
        <f t="shared" si="42"/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f t="shared" si="44"/>
        <v>0</v>
      </c>
      <c r="J164" s="55"/>
    </row>
    <row r="165" spans="1:10" x14ac:dyDescent="0.25">
      <c r="A165" s="21">
        <v>11</v>
      </c>
      <c r="B165" s="54" t="s">
        <v>35</v>
      </c>
      <c r="C165" s="22">
        <f t="shared" si="41"/>
        <v>0</v>
      </c>
      <c r="D165" s="22">
        <f t="shared" si="42"/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f t="shared" si="44"/>
        <v>0</v>
      </c>
      <c r="J165" s="55"/>
    </row>
    <row r="166" spans="1:10" x14ac:dyDescent="0.25">
      <c r="A166" s="21">
        <v>12</v>
      </c>
      <c r="B166" s="54" t="s">
        <v>21</v>
      </c>
      <c r="C166" s="22">
        <f t="shared" si="41"/>
        <v>0</v>
      </c>
      <c r="D166" s="22">
        <f t="shared" si="42"/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f t="shared" si="44"/>
        <v>0</v>
      </c>
      <c r="J166" s="55"/>
    </row>
    <row r="167" spans="1:10" x14ac:dyDescent="0.25">
      <c r="A167" s="21">
        <v>13</v>
      </c>
      <c r="B167" s="54" t="s">
        <v>36</v>
      </c>
      <c r="C167" s="22">
        <f t="shared" si="41"/>
        <v>0</v>
      </c>
      <c r="D167" s="22">
        <f t="shared" si="42"/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f t="shared" si="44"/>
        <v>0</v>
      </c>
      <c r="J167" s="55"/>
    </row>
    <row r="168" spans="1:10" x14ac:dyDescent="0.25">
      <c r="A168" s="21">
        <v>14</v>
      </c>
      <c r="B168" s="54" t="s">
        <v>34</v>
      </c>
      <c r="C168" s="22">
        <f t="shared" si="41"/>
        <v>2955.5</v>
      </c>
      <c r="D168" s="22">
        <f t="shared" si="42"/>
        <v>1065</v>
      </c>
      <c r="E168" s="22">
        <v>1065</v>
      </c>
      <c r="F168" s="22">
        <v>0</v>
      </c>
      <c r="G168" s="22">
        <v>0</v>
      </c>
      <c r="H168" s="22">
        <v>0</v>
      </c>
      <c r="I168" s="22">
        <f t="shared" si="44"/>
        <v>1065</v>
      </c>
      <c r="J168" s="55"/>
    </row>
    <row r="169" spans="1:10" x14ac:dyDescent="0.25">
      <c r="A169" s="21">
        <v>15</v>
      </c>
      <c r="B169" s="54" t="s">
        <v>38</v>
      </c>
      <c r="C169" s="22">
        <f t="shared" si="41"/>
        <v>0</v>
      </c>
      <c r="D169" s="22">
        <f t="shared" si="42"/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f t="shared" si="44"/>
        <v>0</v>
      </c>
      <c r="J169" s="55"/>
    </row>
    <row r="170" spans="1:10" x14ac:dyDescent="0.25">
      <c r="A170" s="21">
        <v>16</v>
      </c>
      <c r="B170" s="54" t="s">
        <v>40</v>
      </c>
      <c r="C170" s="22">
        <f t="shared" si="41"/>
        <v>1072.5999999999999</v>
      </c>
      <c r="D170" s="22">
        <f t="shared" si="42"/>
        <v>387.6</v>
      </c>
      <c r="E170" s="22">
        <v>387.6</v>
      </c>
      <c r="F170" s="22">
        <v>0</v>
      </c>
      <c r="G170" s="22">
        <v>0</v>
      </c>
      <c r="H170" s="22">
        <v>0</v>
      </c>
      <c r="I170" s="22">
        <f t="shared" si="44"/>
        <v>387.6</v>
      </c>
      <c r="J170" s="55"/>
    </row>
    <row r="171" spans="1:10" x14ac:dyDescent="0.25">
      <c r="A171" s="21">
        <v>17</v>
      </c>
      <c r="B171" s="54" t="s">
        <v>70</v>
      </c>
      <c r="C171" s="22">
        <f t="shared" si="41"/>
        <v>374000</v>
      </c>
      <c r="D171" s="22">
        <f t="shared" si="42"/>
        <v>70500</v>
      </c>
      <c r="E171" s="22">
        <v>70500</v>
      </c>
      <c r="F171" s="22">
        <v>0</v>
      </c>
      <c r="G171" s="22">
        <v>0</v>
      </c>
      <c r="H171" s="22">
        <v>0</v>
      </c>
      <c r="I171" s="22">
        <f t="shared" si="44"/>
        <v>70500</v>
      </c>
      <c r="J171" s="55"/>
    </row>
    <row r="172" spans="1:10" x14ac:dyDescent="0.25">
      <c r="A172" s="21">
        <v>18</v>
      </c>
      <c r="B172" s="54" t="s">
        <v>39</v>
      </c>
      <c r="C172" s="22">
        <f t="shared" si="41"/>
        <v>759</v>
      </c>
      <c r="D172" s="22">
        <f t="shared" si="42"/>
        <v>759</v>
      </c>
      <c r="E172" s="22">
        <v>759</v>
      </c>
      <c r="F172" s="22">
        <v>0</v>
      </c>
      <c r="G172" s="22">
        <v>0</v>
      </c>
      <c r="H172" s="22">
        <v>0</v>
      </c>
      <c r="I172" s="22">
        <f t="shared" si="44"/>
        <v>759</v>
      </c>
      <c r="J172" s="55"/>
    </row>
    <row r="173" spans="1:10" x14ac:dyDescent="0.25">
      <c r="A173" s="78" t="s">
        <v>10</v>
      </c>
      <c r="B173" s="78"/>
      <c r="C173" s="22">
        <f>SUM(C155:C172)</f>
        <v>71204741.590000004</v>
      </c>
      <c r="D173" s="22">
        <f t="shared" ref="D173:H173" si="45">SUM(D155:D172)</f>
        <v>22968657.780000001</v>
      </c>
      <c r="E173" s="22">
        <f t="shared" si="45"/>
        <v>22968657.780000001</v>
      </c>
      <c r="F173" s="22">
        <f t="shared" si="45"/>
        <v>0</v>
      </c>
      <c r="G173" s="22">
        <f t="shared" si="45"/>
        <v>0</v>
      </c>
      <c r="H173" s="22">
        <f t="shared" si="45"/>
        <v>0</v>
      </c>
      <c r="I173" s="22">
        <f>SUM(I155:I172)</f>
        <v>22968657.780000001</v>
      </c>
      <c r="J173" s="55"/>
    </row>
    <row r="174" spans="1:10" ht="31.5" x14ac:dyDescent="0.25">
      <c r="A174" s="55" t="s">
        <v>9</v>
      </c>
      <c r="B174" s="37" t="s">
        <v>64</v>
      </c>
      <c r="C174" s="75"/>
      <c r="D174" s="76"/>
      <c r="E174" s="76"/>
      <c r="F174" s="76"/>
      <c r="G174" s="76"/>
      <c r="H174" s="76"/>
      <c r="I174" s="76"/>
      <c r="J174" s="77"/>
    </row>
    <row r="175" spans="1:10" x14ac:dyDescent="0.25">
      <c r="A175" s="21">
        <v>1</v>
      </c>
      <c r="B175" s="54" t="s">
        <v>37</v>
      </c>
      <c r="C175" s="22">
        <f t="shared" ref="C175:C188" si="46">SUM(D175+C102)</f>
        <v>50450313.189999998</v>
      </c>
      <c r="D175" s="22">
        <f t="shared" ref="D175:D188" si="47">SUM(E175,F175)</f>
        <v>20423824.25</v>
      </c>
      <c r="E175" s="22">
        <v>20423824.25</v>
      </c>
      <c r="F175" s="22">
        <v>0</v>
      </c>
      <c r="G175" s="22">
        <v>0</v>
      </c>
      <c r="H175" s="22">
        <v>0</v>
      </c>
      <c r="I175" s="22">
        <f t="shared" ref="I175:I188" si="48">SUM(E175+G175+H175)</f>
        <v>20423824.25</v>
      </c>
      <c r="J175" s="55"/>
    </row>
    <row r="176" spans="1:10" x14ac:dyDescent="0.25">
      <c r="A176" s="21">
        <v>2</v>
      </c>
      <c r="B176" s="54" t="s">
        <v>32</v>
      </c>
      <c r="C176" s="22">
        <f t="shared" si="46"/>
        <v>5572106.3399999999</v>
      </c>
      <c r="D176" s="22">
        <f t="shared" si="47"/>
        <v>997228.17</v>
      </c>
      <c r="E176" s="22">
        <v>997228.17</v>
      </c>
      <c r="F176" s="22">
        <v>0</v>
      </c>
      <c r="G176" s="22">
        <v>0</v>
      </c>
      <c r="H176" s="22">
        <v>0</v>
      </c>
      <c r="I176" s="22">
        <f t="shared" si="48"/>
        <v>997228.17</v>
      </c>
      <c r="J176" s="55"/>
    </row>
    <row r="177" spans="1:10" x14ac:dyDescent="0.25">
      <c r="A177" s="21">
        <v>3</v>
      </c>
      <c r="B177" s="54" t="s">
        <v>41</v>
      </c>
      <c r="C177" s="22">
        <f t="shared" si="46"/>
        <v>217249.92000000001</v>
      </c>
      <c r="D177" s="22">
        <f t="shared" si="47"/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f t="shared" si="48"/>
        <v>0</v>
      </c>
      <c r="J177" s="55"/>
    </row>
    <row r="178" spans="1:10" x14ac:dyDescent="0.25">
      <c r="A178" s="21">
        <v>4</v>
      </c>
      <c r="B178" s="54" t="s">
        <v>21</v>
      </c>
      <c r="C178" s="22">
        <f t="shared" si="46"/>
        <v>27992.5</v>
      </c>
      <c r="D178" s="22">
        <f t="shared" si="47"/>
        <v>8992.5</v>
      </c>
      <c r="E178" s="22">
        <v>8992.5</v>
      </c>
      <c r="F178" s="22">
        <v>0</v>
      </c>
      <c r="G178" s="22">
        <v>0</v>
      </c>
      <c r="H178" s="22">
        <v>0</v>
      </c>
      <c r="I178" s="22">
        <f t="shared" si="48"/>
        <v>8992.5</v>
      </c>
      <c r="J178" s="55"/>
    </row>
    <row r="179" spans="1:10" x14ac:dyDescent="0.25">
      <c r="A179" s="21">
        <v>5</v>
      </c>
      <c r="B179" s="54" t="s">
        <v>42</v>
      </c>
      <c r="C179" s="22">
        <f t="shared" si="46"/>
        <v>5287450</v>
      </c>
      <c r="D179" s="22">
        <f t="shared" si="47"/>
        <v>1461950</v>
      </c>
      <c r="E179" s="22">
        <v>1461950</v>
      </c>
      <c r="F179" s="22">
        <v>0</v>
      </c>
      <c r="G179" s="22">
        <v>0</v>
      </c>
      <c r="H179" s="22">
        <v>0</v>
      </c>
      <c r="I179" s="22">
        <f t="shared" si="48"/>
        <v>1461950</v>
      </c>
      <c r="J179" s="55"/>
    </row>
    <row r="180" spans="1:10" x14ac:dyDescent="0.25">
      <c r="A180" s="21">
        <v>6</v>
      </c>
      <c r="B180" s="54" t="s">
        <v>35</v>
      </c>
      <c r="C180" s="22">
        <f t="shared" si="46"/>
        <v>0</v>
      </c>
      <c r="D180" s="22">
        <f t="shared" si="47"/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f t="shared" si="48"/>
        <v>0</v>
      </c>
      <c r="J180" s="55"/>
    </row>
    <row r="181" spans="1:10" x14ac:dyDescent="0.25">
      <c r="A181" s="21">
        <v>7</v>
      </c>
      <c r="B181" s="54" t="s">
        <v>43</v>
      </c>
      <c r="C181" s="22">
        <f t="shared" si="46"/>
        <v>87000</v>
      </c>
      <c r="D181" s="22">
        <f t="shared" si="47"/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f t="shared" si="48"/>
        <v>0</v>
      </c>
      <c r="J181" s="55"/>
    </row>
    <row r="182" spans="1:10" x14ac:dyDescent="0.25">
      <c r="A182" s="21">
        <v>8</v>
      </c>
      <c r="B182" s="54" t="s">
        <v>44</v>
      </c>
      <c r="C182" s="22">
        <f t="shared" si="46"/>
        <v>4780435</v>
      </c>
      <c r="D182" s="22">
        <f t="shared" si="47"/>
        <v>1177875</v>
      </c>
      <c r="E182" s="22">
        <v>1177875</v>
      </c>
      <c r="F182" s="22">
        <v>0</v>
      </c>
      <c r="G182" s="22">
        <v>0</v>
      </c>
      <c r="H182" s="22">
        <v>0</v>
      </c>
      <c r="I182" s="22">
        <f t="shared" si="48"/>
        <v>1177875</v>
      </c>
      <c r="J182" s="55"/>
    </row>
    <row r="183" spans="1:10" x14ac:dyDescent="0.25">
      <c r="A183" s="21">
        <v>9</v>
      </c>
      <c r="B183" s="54" t="s">
        <v>45</v>
      </c>
      <c r="C183" s="22">
        <f t="shared" si="46"/>
        <v>0</v>
      </c>
      <c r="D183" s="22">
        <f t="shared" si="47"/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f t="shared" si="48"/>
        <v>0</v>
      </c>
      <c r="J183" s="55"/>
    </row>
    <row r="184" spans="1:10" x14ac:dyDescent="0.25">
      <c r="A184" s="21">
        <v>10</v>
      </c>
      <c r="B184" s="54" t="s">
        <v>33</v>
      </c>
      <c r="C184" s="22">
        <f t="shared" si="46"/>
        <v>0</v>
      </c>
      <c r="D184" s="22">
        <f t="shared" si="47"/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f t="shared" si="48"/>
        <v>0</v>
      </c>
      <c r="J184" s="55"/>
    </row>
    <row r="185" spans="1:10" x14ac:dyDescent="0.25">
      <c r="A185" s="21">
        <v>11</v>
      </c>
      <c r="B185" s="54" t="s">
        <v>25</v>
      </c>
      <c r="C185" s="22">
        <f t="shared" si="46"/>
        <v>742863</v>
      </c>
      <c r="D185" s="22">
        <f t="shared" si="47"/>
        <v>191730</v>
      </c>
      <c r="E185" s="22">
        <v>191730</v>
      </c>
      <c r="F185" s="22">
        <v>0</v>
      </c>
      <c r="G185" s="22">
        <v>0</v>
      </c>
      <c r="H185" s="22">
        <v>0</v>
      </c>
      <c r="I185" s="22">
        <f t="shared" si="48"/>
        <v>191730</v>
      </c>
      <c r="J185" s="55"/>
    </row>
    <row r="186" spans="1:10" x14ac:dyDescent="0.25">
      <c r="A186" s="21">
        <v>12</v>
      </c>
      <c r="B186" s="54" t="s">
        <v>67</v>
      </c>
      <c r="C186" s="22">
        <f t="shared" si="46"/>
        <v>9330</v>
      </c>
      <c r="D186" s="22">
        <f t="shared" si="47"/>
        <v>2508</v>
      </c>
      <c r="E186" s="22">
        <v>2508</v>
      </c>
      <c r="F186" s="22">
        <v>0</v>
      </c>
      <c r="G186" s="22">
        <v>0</v>
      </c>
      <c r="H186" s="22">
        <v>0</v>
      </c>
      <c r="I186" s="22">
        <f t="shared" si="48"/>
        <v>2508</v>
      </c>
      <c r="J186" s="55"/>
    </row>
    <row r="187" spans="1:10" x14ac:dyDescent="0.25">
      <c r="A187" s="21">
        <v>13</v>
      </c>
      <c r="B187" s="54" t="s">
        <v>68</v>
      </c>
      <c r="C187" s="22">
        <f t="shared" si="46"/>
        <v>0</v>
      </c>
      <c r="D187" s="22">
        <f t="shared" si="47"/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f t="shared" si="48"/>
        <v>0</v>
      </c>
      <c r="J187" s="55"/>
    </row>
    <row r="188" spans="1:10" x14ac:dyDescent="0.25">
      <c r="A188" s="21">
        <v>14</v>
      </c>
      <c r="B188" s="54" t="s">
        <v>66</v>
      </c>
      <c r="C188" s="22">
        <f t="shared" si="46"/>
        <v>12500</v>
      </c>
      <c r="D188" s="22">
        <f t="shared" si="47"/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f t="shared" si="48"/>
        <v>0</v>
      </c>
      <c r="J188" s="55"/>
    </row>
    <row r="189" spans="1:10" x14ac:dyDescent="0.25">
      <c r="A189" s="79" t="s">
        <v>65</v>
      </c>
      <c r="B189" s="79"/>
      <c r="C189" s="22">
        <f>SUM(C175:C188)</f>
        <v>67187239.950000003</v>
      </c>
      <c r="D189" s="22">
        <f>SUM(D175:D188)</f>
        <v>24264107.920000002</v>
      </c>
      <c r="E189" s="22">
        <f t="shared" ref="E189:I189" si="49">SUM(E175:E188)</f>
        <v>24264107.920000002</v>
      </c>
      <c r="F189" s="22">
        <f t="shared" si="49"/>
        <v>0</v>
      </c>
      <c r="G189" s="22">
        <f t="shared" si="49"/>
        <v>0</v>
      </c>
      <c r="H189" s="22">
        <f t="shared" si="49"/>
        <v>0</v>
      </c>
      <c r="I189" s="22">
        <f t="shared" si="49"/>
        <v>24264107.920000002</v>
      </c>
      <c r="J189" s="22"/>
    </row>
    <row r="190" spans="1:10" x14ac:dyDescent="0.25">
      <c r="A190" s="55" t="s">
        <v>11</v>
      </c>
      <c r="B190" s="54" t="s">
        <v>12</v>
      </c>
      <c r="C190" s="75"/>
      <c r="D190" s="76"/>
      <c r="E190" s="76"/>
      <c r="F190" s="76"/>
      <c r="G190" s="76"/>
      <c r="H190" s="76"/>
      <c r="I190" s="76"/>
      <c r="J190" s="77"/>
    </row>
    <row r="191" spans="1:10" x14ac:dyDescent="0.25">
      <c r="A191" s="21">
        <v>1</v>
      </c>
      <c r="B191" s="54" t="s">
        <v>46</v>
      </c>
      <c r="C191" s="22">
        <f t="shared" ref="C191:C195" si="50">SUM(D191+C118)</f>
        <v>389146.1</v>
      </c>
      <c r="D191" s="22">
        <f t="shared" ref="D191:D195" si="51">SUM(E191,F191)</f>
        <v>143849.29999999999</v>
      </c>
      <c r="E191" s="22">
        <v>143849.29999999999</v>
      </c>
      <c r="F191" s="22">
        <v>0</v>
      </c>
      <c r="G191" s="22">
        <v>0</v>
      </c>
      <c r="H191" s="22">
        <v>0</v>
      </c>
      <c r="I191" s="22">
        <f t="shared" ref="I191:I195" si="52">SUM(E191+G191+H191)</f>
        <v>143849.29999999999</v>
      </c>
      <c r="J191" s="55"/>
    </row>
    <row r="192" spans="1:10" x14ac:dyDescent="0.25">
      <c r="A192" s="21">
        <v>2</v>
      </c>
      <c r="B192" s="54" t="s">
        <v>25</v>
      </c>
      <c r="C192" s="22">
        <f t="shared" si="50"/>
        <v>536712</v>
      </c>
      <c r="D192" s="22">
        <f t="shared" si="51"/>
        <v>341808</v>
      </c>
      <c r="E192" s="22">
        <v>341808</v>
      </c>
      <c r="F192" s="22">
        <v>0</v>
      </c>
      <c r="G192" s="22">
        <v>0</v>
      </c>
      <c r="H192" s="22">
        <v>0</v>
      </c>
      <c r="I192" s="22">
        <f t="shared" si="52"/>
        <v>341808</v>
      </c>
      <c r="J192" s="55"/>
    </row>
    <row r="193" spans="1:10" x14ac:dyDescent="0.25">
      <c r="A193" s="21">
        <v>3</v>
      </c>
      <c r="B193" s="54" t="s">
        <v>32</v>
      </c>
      <c r="C193" s="22">
        <f t="shared" si="50"/>
        <v>2134531.25</v>
      </c>
      <c r="D193" s="22">
        <f t="shared" si="51"/>
        <v>740312.5</v>
      </c>
      <c r="E193" s="22">
        <v>740312.5</v>
      </c>
      <c r="F193" s="22">
        <v>0</v>
      </c>
      <c r="G193" s="22">
        <v>0</v>
      </c>
      <c r="H193" s="22">
        <v>0</v>
      </c>
      <c r="I193" s="22">
        <f t="shared" si="52"/>
        <v>740312.5</v>
      </c>
      <c r="J193" s="55"/>
    </row>
    <row r="194" spans="1:10" x14ac:dyDescent="0.25">
      <c r="A194" s="21">
        <v>4</v>
      </c>
      <c r="B194" s="54" t="s">
        <v>44</v>
      </c>
      <c r="C194" s="22">
        <f t="shared" si="50"/>
        <v>2056250</v>
      </c>
      <c r="D194" s="22">
        <f t="shared" si="51"/>
        <v>892250</v>
      </c>
      <c r="E194" s="22">
        <v>892250</v>
      </c>
      <c r="F194" s="22">
        <v>0</v>
      </c>
      <c r="G194" s="22">
        <v>0</v>
      </c>
      <c r="H194" s="22">
        <v>0</v>
      </c>
      <c r="I194" s="22">
        <f t="shared" si="52"/>
        <v>892250</v>
      </c>
      <c r="J194" s="55"/>
    </row>
    <row r="195" spans="1:10" x14ac:dyDescent="0.25">
      <c r="A195" s="21">
        <v>5</v>
      </c>
      <c r="B195" s="54" t="s">
        <v>39</v>
      </c>
      <c r="C195" s="22">
        <f t="shared" si="50"/>
        <v>0</v>
      </c>
      <c r="D195" s="22">
        <f t="shared" si="51"/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f t="shared" si="52"/>
        <v>0</v>
      </c>
      <c r="J195" s="55"/>
    </row>
    <row r="196" spans="1:10" x14ac:dyDescent="0.25">
      <c r="A196" s="78" t="s">
        <v>13</v>
      </c>
      <c r="B196" s="78"/>
      <c r="C196" s="22">
        <f>SUM(C191:C195)</f>
        <v>5116639.3499999996</v>
      </c>
      <c r="D196" s="22">
        <f t="shared" ref="D196" si="53">SUM(D191:D195)</f>
        <v>2118219.7999999998</v>
      </c>
      <c r="E196" s="22">
        <f>SUM(E191:E195)</f>
        <v>2118219.7999999998</v>
      </c>
      <c r="F196" s="22">
        <f t="shared" ref="F196:I196" si="54">SUM(F191:F195)</f>
        <v>0</v>
      </c>
      <c r="G196" s="22">
        <f t="shared" si="54"/>
        <v>0</v>
      </c>
      <c r="H196" s="22">
        <f t="shared" si="54"/>
        <v>0</v>
      </c>
      <c r="I196" s="22">
        <f t="shared" si="54"/>
        <v>2118219.7999999998</v>
      </c>
      <c r="J196" s="22"/>
    </row>
    <row r="197" spans="1:10" x14ac:dyDescent="0.25">
      <c r="A197" s="55" t="s">
        <v>14</v>
      </c>
      <c r="B197" s="54" t="s">
        <v>15</v>
      </c>
      <c r="C197" s="75"/>
      <c r="D197" s="76"/>
      <c r="E197" s="76"/>
      <c r="F197" s="76"/>
      <c r="G197" s="76"/>
      <c r="H197" s="76"/>
      <c r="I197" s="76"/>
      <c r="J197" s="77"/>
    </row>
    <row r="198" spans="1:10" x14ac:dyDescent="0.25">
      <c r="A198" s="21">
        <v>1</v>
      </c>
      <c r="B198" s="54" t="s">
        <v>16</v>
      </c>
      <c r="C198" s="22">
        <f t="shared" ref="C198:C199" si="55">SUM(D198+C125)</f>
        <v>6926558.7400000002</v>
      </c>
      <c r="D198" s="22">
        <f t="shared" ref="D198:D199" si="56">SUM(E198,F198)</f>
        <v>2239349.6800000002</v>
      </c>
      <c r="E198" s="22">
        <v>2239349.6800000002</v>
      </c>
      <c r="F198" s="22">
        <v>0</v>
      </c>
      <c r="G198" s="22">
        <v>0</v>
      </c>
      <c r="H198" s="22">
        <v>0</v>
      </c>
      <c r="I198" s="22">
        <f t="shared" ref="I198:I199" si="57">SUM(E198+G198+H198)</f>
        <v>2239349.6800000002</v>
      </c>
      <c r="J198" s="55"/>
    </row>
    <row r="199" spans="1:10" x14ac:dyDescent="0.25">
      <c r="A199" s="21">
        <v>2</v>
      </c>
      <c r="B199" s="54" t="s">
        <v>17</v>
      </c>
      <c r="C199" s="22">
        <f t="shared" si="55"/>
        <v>3051492.93</v>
      </c>
      <c r="D199" s="22">
        <f t="shared" si="56"/>
        <v>919788.68</v>
      </c>
      <c r="E199" s="22">
        <v>919788.68</v>
      </c>
      <c r="F199" s="22">
        <v>0</v>
      </c>
      <c r="G199" s="22">
        <v>0</v>
      </c>
      <c r="H199" s="22">
        <v>0</v>
      </c>
      <c r="I199" s="22">
        <f t="shared" si="57"/>
        <v>919788.68</v>
      </c>
      <c r="J199" s="55"/>
    </row>
    <row r="200" spans="1:10" x14ac:dyDescent="0.25">
      <c r="A200" s="78" t="s">
        <v>18</v>
      </c>
      <c r="B200" s="78"/>
      <c r="C200" s="22">
        <f>SUM(C198:C199)</f>
        <v>9978051.6699999999</v>
      </c>
      <c r="D200" s="22">
        <f t="shared" ref="D200" si="58">SUM(D198:D199)</f>
        <v>3159138.3600000003</v>
      </c>
      <c r="E200" s="22">
        <f>SUM(E198:E199)</f>
        <v>3159138.3600000003</v>
      </c>
      <c r="F200" s="22">
        <f t="shared" ref="F200:I200" si="59">SUM(F198:F199)</f>
        <v>0</v>
      </c>
      <c r="G200" s="22">
        <f t="shared" si="59"/>
        <v>0</v>
      </c>
      <c r="H200" s="22">
        <f t="shared" si="59"/>
        <v>0</v>
      </c>
      <c r="I200" s="22">
        <f t="shared" si="59"/>
        <v>3159138.3600000003</v>
      </c>
      <c r="J200" s="22"/>
    </row>
    <row r="201" spans="1:10" x14ac:dyDescent="0.25">
      <c r="A201" s="55" t="s">
        <v>19</v>
      </c>
      <c r="B201" s="54" t="s">
        <v>20</v>
      </c>
      <c r="C201" s="75"/>
      <c r="D201" s="76"/>
      <c r="E201" s="76"/>
      <c r="F201" s="76"/>
      <c r="G201" s="76"/>
      <c r="H201" s="76"/>
      <c r="I201" s="76"/>
      <c r="J201" s="77"/>
    </row>
    <row r="202" spans="1:10" x14ac:dyDescent="0.25">
      <c r="A202" s="21">
        <v>1</v>
      </c>
      <c r="B202" s="54" t="s">
        <v>21</v>
      </c>
      <c r="C202" s="22">
        <f>SUM(D202+C129)</f>
        <v>663402.76</v>
      </c>
      <c r="D202" s="22">
        <f>SUM(E202,F202)</f>
        <v>194709.8</v>
      </c>
      <c r="E202" s="22">
        <v>194709.8</v>
      </c>
      <c r="F202" s="22">
        <v>0</v>
      </c>
      <c r="G202" s="22">
        <v>0</v>
      </c>
      <c r="H202" s="22">
        <v>0</v>
      </c>
      <c r="I202" s="22">
        <f>SUM(E202+G202+H202)</f>
        <v>194709.8</v>
      </c>
      <c r="J202" s="55"/>
    </row>
    <row r="203" spans="1:10" x14ac:dyDescent="0.25">
      <c r="A203" s="78" t="s">
        <v>22</v>
      </c>
      <c r="B203" s="78"/>
      <c r="C203" s="22">
        <f>SUM(C202)</f>
        <v>663402.76</v>
      </c>
      <c r="D203" s="22">
        <f t="shared" ref="D203:I203" si="60">SUM(D202)</f>
        <v>194709.8</v>
      </c>
      <c r="E203" s="22">
        <f t="shared" si="60"/>
        <v>194709.8</v>
      </c>
      <c r="F203" s="22">
        <f t="shared" si="60"/>
        <v>0</v>
      </c>
      <c r="G203" s="22">
        <f t="shared" si="60"/>
        <v>0</v>
      </c>
      <c r="H203" s="22">
        <f t="shared" si="60"/>
        <v>0</v>
      </c>
      <c r="I203" s="22">
        <f t="shared" si="60"/>
        <v>194709.8</v>
      </c>
      <c r="J203" s="55"/>
    </row>
    <row r="204" spans="1:10" x14ac:dyDescent="0.25">
      <c r="A204" s="55" t="s">
        <v>23</v>
      </c>
      <c r="B204" s="54" t="s">
        <v>24</v>
      </c>
      <c r="C204" s="75"/>
      <c r="D204" s="76"/>
      <c r="E204" s="76"/>
      <c r="F204" s="76"/>
      <c r="G204" s="76"/>
      <c r="H204" s="76"/>
      <c r="I204" s="76"/>
      <c r="J204" s="77"/>
    </row>
    <row r="205" spans="1:10" x14ac:dyDescent="0.25">
      <c r="A205" s="21">
        <v>1</v>
      </c>
      <c r="B205" s="54" t="s">
        <v>25</v>
      </c>
      <c r="C205" s="22">
        <f>SUM(D205+C132)</f>
        <v>153272</v>
      </c>
      <c r="D205" s="22">
        <f>SUM(E205,F205)</f>
        <v>50416</v>
      </c>
      <c r="E205" s="22">
        <v>50416</v>
      </c>
      <c r="F205" s="22">
        <v>0</v>
      </c>
      <c r="G205" s="22">
        <v>0</v>
      </c>
      <c r="H205" s="22">
        <v>0</v>
      </c>
      <c r="I205" s="22">
        <f>SUM(E205+G205+H205)</f>
        <v>50416</v>
      </c>
      <c r="J205" s="55"/>
    </row>
    <row r="206" spans="1:10" x14ac:dyDescent="0.25">
      <c r="A206" s="78" t="s">
        <v>80</v>
      </c>
      <c r="B206" s="78"/>
      <c r="C206" s="22">
        <f>SUM(C205)</f>
        <v>153272</v>
      </c>
      <c r="D206" s="22">
        <f t="shared" ref="D206:I206" si="61">SUM(D205)</f>
        <v>50416</v>
      </c>
      <c r="E206" s="22">
        <f t="shared" si="61"/>
        <v>50416</v>
      </c>
      <c r="F206" s="22">
        <f t="shared" si="61"/>
        <v>0</v>
      </c>
      <c r="G206" s="22">
        <f t="shared" si="61"/>
        <v>0</v>
      </c>
      <c r="H206" s="22">
        <f t="shared" si="61"/>
        <v>0</v>
      </c>
      <c r="I206" s="22">
        <f t="shared" si="61"/>
        <v>50416</v>
      </c>
      <c r="J206" s="55"/>
    </row>
    <row r="207" spans="1:10" x14ac:dyDescent="0.25">
      <c r="A207" s="78" t="s">
        <v>26</v>
      </c>
      <c r="B207" s="78"/>
      <c r="C207" s="22">
        <f t="shared" ref="C207" si="62">SUM(C173+C189+C196+C200+C203+C206)</f>
        <v>154303347.31999999</v>
      </c>
      <c r="D207" s="22">
        <f>SUM(D173+D189+D196+D200+D203+D206)</f>
        <v>52755249.659999996</v>
      </c>
      <c r="E207" s="22">
        <f t="shared" ref="E207:I207" si="63">SUM(E173+E189+E196+E200+E203+E206)</f>
        <v>52755249.659999996</v>
      </c>
      <c r="F207" s="22">
        <f t="shared" si="63"/>
        <v>0</v>
      </c>
      <c r="G207" s="22">
        <f t="shared" si="63"/>
        <v>0</v>
      </c>
      <c r="H207" s="22">
        <f t="shared" si="63"/>
        <v>0</v>
      </c>
      <c r="I207" s="22">
        <f t="shared" si="63"/>
        <v>52755249.659999996</v>
      </c>
      <c r="J207" s="22"/>
    </row>
    <row r="208" spans="1:10" x14ac:dyDescent="0.25">
      <c r="A208" s="59"/>
      <c r="B208" s="59"/>
      <c r="C208" s="59"/>
      <c r="D208" s="59"/>
      <c r="E208" s="59"/>
      <c r="F208" s="59"/>
      <c r="G208" s="59"/>
      <c r="H208" s="59"/>
      <c r="I208" s="59"/>
      <c r="J208" s="60"/>
    </row>
    <row r="209" spans="1:10" x14ac:dyDescent="0.25">
      <c r="A209" s="61" t="s">
        <v>89</v>
      </c>
      <c r="B209" s="62"/>
      <c r="C209" s="23">
        <f>D207</f>
        <v>52755249.659999996</v>
      </c>
      <c r="D209" s="63" t="s">
        <v>53</v>
      </c>
      <c r="E209" s="63"/>
      <c r="F209" s="63"/>
      <c r="G209" s="50" t="s">
        <v>59</v>
      </c>
      <c r="H209" s="23">
        <v>22942.5</v>
      </c>
      <c r="I209" s="50" t="s">
        <v>58</v>
      </c>
      <c r="J209" s="24">
        <v>8715</v>
      </c>
    </row>
    <row r="210" spans="1:10" x14ac:dyDescent="0.25">
      <c r="A210" s="25" t="s">
        <v>57</v>
      </c>
      <c r="B210" s="26">
        <v>14953.5</v>
      </c>
      <c r="C210" s="27" t="s">
        <v>56</v>
      </c>
      <c r="D210" s="26">
        <v>0</v>
      </c>
      <c r="E210" s="27" t="s">
        <v>55</v>
      </c>
      <c r="F210" s="26">
        <v>0</v>
      </c>
      <c r="G210" s="27" t="s">
        <v>54</v>
      </c>
      <c r="H210" s="26">
        <v>5133</v>
      </c>
      <c r="I210" s="27" t="s">
        <v>63</v>
      </c>
      <c r="J210" s="28">
        <f>SUM(H209+J209+B210+D210+F210+H210)</f>
        <v>51744</v>
      </c>
    </row>
    <row r="211" spans="1:10" x14ac:dyDescent="0.25">
      <c r="A211" s="64" t="s">
        <v>62</v>
      </c>
      <c r="B211" s="65"/>
      <c r="C211" s="29">
        <v>81856.5</v>
      </c>
      <c r="D211" s="51" t="s">
        <v>60</v>
      </c>
      <c r="E211" s="29">
        <f>SUM(J210+C211)</f>
        <v>133600.5</v>
      </c>
      <c r="F211" s="66" t="s">
        <v>61</v>
      </c>
      <c r="G211" s="66"/>
      <c r="H211" s="66"/>
      <c r="I211" s="30"/>
      <c r="J211" s="31"/>
    </row>
    <row r="212" spans="1:10" x14ac:dyDescent="0.25">
      <c r="A212" s="32" t="s">
        <v>71</v>
      </c>
      <c r="B212" s="56" t="s">
        <v>78</v>
      </c>
      <c r="C212" s="56"/>
      <c r="D212" s="56"/>
      <c r="E212" s="56"/>
      <c r="F212" s="56"/>
      <c r="G212" s="56"/>
      <c r="H212" s="56"/>
      <c r="I212" s="56"/>
      <c r="J212" s="56"/>
    </row>
    <row r="213" spans="1:10" x14ac:dyDescent="0.25">
      <c r="A213" s="33"/>
      <c r="B213" s="57"/>
      <c r="C213" s="57"/>
      <c r="D213" s="57"/>
      <c r="E213" s="57"/>
      <c r="F213" s="57"/>
      <c r="G213" s="57"/>
      <c r="H213" s="57"/>
      <c r="I213" s="57"/>
      <c r="J213" s="57"/>
    </row>
    <row r="214" spans="1:10" x14ac:dyDescent="0.25">
      <c r="A214" s="33"/>
      <c r="B214" s="57"/>
      <c r="C214" s="57"/>
      <c r="D214" s="57"/>
      <c r="E214" s="57"/>
      <c r="F214" s="57"/>
      <c r="G214" s="57"/>
      <c r="H214" s="57"/>
      <c r="I214" s="57"/>
      <c r="J214" s="57"/>
    </row>
    <row r="215" spans="1:10" x14ac:dyDescent="0.25">
      <c r="A215" s="33"/>
      <c r="B215" s="57"/>
      <c r="C215" s="57"/>
      <c r="D215" s="57"/>
      <c r="E215" s="57"/>
      <c r="F215" s="57"/>
      <c r="G215" s="57"/>
      <c r="H215" s="57"/>
      <c r="I215" s="57"/>
      <c r="J215" s="57"/>
    </row>
    <row r="216" spans="1:10" x14ac:dyDescent="0.25">
      <c r="A216" s="33"/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1:10" x14ac:dyDescent="0.25">
      <c r="A217" s="35"/>
      <c r="B217" s="33"/>
      <c r="C217" s="33"/>
      <c r="D217" s="33"/>
      <c r="E217" s="33"/>
      <c r="F217" s="33"/>
      <c r="G217" s="33"/>
      <c r="H217" s="33"/>
      <c r="I217" s="33"/>
      <c r="J217" s="33"/>
    </row>
    <row r="218" spans="1:10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</row>
    <row r="219" spans="1:10" ht="16.5" x14ac:dyDescent="0.25">
      <c r="A219" s="58" t="s">
        <v>47</v>
      </c>
      <c r="B219" s="58"/>
      <c r="C219" s="49"/>
      <c r="D219" s="58" t="s">
        <v>48</v>
      </c>
      <c r="E219" s="58"/>
      <c r="F219" s="58"/>
      <c r="G219" s="49"/>
      <c r="H219" s="58" t="s">
        <v>49</v>
      </c>
      <c r="I219" s="58"/>
      <c r="J219" s="58"/>
    </row>
    <row r="220" spans="1:10" ht="21.75" x14ac:dyDescent="0.25">
      <c r="A220" s="120" t="s">
        <v>0</v>
      </c>
      <c r="B220" s="120"/>
      <c r="C220" s="120"/>
      <c r="D220" s="120"/>
      <c r="E220" s="120"/>
      <c r="F220" s="120"/>
      <c r="G220" s="120"/>
      <c r="H220" s="120"/>
      <c r="I220" s="120"/>
      <c r="J220" s="120"/>
    </row>
    <row r="221" spans="1:10" ht="19.5" x14ac:dyDescent="0.25">
      <c r="A221" s="121" t="s">
        <v>1</v>
      </c>
      <c r="B221" s="121"/>
      <c r="C221" s="121"/>
      <c r="D221" s="121"/>
      <c r="E221" s="121"/>
      <c r="F221" s="121"/>
      <c r="G221" s="121"/>
      <c r="H221" s="121"/>
      <c r="I221" s="121"/>
      <c r="J221" s="121"/>
    </row>
    <row r="222" spans="1:10" ht="19.5" x14ac:dyDescent="0.25">
      <c r="A222" s="122" t="s">
        <v>100</v>
      </c>
      <c r="B222" s="122"/>
      <c r="C222" s="122"/>
      <c r="D222" s="122"/>
      <c r="E222" s="122"/>
      <c r="F222" s="122"/>
      <c r="G222" s="122"/>
      <c r="H222" s="122"/>
      <c r="I222" s="122"/>
      <c r="J222" s="122"/>
    </row>
    <row r="223" spans="1:10" ht="16.5" x14ac:dyDescent="0.25">
      <c r="A223" s="123" t="s">
        <v>2</v>
      </c>
      <c r="B223" s="123" t="s">
        <v>3</v>
      </c>
      <c r="C223" s="123" t="s">
        <v>4</v>
      </c>
      <c r="D223" s="124" t="s">
        <v>90</v>
      </c>
      <c r="E223" s="124" t="s">
        <v>91</v>
      </c>
      <c r="F223" s="124" t="s">
        <v>92</v>
      </c>
      <c r="G223" s="123" t="s">
        <v>69</v>
      </c>
      <c r="H223" s="123"/>
      <c r="I223" s="124" t="s">
        <v>5</v>
      </c>
      <c r="J223" s="123" t="s">
        <v>6</v>
      </c>
    </row>
    <row r="224" spans="1:10" ht="33" x14ac:dyDescent="0.25">
      <c r="A224" s="123"/>
      <c r="B224" s="123"/>
      <c r="C224" s="123"/>
      <c r="D224" s="124"/>
      <c r="E224" s="124"/>
      <c r="F224" s="124"/>
      <c r="G224" s="125" t="s">
        <v>75</v>
      </c>
      <c r="H224" s="126" t="s">
        <v>76</v>
      </c>
      <c r="I224" s="124"/>
      <c r="J224" s="123"/>
    </row>
    <row r="225" spans="1:10" ht="16.5" x14ac:dyDescent="0.25">
      <c r="A225" s="127">
        <v>1</v>
      </c>
      <c r="B225" s="127">
        <v>2</v>
      </c>
      <c r="C225" s="127">
        <v>3</v>
      </c>
      <c r="D225" s="127" t="s">
        <v>50</v>
      </c>
      <c r="E225" s="127">
        <v>5</v>
      </c>
      <c r="F225" s="127">
        <v>6</v>
      </c>
      <c r="G225" s="127">
        <v>7</v>
      </c>
      <c r="H225" s="127">
        <v>8</v>
      </c>
      <c r="I225" s="127" t="s">
        <v>51</v>
      </c>
      <c r="J225" s="127">
        <v>10</v>
      </c>
    </row>
    <row r="226" spans="1:10" x14ac:dyDescent="0.25">
      <c r="A226" s="85"/>
      <c r="B226" s="86"/>
      <c r="C226" s="86"/>
      <c r="D226" s="86"/>
      <c r="E226" s="86"/>
      <c r="F226" s="86"/>
      <c r="G226" s="86"/>
      <c r="H226" s="86"/>
      <c r="I226" s="86"/>
      <c r="J226" s="87"/>
    </row>
    <row r="227" spans="1:10" x14ac:dyDescent="0.25">
      <c r="A227" s="128" t="s">
        <v>7</v>
      </c>
      <c r="B227" s="129" t="s">
        <v>8</v>
      </c>
      <c r="C227" s="85"/>
      <c r="D227" s="86"/>
      <c r="E227" s="86"/>
      <c r="F227" s="86"/>
      <c r="G227" s="86"/>
      <c r="H227" s="86"/>
      <c r="I227" s="86"/>
      <c r="J227" s="87"/>
    </row>
    <row r="228" spans="1:10" x14ac:dyDescent="0.25">
      <c r="A228" s="130">
        <v>1</v>
      </c>
      <c r="B228" s="129" t="s">
        <v>27</v>
      </c>
      <c r="C228" s="131">
        <f>SUM(D228+C155)</f>
        <v>20417437.25</v>
      </c>
      <c r="D228" s="131">
        <f>SUM(E228,F228)</f>
        <v>5573365.9400000004</v>
      </c>
      <c r="E228" s="131">
        <v>5573365.9400000004</v>
      </c>
      <c r="F228" s="131">
        <v>0</v>
      </c>
      <c r="G228" s="131">
        <v>0</v>
      </c>
      <c r="H228" s="131">
        <v>0</v>
      </c>
      <c r="I228" s="131">
        <f>SUM(E228+G228+H228)</f>
        <v>5573365.9400000004</v>
      </c>
      <c r="J228" s="128"/>
    </row>
    <row r="229" spans="1:10" x14ac:dyDescent="0.25">
      <c r="A229" s="130">
        <v>2</v>
      </c>
      <c r="B229" s="129" t="s">
        <v>28</v>
      </c>
      <c r="C229" s="131">
        <f t="shared" ref="C229:C245" si="64">SUM(D229+C156)</f>
        <v>14242498.120000001</v>
      </c>
      <c r="D229" s="131">
        <f t="shared" ref="D229:D245" si="65">SUM(E229,F229)</f>
        <v>3768385.99</v>
      </c>
      <c r="E229" s="131">
        <v>3768385.99</v>
      </c>
      <c r="F229" s="131">
        <v>0</v>
      </c>
      <c r="G229" s="131">
        <v>0</v>
      </c>
      <c r="H229" s="131">
        <v>0</v>
      </c>
      <c r="I229" s="131">
        <f t="shared" ref="I229" si="66">SUM(E229+G229+H229)</f>
        <v>3768385.99</v>
      </c>
      <c r="J229" s="128"/>
    </row>
    <row r="230" spans="1:10" x14ac:dyDescent="0.25">
      <c r="A230" s="130">
        <v>3</v>
      </c>
      <c r="B230" s="129" t="s">
        <v>29</v>
      </c>
      <c r="C230" s="131">
        <f t="shared" si="64"/>
        <v>48351603.789999999</v>
      </c>
      <c r="D230" s="131">
        <f t="shared" si="65"/>
        <v>15039508.34</v>
      </c>
      <c r="E230" s="131">
        <v>15039508.34</v>
      </c>
      <c r="F230" s="131">
        <v>0</v>
      </c>
      <c r="G230" s="131">
        <v>0</v>
      </c>
      <c r="H230" s="131">
        <v>0</v>
      </c>
      <c r="I230" s="131">
        <f>SUM(E230+G230+H230)</f>
        <v>15039508.34</v>
      </c>
      <c r="J230" s="128"/>
    </row>
    <row r="231" spans="1:10" x14ac:dyDescent="0.25">
      <c r="A231" s="130">
        <v>4</v>
      </c>
      <c r="B231" s="129" t="s">
        <v>30</v>
      </c>
      <c r="C231" s="131">
        <f t="shared" si="64"/>
        <v>1995037.2400000002</v>
      </c>
      <c r="D231" s="131">
        <f t="shared" si="65"/>
        <v>325848.14</v>
      </c>
      <c r="E231" s="131">
        <v>325848.14</v>
      </c>
      <c r="F231" s="131">
        <v>0</v>
      </c>
      <c r="G231" s="131">
        <v>0</v>
      </c>
      <c r="H231" s="131">
        <v>0</v>
      </c>
      <c r="I231" s="131">
        <f t="shared" ref="I231:I245" si="67">SUM(E231+G231+H231)</f>
        <v>325848.14</v>
      </c>
      <c r="J231" s="128"/>
    </row>
    <row r="232" spans="1:10" x14ac:dyDescent="0.25">
      <c r="A232" s="130">
        <v>5</v>
      </c>
      <c r="B232" s="129" t="s">
        <v>25</v>
      </c>
      <c r="C232" s="131">
        <f t="shared" si="64"/>
        <v>2032526</v>
      </c>
      <c r="D232" s="131">
        <f t="shared" si="65"/>
        <v>559024</v>
      </c>
      <c r="E232" s="131">
        <v>559024</v>
      </c>
      <c r="F232" s="131">
        <v>0</v>
      </c>
      <c r="G232" s="131">
        <v>0</v>
      </c>
      <c r="H232" s="131">
        <v>0</v>
      </c>
      <c r="I232" s="131">
        <f t="shared" si="67"/>
        <v>559024</v>
      </c>
      <c r="J232" s="128"/>
    </row>
    <row r="233" spans="1:10" x14ac:dyDescent="0.25">
      <c r="A233" s="130">
        <v>6</v>
      </c>
      <c r="B233" s="129" t="s">
        <v>32</v>
      </c>
      <c r="C233" s="131">
        <f t="shared" si="64"/>
        <v>8862750</v>
      </c>
      <c r="D233" s="131">
        <f t="shared" si="65"/>
        <v>3295125</v>
      </c>
      <c r="E233" s="131">
        <v>3295125</v>
      </c>
      <c r="F233" s="131">
        <v>0</v>
      </c>
      <c r="G233" s="131">
        <v>0</v>
      </c>
      <c r="H233" s="131">
        <v>0</v>
      </c>
      <c r="I233" s="131">
        <f t="shared" si="67"/>
        <v>3295125</v>
      </c>
      <c r="J233" s="128"/>
    </row>
    <row r="234" spans="1:10" x14ac:dyDescent="0.25">
      <c r="A234" s="130">
        <v>7</v>
      </c>
      <c r="B234" s="129" t="s">
        <v>31</v>
      </c>
      <c r="C234" s="131">
        <f t="shared" si="64"/>
        <v>3627225</v>
      </c>
      <c r="D234" s="131">
        <f t="shared" si="65"/>
        <v>789962.5</v>
      </c>
      <c r="E234" s="131">
        <v>789962.5</v>
      </c>
      <c r="F234" s="131">
        <v>0</v>
      </c>
      <c r="G234" s="131">
        <v>0</v>
      </c>
      <c r="H234" s="131">
        <v>0</v>
      </c>
      <c r="I234" s="131">
        <f t="shared" si="67"/>
        <v>789962.5</v>
      </c>
      <c r="J234" s="128"/>
    </row>
    <row r="235" spans="1:10" x14ac:dyDescent="0.25">
      <c r="A235" s="130">
        <v>8</v>
      </c>
      <c r="B235" s="129" t="s">
        <v>33</v>
      </c>
      <c r="C235" s="131">
        <f t="shared" si="64"/>
        <v>273242</v>
      </c>
      <c r="D235" s="131">
        <f t="shared" si="65"/>
        <v>37345</v>
      </c>
      <c r="E235" s="131">
        <v>37345</v>
      </c>
      <c r="F235" s="131">
        <v>0</v>
      </c>
      <c r="G235" s="131">
        <v>0</v>
      </c>
      <c r="H235" s="131">
        <v>0</v>
      </c>
      <c r="I235" s="131">
        <f t="shared" si="67"/>
        <v>37345</v>
      </c>
      <c r="J235" s="128"/>
    </row>
    <row r="236" spans="1:10" x14ac:dyDescent="0.25">
      <c r="A236" s="130">
        <v>9</v>
      </c>
      <c r="B236" s="129" t="s">
        <v>52</v>
      </c>
      <c r="C236" s="131">
        <f t="shared" si="64"/>
        <v>636500</v>
      </c>
      <c r="D236" s="131">
        <f t="shared" si="65"/>
        <v>224300</v>
      </c>
      <c r="E236" s="131">
        <v>224300</v>
      </c>
      <c r="F236" s="131">
        <v>0</v>
      </c>
      <c r="G236" s="131">
        <v>0</v>
      </c>
      <c r="H236" s="131">
        <v>0</v>
      </c>
      <c r="I236" s="131">
        <f t="shared" si="67"/>
        <v>224300</v>
      </c>
      <c r="J236" s="128"/>
    </row>
    <row r="237" spans="1:10" x14ac:dyDescent="0.25">
      <c r="A237" s="130">
        <v>10</v>
      </c>
      <c r="B237" s="129" t="s">
        <v>37</v>
      </c>
      <c r="C237" s="131">
        <f t="shared" si="64"/>
        <v>0</v>
      </c>
      <c r="D237" s="131">
        <f t="shared" si="65"/>
        <v>0</v>
      </c>
      <c r="E237" s="131">
        <v>0</v>
      </c>
      <c r="F237" s="131">
        <v>0</v>
      </c>
      <c r="G237" s="131">
        <v>0</v>
      </c>
      <c r="H237" s="131">
        <v>0</v>
      </c>
      <c r="I237" s="131">
        <f t="shared" si="67"/>
        <v>0</v>
      </c>
      <c r="J237" s="128"/>
    </row>
    <row r="238" spans="1:10" x14ac:dyDescent="0.25">
      <c r="A238" s="130">
        <v>11</v>
      </c>
      <c r="B238" s="129" t="s">
        <v>35</v>
      </c>
      <c r="C238" s="131">
        <f t="shared" si="64"/>
        <v>0</v>
      </c>
      <c r="D238" s="131">
        <f t="shared" si="65"/>
        <v>0</v>
      </c>
      <c r="E238" s="131">
        <v>0</v>
      </c>
      <c r="F238" s="131">
        <v>0</v>
      </c>
      <c r="G238" s="131">
        <v>0</v>
      </c>
      <c r="H238" s="131">
        <v>0</v>
      </c>
      <c r="I238" s="131">
        <f t="shared" si="67"/>
        <v>0</v>
      </c>
      <c r="J238" s="128"/>
    </row>
    <row r="239" spans="1:10" x14ac:dyDescent="0.25">
      <c r="A239" s="130">
        <v>12</v>
      </c>
      <c r="B239" s="129" t="s">
        <v>21</v>
      </c>
      <c r="C239" s="131">
        <f t="shared" si="64"/>
        <v>0</v>
      </c>
      <c r="D239" s="131">
        <f t="shared" si="65"/>
        <v>0</v>
      </c>
      <c r="E239" s="131">
        <v>0</v>
      </c>
      <c r="F239" s="131">
        <v>0</v>
      </c>
      <c r="G239" s="131">
        <v>0</v>
      </c>
      <c r="H239" s="131">
        <v>0</v>
      </c>
      <c r="I239" s="131">
        <f t="shared" si="67"/>
        <v>0</v>
      </c>
      <c r="J239" s="128"/>
    </row>
    <row r="240" spans="1:10" x14ac:dyDescent="0.25">
      <c r="A240" s="130">
        <v>13</v>
      </c>
      <c r="B240" s="129" t="s">
        <v>36</v>
      </c>
      <c r="C240" s="131">
        <f t="shared" si="64"/>
        <v>0</v>
      </c>
      <c r="D240" s="131">
        <f t="shared" si="65"/>
        <v>0</v>
      </c>
      <c r="E240" s="131">
        <v>0</v>
      </c>
      <c r="F240" s="131">
        <v>0</v>
      </c>
      <c r="G240" s="131">
        <v>0</v>
      </c>
      <c r="H240" s="131">
        <v>0</v>
      </c>
      <c r="I240" s="131">
        <f t="shared" si="67"/>
        <v>0</v>
      </c>
      <c r="J240" s="128"/>
    </row>
    <row r="241" spans="1:10" x14ac:dyDescent="0.25">
      <c r="A241" s="130">
        <v>14</v>
      </c>
      <c r="B241" s="129" t="s">
        <v>34</v>
      </c>
      <c r="C241" s="131">
        <f t="shared" si="64"/>
        <v>2955.5</v>
      </c>
      <c r="D241" s="131">
        <f t="shared" si="65"/>
        <v>0</v>
      </c>
      <c r="E241" s="131">
        <v>0</v>
      </c>
      <c r="F241" s="131">
        <v>0</v>
      </c>
      <c r="G241" s="131">
        <v>0</v>
      </c>
      <c r="H241" s="131">
        <v>0</v>
      </c>
      <c r="I241" s="131">
        <f t="shared" si="67"/>
        <v>0</v>
      </c>
      <c r="J241" s="128"/>
    </row>
    <row r="242" spans="1:10" x14ac:dyDescent="0.25">
      <c r="A242" s="130">
        <v>15</v>
      </c>
      <c r="B242" s="129" t="s">
        <v>38</v>
      </c>
      <c r="C242" s="131">
        <f t="shared" si="64"/>
        <v>0</v>
      </c>
      <c r="D242" s="131">
        <f t="shared" si="65"/>
        <v>0</v>
      </c>
      <c r="E242" s="131">
        <v>0</v>
      </c>
      <c r="F242" s="131">
        <v>0</v>
      </c>
      <c r="G242" s="131">
        <v>0</v>
      </c>
      <c r="H242" s="131">
        <v>0</v>
      </c>
      <c r="I242" s="131">
        <f t="shared" si="67"/>
        <v>0</v>
      </c>
      <c r="J242" s="128"/>
    </row>
    <row r="243" spans="1:10" x14ac:dyDescent="0.25">
      <c r="A243" s="130">
        <v>16</v>
      </c>
      <c r="B243" s="129" t="s">
        <v>40</v>
      </c>
      <c r="C243" s="131">
        <f t="shared" si="64"/>
        <v>1184.8</v>
      </c>
      <c r="D243" s="131">
        <f t="shared" si="65"/>
        <v>112.2</v>
      </c>
      <c r="E243" s="131">
        <v>112.2</v>
      </c>
      <c r="F243" s="131">
        <v>0</v>
      </c>
      <c r="G243" s="131">
        <v>0</v>
      </c>
      <c r="H243" s="131">
        <v>0</v>
      </c>
      <c r="I243" s="131">
        <f t="shared" si="67"/>
        <v>112.2</v>
      </c>
      <c r="J243" s="128"/>
    </row>
    <row r="244" spans="1:10" x14ac:dyDescent="0.25">
      <c r="A244" s="130">
        <v>17</v>
      </c>
      <c r="B244" s="129" t="s">
        <v>70</v>
      </c>
      <c r="C244" s="131">
        <f t="shared" si="64"/>
        <v>533000</v>
      </c>
      <c r="D244" s="131">
        <f t="shared" si="65"/>
        <v>159000</v>
      </c>
      <c r="E244" s="131">
        <v>159000</v>
      </c>
      <c r="F244" s="131">
        <v>0</v>
      </c>
      <c r="G244" s="131">
        <v>0</v>
      </c>
      <c r="H244" s="131">
        <v>0</v>
      </c>
      <c r="I244" s="131">
        <f t="shared" si="67"/>
        <v>159000</v>
      </c>
      <c r="J244" s="128"/>
    </row>
    <row r="245" spans="1:10" x14ac:dyDescent="0.25">
      <c r="A245" s="130">
        <v>18</v>
      </c>
      <c r="B245" s="129" t="s">
        <v>39</v>
      </c>
      <c r="C245" s="131">
        <f t="shared" si="64"/>
        <v>759</v>
      </c>
      <c r="D245" s="131">
        <f t="shared" si="65"/>
        <v>0</v>
      </c>
      <c r="E245" s="131">
        <v>0</v>
      </c>
      <c r="F245" s="131">
        <v>0</v>
      </c>
      <c r="G245" s="131">
        <v>0</v>
      </c>
      <c r="H245" s="131">
        <v>0</v>
      </c>
      <c r="I245" s="131">
        <f t="shared" si="67"/>
        <v>0</v>
      </c>
      <c r="J245" s="128"/>
    </row>
    <row r="246" spans="1:10" x14ac:dyDescent="0.25">
      <c r="A246" s="132" t="s">
        <v>10</v>
      </c>
      <c r="B246" s="132"/>
      <c r="C246" s="131">
        <f>SUM(C228:C245)</f>
        <v>100976718.69999999</v>
      </c>
      <c r="D246" s="131">
        <f t="shared" ref="D246:H246" si="68">SUM(D228:D245)</f>
        <v>29771977.109999999</v>
      </c>
      <c r="E246" s="131">
        <f t="shared" si="68"/>
        <v>29771977.109999999</v>
      </c>
      <c r="F246" s="131">
        <f t="shared" si="68"/>
        <v>0</v>
      </c>
      <c r="G246" s="131">
        <f t="shared" si="68"/>
        <v>0</v>
      </c>
      <c r="H246" s="131">
        <f t="shared" si="68"/>
        <v>0</v>
      </c>
      <c r="I246" s="131">
        <f>SUM(I228:I245)</f>
        <v>29771977.109999999</v>
      </c>
      <c r="J246" s="128"/>
    </row>
    <row r="247" spans="1:10" ht="31.5" x14ac:dyDescent="0.25">
      <c r="A247" s="128" t="s">
        <v>9</v>
      </c>
      <c r="B247" s="133" t="s">
        <v>64</v>
      </c>
      <c r="C247" s="134"/>
      <c r="D247" s="135"/>
      <c r="E247" s="135"/>
      <c r="F247" s="135"/>
      <c r="G247" s="135"/>
      <c r="H247" s="135"/>
      <c r="I247" s="135"/>
      <c r="J247" s="136"/>
    </row>
    <row r="248" spans="1:10" x14ac:dyDescent="0.25">
      <c r="A248" s="130">
        <v>1</v>
      </c>
      <c r="B248" s="129" t="s">
        <v>37</v>
      </c>
      <c r="C248" s="131">
        <f t="shared" ref="C248:C261" si="69">SUM(D248+C175)</f>
        <v>70629820.120000005</v>
      </c>
      <c r="D248" s="131">
        <f t="shared" ref="D248:D261" si="70">SUM(E248,F248)</f>
        <v>20179506.93</v>
      </c>
      <c r="E248" s="131">
        <v>20179506.93</v>
      </c>
      <c r="F248" s="131">
        <v>0</v>
      </c>
      <c r="G248" s="131">
        <v>0</v>
      </c>
      <c r="H248" s="131">
        <v>0</v>
      </c>
      <c r="I248" s="131">
        <f t="shared" ref="I248:I261" si="71">SUM(E248+G248+H248)</f>
        <v>20179506.93</v>
      </c>
      <c r="J248" s="128"/>
    </row>
    <row r="249" spans="1:10" x14ac:dyDescent="0.25">
      <c r="A249" s="130">
        <v>2</v>
      </c>
      <c r="B249" s="129" t="s">
        <v>32</v>
      </c>
      <c r="C249" s="131">
        <f t="shared" si="69"/>
        <v>7270325.0999999996</v>
      </c>
      <c r="D249" s="131">
        <f t="shared" si="70"/>
        <v>1698218.76</v>
      </c>
      <c r="E249" s="131">
        <v>1698218.76</v>
      </c>
      <c r="F249" s="131">
        <v>0</v>
      </c>
      <c r="G249" s="131">
        <v>0</v>
      </c>
      <c r="H249" s="131">
        <v>0</v>
      </c>
      <c r="I249" s="131">
        <f t="shared" si="71"/>
        <v>1698218.76</v>
      </c>
      <c r="J249" s="128"/>
    </row>
    <row r="250" spans="1:10" x14ac:dyDescent="0.25">
      <c r="A250" s="130">
        <v>3</v>
      </c>
      <c r="B250" s="129" t="s">
        <v>41</v>
      </c>
      <c r="C250" s="131">
        <f t="shared" si="69"/>
        <v>474162.66000000003</v>
      </c>
      <c r="D250" s="131">
        <f t="shared" si="70"/>
        <v>256912.74</v>
      </c>
      <c r="E250" s="131">
        <v>256912.74</v>
      </c>
      <c r="F250" s="131">
        <v>0</v>
      </c>
      <c r="G250" s="131">
        <v>0</v>
      </c>
      <c r="H250" s="131">
        <v>0</v>
      </c>
      <c r="I250" s="131">
        <f t="shared" si="71"/>
        <v>256912.74</v>
      </c>
      <c r="J250" s="128"/>
    </row>
    <row r="251" spans="1:10" x14ac:dyDescent="0.25">
      <c r="A251" s="130">
        <v>4</v>
      </c>
      <c r="B251" s="129" t="s">
        <v>21</v>
      </c>
      <c r="C251" s="131">
        <f t="shared" si="69"/>
        <v>36925</v>
      </c>
      <c r="D251" s="131">
        <f t="shared" si="70"/>
        <v>8932.5</v>
      </c>
      <c r="E251" s="131">
        <v>8932.5</v>
      </c>
      <c r="F251" s="131">
        <v>0</v>
      </c>
      <c r="G251" s="131">
        <v>0</v>
      </c>
      <c r="H251" s="131">
        <v>0</v>
      </c>
      <c r="I251" s="131">
        <f t="shared" si="71"/>
        <v>8932.5</v>
      </c>
      <c r="J251" s="128"/>
    </row>
    <row r="252" spans="1:10" x14ac:dyDescent="0.25">
      <c r="A252" s="130">
        <v>5</v>
      </c>
      <c r="B252" s="129" t="s">
        <v>42</v>
      </c>
      <c r="C252" s="131">
        <f t="shared" si="69"/>
        <v>6538000</v>
      </c>
      <c r="D252" s="131">
        <f t="shared" si="70"/>
        <v>1250550</v>
      </c>
      <c r="E252" s="131">
        <v>1250550</v>
      </c>
      <c r="F252" s="131">
        <v>0</v>
      </c>
      <c r="G252" s="131">
        <v>0</v>
      </c>
      <c r="H252" s="131">
        <v>0</v>
      </c>
      <c r="I252" s="131">
        <f t="shared" si="71"/>
        <v>1250550</v>
      </c>
      <c r="J252" s="128"/>
    </row>
    <row r="253" spans="1:10" x14ac:dyDescent="0.25">
      <c r="A253" s="130">
        <v>6</v>
      </c>
      <c r="B253" s="129" t="s">
        <v>35</v>
      </c>
      <c r="C253" s="131">
        <f t="shared" si="69"/>
        <v>0</v>
      </c>
      <c r="D253" s="131">
        <f t="shared" si="70"/>
        <v>0</v>
      </c>
      <c r="E253" s="131">
        <v>0</v>
      </c>
      <c r="F253" s="131">
        <v>0</v>
      </c>
      <c r="G253" s="131">
        <v>0</v>
      </c>
      <c r="H253" s="131">
        <v>0</v>
      </c>
      <c r="I253" s="131">
        <f t="shared" si="71"/>
        <v>0</v>
      </c>
      <c r="J253" s="128"/>
    </row>
    <row r="254" spans="1:10" x14ac:dyDescent="0.25">
      <c r="A254" s="130">
        <v>7</v>
      </c>
      <c r="B254" s="129" t="s">
        <v>43</v>
      </c>
      <c r="C254" s="131">
        <f t="shared" si="69"/>
        <v>87000</v>
      </c>
      <c r="D254" s="131">
        <f t="shared" si="70"/>
        <v>0</v>
      </c>
      <c r="E254" s="131">
        <v>0</v>
      </c>
      <c r="F254" s="131">
        <v>0</v>
      </c>
      <c r="G254" s="131">
        <v>0</v>
      </c>
      <c r="H254" s="131">
        <v>0</v>
      </c>
      <c r="I254" s="131">
        <f t="shared" si="71"/>
        <v>0</v>
      </c>
      <c r="J254" s="128"/>
    </row>
    <row r="255" spans="1:10" x14ac:dyDescent="0.25">
      <c r="A255" s="130">
        <v>8</v>
      </c>
      <c r="B255" s="129" t="s">
        <v>44</v>
      </c>
      <c r="C255" s="131">
        <f t="shared" si="69"/>
        <v>6299210</v>
      </c>
      <c r="D255" s="131">
        <f t="shared" si="70"/>
        <v>1518775</v>
      </c>
      <c r="E255" s="131">
        <v>1518775</v>
      </c>
      <c r="F255" s="131">
        <v>0</v>
      </c>
      <c r="G255" s="131">
        <v>0</v>
      </c>
      <c r="H255" s="131">
        <v>0</v>
      </c>
      <c r="I255" s="131">
        <f t="shared" si="71"/>
        <v>1518775</v>
      </c>
      <c r="J255" s="128"/>
    </row>
    <row r="256" spans="1:10" x14ac:dyDescent="0.25">
      <c r="A256" s="130">
        <v>9</v>
      </c>
      <c r="B256" s="129" t="s">
        <v>45</v>
      </c>
      <c r="C256" s="131">
        <f t="shared" si="69"/>
        <v>0</v>
      </c>
      <c r="D256" s="131">
        <f t="shared" si="70"/>
        <v>0</v>
      </c>
      <c r="E256" s="131">
        <v>0</v>
      </c>
      <c r="F256" s="131">
        <v>0</v>
      </c>
      <c r="G256" s="131">
        <v>0</v>
      </c>
      <c r="H256" s="131">
        <v>0</v>
      </c>
      <c r="I256" s="131">
        <f t="shared" si="71"/>
        <v>0</v>
      </c>
      <c r="J256" s="128"/>
    </row>
    <row r="257" spans="1:10" x14ac:dyDescent="0.25">
      <c r="A257" s="130">
        <v>10</v>
      </c>
      <c r="B257" s="129" t="s">
        <v>33</v>
      </c>
      <c r="C257" s="131">
        <f t="shared" si="69"/>
        <v>0</v>
      </c>
      <c r="D257" s="131">
        <f t="shared" si="70"/>
        <v>0</v>
      </c>
      <c r="E257" s="131">
        <v>0</v>
      </c>
      <c r="F257" s="131">
        <v>0</v>
      </c>
      <c r="G257" s="131">
        <v>0</v>
      </c>
      <c r="H257" s="131">
        <v>0</v>
      </c>
      <c r="I257" s="131">
        <f t="shared" si="71"/>
        <v>0</v>
      </c>
      <c r="J257" s="128"/>
    </row>
    <row r="258" spans="1:10" x14ac:dyDescent="0.25">
      <c r="A258" s="130">
        <v>11</v>
      </c>
      <c r="B258" s="129" t="s">
        <v>25</v>
      </c>
      <c r="C258" s="131">
        <f t="shared" si="69"/>
        <v>978714</v>
      </c>
      <c r="D258" s="131">
        <f t="shared" si="70"/>
        <v>235851</v>
      </c>
      <c r="E258" s="131">
        <v>235851</v>
      </c>
      <c r="F258" s="131">
        <v>0</v>
      </c>
      <c r="G258" s="131">
        <v>0</v>
      </c>
      <c r="H258" s="131">
        <v>0</v>
      </c>
      <c r="I258" s="131">
        <f t="shared" si="71"/>
        <v>235851</v>
      </c>
      <c r="J258" s="128"/>
    </row>
    <row r="259" spans="1:10" x14ac:dyDescent="0.25">
      <c r="A259" s="130">
        <v>12</v>
      </c>
      <c r="B259" s="129" t="s">
        <v>67</v>
      </c>
      <c r="C259" s="131">
        <f t="shared" si="69"/>
        <v>9330</v>
      </c>
      <c r="D259" s="131">
        <f t="shared" si="70"/>
        <v>0</v>
      </c>
      <c r="E259" s="131">
        <v>0</v>
      </c>
      <c r="F259" s="131">
        <v>0</v>
      </c>
      <c r="G259" s="131">
        <v>0</v>
      </c>
      <c r="H259" s="131">
        <v>0</v>
      </c>
      <c r="I259" s="131">
        <f t="shared" si="71"/>
        <v>0</v>
      </c>
      <c r="J259" s="128"/>
    </row>
    <row r="260" spans="1:10" x14ac:dyDescent="0.25">
      <c r="A260" s="130">
        <v>13</v>
      </c>
      <c r="B260" s="129" t="s">
        <v>68</v>
      </c>
      <c r="C260" s="131">
        <f t="shared" si="69"/>
        <v>0</v>
      </c>
      <c r="D260" s="131">
        <f t="shared" si="70"/>
        <v>0</v>
      </c>
      <c r="E260" s="131">
        <v>0</v>
      </c>
      <c r="F260" s="131">
        <v>0</v>
      </c>
      <c r="G260" s="131">
        <v>0</v>
      </c>
      <c r="H260" s="131">
        <v>0</v>
      </c>
      <c r="I260" s="131">
        <f t="shared" si="71"/>
        <v>0</v>
      </c>
      <c r="J260" s="128"/>
    </row>
    <row r="261" spans="1:10" x14ac:dyDescent="0.25">
      <c r="A261" s="130">
        <v>14</v>
      </c>
      <c r="B261" s="129" t="s">
        <v>66</v>
      </c>
      <c r="C261" s="131">
        <f t="shared" si="69"/>
        <v>12500</v>
      </c>
      <c r="D261" s="131">
        <f t="shared" si="70"/>
        <v>0</v>
      </c>
      <c r="E261" s="131">
        <v>0</v>
      </c>
      <c r="F261" s="131">
        <v>0</v>
      </c>
      <c r="G261" s="131">
        <v>0</v>
      </c>
      <c r="H261" s="131">
        <v>0</v>
      </c>
      <c r="I261" s="131">
        <f t="shared" si="71"/>
        <v>0</v>
      </c>
      <c r="J261" s="128"/>
    </row>
    <row r="262" spans="1:10" x14ac:dyDescent="0.25">
      <c r="A262" s="137" t="s">
        <v>65</v>
      </c>
      <c r="B262" s="137"/>
      <c r="C262" s="131">
        <f>SUM(C248:C261)</f>
        <v>92335986.879999995</v>
      </c>
      <c r="D262" s="131">
        <f>SUM(D248:D261)</f>
        <v>25148746.93</v>
      </c>
      <c r="E262" s="131">
        <f t="shared" ref="E262:I262" si="72">SUM(E248:E261)</f>
        <v>25148746.93</v>
      </c>
      <c r="F262" s="131">
        <f t="shared" si="72"/>
        <v>0</v>
      </c>
      <c r="G262" s="131">
        <f t="shared" si="72"/>
        <v>0</v>
      </c>
      <c r="H262" s="131">
        <f t="shared" si="72"/>
        <v>0</v>
      </c>
      <c r="I262" s="131">
        <f t="shared" si="72"/>
        <v>25148746.93</v>
      </c>
      <c r="J262" s="131"/>
    </row>
    <row r="263" spans="1:10" x14ac:dyDescent="0.25">
      <c r="A263" s="128" t="s">
        <v>11</v>
      </c>
      <c r="B263" s="129" t="s">
        <v>12</v>
      </c>
      <c r="C263" s="134"/>
      <c r="D263" s="135"/>
      <c r="E263" s="135"/>
      <c r="F263" s="135"/>
      <c r="G263" s="135"/>
      <c r="H263" s="135"/>
      <c r="I263" s="135"/>
      <c r="J263" s="136"/>
    </row>
    <row r="264" spans="1:10" x14ac:dyDescent="0.25">
      <c r="A264" s="130">
        <v>1</v>
      </c>
      <c r="B264" s="129" t="s">
        <v>46</v>
      </c>
      <c r="C264" s="131">
        <f t="shared" ref="C264:C268" si="73">SUM(D264+C191)</f>
        <v>591411.80000000005</v>
      </c>
      <c r="D264" s="131">
        <f t="shared" ref="D264:D268" si="74">SUM(E264,F264)</f>
        <v>202265.7</v>
      </c>
      <c r="E264" s="131">
        <v>202265.7</v>
      </c>
      <c r="F264" s="131">
        <v>0</v>
      </c>
      <c r="G264" s="131">
        <v>0</v>
      </c>
      <c r="H264" s="131">
        <v>0</v>
      </c>
      <c r="I264" s="131">
        <f t="shared" ref="I264:I268" si="75">SUM(E264+G264+H264)</f>
        <v>202265.7</v>
      </c>
      <c r="J264" s="128"/>
    </row>
    <row r="265" spans="1:10" x14ac:dyDescent="0.25">
      <c r="A265" s="130">
        <v>2</v>
      </c>
      <c r="B265" s="129" t="s">
        <v>25</v>
      </c>
      <c r="C265" s="131">
        <f t="shared" si="73"/>
        <v>639267</v>
      </c>
      <c r="D265" s="131">
        <f t="shared" si="74"/>
        <v>102555</v>
      </c>
      <c r="E265" s="131">
        <v>102555</v>
      </c>
      <c r="F265" s="131">
        <v>0</v>
      </c>
      <c r="G265" s="131">
        <v>0</v>
      </c>
      <c r="H265" s="131">
        <v>0</v>
      </c>
      <c r="I265" s="131">
        <f t="shared" si="75"/>
        <v>102555</v>
      </c>
      <c r="J265" s="128"/>
    </row>
    <row r="266" spans="1:10" x14ac:dyDescent="0.25">
      <c r="A266" s="130">
        <v>3</v>
      </c>
      <c r="B266" s="129" t="s">
        <v>32</v>
      </c>
      <c r="C266" s="131">
        <f t="shared" si="73"/>
        <v>2870468.75</v>
      </c>
      <c r="D266" s="131">
        <f t="shared" si="74"/>
        <v>735937.5</v>
      </c>
      <c r="E266" s="131">
        <v>735937.5</v>
      </c>
      <c r="F266" s="131">
        <v>0</v>
      </c>
      <c r="G266" s="131">
        <v>0</v>
      </c>
      <c r="H266" s="131">
        <v>0</v>
      </c>
      <c r="I266" s="131">
        <f t="shared" si="75"/>
        <v>735937.5</v>
      </c>
      <c r="J266" s="128"/>
    </row>
    <row r="267" spans="1:10" x14ac:dyDescent="0.25">
      <c r="A267" s="130">
        <v>4</v>
      </c>
      <c r="B267" s="129" t="s">
        <v>44</v>
      </c>
      <c r="C267" s="131">
        <f t="shared" si="73"/>
        <v>2588000</v>
      </c>
      <c r="D267" s="131">
        <f t="shared" si="74"/>
        <v>531750</v>
      </c>
      <c r="E267" s="131">
        <v>531750</v>
      </c>
      <c r="F267" s="131">
        <v>0</v>
      </c>
      <c r="G267" s="131">
        <v>0</v>
      </c>
      <c r="H267" s="131">
        <v>0</v>
      </c>
      <c r="I267" s="131">
        <f t="shared" si="75"/>
        <v>531750</v>
      </c>
      <c r="J267" s="128"/>
    </row>
    <row r="268" spans="1:10" x14ac:dyDescent="0.25">
      <c r="A268" s="130">
        <v>5</v>
      </c>
      <c r="B268" s="129" t="s">
        <v>39</v>
      </c>
      <c r="C268" s="131">
        <f t="shared" si="73"/>
        <v>0</v>
      </c>
      <c r="D268" s="131">
        <f t="shared" si="74"/>
        <v>0</v>
      </c>
      <c r="E268" s="131">
        <v>0</v>
      </c>
      <c r="F268" s="131">
        <v>0</v>
      </c>
      <c r="G268" s="131">
        <v>0</v>
      </c>
      <c r="H268" s="131">
        <v>0</v>
      </c>
      <c r="I268" s="131">
        <f t="shared" si="75"/>
        <v>0</v>
      </c>
      <c r="J268" s="128"/>
    </row>
    <row r="269" spans="1:10" x14ac:dyDescent="0.25">
      <c r="A269" s="132" t="s">
        <v>13</v>
      </c>
      <c r="B269" s="132"/>
      <c r="C269" s="131">
        <f>SUM(C264:C268)</f>
        <v>6689147.5499999998</v>
      </c>
      <c r="D269" s="131">
        <f t="shared" ref="D269" si="76">SUM(D264:D268)</f>
        <v>1572508.2</v>
      </c>
      <c r="E269" s="131">
        <f>SUM(E264:E268)</f>
        <v>1572508.2</v>
      </c>
      <c r="F269" s="131">
        <f t="shared" ref="F269:I269" si="77">SUM(F264:F268)</f>
        <v>0</v>
      </c>
      <c r="G269" s="131">
        <f t="shared" si="77"/>
        <v>0</v>
      </c>
      <c r="H269" s="131">
        <f t="shared" si="77"/>
        <v>0</v>
      </c>
      <c r="I269" s="131">
        <f t="shared" si="77"/>
        <v>1572508.2</v>
      </c>
      <c r="J269" s="131"/>
    </row>
    <row r="270" spans="1:10" x14ac:dyDescent="0.25">
      <c r="A270" s="128" t="s">
        <v>14</v>
      </c>
      <c r="B270" s="129" t="s">
        <v>15</v>
      </c>
      <c r="C270" s="134"/>
      <c r="D270" s="135"/>
      <c r="E270" s="135"/>
      <c r="F270" s="135"/>
      <c r="G270" s="135"/>
      <c r="H270" s="135"/>
      <c r="I270" s="135"/>
      <c r="J270" s="136"/>
    </row>
    <row r="271" spans="1:10" x14ac:dyDescent="0.25">
      <c r="A271" s="130">
        <v>1</v>
      </c>
      <c r="B271" s="129" t="s">
        <v>16</v>
      </c>
      <c r="C271" s="131">
        <f t="shared" ref="C271:C272" si="78">SUM(D271+C198)</f>
        <v>8419571.2400000002</v>
      </c>
      <c r="D271" s="131">
        <f t="shared" ref="D271:D272" si="79">SUM(E271,F271)</f>
        <v>1493012.5</v>
      </c>
      <c r="E271" s="131">
        <v>1493012.5</v>
      </c>
      <c r="F271" s="131">
        <v>0</v>
      </c>
      <c r="G271" s="131">
        <v>0</v>
      </c>
      <c r="H271" s="131">
        <v>0</v>
      </c>
      <c r="I271" s="131">
        <f t="shared" ref="I271:I272" si="80">SUM(E271+G271+H271)</f>
        <v>1493012.5</v>
      </c>
      <c r="J271" s="128"/>
    </row>
    <row r="272" spans="1:10" x14ac:dyDescent="0.25">
      <c r="A272" s="130">
        <v>2</v>
      </c>
      <c r="B272" s="129" t="s">
        <v>17</v>
      </c>
      <c r="C272" s="131">
        <f t="shared" si="78"/>
        <v>3771857.0100000002</v>
      </c>
      <c r="D272" s="131">
        <f t="shared" si="79"/>
        <v>720364.08</v>
      </c>
      <c r="E272" s="131">
        <v>720364.08</v>
      </c>
      <c r="F272" s="131">
        <v>0</v>
      </c>
      <c r="G272" s="131">
        <v>0</v>
      </c>
      <c r="H272" s="131">
        <v>0</v>
      </c>
      <c r="I272" s="131">
        <f t="shared" si="80"/>
        <v>720364.08</v>
      </c>
      <c r="J272" s="128"/>
    </row>
    <row r="273" spans="1:10" x14ac:dyDescent="0.25">
      <c r="A273" s="132" t="s">
        <v>18</v>
      </c>
      <c r="B273" s="132"/>
      <c r="C273" s="131">
        <f>SUM(C271:C272)</f>
        <v>12191428.25</v>
      </c>
      <c r="D273" s="131">
        <f t="shared" ref="D273" si="81">SUM(D271:D272)</f>
        <v>2213376.58</v>
      </c>
      <c r="E273" s="131">
        <f>SUM(E271:E272)</f>
        <v>2213376.58</v>
      </c>
      <c r="F273" s="131">
        <f t="shared" ref="F273:I273" si="82">SUM(F271:F272)</f>
        <v>0</v>
      </c>
      <c r="G273" s="131">
        <f t="shared" si="82"/>
        <v>0</v>
      </c>
      <c r="H273" s="131">
        <f t="shared" si="82"/>
        <v>0</v>
      </c>
      <c r="I273" s="131">
        <f t="shared" si="82"/>
        <v>2213376.58</v>
      </c>
      <c r="J273" s="131"/>
    </row>
    <row r="274" spans="1:10" x14ac:dyDescent="0.25">
      <c r="A274" s="128" t="s">
        <v>19</v>
      </c>
      <c r="B274" s="129" t="s">
        <v>20</v>
      </c>
      <c r="C274" s="134"/>
      <c r="D274" s="135"/>
      <c r="E274" s="135"/>
      <c r="F274" s="135"/>
      <c r="G274" s="135"/>
      <c r="H274" s="135"/>
      <c r="I274" s="135"/>
      <c r="J274" s="136"/>
    </row>
    <row r="275" spans="1:10" x14ac:dyDescent="0.25">
      <c r="A275" s="130">
        <v>1</v>
      </c>
      <c r="B275" s="129" t="s">
        <v>21</v>
      </c>
      <c r="C275" s="131">
        <f>SUM(D275+C202)</f>
        <v>966944.48</v>
      </c>
      <c r="D275" s="131">
        <f>SUM(E275,F275)</f>
        <v>303541.71999999997</v>
      </c>
      <c r="E275" s="131">
        <v>303541.71999999997</v>
      </c>
      <c r="F275" s="131">
        <v>0</v>
      </c>
      <c r="G275" s="131">
        <v>0</v>
      </c>
      <c r="H275" s="131">
        <v>0</v>
      </c>
      <c r="I275" s="131">
        <f>SUM(E275+G275+H275)</f>
        <v>303541.71999999997</v>
      </c>
      <c r="J275" s="128"/>
    </row>
    <row r="276" spans="1:10" x14ac:dyDescent="0.25">
      <c r="A276" s="132" t="s">
        <v>22</v>
      </c>
      <c r="B276" s="132"/>
      <c r="C276" s="131">
        <f>SUM(C275)</f>
        <v>966944.48</v>
      </c>
      <c r="D276" s="131">
        <f t="shared" ref="D276:I276" si="83">SUM(D275)</f>
        <v>303541.71999999997</v>
      </c>
      <c r="E276" s="131">
        <f t="shared" si="83"/>
        <v>303541.71999999997</v>
      </c>
      <c r="F276" s="131">
        <f t="shared" si="83"/>
        <v>0</v>
      </c>
      <c r="G276" s="131">
        <f t="shared" si="83"/>
        <v>0</v>
      </c>
      <c r="H276" s="131">
        <f t="shared" si="83"/>
        <v>0</v>
      </c>
      <c r="I276" s="131">
        <f t="shared" si="83"/>
        <v>303541.71999999997</v>
      </c>
      <c r="J276" s="128"/>
    </row>
    <row r="277" spans="1:10" x14ac:dyDescent="0.25">
      <c r="A277" s="128" t="s">
        <v>23</v>
      </c>
      <c r="B277" s="129" t="s">
        <v>24</v>
      </c>
      <c r="C277" s="134"/>
      <c r="D277" s="135"/>
      <c r="E277" s="135"/>
      <c r="F277" s="135"/>
      <c r="G277" s="135"/>
      <c r="H277" s="135"/>
      <c r="I277" s="135"/>
      <c r="J277" s="136"/>
    </row>
    <row r="278" spans="1:10" x14ac:dyDescent="0.25">
      <c r="A278" s="130">
        <v>1</v>
      </c>
      <c r="B278" s="129" t="s">
        <v>25</v>
      </c>
      <c r="C278" s="131">
        <f>SUM(D278+C205)</f>
        <v>201480</v>
      </c>
      <c r="D278" s="131">
        <f>SUM(E278,F278)</f>
        <v>48208</v>
      </c>
      <c r="E278" s="131">
        <v>48208</v>
      </c>
      <c r="F278" s="131">
        <v>0</v>
      </c>
      <c r="G278" s="131">
        <v>0</v>
      </c>
      <c r="H278" s="131">
        <v>0</v>
      </c>
      <c r="I278" s="131">
        <f>SUM(E278+G278+H278)</f>
        <v>48208</v>
      </c>
      <c r="J278" s="128"/>
    </row>
    <row r="279" spans="1:10" x14ac:dyDescent="0.25">
      <c r="A279" s="132" t="s">
        <v>80</v>
      </c>
      <c r="B279" s="132"/>
      <c r="C279" s="131">
        <f>SUM(C278)</f>
        <v>201480</v>
      </c>
      <c r="D279" s="131">
        <f t="shared" ref="D279:I279" si="84">SUM(D278)</f>
        <v>48208</v>
      </c>
      <c r="E279" s="131">
        <f t="shared" si="84"/>
        <v>48208</v>
      </c>
      <c r="F279" s="131">
        <f t="shared" si="84"/>
        <v>0</v>
      </c>
      <c r="G279" s="131">
        <f t="shared" si="84"/>
        <v>0</v>
      </c>
      <c r="H279" s="131">
        <f t="shared" si="84"/>
        <v>0</v>
      </c>
      <c r="I279" s="131">
        <f t="shared" si="84"/>
        <v>48208</v>
      </c>
      <c r="J279" s="128"/>
    </row>
    <row r="280" spans="1:10" x14ac:dyDescent="0.25">
      <c r="A280" s="132" t="s">
        <v>26</v>
      </c>
      <c r="B280" s="132"/>
      <c r="C280" s="131">
        <f t="shared" ref="C280" si="85">SUM(C246+C262+C269+C273+C276+C279)</f>
        <v>213361705.85999998</v>
      </c>
      <c r="D280" s="131">
        <f>SUM(D246+D262+D269+D273+D276+D279)</f>
        <v>59058358.539999999</v>
      </c>
      <c r="E280" s="131">
        <f t="shared" ref="E280:I280" si="86">SUM(E246+E262+E269+E273+E276+E279)</f>
        <v>59058358.539999999</v>
      </c>
      <c r="F280" s="131">
        <f t="shared" si="86"/>
        <v>0</v>
      </c>
      <c r="G280" s="131">
        <f t="shared" si="86"/>
        <v>0</v>
      </c>
      <c r="H280" s="131">
        <f t="shared" si="86"/>
        <v>0</v>
      </c>
      <c r="I280" s="131">
        <f t="shared" si="86"/>
        <v>59058358.539999999</v>
      </c>
      <c r="J280" s="131"/>
    </row>
    <row r="281" spans="1:10" x14ac:dyDescent="0.25">
      <c r="A281" s="138"/>
      <c r="B281" s="138"/>
      <c r="C281" s="138"/>
      <c r="D281" s="138"/>
      <c r="E281" s="138"/>
      <c r="F281" s="138"/>
      <c r="G281" s="138"/>
      <c r="H281" s="138"/>
      <c r="I281" s="138"/>
      <c r="J281" s="139"/>
    </row>
    <row r="282" spans="1:10" x14ac:dyDescent="0.25">
      <c r="A282" s="140" t="s">
        <v>93</v>
      </c>
      <c r="B282" s="141"/>
      <c r="C282" s="142">
        <f>D280</f>
        <v>59058358.539999999</v>
      </c>
      <c r="D282" s="143" t="s">
        <v>53</v>
      </c>
      <c r="E282" s="143"/>
      <c r="F282" s="143"/>
      <c r="G282" s="144" t="s">
        <v>59</v>
      </c>
      <c r="H282" s="142">
        <v>33337.5</v>
      </c>
      <c r="I282" s="144" t="s">
        <v>58</v>
      </c>
      <c r="J282" s="145">
        <v>10720.5</v>
      </c>
    </row>
    <row r="283" spans="1:10" x14ac:dyDescent="0.25">
      <c r="A283" s="146" t="s">
        <v>57</v>
      </c>
      <c r="B283" s="147">
        <v>3082.5</v>
      </c>
      <c r="C283" s="148" t="s">
        <v>56</v>
      </c>
      <c r="D283" s="147">
        <v>0</v>
      </c>
      <c r="E283" s="148" t="s">
        <v>55</v>
      </c>
      <c r="F283" s="147">
        <v>0</v>
      </c>
      <c r="G283" s="148" t="s">
        <v>54</v>
      </c>
      <c r="H283" s="147">
        <v>4986</v>
      </c>
      <c r="I283" s="148" t="s">
        <v>63</v>
      </c>
      <c r="J283" s="149">
        <f>SUM(H282+J282+B283+D283+F283+H283)</f>
        <v>52126.5</v>
      </c>
    </row>
    <row r="284" spans="1:10" x14ac:dyDescent="0.25">
      <c r="A284" s="150" t="s">
        <v>62</v>
      </c>
      <c r="B284" s="151"/>
      <c r="C284" s="152">
        <f>SUM(E211)</f>
        <v>133600.5</v>
      </c>
      <c r="D284" s="153" t="s">
        <v>60</v>
      </c>
      <c r="E284" s="152">
        <f>SUM(J283+C284)</f>
        <v>185727</v>
      </c>
      <c r="F284" s="154" t="s">
        <v>61</v>
      </c>
      <c r="G284" s="154"/>
      <c r="H284" s="154"/>
      <c r="I284" s="155"/>
      <c r="J284" s="156"/>
    </row>
    <row r="285" spans="1:10" x14ac:dyDescent="0.25">
      <c r="A285" s="157" t="s">
        <v>71</v>
      </c>
      <c r="B285" s="158" t="s">
        <v>78</v>
      </c>
      <c r="C285" s="158"/>
      <c r="D285" s="158"/>
      <c r="E285" s="158"/>
      <c r="F285" s="158"/>
      <c r="G285" s="158"/>
      <c r="H285" s="158"/>
      <c r="I285" s="158"/>
      <c r="J285" s="158"/>
    </row>
    <row r="286" spans="1:10" x14ac:dyDescent="0.25">
      <c r="A286" s="159"/>
      <c r="B286" s="160"/>
      <c r="C286" s="160"/>
      <c r="D286" s="160"/>
      <c r="E286" s="160"/>
      <c r="F286" s="160"/>
      <c r="G286" s="160"/>
      <c r="H286" s="160"/>
      <c r="I286" s="160"/>
      <c r="J286" s="160"/>
    </row>
    <row r="287" spans="1:10" x14ac:dyDescent="0.25">
      <c r="A287" s="159"/>
      <c r="B287" s="160"/>
      <c r="C287" s="160"/>
      <c r="D287" s="160"/>
      <c r="E287" s="160"/>
      <c r="F287" s="160"/>
      <c r="G287" s="160"/>
      <c r="H287" s="160"/>
      <c r="I287" s="160"/>
      <c r="J287" s="160"/>
    </row>
    <row r="288" spans="1:10" x14ac:dyDescent="0.25">
      <c r="A288" s="159"/>
      <c r="B288" s="160"/>
      <c r="C288" s="160"/>
      <c r="D288" s="160"/>
      <c r="E288" s="160"/>
      <c r="F288" s="160"/>
      <c r="G288" s="160"/>
      <c r="H288" s="160"/>
      <c r="I288" s="160"/>
      <c r="J288" s="160"/>
    </row>
    <row r="289" spans="1:10" x14ac:dyDescent="0.25">
      <c r="A289" s="159"/>
      <c r="B289" s="161"/>
      <c r="C289" s="161"/>
      <c r="D289" s="161"/>
      <c r="E289" s="161"/>
      <c r="F289" s="161"/>
      <c r="G289" s="161"/>
      <c r="H289" s="161"/>
      <c r="I289" s="161"/>
      <c r="J289" s="161"/>
    </row>
    <row r="290" spans="1:10" x14ac:dyDescent="0.25">
      <c r="A290" s="162"/>
      <c r="B290" s="159"/>
      <c r="C290" s="159"/>
      <c r="D290" s="159"/>
      <c r="E290" s="159"/>
      <c r="F290" s="159"/>
      <c r="G290" s="159"/>
      <c r="H290" s="159"/>
      <c r="I290" s="159"/>
      <c r="J290" s="159"/>
    </row>
    <row r="291" spans="1:10" x14ac:dyDescent="0.25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</row>
    <row r="292" spans="1:10" ht="16.5" x14ac:dyDescent="0.25">
      <c r="A292" s="163" t="s">
        <v>47</v>
      </c>
      <c r="B292" s="163"/>
      <c r="C292" s="164"/>
      <c r="D292" s="163" t="s">
        <v>48</v>
      </c>
      <c r="E292" s="163"/>
      <c r="F292" s="163"/>
      <c r="G292" s="164"/>
      <c r="H292" s="163" t="s">
        <v>49</v>
      </c>
      <c r="I292" s="163"/>
      <c r="J292" s="163"/>
    </row>
    <row r="293" spans="1:10" ht="21.75" x14ac:dyDescent="0.25">
      <c r="A293" s="120" t="s">
        <v>0</v>
      </c>
      <c r="B293" s="120"/>
      <c r="C293" s="120"/>
      <c r="D293" s="120"/>
      <c r="E293" s="120"/>
      <c r="F293" s="120"/>
      <c r="G293" s="120"/>
      <c r="H293" s="120"/>
      <c r="I293" s="120"/>
      <c r="J293" s="120"/>
    </row>
    <row r="294" spans="1:10" ht="19.5" x14ac:dyDescent="0.25">
      <c r="A294" s="121" t="s">
        <v>1</v>
      </c>
      <c r="B294" s="121"/>
      <c r="C294" s="121"/>
      <c r="D294" s="121"/>
      <c r="E294" s="121"/>
      <c r="F294" s="121"/>
      <c r="G294" s="121"/>
      <c r="H294" s="121"/>
      <c r="I294" s="121"/>
      <c r="J294" s="121"/>
    </row>
    <row r="295" spans="1:10" ht="19.5" x14ac:dyDescent="0.25">
      <c r="A295" s="122" t="s">
        <v>94</v>
      </c>
      <c r="B295" s="122"/>
      <c r="C295" s="122"/>
      <c r="D295" s="122"/>
      <c r="E295" s="122"/>
      <c r="F295" s="122"/>
      <c r="G295" s="122"/>
      <c r="H295" s="122"/>
      <c r="I295" s="122"/>
      <c r="J295" s="122"/>
    </row>
    <row r="296" spans="1:10" ht="16.5" x14ac:dyDescent="0.25">
      <c r="A296" s="123" t="s">
        <v>2</v>
      </c>
      <c r="B296" s="123" t="s">
        <v>3</v>
      </c>
      <c r="C296" s="123" t="s">
        <v>4</v>
      </c>
      <c r="D296" s="124" t="s">
        <v>95</v>
      </c>
      <c r="E296" s="124" t="s">
        <v>96</v>
      </c>
      <c r="F296" s="124" t="s">
        <v>99</v>
      </c>
      <c r="G296" s="123" t="s">
        <v>69</v>
      </c>
      <c r="H296" s="123"/>
      <c r="I296" s="124" t="s">
        <v>5</v>
      </c>
      <c r="J296" s="123" t="s">
        <v>6</v>
      </c>
    </row>
    <row r="297" spans="1:10" ht="33" x14ac:dyDescent="0.25">
      <c r="A297" s="123"/>
      <c r="B297" s="123"/>
      <c r="C297" s="123"/>
      <c r="D297" s="124"/>
      <c r="E297" s="124"/>
      <c r="F297" s="124"/>
      <c r="G297" s="125" t="s">
        <v>75</v>
      </c>
      <c r="H297" s="126" t="s">
        <v>76</v>
      </c>
      <c r="I297" s="124"/>
      <c r="J297" s="123"/>
    </row>
    <row r="298" spans="1:10" ht="16.5" x14ac:dyDescent="0.25">
      <c r="A298" s="127">
        <v>1</v>
      </c>
      <c r="B298" s="127">
        <v>2</v>
      </c>
      <c r="C298" s="127">
        <v>3</v>
      </c>
      <c r="D298" s="127" t="s">
        <v>50</v>
      </c>
      <c r="E298" s="127">
        <v>5</v>
      </c>
      <c r="F298" s="127">
        <v>6</v>
      </c>
      <c r="G298" s="127">
        <v>7</v>
      </c>
      <c r="H298" s="127">
        <v>8</v>
      </c>
      <c r="I298" s="127" t="s">
        <v>51</v>
      </c>
      <c r="J298" s="127">
        <v>10</v>
      </c>
    </row>
    <row r="299" spans="1:10" x14ac:dyDescent="0.25">
      <c r="A299" s="85"/>
      <c r="B299" s="86"/>
      <c r="C299" s="86"/>
      <c r="D299" s="86"/>
      <c r="E299" s="86"/>
      <c r="F299" s="86"/>
      <c r="G299" s="86"/>
      <c r="H299" s="86"/>
      <c r="I299" s="86"/>
      <c r="J299" s="87"/>
    </row>
    <row r="300" spans="1:10" x14ac:dyDescent="0.25">
      <c r="A300" s="128" t="s">
        <v>7</v>
      </c>
      <c r="B300" s="129" t="s">
        <v>8</v>
      </c>
      <c r="C300" s="85"/>
      <c r="D300" s="86"/>
      <c r="E300" s="86"/>
      <c r="F300" s="86"/>
      <c r="G300" s="86"/>
      <c r="H300" s="86"/>
      <c r="I300" s="86"/>
      <c r="J300" s="87"/>
    </row>
    <row r="301" spans="1:10" x14ac:dyDescent="0.25">
      <c r="A301" s="130">
        <v>1</v>
      </c>
      <c r="B301" s="129" t="s">
        <v>27</v>
      </c>
      <c r="C301" s="131">
        <f>SUM(D301+C228)</f>
        <v>23945814.740000002</v>
      </c>
      <c r="D301" s="131">
        <f>SUM(E301,F301)</f>
        <v>3528377.49</v>
      </c>
      <c r="E301" s="131">
        <v>2058526.26</v>
      </c>
      <c r="F301" s="131">
        <v>1469851.23</v>
      </c>
      <c r="G301" s="131">
        <v>0</v>
      </c>
      <c r="H301" s="131">
        <v>0</v>
      </c>
      <c r="I301" s="131">
        <f>SUM(E301+G301+H301)</f>
        <v>2058526.26</v>
      </c>
      <c r="J301" s="128"/>
    </row>
    <row r="302" spans="1:10" x14ac:dyDescent="0.25">
      <c r="A302" s="130">
        <v>2</v>
      </c>
      <c r="B302" s="129" t="s">
        <v>28</v>
      </c>
      <c r="C302" s="131">
        <f t="shared" ref="C302:C318" si="87">SUM(D302+C229)</f>
        <v>17665396.390000001</v>
      </c>
      <c r="D302" s="131">
        <f t="shared" ref="D302:D318" si="88">SUM(E302,F302)</f>
        <v>3422898.27</v>
      </c>
      <c r="E302" s="131">
        <v>2716501.25</v>
      </c>
      <c r="F302" s="131">
        <v>706397.02</v>
      </c>
      <c r="G302" s="131">
        <v>0</v>
      </c>
      <c r="H302" s="131">
        <v>0</v>
      </c>
      <c r="I302" s="131">
        <f t="shared" ref="I302" si="89">SUM(E302+G302+H302)</f>
        <v>2716501.25</v>
      </c>
      <c r="J302" s="128"/>
    </row>
    <row r="303" spans="1:10" x14ac:dyDescent="0.25">
      <c r="A303" s="130">
        <v>3</v>
      </c>
      <c r="B303" s="129" t="s">
        <v>29</v>
      </c>
      <c r="C303" s="131">
        <f t="shared" si="87"/>
        <v>62571163.369999997</v>
      </c>
      <c r="D303" s="131">
        <f t="shared" si="88"/>
        <v>14219559.58</v>
      </c>
      <c r="E303" s="131">
        <v>11567847.060000001</v>
      </c>
      <c r="F303" s="131">
        <v>2651712.52</v>
      </c>
      <c r="G303" s="131">
        <v>0</v>
      </c>
      <c r="H303" s="131">
        <v>0</v>
      </c>
      <c r="I303" s="131">
        <f>SUM(E303+G303+H303)</f>
        <v>11567847.060000001</v>
      </c>
      <c r="J303" s="128"/>
    </row>
    <row r="304" spans="1:10" x14ac:dyDescent="0.25">
      <c r="A304" s="130">
        <v>4</v>
      </c>
      <c r="B304" s="129" t="s">
        <v>30</v>
      </c>
      <c r="C304" s="131">
        <f t="shared" si="87"/>
        <v>2319365.6</v>
      </c>
      <c r="D304" s="131">
        <f t="shared" si="88"/>
        <v>324328.36</v>
      </c>
      <c r="E304" s="131">
        <v>207557.24</v>
      </c>
      <c r="F304" s="131">
        <v>116771.12</v>
      </c>
      <c r="G304" s="131">
        <v>0</v>
      </c>
      <c r="H304" s="131">
        <v>0</v>
      </c>
      <c r="I304" s="131">
        <f t="shared" ref="I304:I318" si="90">SUM(E304+G304+H304)</f>
        <v>207557.24</v>
      </c>
      <c r="J304" s="128"/>
    </row>
    <row r="305" spans="1:10" x14ac:dyDescent="0.25">
      <c r="A305" s="130">
        <v>5</v>
      </c>
      <c r="B305" s="129" t="s">
        <v>25</v>
      </c>
      <c r="C305" s="131">
        <f t="shared" si="87"/>
        <v>2474984</v>
      </c>
      <c r="D305" s="131">
        <f t="shared" si="88"/>
        <v>442458</v>
      </c>
      <c r="E305" s="131">
        <v>430830</v>
      </c>
      <c r="F305" s="131">
        <v>11628</v>
      </c>
      <c r="G305" s="131">
        <v>0</v>
      </c>
      <c r="H305" s="131">
        <v>0</v>
      </c>
      <c r="I305" s="131">
        <f t="shared" si="90"/>
        <v>430830</v>
      </c>
      <c r="J305" s="128"/>
    </row>
    <row r="306" spans="1:10" x14ac:dyDescent="0.25">
      <c r="A306" s="130">
        <v>6</v>
      </c>
      <c r="B306" s="129" t="s">
        <v>32</v>
      </c>
      <c r="C306" s="131">
        <f t="shared" si="87"/>
        <v>11435812.5</v>
      </c>
      <c r="D306" s="131">
        <f t="shared" si="88"/>
        <v>2573062.5</v>
      </c>
      <c r="E306" s="131">
        <v>2573062.5</v>
      </c>
      <c r="F306" s="131">
        <v>0</v>
      </c>
      <c r="G306" s="131">
        <v>0</v>
      </c>
      <c r="H306" s="131">
        <v>0</v>
      </c>
      <c r="I306" s="131">
        <f t="shared" si="90"/>
        <v>2573062.5</v>
      </c>
      <c r="J306" s="128"/>
    </row>
    <row r="307" spans="1:10" x14ac:dyDescent="0.25">
      <c r="A307" s="130">
        <v>7</v>
      </c>
      <c r="B307" s="129" t="s">
        <v>31</v>
      </c>
      <c r="C307" s="131">
        <f t="shared" si="87"/>
        <v>4246462.5</v>
      </c>
      <c r="D307" s="131">
        <f t="shared" si="88"/>
        <v>619237.5</v>
      </c>
      <c r="E307" s="131">
        <v>619237.5</v>
      </c>
      <c r="F307" s="131">
        <v>0</v>
      </c>
      <c r="G307" s="131">
        <v>0</v>
      </c>
      <c r="H307" s="131">
        <v>0</v>
      </c>
      <c r="I307" s="131">
        <f t="shared" si="90"/>
        <v>619237.5</v>
      </c>
      <c r="J307" s="128"/>
    </row>
    <row r="308" spans="1:10" x14ac:dyDescent="0.25">
      <c r="A308" s="130">
        <v>8</v>
      </c>
      <c r="B308" s="129" t="s">
        <v>33</v>
      </c>
      <c r="C308" s="131">
        <f t="shared" si="87"/>
        <v>319792</v>
      </c>
      <c r="D308" s="131">
        <f t="shared" si="88"/>
        <v>46550</v>
      </c>
      <c r="E308" s="131">
        <v>46550</v>
      </c>
      <c r="F308" s="131">
        <v>0</v>
      </c>
      <c r="G308" s="131">
        <v>0</v>
      </c>
      <c r="H308" s="131">
        <v>0</v>
      </c>
      <c r="I308" s="131">
        <f t="shared" si="90"/>
        <v>46550</v>
      </c>
      <c r="J308" s="128"/>
    </row>
    <row r="309" spans="1:10" x14ac:dyDescent="0.25">
      <c r="A309" s="130">
        <v>9</v>
      </c>
      <c r="B309" s="129" t="s">
        <v>52</v>
      </c>
      <c r="C309" s="131">
        <f t="shared" si="87"/>
        <v>1065500</v>
      </c>
      <c r="D309" s="131">
        <f t="shared" si="88"/>
        <v>429000</v>
      </c>
      <c r="E309" s="131">
        <v>186700</v>
      </c>
      <c r="F309" s="131">
        <v>242300</v>
      </c>
      <c r="G309" s="131">
        <v>0</v>
      </c>
      <c r="H309" s="131">
        <v>0</v>
      </c>
      <c r="I309" s="131">
        <f t="shared" si="90"/>
        <v>186700</v>
      </c>
      <c r="J309" s="128"/>
    </row>
    <row r="310" spans="1:10" x14ac:dyDescent="0.25">
      <c r="A310" s="130">
        <v>10</v>
      </c>
      <c r="B310" s="129" t="s">
        <v>37</v>
      </c>
      <c r="C310" s="131">
        <f t="shared" si="87"/>
        <v>0</v>
      </c>
      <c r="D310" s="131">
        <f t="shared" si="88"/>
        <v>0</v>
      </c>
      <c r="E310" s="131">
        <v>0</v>
      </c>
      <c r="F310" s="131">
        <v>0</v>
      </c>
      <c r="G310" s="131">
        <v>0</v>
      </c>
      <c r="H310" s="131">
        <v>0</v>
      </c>
      <c r="I310" s="131">
        <f t="shared" si="90"/>
        <v>0</v>
      </c>
      <c r="J310" s="128"/>
    </row>
    <row r="311" spans="1:10" x14ac:dyDescent="0.25">
      <c r="A311" s="130">
        <v>11</v>
      </c>
      <c r="B311" s="129" t="s">
        <v>35</v>
      </c>
      <c r="C311" s="131">
        <f t="shared" si="87"/>
        <v>0</v>
      </c>
      <c r="D311" s="131">
        <f t="shared" si="88"/>
        <v>0</v>
      </c>
      <c r="E311" s="131">
        <v>0</v>
      </c>
      <c r="F311" s="131">
        <v>0</v>
      </c>
      <c r="G311" s="131">
        <v>0</v>
      </c>
      <c r="H311" s="131">
        <v>0</v>
      </c>
      <c r="I311" s="131">
        <f t="shared" si="90"/>
        <v>0</v>
      </c>
      <c r="J311" s="128"/>
    </row>
    <row r="312" spans="1:10" x14ac:dyDescent="0.25">
      <c r="A312" s="130">
        <v>12</v>
      </c>
      <c r="B312" s="129" t="s">
        <v>21</v>
      </c>
      <c r="C312" s="131">
        <f t="shared" si="87"/>
        <v>0</v>
      </c>
      <c r="D312" s="131">
        <f t="shared" si="88"/>
        <v>0</v>
      </c>
      <c r="E312" s="131">
        <v>0</v>
      </c>
      <c r="F312" s="131">
        <v>0</v>
      </c>
      <c r="G312" s="131">
        <v>0</v>
      </c>
      <c r="H312" s="131">
        <v>0</v>
      </c>
      <c r="I312" s="131">
        <f t="shared" si="90"/>
        <v>0</v>
      </c>
      <c r="J312" s="128"/>
    </row>
    <row r="313" spans="1:10" x14ac:dyDescent="0.25">
      <c r="A313" s="130">
        <v>13</v>
      </c>
      <c r="B313" s="129" t="s">
        <v>36</v>
      </c>
      <c r="C313" s="131">
        <f t="shared" si="87"/>
        <v>0</v>
      </c>
      <c r="D313" s="131">
        <f t="shared" si="88"/>
        <v>0</v>
      </c>
      <c r="E313" s="131">
        <v>0</v>
      </c>
      <c r="F313" s="131">
        <v>0</v>
      </c>
      <c r="G313" s="131">
        <v>0</v>
      </c>
      <c r="H313" s="131">
        <v>0</v>
      </c>
      <c r="I313" s="131">
        <f t="shared" si="90"/>
        <v>0</v>
      </c>
      <c r="J313" s="128"/>
    </row>
    <row r="314" spans="1:10" x14ac:dyDescent="0.25">
      <c r="A314" s="130">
        <v>14</v>
      </c>
      <c r="B314" s="129" t="s">
        <v>34</v>
      </c>
      <c r="C314" s="131">
        <f t="shared" si="87"/>
        <v>2955.5</v>
      </c>
      <c r="D314" s="131">
        <f t="shared" si="88"/>
        <v>0</v>
      </c>
      <c r="E314" s="131">
        <v>0</v>
      </c>
      <c r="F314" s="131">
        <v>0</v>
      </c>
      <c r="G314" s="131">
        <v>0</v>
      </c>
      <c r="H314" s="131">
        <v>0</v>
      </c>
      <c r="I314" s="131">
        <f t="shared" si="90"/>
        <v>0</v>
      </c>
      <c r="J314" s="128"/>
    </row>
    <row r="315" spans="1:10" x14ac:dyDescent="0.25">
      <c r="A315" s="130">
        <v>15</v>
      </c>
      <c r="B315" s="129" t="s">
        <v>38</v>
      </c>
      <c r="C315" s="131">
        <f t="shared" si="87"/>
        <v>0</v>
      </c>
      <c r="D315" s="131">
        <f t="shared" si="88"/>
        <v>0</v>
      </c>
      <c r="E315" s="131">
        <v>0</v>
      </c>
      <c r="F315" s="131">
        <v>0</v>
      </c>
      <c r="G315" s="131">
        <v>0</v>
      </c>
      <c r="H315" s="131">
        <v>0</v>
      </c>
      <c r="I315" s="131">
        <f t="shared" si="90"/>
        <v>0</v>
      </c>
      <c r="J315" s="128"/>
    </row>
    <row r="316" spans="1:10" x14ac:dyDescent="0.25">
      <c r="A316" s="130">
        <v>16</v>
      </c>
      <c r="B316" s="129" t="s">
        <v>40</v>
      </c>
      <c r="C316" s="131">
        <f t="shared" si="87"/>
        <v>1462.97</v>
      </c>
      <c r="D316" s="131">
        <f t="shared" si="88"/>
        <v>278.17</v>
      </c>
      <c r="E316" s="131">
        <v>278.17</v>
      </c>
      <c r="F316" s="131">
        <v>0</v>
      </c>
      <c r="G316" s="131">
        <v>0</v>
      </c>
      <c r="H316" s="131">
        <v>0</v>
      </c>
      <c r="I316" s="131">
        <f t="shared" si="90"/>
        <v>278.17</v>
      </c>
      <c r="J316" s="128"/>
    </row>
    <row r="317" spans="1:10" x14ac:dyDescent="0.25">
      <c r="A317" s="130">
        <v>17</v>
      </c>
      <c r="B317" s="129" t="s">
        <v>70</v>
      </c>
      <c r="C317" s="131">
        <f t="shared" si="87"/>
        <v>653250</v>
      </c>
      <c r="D317" s="131">
        <f t="shared" si="88"/>
        <v>120250</v>
      </c>
      <c r="E317" s="131">
        <v>65500</v>
      </c>
      <c r="F317" s="131">
        <v>54750</v>
      </c>
      <c r="G317" s="131">
        <v>0</v>
      </c>
      <c r="H317" s="131">
        <v>0</v>
      </c>
      <c r="I317" s="131">
        <f t="shared" si="90"/>
        <v>65500</v>
      </c>
      <c r="J317" s="128"/>
    </row>
    <row r="318" spans="1:10" x14ac:dyDescent="0.25">
      <c r="A318" s="130">
        <v>18</v>
      </c>
      <c r="B318" s="129" t="s">
        <v>39</v>
      </c>
      <c r="C318" s="131">
        <f t="shared" si="87"/>
        <v>759</v>
      </c>
      <c r="D318" s="131">
        <f t="shared" si="88"/>
        <v>0</v>
      </c>
      <c r="E318" s="131">
        <v>0</v>
      </c>
      <c r="F318" s="131">
        <v>0</v>
      </c>
      <c r="G318" s="131">
        <v>0</v>
      </c>
      <c r="H318" s="131">
        <v>0</v>
      </c>
      <c r="I318" s="131">
        <f t="shared" si="90"/>
        <v>0</v>
      </c>
      <c r="J318" s="128"/>
    </row>
    <row r="319" spans="1:10" x14ac:dyDescent="0.25">
      <c r="A319" s="132" t="s">
        <v>10</v>
      </c>
      <c r="B319" s="132"/>
      <c r="C319" s="131">
        <f>SUM(C301:C318)</f>
        <v>126702718.56999999</v>
      </c>
      <c r="D319" s="131">
        <f t="shared" ref="D319:H319" si="91">SUM(D301:D318)</f>
        <v>25725999.870000001</v>
      </c>
      <c r="E319" s="131">
        <f t="shared" si="91"/>
        <v>20472589.980000004</v>
      </c>
      <c r="F319" s="131">
        <f t="shared" si="91"/>
        <v>5253409.8899999997</v>
      </c>
      <c r="G319" s="131">
        <f t="shared" si="91"/>
        <v>0</v>
      </c>
      <c r="H319" s="131">
        <f t="shared" si="91"/>
        <v>0</v>
      </c>
      <c r="I319" s="131">
        <f>SUM(I301:I318)</f>
        <v>20472589.980000004</v>
      </c>
      <c r="J319" s="128"/>
    </row>
    <row r="320" spans="1:10" ht="31.5" x14ac:dyDescent="0.25">
      <c r="A320" s="128" t="s">
        <v>9</v>
      </c>
      <c r="B320" s="133" t="s">
        <v>64</v>
      </c>
      <c r="C320" s="134"/>
      <c r="D320" s="135"/>
      <c r="E320" s="135"/>
      <c r="F320" s="135"/>
      <c r="G320" s="135"/>
      <c r="H320" s="135"/>
      <c r="I320" s="135"/>
      <c r="J320" s="136"/>
    </row>
    <row r="321" spans="1:10" x14ac:dyDescent="0.25">
      <c r="A321" s="130">
        <v>1</v>
      </c>
      <c r="B321" s="129" t="s">
        <v>37</v>
      </c>
      <c r="C321" s="131">
        <f t="shared" ref="C321:C334" si="92">SUM(D321+C248)</f>
        <v>94781398.620000005</v>
      </c>
      <c r="D321" s="131">
        <f t="shared" ref="D321:D334" si="93">SUM(E321,F321)</f>
        <v>24151578.5</v>
      </c>
      <c r="E321" s="131">
        <v>24151578.5</v>
      </c>
      <c r="F321" s="131">
        <v>0</v>
      </c>
      <c r="G321" s="131">
        <v>0</v>
      </c>
      <c r="H321" s="131">
        <v>0</v>
      </c>
      <c r="I321" s="131">
        <f t="shared" ref="I321:I334" si="94">SUM(E321+G321+H321)</f>
        <v>24151578.5</v>
      </c>
      <c r="J321" s="128"/>
    </row>
    <row r="322" spans="1:10" x14ac:dyDescent="0.25">
      <c r="A322" s="130">
        <v>2</v>
      </c>
      <c r="B322" s="129" t="s">
        <v>32</v>
      </c>
      <c r="C322" s="131">
        <f t="shared" si="92"/>
        <v>10324665.779999999</v>
      </c>
      <c r="D322" s="131">
        <f t="shared" si="93"/>
        <v>3054340.68</v>
      </c>
      <c r="E322" s="131">
        <v>3054340.68</v>
      </c>
      <c r="F322" s="131">
        <v>0</v>
      </c>
      <c r="G322" s="131">
        <v>0</v>
      </c>
      <c r="H322" s="131">
        <v>0</v>
      </c>
      <c r="I322" s="131">
        <f t="shared" si="94"/>
        <v>3054340.68</v>
      </c>
      <c r="J322" s="128"/>
    </row>
    <row r="323" spans="1:10" x14ac:dyDescent="0.25">
      <c r="A323" s="130">
        <v>3</v>
      </c>
      <c r="B323" s="129" t="s">
        <v>41</v>
      </c>
      <c r="C323" s="131">
        <f t="shared" si="92"/>
        <v>474162.66000000003</v>
      </c>
      <c r="D323" s="131">
        <f t="shared" si="93"/>
        <v>0</v>
      </c>
      <c r="E323" s="131">
        <v>0</v>
      </c>
      <c r="F323" s="131">
        <v>0</v>
      </c>
      <c r="G323" s="131">
        <v>0</v>
      </c>
      <c r="H323" s="131">
        <v>0</v>
      </c>
      <c r="I323" s="131">
        <f t="shared" si="94"/>
        <v>0</v>
      </c>
      <c r="J323" s="128"/>
    </row>
    <row r="324" spans="1:10" x14ac:dyDescent="0.25">
      <c r="A324" s="130">
        <v>4</v>
      </c>
      <c r="B324" s="129" t="s">
        <v>21</v>
      </c>
      <c r="C324" s="131">
        <f t="shared" si="92"/>
        <v>46630</v>
      </c>
      <c r="D324" s="131">
        <f t="shared" si="93"/>
        <v>9705</v>
      </c>
      <c r="E324" s="131">
        <v>9705</v>
      </c>
      <c r="F324" s="131">
        <v>0</v>
      </c>
      <c r="G324" s="131">
        <v>0</v>
      </c>
      <c r="H324" s="131">
        <v>0</v>
      </c>
      <c r="I324" s="131">
        <f t="shared" si="94"/>
        <v>9705</v>
      </c>
      <c r="J324" s="128"/>
    </row>
    <row r="325" spans="1:10" x14ac:dyDescent="0.25">
      <c r="A325" s="130">
        <v>5</v>
      </c>
      <c r="B325" s="129" t="s">
        <v>42</v>
      </c>
      <c r="C325" s="131">
        <f t="shared" si="92"/>
        <v>7896700</v>
      </c>
      <c r="D325" s="131">
        <f t="shared" si="93"/>
        <v>1358700</v>
      </c>
      <c r="E325" s="131">
        <v>1358700</v>
      </c>
      <c r="F325" s="131">
        <v>0</v>
      </c>
      <c r="G325" s="131">
        <v>0</v>
      </c>
      <c r="H325" s="131">
        <v>0</v>
      </c>
      <c r="I325" s="131">
        <f t="shared" si="94"/>
        <v>1358700</v>
      </c>
      <c r="J325" s="128"/>
    </row>
    <row r="326" spans="1:10" x14ac:dyDescent="0.25">
      <c r="A326" s="130">
        <v>6</v>
      </c>
      <c r="B326" s="129" t="s">
        <v>35</v>
      </c>
      <c r="C326" s="131">
        <f t="shared" si="92"/>
        <v>0</v>
      </c>
      <c r="D326" s="131">
        <f t="shared" si="93"/>
        <v>0</v>
      </c>
      <c r="E326" s="131">
        <v>0</v>
      </c>
      <c r="F326" s="131">
        <v>0</v>
      </c>
      <c r="G326" s="131">
        <v>0</v>
      </c>
      <c r="H326" s="131">
        <v>0</v>
      </c>
      <c r="I326" s="131">
        <f t="shared" si="94"/>
        <v>0</v>
      </c>
      <c r="J326" s="128"/>
    </row>
    <row r="327" spans="1:10" x14ac:dyDescent="0.25">
      <c r="A327" s="130">
        <v>7</v>
      </c>
      <c r="B327" s="129" t="s">
        <v>43</v>
      </c>
      <c r="C327" s="131">
        <f t="shared" si="92"/>
        <v>87000</v>
      </c>
      <c r="D327" s="131">
        <f t="shared" si="93"/>
        <v>0</v>
      </c>
      <c r="E327" s="131">
        <v>0</v>
      </c>
      <c r="F327" s="131">
        <v>0</v>
      </c>
      <c r="G327" s="131">
        <v>0</v>
      </c>
      <c r="H327" s="131">
        <v>0</v>
      </c>
      <c r="I327" s="131">
        <f t="shared" si="94"/>
        <v>0</v>
      </c>
      <c r="J327" s="128"/>
    </row>
    <row r="328" spans="1:10" x14ac:dyDescent="0.25">
      <c r="A328" s="130">
        <v>8</v>
      </c>
      <c r="B328" s="129" t="s">
        <v>44</v>
      </c>
      <c r="C328" s="131">
        <f t="shared" si="92"/>
        <v>7337420</v>
      </c>
      <c r="D328" s="131">
        <f t="shared" si="93"/>
        <v>1038210</v>
      </c>
      <c r="E328" s="131">
        <v>1038210</v>
      </c>
      <c r="F328" s="131">
        <v>0</v>
      </c>
      <c r="G328" s="131">
        <v>0</v>
      </c>
      <c r="H328" s="131">
        <v>0</v>
      </c>
      <c r="I328" s="131">
        <f t="shared" si="94"/>
        <v>1038210</v>
      </c>
      <c r="J328" s="128"/>
    </row>
    <row r="329" spans="1:10" x14ac:dyDescent="0.25">
      <c r="A329" s="130">
        <v>9</v>
      </c>
      <c r="B329" s="129" t="s">
        <v>45</v>
      </c>
      <c r="C329" s="131">
        <f t="shared" si="92"/>
        <v>0</v>
      </c>
      <c r="D329" s="131">
        <f t="shared" si="93"/>
        <v>0</v>
      </c>
      <c r="E329" s="131">
        <v>0</v>
      </c>
      <c r="F329" s="131">
        <v>0</v>
      </c>
      <c r="G329" s="131">
        <v>0</v>
      </c>
      <c r="H329" s="131">
        <v>0</v>
      </c>
      <c r="I329" s="131">
        <f t="shared" si="94"/>
        <v>0</v>
      </c>
      <c r="J329" s="128"/>
    </row>
    <row r="330" spans="1:10" x14ac:dyDescent="0.25">
      <c r="A330" s="130">
        <v>10</v>
      </c>
      <c r="B330" s="129" t="s">
        <v>33</v>
      </c>
      <c r="C330" s="131">
        <f t="shared" si="92"/>
        <v>0</v>
      </c>
      <c r="D330" s="131">
        <f t="shared" si="93"/>
        <v>0</v>
      </c>
      <c r="E330" s="131">
        <v>0</v>
      </c>
      <c r="F330" s="131">
        <v>0</v>
      </c>
      <c r="G330" s="131">
        <v>0</v>
      </c>
      <c r="H330" s="131">
        <v>0</v>
      </c>
      <c r="I330" s="131">
        <f t="shared" si="94"/>
        <v>0</v>
      </c>
      <c r="J330" s="128"/>
    </row>
    <row r="331" spans="1:10" x14ac:dyDescent="0.25">
      <c r="A331" s="130">
        <v>11</v>
      </c>
      <c r="B331" s="129" t="s">
        <v>25</v>
      </c>
      <c r="C331" s="131">
        <f t="shared" si="92"/>
        <v>1154406</v>
      </c>
      <c r="D331" s="131">
        <f t="shared" si="93"/>
        <v>175692</v>
      </c>
      <c r="E331" s="131">
        <v>175692</v>
      </c>
      <c r="F331" s="131">
        <v>0</v>
      </c>
      <c r="G331" s="131">
        <v>0</v>
      </c>
      <c r="H331" s="131">
        <v>0</v>
      </c>
      <c r="I331" s="131">
        <f t="shared" si="94"/>
        <v>175692</v>
      </c>
      <c r="J331" s="128"/>
    </row>
    <row r="332" spans="1:10" x14ac:dyDescent="0.25">
      <c r="A332" s="130">
        <v>12</v>
      </c>
      <c r="B332" s="129" t="s">
        <v>67</v>
      </c>
      <c r="C332" s="131">
        <f t="shared" si="92"/>
        <v>9330</v>
      </c>
      <c r="D332" s="131">
        <f t="shared" si="93"/>
        <v>0</v>
      </c>
      <c r="E332" s="131">
        <v>0</v>
      </c>
      <c r="F332" s="131">
        <v>0</v>
      </c>
      <c r="G332" s="131">
        <v>0</v>
      </c>
      <c r="H332" s="131">
        <v>0</v>
      </c>
      <c r="I332" s="131">
        <f t="shared" si="94"/>
        <v>0</v>
      </c>
      <c r="J332" s="128"/>
    </row>
    <row r="333" spans="1:10" x14ac:dyDescent="0.25">
      <c r="A333" s="130">
        <v>13</v>
      </c>
      <c r="B333" s="129" t="s">
        <v>68</v>
      </c>
      <c r="C333" s="131">
        <f t="shared" si="92"/>
        <v>0</v>
      </c>
      <c r="D333" s="131">
        <f t="shared" si="93"/>
        <v>0</v>
      </c>
      <c r="E333" s="131">
        <v>0</v>
      </c>
      <c r="F333" s="131">
        <v>0</v>
      </c>
      <c r="G333" s="131">
        <v>0</v>
      </c>
      <c r="H333" s="131">
        <v>0</v>
      </c>
      <c r="I333" s="131">
        <f t="shared" si="94"/>
        <v>0</v>
      </c>
      <c r="J333" s="128"/>
    </row>
    <row r="334" spans="1:10" x14ac:dyDescent="0.25">
      <c r="A334" s="130">
        <v>14</v>
      </c>
      <c r="B334" s="129" t="s">
        <v>66</v>
      </c>
      <c r="C334" s="131">
        <f t="shared" si="92"/>
        <v>12500</v>
      </c>
      <c r="D334" s="131">
        <f t="shared" si="93"/>
        <v>0</v>
      </c>
      <c r="E334" s="131">
        <v>0</v>
      </c>
      <c r="F334" s="131">
        <v>0</v>
      </c>
      <c r="G334" s="131">
        <v>0</v>
      </c>
      <c r="H334" s="131">
        <v>0</v>
      </c>
      <c r="I334" s="131">
        <f t="shared" si="94"/>
        <v>0</v>
      </c>
      <c r="J334" s="128"/>
    </row>
    <row r="335" spans="1:10" x14ac:dyDescent="0.25">
      <c r="A335" s="137" t="s">
        <v>65</v>
      </c>
      <c r="B335" s="137"/>
      <c r="C335" s="131">
        <f>SUM(C321:C334)</f>
        <v>122124213.06</v>
      </c>
      <c r="D335" s="131">
        <f>SUM(D321:D334)</f>
        <v>29788226.18</v>
      </c>
      <c r="E335" s="131">
        <f t="shared" ref="E335:I335" si="95">SUM(E321:E334)</f>
        <v>29788226.18</v>
      </c>
      <c r="F335" s="131">
        <f t="shared" si="95"/>
        <v>0</v>
      </c>
      <c r="G335" s="131">
        <f t="shared" si="95"/>
        <v>0</v>
      </c>
      <c r="H335" s="131">
        <f t="shared" si="95"/>
        <v>0</v>
      </c>
      <c r="I335" s="131">
        <f t="shared" si="95"/>
        <v>29788226.18</v>
      </c>
      <c r="J335" s="131"/>
    </row>
    <row r="336" spans="1:10" x14ac:dyDescent="0.25">
      <c r="A336" s="128" t="s">
        <v>11</v>
      </c>
      <c r="B336" s="129" t="s">
        <v>12</v>
      </c>
      <c r="C336" s="134"/>
      <c r="D336" s="135"/>
      <c r="E336" s="135"/>
      <c r="F336" s="135"/>
      <c r="G336" s="135"/>
      <c r="H336" s="135"/>
      <c r="I336" s="135"/>
      <c r="J336" s="136"/>
    </row>
    <row r="337" spans="1:10" x14ac:dyDescent="0.25">
      <c r="A337" s="130">
        <v>1</v>
      </c>
      <c r="B337" s="129" t="s">
        <v>46</v>
      </c>
      <c r="C337" s="131">
        <f t="shared" ref="C337:C341" si="96">SUM(D337+C264)</f>
        <v>666775.9</v>
      </c>
      <c r="D337" s="131">
        <f t="shared" ref="D337:D341" si="97">SUM(E337,F337)</f>
        <v>75364.100000000006</v>
      </c>
      <c r="E337" s="131">
        <v>75364.100000000006</v>
      </c>
      <c r="F337" s="131">
        <v>0</v>
      </c>
      <c r="G337" s="131">
        <v>0</v>
      </c>
      <c r="H337" s="131">
        <v>0</v>
      </c>
      <c r="I337" s="131">
        <f t="shared" ref="I337:I341" si="98">SUM(E337+G337+H337)</f>
        <v>75364.100000000006</v>
      </c>
      <c r="J337" s="128"/>
    </row>
    <row r="338" spans="1:10" x14ac:dyDescent="0.25">
      <c r="A338" s="130">
        <v>2</v>
      </c>
      <c r="B338" s="129" t="s">
        <v>25</v>
      </c>
      <c r="C338" s="131">
        <f t="shared" si="96"/>
        <v>722091</v>
      </c>
      <c r="D338" s="131">
        <f t="shared" si="97"/>
        <v>82824</v>
      </c>
      <c r="E338" s="131">
        <v>82824</v>
      </c>
      <c r="F338" s="131">
        <v>0</v>
      </c>
      <c r="G338" s="131">
        <v>0</v>
      </c>
      <c r="H338" s="131">
        <v>0</v>
      </c>
      <c r="I338" s="131">
        <f t="shared" si="98"/>
        <v>82824</v>
      </c>
      <c r="J338" s="128"/>
    </row>
    <row r="339" spans="1:10" x14ac:dyDescent="0.25">
      <c r="A339" s="130">
        <v>3</v>
      </c>
      <c r="B339" s="129" t="s">
        <v>32</v>
      </c>
      <c r="C339" s="131">
        <f t="shared" si="96"/>
        <v>3605781.25</v>
      </c>
      <c r="D339" s="131">
        <f t="shared" si="97"/>
        <v>735312.5</v>
      </c>
      <c r="E339" s="131">
        <v>735312.5</v>
      </c>
      <c r="F339" s="131">
        <v>0</v>
      </c>
      <c r="G339" s="131">
        <v>0</v>
      </c>
      <c r="H339" s="131">
        <v>0</v>
      </c>
      <c r="I339" s="131">
        <f t="shared" si="98"/>
        <v>735312.5</v>
      </c>
      <c r="J339" s="128"/>
    </row>
    <row r="340" spans="1:10" x14ac:dyDescent="0.25">
      <c r="A340" s="130">
        <v>4</v>
      </c>
      <c r="B340" s="129" t="s">
        <v>44</v>
      </c>
      <c r="C340" s="131">
        <f t="shared" si="96"/>
        <v>3176250</v>
      </c>
      <c r="D340" s="131">
        <f t="shared" si="97"/>
        <v>588250</v>
      </c>
      <c r="E340" s="131">
        <v>588250</v>
      </c>
      <c r="F340" s="131">
        <v>0</v>
      </c>
      <c r="G340" s="131">
        <v>0</v>
      </c>
      <c r="H340" s="131">
        <v>0</v>
      </c>
      <c r="I340" s="131">
        <f t="shared" si="98"/>
        <v>588250</v>
      </c>
      <c r="J340" s="128"/>
    </row>
    <row r="341" spans="1:10" x14ac:dyDescent="0.25">
      <c r="A341" s="130">
        <v>5</v>
      </c>
      <c r="B341" s="129" t="s">
        <v>39</v>
      </c>
      <c r="C341" s="131">
        <f t="shared" si="96"/>
        <v>0</v>
      </c>
      <c r="D341" s="131">
        <f t="shared" si="97"/>
        <v>0</v>
      </c>
      <c r="E341" s="131">
        <v>0</v>
      </c>
      <c r="F341" s="131">
        <v>0</v>
      </c>
      <c r="G341" s="131">
        <v>0</v>
      </c>
      <c r="H341" s="131">
        <v>0</v>
      </c>
      <c r="I341" s="131">
        <f t="shared" si="98"/>
        <v>0</v>
      </c>
      <c r="J341" s="128"/>
    </row>
    <row r="342" spans="1:10" x14ac:dyDescent="0.25">
      <c r="A342" s="132" t="s">
        <v>13</v>
      </c>
      <c r="B342" s="132"/>
      <c r="C342" s="131">
        <f>SUM(C337:C341)</f>
        <v>8170898.1500000004</v>
      </c>
      <c r="D342" s="131">
        <f t="shared" ref="D342" si="99">SUM(D337:D341)</f>
        <v>1481750.6</v>
      </c>
      <c r="E342" s="131">
        <f>SUM(E337:E341)</f>
        <v>1481750.6</v>
      </c>
      <c r="F342" s="131">
        <f t="shared" ref="F342:I342" si="100">SUM(F337:F341)</f>
        <v>0</v>
      </c>
      <c r="G342" s="131">
        <f t="shared" si="100"/>
        <v>0</v>
      </c>
      <c r="H342" s="131">
        <f t="shared" si="100"/>
        <v>0</v>
      </c>
      <c r="I342" s="131">
        <f t="shared" si="100"/>
        <v>1481750.6</v>
      </c>
      <c r="J342" s="131"/>
    </row>
    <row r="343" spans="1:10" x14ac:dyDescent="0.25">
      <c r="A343" s="128" t="s">
        <v>14</v>
      </c>
      <c r="B343" s="129" t="s">
        <v>15</v>
      </c>
      <c r="C343" s="134"/>
      <c r="D343" s="135"/>
      <c r="E343" s="135"/>
      <c r="F343" s="135"/>
      <c r="G343" s="135"/>
      <c r="H343" s="135"/>
      <c r="I343" s="135"/>
      <c r="J343" s="136"/>
    </row>
    <row r="344" spans="1:10" x14ac:dyDescent="0.25">
      <c r="A344" s="130">
        <v>1</v>
      </c>
      <c r="B344" s="129" t="s">
        <v>16</v>
      </c>
      <c r="C344" s="131">
        <f t="shared" ref="C344:C345" si="101">SUM(D344+C271)</f>
        <v>10612039.99</v>
      </c>
      <c r="D344" s="131">
        <f t="shared" ref="D344:D345" si="102">SUM(E344,F344)</f>
        <v>2192468.75</v>
      </c>
      <c r="E344" s="131">
        <v>2192468.75</v>
      </c>
      <c r="F344" s="131">
        <v>0</v>
      </c>
      <c r="G344" s="131">
        <v>0</v>
      </c>
      <c r="H344" s="131">
        <v>0</v>
      </c>
      <c r="I344" s="131">
        <f t="shared" ref="I344:I345" si="103">SUM(E344+G344+H344)</f>
        <v>2192468.75</v>
      </c>
      <c r="J344" s="128"/>
    </row>
    <row r="345" spans="1:10" x14ac:dyDescent="0.25">
      <c r="A345" s="130">
        <v>2</v>
      </c>
      <c r="B345" s="129" t="s">
        <v>17</v>
      </c>
      <c r="C345" s="131">
        <f t="shared" si="101"/>
        <v>4522788.08</v>
      </c>
      <c r="D345" s="131">
        <f t="shared" si="102"/>
        <v>750931.07</v>
      </c>
      <c r="E345" s="131">
        <v>750931.07</v>
      </c>
      <c r="F345" s="131">
        <v>0</v>
      </c>
      <c r="G345" s="131">
        <v>0</v>
      </c>
      <c r="H345" s="131">
        <v>0</v>
      </c>
      <c r="I345" s="131">
        <f t="shared" si="103"/>
        <v>750931.07</v>
      </c>
      <c r="J345" s="128"/>
    </row>
    <row r="346" spans="1:10" x14ac:dyDescent="0.25">
      <c r="A346" s="132" t="s">
        <v>18</v>
      </c>
      <c r="B346" s="132"/>
      <c r="C346" s="131">
        <f>SUM(C344:C345)</f>
        <v>15134828.07</v>
      </c>
      <c r="D346" s="131">
        <f t="shared" ref="D346" si="104">SUM(D344:D345)</f>
        <v>2943399.82</v>
      </c>
      <c r="E346" s="131">
        <f>SUM(E344:E345)</f>
        <v>2943399.82</v>
      </c>
      <c r="F346" s="131">
        <f t="shared" ref="F346:I346" si="105">SUM(F344:F345)</f>
        <v>0</v>
      </c>
      <c r="G346" s="131">
        <f t="shared" si="105"/>
        <v>0</v>
      </c>
      <c r="H346" s="131">
        <f t="shared" si="105"/>
        <v>0</v>
      </c>
      <c r="I346" s="131">
        <f t="shared" si="105"/>
        <v>2943399.82</v>
      </c>
      <c r="J346" s="131"/>
    </row>
    <row r="347" spans="1:10" x14ac:dyDescent="0.25">
      <c r="A347" s="128" t="s">
        <v>19</v>
      </c>
      <c r="B347" s="129" t="s">
        <v>20</v>
      </c>
      <c r="C347" s="134"/>
      <c r="D347" s="135"/>
      <c r="E347" s="135"/>
      <c r="F347" s="135"/>
      <c r="G347" s="135"/>
      <c r="H347" s="135"/>
      <c r="I347" s="135"/>
      <c r="J347" s="136"/>
    </row>
    <row r="348" spans="1:10" x14ac:dyDescent="0.25">
      <c r="A348" s="130">
        <v>1</v>
      </c>
      <c r="B348" s="129" t="s">
        <v>21</v>
      </c>
      <c r="C348" s="131">
        <f>SUM(D348+C275)</f>
        <v>1171782.3999999999</v>
      </c>
      <c r="D348" s="131">
        <f>SUM(E348,F348)</f>
        <v>204837.92</v>
      </c>
      <c r="E348" s="131">
        <v>204837.92</v>
      </c>
      <c r="F348" s="131">
        <v>0</v>
      </c>
      <c r="G348" s="131">
        <v>0</v>
      </c>
      <c r="H348" s="131">
        <v>0</v>
      </c>
      <c r="I348" s="131">
        <f>SUM(E348+G348+H348)</f>
        <v>204837.92</v>
      </c>
      <c r="J348" s="128"/>
    </row>
    <row r="349" spans="1:10" x14ac:dyDescent="0.25">
      <c r="A349" s="132" t="s">
        <v>22</v>
      </c>
      <c r="B349" s="132"/>
      <c r="C349" s="131">
        <f>SUM(C348)</f>
        <v>1171782.3999999999</v>
      </c>
      <c r="D349" s="131">
        <f t="shared" ref="D349:I349" si="106">SUM(D348)</f>
        <v>204837.92</v>
      </c>
      <c r="E349" s="131">
        <f t="shared" si="106"/>
        <v>204837.92</v>
      </c>
      <c r="F349" s="131">
        <f t="shared" si="106"/>
        <v>0</v>
      </c>
      <c r="G349" s="131">
        <f t="shared" si="106"/>
        <v>0</v>
      </c>
      <c r="H349" s="131">
        <f t="shared" si="106"/>
        <v>0</v>
      </c>
      <c r="I349" s="131">
        <f t="shared" si="106"/>
        <v>204837.92</v>
      </c>
      <c r="J349" s="128"/>
    </row>
    <row r="350" spans="1:10" x14ac:dyDescent="0.25">
      <c r="A350" s="128" t="s">
        <v>23</v>
      </c>
      <c r="B350" s="129" t="s">
        <v>24</v>
      </c>
      <c r="C350" s="134"/>
      <c r="D350" s="135"/>
      <c r="E350" s="135"/>
      <c r="F350" s="135"/>
      <c r="G350" s="135"/>
      <c r="H350" s="135"/>
      <c r="I350" s="135"/>
      <c r="J350" s="136"/>
    </row>
    <row r="351" spans="1:10" x14ac:dyDescent="0.25">
      <c r="A351" s="130">
        <v>1</v>
      </c>
      <c r="B351" s="129" t="s">
        <v>25</v>
      </c>
      <c r="C351" s="131">
        <f>SUM(D351+C278)</f>
        <v>239752</v>
      </c>
      <c r="D351" s="131">
        <f>SUM(E351,F351)</f>
        <v>38272</v>
      </c>
      <c r="E351" s="131">
        <v>38272</v>
      </c>
      <c r="F351" s="131">
        <v>0</v>
      </c>
      <c r="G351" s="131">
        <v>0</v>
      </c>
      <c r="H351" s="131">
        <v>0</v>
      </c>
      <c r="I351" s="131">
        <f>SUM(E351+G351+H351)</f>
        <v>38272</v>
      </c>
      <c r="J351" s="128"/>
    </row>
    <row r="352" spans="1:10" x14ac:dyDescent="0.25">
      <c r="A352" s="132" t="s">
        <v>80</v>
      </c>
      <c r="B352" s="132"/>
      <c r="C352" s="131">
        <f>SUM(C351)</f>
        <v>239752</v>
      </c>
      <c r="D352" s="131">
        <f t="shared" ref="D352:I352" si="107">SUM(D351)</f>
        <v>38272</v>
      </c>
      <c r="E352" s="131">
        <f t="shared" si="107"/>
        <v>38272</v>
      </c>
      <c r="F352" s="131">
        <f t="shared" si="107"/>
        <v>0</v>
      </c>
      <c r="G352" s="131">
        <f t="shared" si="107"/>
        <v>0</v>
      </c>
      <c r="H352" s="131">
        <f t="shared" si="107"/>
        <v>0</v>
      </c>
      <c r="I352" s="131">
        <f t="shared" si="107"/>
        <v>38272</v>
      </c>
      <c r="J352" s="128"/>
    </row>
    <row r="353" spans="1:10" x14ac:dyDescent="0.25">
      <c r="A353" s="132" t="s">
        <v>26</v>
      </c>
      <c r="B353" s="132"/>
      <c r="C353" s="131">
        <f t="shared" ref="C353" si="108">SUM(C319+C335+C342+C346+C349+C352)</f>
        <v>273544192.25</v>
      </c>
      <c r="D353" s="131">
        <f>SUM(D319+D335+D342+D346+D349+D352)</f>
        <v>60182486.390000001</v>
      </c>
      <c r="E353" s="131">
        <f t="shared" ref="E353:I353" si="109">SUM(E319+E335+E342+E346+E349+E352)</f>
        <v>54929076.500000007</v>
      </c>
      <c r="F353" s="131">
        <f t="shared" si="109"/>
        <v>5253409.8899999997</v>
      </c>
      <c r="G353" s="131">
        <f t="shared" si="109"/>
        <v>0</v>
      </c>
      <c r="H353" s="131">
        <f t="shared" si="109"/>
        <v>0</v>
      </c>
      <c r="I353" s="131">
        <f t="shared" si="109"/>
        <v>54929076.500000007</v>
      </c>
      <c r="J353" s="131"/>
    </row>
    <row r="354" spans="1:10" x14ac:dyDescent="0.25">
      <c r="A354" s="138"/>
      <c r="B354" s="138"/>
      <c r="C354" s="138"/>
      <c r="D354" s="138"/>
      <c r="E354" s="138"/>
      <c r="F354" s="138"/>
      <c r="G354" s="138"/>
      <c r="H354" s="138"/>
      <c r="I354" s="138"/>
      <c r="J354" s="139"/>
    </row>
    <row r="355" spans="1:10" x14ac:dyDescent="0.25">
      <c r="A355" s="140" t="s">
        <v>98</v>
      </c>
      <c r="B355" s="141"/>
      <c r="C355" s="142">
        <f>D353</f>
        <v>60182486.390000001</v>
      </c>
      <c r="D355" s="143" t="s">
        <v>53</v>
      </c>
      <c r="E355" s="143"/>
      <c r="F355" s="143"/>
      <c r="G355" s="144" t="s">
        <v>59</v>
      </c>
      <c r="H355" s="142">
        <v>26160</v>
      </c>
      <c r="I355" s="144" t="s">
        <v>58</v>
      </c>
      <c r="J355" s="145">
        <v>7986</v>
      </c>
    </row>
    <row r="356" spans="1:10" x14ac:dyDescent="0.25">
      <c r="A356" s="146" t="s">
        <v>57</v>
      </c>
      <c r="B356" s="147">
        <v>3529.5</v>
      </c>
      <c r="C356" s="148" t="s">
        <v>56</v>
      </c>
      <c r="D356" s="147">
        <v>0</v>
      </c>
      <c r="E356" s="148" t="s">
        <v>55</v>
      </c>
      <c r="F356" s="147">
        <v>0</v>
      </c>
      <c r="G356" s="148" t="s">
        <v>54</v>
      </c>
      <c r="H356" s="147">
        <v>3780</v>
      </c>
      <c r="I356" s="148" t="s">
        <v>63</v>
      </c>
      <c r="J356" s="149">
        <f>SUM(H355+J355+B356+D356+F356+H356)</f>
        <v>41455.5</v>
      </c>
    </row>
    <row r="357" spans="1:10" x14ac:dyDescent="0.25">
      <c r="A357" s="150" t="s">
        <v>62</v>
      </c>
      <c r="B357" s="151"/>
      <c r="C357" s="152">
        <f>SUM(E284)</f>
        <v>185727</v>
      </c>
      <c r="D357" s="153" t="s">
        <v>60</v>
      </c>
      <c r="E357" s="152">
        <f>SUM(J356+C357)</f>
        <v>227182.5</v>
      </c>
      <c r="F357" s="154" t="s">
        <v>61</v>
      </c>
      <c r="G357" s="154"/>
      <c r="H357" s="154"/>
      <c r="I357" s="155"/>
      <c r="J357" s="156"/>
    </row>
    <row r="358" spans="1:10" x14ac:dyDescent="0.25">
      <c r="A358" s="157" t="s">
        <v>71</v>
      </c>
      <c r="B358" s="158" t="s">
        <v>97</v>
      </c>
      <c r="C358" s="158"/>
      <c r="D358" s="158"/>
      <c r="E358" s="158"/>
      <c r="F358" s="158"/>
      <c r="G358" s="158"/>
      <c r="H358" s="158"/>
      <c r="I358" s="158"/>
      <c r="J358" s="158"/>
    </row>
    <row r="359" spans="1:10" x14ac:dyDescent="0.25">
      <c r="A359" s="159"/>
      <c r="B359" s="160"/>
      <c r="C359" s="160"/>
      <c r="D359" s="160"/>
      <c r="E359" s="160"/>
      <c r="F359" s="160"/>
      <c r="G359" s="160"/>
      <c r="H359" s="160"/>
      <c r="I359" s="160"/>
      <c r="J359" s="160"/>
    </row>
    <row r="360" spans="1:10" x14ac:dyDescent="0.25">
      <c r="A360" s="159"/>
      <c r="B360" s="160"/>
      <c r="C360" s="160"/>
      <c r="D360" s="160"/>
      <c r="E360" s="160"/>
      <c r="F360" s="160"/>
      <c r="G360" s="160"/>
      <c r="H360" s="160"/>
      <c r="I360" s="160"/>
      <c r="J360" s="160"/>
    </row>
    <row r="361" spans="1:10" x14ac:dyDescent="0.25">
      <c r="A361" s="159"/>
      <c r="B361" s="160"/>
      <c r="C361" s="160"/>
      <c r="D361" s="160"/>
      <c r="E361" s="160"/>
      <c r="F361" s="160"/>
      <c r="G361" s="160"/>
      <c r="H361" s="160"/>
      <c r="I361" s="160"/>
      <c r="J361" s="160"/>
    </row>
    <row r="362" spans="1:10" x14ac:dyDescent="0.25">
      <c r="A362" s="159"/>
      <c r="B362" s="161"/>
      <c r="C362" s="161"/>
      <c r="D362" s="161"/>
      <c r="E362" s="161"/>
      <c r="F362" s="161"/>
      <c r="G362" s="161"/>
      <c r="H362" s="161"/>
      <c r="I362" s="161"/>
      <c r="J362" s="161"/>
    </row>
    <row r="363" spans="1:10" x14ac:dyDescent="0.25">
      <c r="A363" s="162"/>
      <c r="B363" s="159"/>
      <c r="C363" s="159"/>
      <c r="D363" s="159"/>
      <c r="E363" s="159"/>
      <c r="F363" s="159"/>
      <c r="G363" s="159"/>
      <c r="H363" s="159"/>
      <c r="I363" s="159"/>
      <c r="J363" s="159"/>
    </row>
    <row r="364" spans="1:10" x14ac:dyDescent="0.25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</row>
    <row r="365" spans="1:10" ht="16.5" x14ac:dyDescent="0.25">
      <c r="A365" s="163" t="s">
        <v>47</v>
      </c>
      <c r="B365" s="163"/>
      <c r="C365" s="164"/>
      <c r="D365" s="163" t="s">
        <v>48</v>
      </c>
      <c r="E365" s="163"/>
      <c r="F365" s="163"/>
      <c r="G365" s="164"/>
      <c r="H365" s="163" t="s">
        <v>49</v>
      </c>
      <c r="I365" s="163"/>
      <c r="J365" s="163"/>
    </row>
    <row r="366" spans="1:10" ht="21.75" x14ac:dyDescent="0.25">
      <c r="A366" s="80" t="s">
        <v>0</v>
      </c>
      <c r="B366" s="80"/>
      <c r="C366" s="80"/>
      <c r="D366" s="80"/>
      <c r="E366" s="80"/>
      <c r="F366" s="80"/>
      <c r="G366" s="80"/>
      <c r="H366" s="80"/>
      <c r="I366" s="80"/>
      <c r="J366" s="80"/>
    </row>
    <row r="367" spans="1:10" ht="19.5" x14ac:dyDescent="0.25">
      <c r="A367" s="81" t="s">
        <v>1</v>
      </c>
      <c r="B367" s="81"/>
      <c r="C367" s="81"/>
      <c r="D367" s="81"/>
      <c r="E367" s="81"/>
      <c r="F367" s="81"/>
      <c r="G367" s="81"/>
      <c r="H367" s="81"/>
      <c r="I367" s="81"/>
      <c r="J367" s="81"/>
    </row>
    <row r="368" spans="1:10" ht="19.5" x14ac:dyDescent="0.25">
      <c r="A368" s="82" t="s">
        <v>133</v>
      </c>
      <c r="B368" s="82"/>
      <c r="C368" s="82"/>
      <c r="D368" s="82"/>
      <c r="E368" s="82"/>
      <c r="F368" s="82"/>
      <c r="G368" s="82"/>
      <c r="H368" s="82"/>
      <c r="I368" s="82"/>
      <c r="J368" s="82"/>
    </row>
    <row r="369" spans="1:10" ht="16.5" x14ac:dyDescent="0.25">
      <c r="A369" s="83" t="s">
        <v>2</v>
      </c>
      <c r="B369" s="83" t="s">
        <v>3</v>
      </c>
      <c r="C369" s="83" t="s">
        <v>4</v>
      </c>
      <c r="D369" s="84" t="s">
        <v>101</v>
      </c>
      <c r="E369" s="84" t="s">
        <v>102</v>
      </c>
      <c r="F369" s="84" t="s">
        <v>103</v>
      </c>
      <c r="G369" s="83" t="s">
        <v>69</v>
      </c>
      <c r="H369" s="83"/>
      <c r="I369" s="84" t="s">
        <v>5</v>
      </c>
      <c r="J369" s="83" t="s">
        <v>6</v>
      </c>
    </row>
    <row r="370" spans="1:10" ht="33" x14ac:dyDescent="0.25">
      <c r="A370" s="83"/>
      <c r="B370" s="83"/>
      <c r="C370" s="83"/>
      <c r="D370" s="84"/>
      <c r="E370" s="84"/>
      <c r="F370" s="84"/>
      <c r="G370" s="47" t="s">
        <v>75</v>
      </c>
      <c r="H370" s="48" t="s">
        <v>76</v>
      </c>
      <c r="I370" s="84"/>
      <c r="J370" s="83"/>
    </row>
    <row r="371" spans="1:10" ht="16.5" x14ac:dyDescent="0.25">
      <c r="A371" s="107">
        <v>1</v>
      </c>
      <c r="B371" s="107">
        <v>2</v>
      </c>
      <c r="C371" s="107">
        <v>3</v>
      </c>
      <c r="D371" s="107" t="s">
        <v>50</v>
      </c>
      <c r="E371" s="107">
        <v>5</v>
      </c>
      <c r="F371" s="107">
        <v>6</v>
      </c>
      <c r="G371" s="107">
        <v>7</v>
      </c>
      <c r="H371" s="107">
        <v>8</v>
      </c>
      <c r="I371" s="107" t="s">
        <v>51</v>
      </c>
      <c r="J371" s="107">
        <v>10</v>
      </c>
    </row>
    <row r="372" spans="1:10" x14ac:dyDescent="0.25">
      <c r="A372" s="85"/>
      <c r="B372" s="86"/>
      <c r="C372" s="86"/>
      <c r="D372" s="86"/>
      <c r="E372" s="86"/>
      <c r="F372" s="86"/>
      <c r="G372" s="86"/>
      <c r="H372" s="86"/>
      <c r="I372" s="86"/>
      <c r="J372" s="87"/>
    </row>
    <row r="373" spans="1:10" x14ac:dyDescent="0.25">
      <c r="A373" s="108" t="s">
        <v>7</v>
      </c>
      <c r="B373" s="109" t="s">
        <v>8</v>
      </c>
      <c r="C373" s="110"/>
      <c r="D373" s="111"/>
      <c r="E373" s="111"/>
      <c r="F373" s="111"/>
      <c r="G373" s="111"/>
      <c r="H373" s="111"/>
      <c r="I373" s="111"/>
      <c r="J373" s="112"/>
    </row>
    <row r="374" spans="1:10" x14ac:dyDescent="0.25">
      <c r="A374" s="2">
        <v>1</v>
      </c>
      <c r="B374" s="3" t="s">
        <v>27</v>
      </c>
      <c r="C374" s="5">
        <f>SUM(D374+C301)</f>
        <v>30699973.700000003</v>
      </c>
      <c r="D374" s="5">
        <f>SUM(E374,F374)</f>
        <v>6754158.96</v>
      </c>
      <c r="E374" s="5">
        <v>3006514.34</v>
      </c>
      <c r="F374" s="5">
        <v>3747644.62</v>
      </c>
      <c r="G374" s="5">
        <v>1469851.23</v>
      </c>
      <c r="H374" s="5">
        <v>0</v>
      </c>
      <c r="I374" s="5">
        <f>SUM(E374+G374+H374)</f>
        <v>4476365.57</v>
      </c>
      <c r="J374" s="4"/>
    </row>
    <row r="375" spans="1:10" x14ac:dyDescent="0.25">
      <c r="A375" s="2">
        <v>2</v>
      </c>
      <c r="B375" s="3" t="s">
        <v>28</v>
      </c>
      <c r="C375" s="5">
        <f t="shared" ref="C375:C391" si="110">SUM(D375+C302)</f>
        <v>23111512.460000001</v>
      </c>
      <c r="D375" s="5">
        <f t="shared" ref="D375:D391" si="111">SUM(E375,F375)</f>
        <v>5446116.0700000003</v>
      </c>
      <c r="E375" s="5">
        <v>2374856.77</v>
      </c>
      <c r="F375" s="5">
        <v>3071259.3</v>
      </c>
      <c r="G375" s="5">
        <v>706397.02</v>
      </c>
      <c r="H375" s="5">
        <v>0</v>
      </c>
      <c r="I375" s="5">
        <f t="shared" ref="I375" si="112">SUM(E375+G375+H375)</f>
        <v>3081253.79</v>
      </c>
      <c r="J375" s="4"/>
    </row>
    <row r="376" spans="1:10" x14ac:dyDescent="0.25">
      <c r="A376" s="2">
        <v>3</v>
      </c>
      <c r="B376" s="3" t="s">
        <v>29</v>
      </c>
      <c r="C376" s="5">
        <f t="shared" si="110"/>
        <v>78720955.569999993</v>
      </c>
      <c r="D376" s="5">
        <f t="shared" si="111"/>
        <v>16149792.199999999</v>
      </c>
      <c r="E376" s="5">
        <v>11180467.439999999</v>
      </c>
      <c r="F376" s="5">
        <v>4969324.76</v>
      </c>
      <c r="G376" s="5">
        <v>2651712.52</v>
      </c>
      <c r="H376" s="5">
        <v>0</v>
      </c>
      <c r="I376" s="5">
        <f>SUM(E376+G376+H376)</f>
        <v>13832179.959999999</v>
      </c>
      <c r="J376" s="4"/>
    </row>
    <row r="377" spans="1:10" x14ac:dyDescent="0.25">
      <c r="A377" s="2">
        <v>4</v>
      </c>
      <c r="B377" s="3" t="s">
        <v>30</v>
      </c>
      <c r="C377" s="5">
        <f t="shared" si="110"/>
        <v>2814188.74</v>
      </c>
      <c r="D377" s="5">
        <f t="shared" si="111"/>
        <v>494823.14</v>
      </c>
      <c r="E377" s="5">
        <v>205419.64</v>
      </c>
      <c r="F377" s="5">
        <v>289403.5</v>
      </c>
      <c r="G377" s="5">
        <v>116771.12</v>
      </c>
      <c r="H377" s="5">
        <v>0</v>
      </c>
      <c r="I377" s="5">
        <f t="shared" ref="I377:I391" si="113">SUM(E377+G377+H377)</f>
        <v>322190.76</v>
      </c>
      <c r="J377" s="4"/>
    </row>
    <row r="378" spans="1:10" x14ac:dyDescent="0.25">
      <c r="A378" s="2">
        <v>5</v>
      </c>
      <c r="B378" s="3" t="s">
        <v>25</v>
      </c>
      <c r="C378" s="5">
        <f t="shared" si="110"/>
        <v>3047438</v>
      </c>
      <c r="D378" s="5">
        <f t="shared" si="111"/>
        <v>572454</v>
      </c>
      <c r="E378" s="5">
        <v>497280</v>
      </c>
      <c r="F378" s="5">
        <v>75174</v>
      </c>
      <c r="G378" s="5">
        <v>11628</v>
      </c>
      <c r="H378" s="5">
        <v>0</v>
      </c>
      <c r="I378" s="5">
        <f t="shared" si="113"/>
        <v>508908</v>
      </c>
      <c r="J378" s="4"/>
    </row>
    <row r="379" spans="1:10" x14ac:dyDescent="0.25">
      <c r="A379" s="2">
        <v>6</v>
      </c>
      <c r="B379" s="3" t="s">
        <v>32</v>
      </c>
      <c r="C379" s="5">
        <f t="shared" si="110"/>
        <v>13974375</v>
      </c>
      <c r="D379" s="5">
        <f t="shared" si="111"/>
        <v>2538562.5</v>
      </c>
      <c r="E379" s="5">
        <v>2538562.5</v>
      </c>
      <c r="F379" s="5">
        <v>0</v>
      </c>
      <c r="G379" s="5">
        <v>0</v>
      </c>
      <c r="H379" s="5">
        <v>0</v>
      </c>
      <c r="I379" s="5">
        <f t="shared" si="113"/>
        <v>2538562.5</v>
      </c>
      <c r="J379" s="4"/>
    </row>
    <row r="380" spans="1:10" x14ac:dyDescent="0.25">
      <c r="A380" s="2">
        <v>7</v>
      </c>
      <c r="B380" s="3" t="s">
        <v>31</v>
      </c>
      <c r="C380" s="5">
        <f t="shared" si="110"/>
        <v>5208412.5</v>
      </c>
      <c r="D380" s="5">
        <f t="shared" si="111"/>
        <v>961950</v>
      </c>
      <c r="E380" s="5">
        <v>961950</v>
      </c>
      <c r="F380" s="5">
        <v>0</v>
      </c>
      <c r="G380" s="5">
        <v>0</v>
      </c>
      <c r="H380" s="5">
        <v>0</v>
      </c>
      <c r="I380" s="5">
        <f t="shared" si="113"/>
        <v>961950</v>
      </c>
      <c r="J380" s="4"/>
    </row>
    <row r="381" spans="1:10" x14ac:dyDescent="0.25">
      <c r="A381" s="2">
        <v>8</v>
      </c>
      <c r="B381" s="3" t="s">
        <v>33</v>
      </c>
      <c r="C381" s="5">
        <f t="shared" si="110"/>
        <v>360527</v>
      </c>
      <c r="D381" s="5">
        <f t="shared" si="111"/>
        <v>40735</v>
      </c>
      <c r="E381" s="5">
        <v>40735</v>
      </c>
      <c r="F381" s="5">
        <v>0</v>
      </c>
      <c r="G381" s="5">
        <v>0</v>
      </c>
      <c r="H381" s="5">
        <v>0</v>
      </c>
      <c r="I381" s="5">
        <f t="shared" si="113"/>
        <v>40735</v>
      </c>
      <c r="J381" s="4"/>
    </row>
    <row r="382" spans="1:10" x14ac:dyDescent="0.25">
      <c r="A382" s="2">
        <v>9</v>
      </c>
      <c r="B382" s="3" t="s">
        <v>52</v>
      </c>
      <c r="C382" s="5">
        <f t="shared" si="110"/>
        <v>1154500</v>
      </c>
      <c r="D382" s="5">
        <f t="shared" si="111"/>
        <v>89000</v>
      </c>
      <c r="E382" s="5">
        <v>0</v>
      </c>
      <c r="F382" s="5">
        <v>89000</v>
      </c>
      <c r="G382" s="5">
        <v>242300</v>
      </c>
      <c r="H382" s="5">
        <v>0</v>
      </c>
      <c r="I382" s="5">
        <f t="shared" si="113"/>
        <v>242300</v>
      </c>
      <c r="J382" s="4"/>
    </row>
    <row r="383" spans="1:10" x14ac:dyDescent="0.25">
      <c r="A383" s="2">
        <v>10</v>
      </c>
      <c r="B383" s="3" t="s">
        <v>37</v>
      </c>
      <c r="C383" s="5">
        <f t="shared" si="110"/>
        <v>0</v>
      </c>
      <c r="D383" s="5">
        <f t="shared" si="111"/>
        <v>0</v>
      </c>
      <c r="E383" s="5">
        <v>0</v>
      </c>
      <c r="F383" s="5">
        <v>0</v>
      </c>
      <c r="G383" s="5">
        <v>0</v>
      </c>
      <c r="H383" s="5">
        <v>0</v>
      </c>
      <c r="I383" s="5">
        <f t="shared" si="113"/>
        <v>0</v>
      </c>
      <c r="J383" s="4"/>
    </row>
    <row r="384" spans="1:10" x14ac:dyDescent="0.25">
      <c r="A384" s="2">
        <v>11</v>
      </c>
      <c r="B384" s="3" t="s">
        <v>35</v>
      </c>
      <c r="C384" s="5">
        <f t="shared" si="110"/>
        <v>0</v>
      </c>
      <c r="D384" s="5">
        <f t="shared" si="111"/>
        <v>0</v>
      </c>
      <c r="E384" s="5">
        <v>0</v>
      </c>
      <c r="F384" s="5">
        <v>0</v>
      </c>
      <c r="G384" s="5">
        <v>0</v>
      </c>
      <c r="H384" s="5">
        <v>0</v>
      </c>
      <c r="I384" s="5">
        <f t="shared" si="113"/>
        <v>0</v>
      </c>
      <c r="J384" s="4"/>
    </row>
    <row r="385" spans="1:10" x14ac:dyDescent="0.25">
      <c r="A385" s="2">
        <v>12</v>
      </c>
      <c r="B385" s="3" t="s">
        <v>21</v>
      </c>
      <c r="C385" s="5">
        <f t="shared" si="110"/>
        <v>0</v>
      </c>
      <c r="D385" s="5">
        <f t="shared" si="111"/>
        <v>0</v>
      </c>
      <c r="E385" s="5">
        <v>0</v>
      </c>
      <c r="F385" s="5">
        <v>0</v>
      </c>
      <c r="G385" s="5">
        <v>0</v>
      </c>
      <c r="H385" s="5">
        <v>0</v>
      </c>
      <c r="I385" s="5">
        <f t="shared" si="113"/>
        <v>0</v>
      </c>
      <c r="J385" s="4"/>
    </row>
    <row r="386" spans="1:10" x14ac:dyDescent="0.25">
      <c r="A386" s="2">
        <v>13</v>
      </c>
      <c r="B386" s="3" t="s">
        <v>36</v>
      </c>
      <c r="C386" s="5">
        <f t="shared" si="110"/>
        <v>0</v>
      </c>
      <c r="D386" s="5">
        <f t="shared" si="111"/>
        <v>0</v>
      </c>
      <c r="E386" s="5">
        <v>0</v>
      </c>
      <c r="F386" s="5">
        <v>0</v>
      </c>
      <c r="G386" s="5">
        <v>0</v>
      </c>
      <c r="H386" s="5">
        <v>0</v>
      </c>
      <c r="I386" s="5">
        <f t="shared" si="113"/>
        <v>0</v>
      </c>
      <c r="J386" s="4"/>
    </row>
    <row r="387" spans="1:10" x14ac:dyDescent="0.25">
      <c r="A387" s="2">
        <v>14</v>
      </c>
      <c r="B387" s="3" t="s">
        <v>34</v>
      </c>
      <c r="C387" s="5">
        <f t="shared" si="110"/>
        <v>2955.5</v>
      </c>
      <c r="D387" s="5">
        <f t="shared" si="111"/>
        <v>0</v>
      </c>
      <c r="E387" s="5">
        <v>0</v>
      </c>
      <c r="F387" s="5">
        <v>0</v>
      </c>
      <c r="G387" s="5">
        <v>0</v>
      </c>
      <c r="H387" s="5">
        <v>0</v>
      </c>
      <c r="I387" s="5">
        <f t="shared" si="113"/>
        <v>0</v>
      </c>
      <c r="J387" s="4"/>
    </row>
    <row r="388" spans="1:10" x14ac:dyDescent="0.25">
      <c r="A388" s="2">
        <v>15</v>
      </c>
      <c r="B388" s="3" t="s">
        <v>38</v>
      </c>
      <c r="C388" s="5">
        <f t="shared" si="110"/>
        <v>0</v>
      </c>
      <c r="D388" s="5">
        <f t="shared" si="111"/>
        <v>0</v>
      </c>
      <c r="E388" s="5">
        <v>0</v>
      </c>
      <c r="F388" s="5">
        <v>0</v>
      </c>
      <c r="G388" s="5">
        <v>0</v>
      </c>
      <c r="H388" s="5">
        <v>0</v>
      </c>
      <c r="I388" s="5">
        <f t="shared" si="113"/>
        <v>0</v>
      </c>
      <c r="J388" s="4"/>
    </row>
    <row r="389" spans="1:10" x14ac:dyDescent="0.25">
      <c r="A389" s="2">
        <v>16</v>
      </c>
      <c r="B389" s="3" t="s">
        <v>40</v>
      </c>
      <c r="C389" s="5">
        <f t="shared" si="110"/>
        <v>2306.62</v>
      </c>
      <c r="D389" s="5">
        <f t="shared" si="111"/>
        <v>843.65</v>
      </c>
      <c r="E389" s="5">
        <v>843.65</v>
      </c>
      <c r="F389" s="5">
        <v>0</v>
      </c>
      <c r="G389" s="5">
        <v>0</v>
      </c>
      <c r="H389" s="5">
        <v>0</v>
      </c>
      <c r="I389" s="5">
        <f t="shared" si="113"/>
        <v>843.65</v>
      </c>
      <c r="J389" s="4"/>
    </row>
    <row r="390" spans="1:10" x14ac:dyDescent="0.25">
      <c r="A390" s="2">
        <v>17</v>
      </c>
      <c r="B390" s="3" t="s">
        <v>70</v>
      </c>
      <c r="C390" s="5">
        <f t="shared" si="110"/>
        <v>816250</v>
      </c>
      <c r="D390" s="5">
        <f t="shared" si="111"/>
        <v>163000</v>
      </c>
      <c r="E390" s="5">
        <v>46500</v>
      </c>
      <c r="F390" s="5">
        <v>116500</v>
      </c>
      <c r="G390" s="5">
        <v>54750</v>
      </c>
      <c r="H390" s="5">
        <v>0</v>
      </c>
      <c r="I390" s="5">
        <f t="shared" si="113"/>
        <v>101250</v>
      </c>
      <c r="J390" s="4"/>
    </row>
    <row r="391" spans="1:10" x14ac:dyDescent="0.25">
      <c r="A391" s="2">
        <v>18</v>
      </c>
      <c r="B391" s="3" t="s">
        <v>39</v>
      </c>
      <c r="C391" s="5">
        <f t="shared" si="110"/>
        <v>759</v>
      </c>
      <c r="D391" s="5">
        <f t="shared" si="111"/>
        <v>0</v>
      </c>
      <c r="E391" s="5">
        <v>0</v>
      </c>
      <c r="F391" s="5">
        <v>0</v>
      </c>
      <c r="G391" s="5">
        <v>0</v>
      </c>
      <c r="H391" s="5">
        <v>0</v>
      </c>
      <c r="I391" s="5">
        <f t="shared" si="113"/>
        <v>0</v>
      </c>
      <c r="J391" s="4"/>
    </row>
    <row r="392" spans="1:10" x14ac:dyDescent="0.25">
      <c r="A392" s="113" t="s">
        <v>10</v>
      </c>
      <c r="B392" s="113"/>
      <c r="C392" s="114">
        <f>SUM(C374:C391)</f>
        <v>159914154.09</v>
      </c>
      <c r="D392" s="114">
        <f t="shared" ref="D392:H392" si="114">SUM(D374:D391)</f>
        <v>33211435.52</v>
      </c>
      <c r="E392" s="114">
        <f t="shared" si="114"/>
        <v>20853129.339999996</v>
      </c>
      <c r="F392" s="114">
        <f t="shared" si="114"/>
        <v>12358306.18</v>
      </c>
      <c r="G392" s="114">
        <f t="shared" si="114"/>
        <v>5253409.8899999997</v>
      </c>
      <c r="H392" s="114">
        <f t="shared" si="114"/>
        <v>0</v>
      </c>
      <c r="I392" s="114">
        <f>SUM(I374:I391)</f>
        <v>26106539.23</v>
      </c>
      <c r="J392" s="108"/>
    </row>
    <row r="393" spans="1:10" ht="31.5" x14ac:dyDescent="0.25">
      <c r="A393" s="108" t="s">
        <v>9</v>
      </c>
      <c r="B393" s="115" t="s">
        <v>64</v>
      </c>
      <c r="C393" s="116"/>
      <c r="D393" s="117"/>
      <c r="E393" s="117"/>
      <c r="F393" s="117"/>
      <c r="G393" s="117"/>
      <c r="H393" s="117"/>
      <c r="I393" s="117"/>
      <c r="J393" s="118"/>
    </row>
    <row r="394" spans="1:10" x14ac:dyDescent="0.25">
      <c r="A394" s="2">
        <v>1</v>
      </c>
      <c r="B394" s="3" t="s">
        <v>37</v>
      </c>
      <c r="C394" s="5">
        <f t="shared" ref="C394:C407" si="115">SUM(D394+C321)</f>
        <v>113574320.18000001</v>
      </c>
      <c r="D394" s="5">
        <f t="shared" ref="D394:D407" si="116">SUM(E394,F394)</f>
        <v>18792921.559999999</v>
      </c>
      <c r="E394" s="5">
        <v>18792921.559999999</v>
      </c>
      <c r="F394" s="5">
        <v>0</v>
      </c>
      <c r="G394" s="5">
        <v>0</v>
      </c>
      <c r="H394" s="5">
        <v>0</v>
      </c>
      <c r="I394" s="5">
        <f t="shared" ref="I394:I407" si="117">SUM(E394+G394+H394)</f>
        <v>18792921.559999999</v>
      </c>
      <c r="J394" s="4"/>
    </row>
    <row r="395" spans="1:10" x14ac:dyDescent="0.25">
      <c r="A395" s="2">
        <v>2</v>
      </c>
      <c r="B395" s="3" t="s">
        <v>32</v>
      </c>
      <c r="C395" s="5">
        <f t="shared" si="115"/>
        <v>11113925.16</v>
      </c>
      <c r="D395" s="5">
        <f t="shared" si="116"/>
        <v>789259.38</v>
      </c>
      <c r="E395" s="5">
        <v>789259.38</v>
      </c>
      <c r="F395" s="5">
        <v>0</v>
      </c>
      <c r="G395" s="5">
        <v>0</v>
      </c>
      <c r="H395" s="5">
        <v>0</v>
      </c>
      <c r="I395" s="5">
        <f t="shared" si="117"/>
        <v>789259.38</v>
      </c>
      <c r="J395" s="4"/>
    </row>
    <row r="396" spans="1:10" x14ac:dyDescent="0.25">
      <c r="A396" s="2">
        <v>3</v>
      </c>
      <c r="B396" s="3" t="s">
        <v>41</v>
      </c>
      <c r="C396" s="5">
        <f t="shared" si="115"/>
        <v>1086379.94</v>
      </c>
      <c r="D396" s="5">
        <f t="shared" si="116"/>
        <v>612217.28</v>
      </c>
      <c r="E396" s="5">
        <v>612217.28</v>
      </c>
      <c r="F396" s="5">
        <v>0</v>
      </c>
      <c r="G396" s="5">
        <v>0</v>
      </c>
      <c r="H396" s="5">
        <v>0</v>
      </c>
      <c r="I396" s="5">
        <f t="shared" si="117"/>
        <v>612217.28</v>
      </c>
      <c r="J396" s="4"/>
    </row>
    <row r="397" spans="1:10" x14ac:dyDescent="0.25">
      <c r="A397" s="2">
        <v>4</v>
      </c>
      <c r="B397" s="3" t="s">
        <v>21</v>
      </c>
      <c r="C397" s="5">
        <f t="shared" si="115"/>
        <v>52382.5</v>
      </c>
      <c r="D397" s="5">
        <f t="shared" si="116"/>
        <v>5752.5</v>
      </c>
      <c r="E397" s="5">
        <v>5752.5</v>
      </c>
      <c r="F397" s="5">
        <v>0</v>
      </c>
      <c r="G397" s="5">
        <v>0</v>
      </c>
      <c r="H397" s="5">
        <v>0</v>
      </c>
      <c r="I397" s="5">
        <f t="shared" si="117"/>
        <v>5752.5</v>
      </c>
      <c r="J397" s="4"/>
    </row>
    <row r="398" spans="1:10" x14ac:dyDescent="0.25">
      <c r="A398" s="2">
        <v>5</v>
      </c>
      <c r="B398" s="3" t="s">
        <v>42</v>
      </c>
      <c r="C398" s="5">
        <f t="shared" si="115"/>
        <v>8702050</v>
      </c>
      <c r="D398" s="5">
        <f t="shared" si="116"/>
        <v>805350</v>
      </c>
      <c r="E398" s="5">
        <v>805350</v>
      </c>
      <c r="F398" s="5">
        <v>0</v>
      </c>
      <c r="G398" s="5">
        <v>0</v>
      </c>
      <c r="H398" s="5">
        <v>0</v>
      </c>
      <c r="I398" s="5">
        <f t="shared" si="117"/>
        <v>805350</v>
      </c>
      <c r="J398" s="4"/>
    </row>
    <row r="399" spans="1:10" x14ac:dyDescent="0.25">
      <c r="A399" s="2">
        <v>6</v>
      </c>
      <c r="B399" s="3" t="s">
        <v>35</v>
      </c>
      <c r="C399" s="5">
        <f t="shared" si="115"/>
        <v>0</v>
      </c>
      <c r="D399" s="5">
        <f t="shared" si="116"/>
        <v>0</v>
      </c>
      <c r="E399" s="5">
        <v>0</v>
      </c>
      <c r="F399" s="5">
        <v>0</v>
      </c>
      <c r="G399" s="5">
        <v>0</v>
      </c>
      <c r="H399" s="5">
        <v>0</v>
      </c>
      <c r="I399" s="5">
        <f t="shared" si="117"/>
        <v>0</v>
      </c>
      <c r="J399" s="4"/>
    </row>
    <row r="400" spans="1:10" x14ac:dyDescent="0.25">
      <c r="A400" s="2">
        <v>7</v>
      </c>
      <c r="B400" s="3" t="s">
        <v>43</v>
      </c>
      <c r="C400" s="5">
        <f t="shared" si="115"/>
        <v>87000</v>
      </c>
      <c r="D400" s="5">
        <f t="shared" si="116"/>
        <v>0</v>
      </c>
      <c r="E400" s="5">
        <v>0</v>
      </c>
      <c r="F400" s="5">
        <v>0</v>
      </c>
      <c r="G400" s="5">
        <v>0</v>
      </c>
      <c r="H400" s="5">
        <v>0</v>
      </c>
      <c r="I400" s="5">
        <f t="shared" si="117"/>
        <v>0</v>
      </c>
      <c r="J400" s="4"/>
    </row>
    <row r="401" spans="1:10" x14ac:dyDescent="0.25">
      <c r="A401" s="2">
        <v>8</v>
      </c>
      <c r="B401" s="3" t="s">
        <v>44</v>
      </c>
      <c r="C401" s="5">
        <f t="shared" si="115"/>
        <v>7877845</v>
      </c>
      <c r="D401" s="5">
        <f t="shared" si="116"/>
        <v>540425</v>
      </c>
      <c r="E401" s="5">
        <v>540425</v>
      </c>
      <c r="F401" s="5">
        <v>0</v>
      </c>
      <c r="G401" s="5">
        <v>0</v>
      </c>
      <c r="H401" s="5">
        <v>0</v>
      </c>
      <c r="I401" s="5">
        <f t="shared" si="117"/>
        <v>540425</v>
      </c>
      <c r="J401" s="4"/>
    </row>
    <row r="402" spans="1:10" x14ac:dyDescent="0.25">
      <c r="A402" s="2">
        <v>9</v>
      </c>
      <c r="B402" s="3" t="s">
        <v>45</v>
      </c>
      <c r="C402" s="5">
        <f t="shared" si="115"/>
        <v>0</v>
      </c>
      <c r="D402" s="5">
        <f t="shared" si="116"/>
        <v>0</v>
      </c>
      <c r="E402" s="5">
        <v>0</v>
      </c>
      <c r="F402" s="5">
        <v>0</v>
      </c>
      <c r="G402" s="5">
        <v>0</v>
      </c>
      <c r="H402" s="5">
        <v>0</v>
      </c>
      <c r="I402" s="5">
        <f t="shared" si="117"/>
        <v>0</v>
      </c>
      <c r="J402" s="4"/>
    </row>
    <row r="403" spans="1:10" x14ac:dyDescent="0.25">
      <c r="A403" s="2">
        <v>10</v>
      </c>
      <c r="B403" s="3" t="s">
        <v>33</v>
      </c>
      <c r="C403" s="5">
        <f t="shared" si="115"/>
        <v>0</v>
      </c>
      <c r="D403" s="5">
        <f t="shared" si="116"/>
        <v>0</v>
      </c>
      <c r="E403" s="5">
        <v>0</v>
      </c>
      <c r="F403" s="5">
        <v>0</v>
      </c>
      <c r="G403" s="5">
        <v>0</v>
      </c>
      <c r="H403" s="5">
        <v>0</v>
      </c>
      <c r="I403" s="5">
        <f t="shared" si="117"/>
        <v>0</v>
      </c>
      <c r="J403" s="4"/>
    </row>
    <row r="404" spans="1:10" x14ac:dyDescent="0.25">
      <c r="A404" s="2">
        <v>11</v>
      </c>
      <c r="B404" s="3" t="s">
        <v>25</v>
      </c>
      <c r="C404" s="5">
        <f t="shared" si="115"/>
        <v>1248522</v>
      </c>
      <c r="D404" s="5">
        <f t="shared" si="116"/>
        <v>94116</v>
      </c>
      <c r="E404" s="5">
        <v>94116</v>
      </c>
      <c r="F404" s="5">
        <v>0</v>
      </c>
      <c r="G404" s="5">
        <v>0</v>
      </c>
      <c r="H404" s="5">
        <v>0</v>
      </c>
      <c r="I404" s="5">
        <f t="shared" si="117"/>
        <v>94116</v>
      </c>
      <c r="J404" s="4"/>
    </row>
    <row r="405" spans="1:10" x14ac:dyDescent="0.25">
      <c r="A405" s="2">
        <v>12</v>
      </c>
      <c r="B405" s="3" t="s">
        <v>67</v>
      </c>
      <c r="C405" s="5">
        <f t="shared" si="115"/>
        <v>21876</v>
      </c>
      <c r="D405" s="5">
        <f t="shared" si="116"/>
        <v>12546</v>
      </c>
      <c r="E405" s="5">
        <v>12546</v>
      </c>
      <c r="F405" s="5">
        <v>0</v>
      </c>
      <c r="G405" s="5">
        <v>0</v>
      </c>
      <c r="H405" s="5">
        <v>0</v>
      </c>
      <c r="I405" s="5">
        <f t="shared" si="117"/>
        <v>12546</v>
      </c>
      <c r="J405" s="4"/>
    </row>
    <row r="406" spans="1:10" x14ac:dyDescent="0.25">
      <c r="A406" s="2">
        <v>13</v>
      </c>
      <c r="B406" s="3" t="s">
        <v>68</v>
      </c>
      <c r="C406" s="5">
        <f t="shared" si="115"/>
        <v>0</v>
      </c>
      <c r="D406" s="5">
        <f t="shared" si="116"/>
        <v>0</v>
      </c>
      <c r="E406" s="5">
        <v>0</v>
      </c>
      <c r="F406" s="5">
        <v>0</v>
      </c>
      <c r="G406" s="5">
        <v>0</v>
      </c>
      <c r="H406" s="5">
        <v>0</v>
      </c>
      <c r="I406" s="5">
        <f t="shared" si="117"/>
        <v>0</v>
      </c>
      <c r="J406" s="4"/>
    </row>
    <row r="407" spans="1:10" x14ac:dyDescent="0.25">
      <c r="A407" s="2">
        <v>14</v>
      </c>
      <c r="B407" s="3" t="s">
        <v>66</v>
      </c>
      <c r="C407" s="5">
        <f t="shared" si="115"/>
        <v>12500</v>
      </c>
      <c r="D407" s="5">
        <f t="shared" si="116"/>
        <v>0</v>
      </c>
      <c r="E407" s="5">
        <v>0</v>
      </c>
      <c r="F407" s="5">
        <v>0</v>
      </c>
      <c r="G407" s="5">
        <v>0</v>
      </c>
      <c r="H407" s="5">
        <v>0</v>
      </c>
      <c r="I407" s="5">
        <f t="shared" si="117"/>
        <v>0</v>
      </c>
      <c r="J407" s="4"/>
    </row>
    <row r="408" spans="1:10" x14ac:dyDescent="0.25">
      <c r="A408" s="119" t="s">
        <v>65</v>
      </c>
      <c r="B408" s="119"/>
      <c r="C408" s="114">
        <f>SUM(C394:C407)</f>
        <v>143776800.78</v>
      </c>
      <c r="D408" s="114">
        <f>SUM(D394:D407)</f>
        <v>21652587.719999999</v>
      </c>
      <c r="E408" s="114">
        <f t="shared" ref="E408:I408" si="118">SUM(E394:E407)</f>
        <v>21652587.719999999</v>
      </c>
      <c r="F408" s="114">
        <f t="shared" si="118"/>
        <v>0</v>
      </c>
      <c r="G408" s="114">
        <f t="shared" si="118"/>
        <v>0</v>
      </c>
      <c r="H408" s="114">
        <f t="shared" si="118"/>
        <v>0</v>
      </c>
      <c r="I408" s="114">
        <f t="shared" si="118"/>
        <v>21652587.719999999</v>
      </c>
      <c r="J408" s="114"/>
    </row>
    <row r="409" spans="1:10" x14ac:dyDescent="0.25">
      <c r="A409" s="108" t="s">
        <v>11</v>
      </c>
      <c r="B409" s="109" t="s">
        <v>12</v>
      </c>
      <c r="C409" s="116"/>
      <c r="D409" s="117"/>
      <c r="E409" s="117"/>
      <c r="F409" s="117"/>
      <c r="G409" s="117"/>
      <c r="H409" s="117"/>
      <c r="I409" s="117"/>
      <c r="J409" s="118"/>
    </row>
    <row r="410" spans="1:10" x14ac:dyDescent="0.25">
      <c r="A410" s="2">
        <v>1</v>
      </c>
      <c r="B410" s="3" t="s">
        <v>46</v>
      </c>
      <c r="C410" s="5">
        <f t="shared" ref="C410:C414" si="119">SUM(D410+C337)</f>
        <v>739731.3</v>
      </c>
      <c r="D410" s="5">
        <f t="shared" ref="D410:D414" si="120">SUM(E410,F410)</f>
        <v>72955.400000000009</v>
      </c>
      <c r="E410" s="5">
        <v>72760.100000000006</v>
      </c>
      <c r="F410" s="5">
        <v>195.3</v>
      </c>
      <c r="G410" s="5">
        <v>0</v>
      </c>
      <c r="H410" s="5">
        <v>0</v>
      </c>
      <c r="I410" s="5">
        <f t="shared" ref="I410:I414" si="121">SUM(E410+G410+H410)</f>
        <v>72760.100000000006</v>
      </c>
      <c r="J410" s="4"/>
    </row>
    <row r="411" spans="1:10" x14ac:dyDescent="0.25">
      <c r="A411" s="2">
        <v>2</v>
      </c>
      <c r="B411" s="3" t="s">
        <v>25</v>
      </c>
      <c r="C411" s="5">
        <f t="shared" si="119"/>
        <v>762564</v>
      </c>
      <c r="D411" s="5">
        <f t="shared" si="120"/>
        <v>40473</v>
      </c>
      <c r="E411" s="5">
        <v>40293</v>
      </c>
      <c r="F411" s="5">
        <v>180</v>
      </c>
      <c r="G411" s="5">
        <v>0</v>
      </c>
      <c r="H411" s="5">
        <v>0</v>
      </c>
      <c r="I411" s="5">
        <f t="shared" si="121"/>
        <v>40293</v>
      </c>
      <c r="J411" s="4"/>
    </row>
    <row r="412" spans="1:10" x14ac:dyDescent="0.25">
      <c r="A412" s="2">
        <v>3</v>
      </c>
      <c r="B412" s="3" t="s">
        <v>32</v>
      </c>
      <c r="C412" s="5">
        <f t="shared" si="119"/>
        <v>3706093.75</v>
      </c>
      <c r="D412" s="5">
        <f t="shared" si="120"/>
        <v>100312.5</v>
      </c>
      <c r="E412" s="5">
        <v>100312.5</v>
      </c>
      <c r="F412" s="5">
        <v>0</v>
      </c>
      <c r="G412" s="5">
        <v>0</v>
      </c>
      <c r="H412" s="5">
        <v>0</v>
      </c>
      <c r="I412" s="5">
        <f t="shared" si="121"/>
        <v>100312.5</v>
      </c>
      <c r="J412" s="4"/>
    </row>
    <row r="413" spans="1:10" x14ac:dyDescent="0.25">
      <c r="A413" s="2">
        <v>4</v>
      </c>
      <c r="B413" s="3" t="s">
        <v>44</v>
      </c>
      <c r="C413" s="5">
        <f t="shared" si="119"/>
        <v>3256500</v>
      </c>
      <c r="D413" s="5">
        <f t="shared" si="120"/>
        <v>80250</v>
      </c>
      <c r="E413" s="5">
        <v>80250</v>
      </c>
      <c r="F413" s="5">
        <v>0</v>
      </c>
      <c r="G413" s="5">
        <v>0</v>
      </c>
      <c r="H413" s="5">
        <v>0</v>
      </c>
      <c r="I413" s="5">
        <f t="shared" si="121"/>
        <v>80250</v>
      </c>
      <c r="J413" s="4"/>
    </row>
    <row r="414" spans="1:10" x14ac:dyDescent="0.25">
      <c r="A414" s="2">
        <v>5</v>
      </c>
      <c r="B414" s="3" t="s">
        <v>39</v>
      </c>
      <c r="C414" s="5">
        <f t="shared" si="119"/>
        <v>0</v>
      </c>
      <c r="D414" s="5">
        <f t="shared" si="120"/>
        <v>0</v>
      </c>
      <c r="E414" s="5">
        <v>0</v>
      </c>
      <c r="F414" s="5">
        <v>0</v>
      </c>
      <c r="G414" s="5">
        <v>0</v>
      </c>
      <c r="H414" s="5">
        <v>0</v>
      </c>
      <c r="I414" s="5">
        <f t="shared" si="121"/>
        <v>0</v>
      </c>
      <c r="J414" s="4"/>
    </row>
    <row r="415" spans="1:10" x14ac:dyDescent="0.25">
      <c r="A415" s="113" t="s">
        <v>13</v>
      </c>
      <c r="B415" s="113"/>
      <c r="C415" s="114">
        <f>SUM(C410:C414)</f>
        <v>8464889.0500000007</v>
      </c>
      <c r="D415" s="114">
        <f t="shared" ref="D415" si="122">SUM(D410:D414)</f>
        <v>293990.90000000002</v>
      </c>
      <c r="E415" s="114">
        <f>SUM(E410:E414)</f>
        <v>293615.59999999998</v>
      </c>
      <c r="F415" s="114">
        <f t="shared" ref="F415:I415" si="123">SUM(F410:F414)</f>
        <v>375.3</v>
      </c>
      <c r="G415" s="114">
        <f t="shared" si="123"/>
        <v>0</v>
      </c>
      <c r="H415" s="114">
        <f t="shared" si="123"/>
        <v>0</v>
      </c>
      <c r="I415" s="114">
        <f t="shared" si="123"/>
        <v>293615.59999999998</v>
      </c>
      <c r="J415" s="114"/>
    </row>
    <row r="416" spans="1:10" x14ac:dyDescent="0.25">
      <c r="A416" s="108" t="s">
        <v>14</v>
      </c>
      <c r="B416" s="109" t="s">
        <v>15</v>
      </c>
      <c r="C416" s="116"/>
      <c r="D416" s="117"/>
      <c r="E416" s="117"/>
      <c r="F416" s="117"/>
      <c r="G416" s="117"/>
      <c r="H416" s="117"/>
      <c r="I416" s="117"/>
      <c r="J416" s="118"/>
    </row>
    <row r="417" spans="1:10" x14ac:dyDescent="0.25">
      <c r="A417" s="2">
        <v>1</v>
      </c>
      <c r="B417" s="3" t="s">
        <v>16</v>
      </c>
      <c r="C417" s="5">
        <f t="shared" ref="C417:C418" si="124">SUM(D417+C344)</f>
        <v>11844424.99</v>
      </c>
      <c r="D417" s="5">
        <f t="shared" ref="D417:D418" si="125">SUM(E417,F417)</f>
        <v>1232385</v>
      </c>
      <c r="E417" s="5">
        <v>1229385</v>
      </c>
      <c r="F417" s="5">
        <v>3000</v>
      </c>
      <c r="G417" s="5">
        <v>0</v>
      </c>
      <c r="H417" s="5">
        <v>0</v>
      </c>
      <c r="I417" s="5">
        <f t="shared" ref="I417:I418" si="126">SUM(E417+G417+H417)</f>
        <v>1229385</v>
      </c>
      <c r="J417" s="4"/>
    </row>
    <row r="418" spans="1:10" x14ac:dyDescent="0.25">
      <c r="A418" s="2">
        <v>2</v>
      </c>
      <c r="B418" s="3" t="s">
        <v>17</v>
      </c>
      <c r="C418" s="5">
        <f t="shared" si="124"/>
        <v>5245377.37</v>
      </c>
      <c r="D418" s="5">
        <f t="shared" si="125"/>
        <v>722589.29</v>
      </c>
      <c r="E418" s="5">
        <v>722589.29</v>
      </c>
      <c r="F418" s="5">
        <v>0</v>
      </c>
      <c r="G418" s="5">
        <v>0</v>
      </c>
      <c r="H418" s="5">
        <v>0</v>
      </c>
      <c r="I418" s="5">
        <f t="shared" si="126"/>
        <v>722589.29</v>
      </c>
      <c r="J418" s="4"/>
    </row>
    <row r="419" spans="1:10" x14ac:dyDescent="0.25">
      <c r="A419" s="113" t="s">
        <v>18</v>
      </c>
      <c r="B419" s="113"/>
      <c r="C419" s="114">
        <f>SUM(C417:C418)</f>
        <v>17089802.359999999</v>
      </c>
      <c r="D419" s="114">
        <f t="shared" ref="D419" si="127">SUM(D417:D418)</f>
        <v>1954974.29</v>
      </c>
      <c r="E419" s="114">
        <f>SUM(E417:E418)</f>
        <v>1951974.29</v>
      </c>
      <c r="F419" s="114">
        <f t="shared" ref="F419:I419" si="128">SUM(F417:F418)</f>
        <v>3000</v>
      </c>
      <c r="G419" s="114">
        <f t="shared" si="128"/>
        <v>0</v>
      </c>
      <c r="H419" s="114">
        <f t="shared" si="128"/>
        <v>0</v>
      </c>
      <c r="I419" s="114">
        <f t="shared" si="128"/>
        <v>1951974.29</v>
      </c>
      <c r="J419" s="114"/>
    </row>
    <row r="420" spans="1:10" x14ac:dyDescent="0.25">
      <c r="A420" s="108" t="s">
        <v>19</v>
      </c>
      <c r="B420" s="109" t="s">
        <v>20</v>
      </c>
      <c r="C420" s="116"/>
      <c r="D420" s="117"/>
      <c r="E420" s="117"/>
      <c r="F420" s="117"/>
      <c r="G420" s="117"/>
      <c r="H420" s="117"/>
      <c r="I420" s="117"/>
      <c r="J420" s="118"/>
    </row>
    <row r="421" spans="1:10" x14ac:dyDescent="0.25">
      <c r="A421" s="2">
        <v>1</v>
      </c>
      <c r="B421" s="3" t="s">
        <v>21</v>
      </c>
      <c r="C421" s="5">
        <f>SUM(D421+C348)</f>
        <v>1431315.68</v>
      </c>
      <c r="D421" s="5">
        <f>SUM(E421,F421)</f>
        <v>259533.28</v>
      </c>
      <c r="E421" s="5">
        <v>259533.28</v>
      </c>
      <c r="F421" s="5">
        <v>0</v>
      </c>
      <c r="G421" s="5">
        <v>0</v>
      </c>
      <c r="H421" s="5">
        <v>0</v>
      </c>
      <c r="I421" s="5">
        <f>SUM(E421+G421+H421)</f>
        <v>259533.28</v>
      </c>
      <c r="J421" s="4"/>
    </row>
    <row r="422" spans="1:10" x14ac:dyDescent="0.25">
      <c r="A422" s="113" t="s">
        <v>22</v>
      </c>
      <c r="B422" s="113"/>
      <c r="C422" s="114">
        <f>SUM(C421)</f>
        <v>1431315.68</v>
      </c>
      <c r="D422" s="114">
        <f t="shared" ref="D422:I422" si="129">SUM(D421)</f>
        <v>259533.28</v>
      </c>
      <c r="E422" s="114">
        <f t="shared" si="129"/>
        <v>259533.28</v>
      </c>
      <c r="F422" s="114">
        <f t="shared" si="129"/>
        <v>0</v>
      </c>
      <c r="G422" s="114">
        <f t="shared" si="129"/>
        <v>0</v>
      </c>
      <c r="H422" s="114">
        <f t="shared" si="129"/>
        <v>0</v>
      </c>
      <c r="I422" s="114">
        <f t="shared" si="129"/>
        <v>259533.28</v>
      </c>
      <c r="J422" s="108"/>
    </row>
    <row r="423" spans="1:10" x14ac:dyDescent="0.25">
      <c r="A423" s="108" t="s">
        <v>23</v>
      </c>
      <c r="B423" s="109" t="s">
        <v>24</v>
      </c>
      <c r="C423" s="116"/>
      <c r="D423" s="117"/>
      <c r="E423" s="117"/>
      <c r="F423" s="117"/>
      <c r="G423" s="117"/>
      <c r="H423" s="117"/>
      <c r="I423" s="117"/>
      <c r="J423" s="118"/>
    </row>
    <row r="424" spans="1:10" x14ac:dyDescent="0.25">
      <c r="A424" s="2">
        <v>1</v>
      </c>
      <c r="B424" s="3" t="s">
        <v>25</v>
      </c>
      <c r="C424" s="5">
        <f>SUM(D424+C351)</f>
        <v>310960</v>
      </c>
      <c r="D424" s="5">
        <f>SUM(E424,F424)</f>
        <v>71208</v>
      </c>
      <c r="E424" s="5">
        <v>71208</v>
      </c>
      <c r="F424" s="5">
        <v>0</v>
      </c>
      <c r="G424" s="5">
        <v>0</v>
      </c>
      <c r="H424" s="5">
        <v>0</v>
      </c>
      <c r="I424" s="5">
        <f>SUM(E424+G424+H424)</f>
        <v>71208</v>
      </c>
      <c r="J424" s="4"/>
    </row>
    <row r="425" spans="1:10" x14ac:dyDescent="0.25">
      <c r="A425" s="113" t="s">
        <v>80</v>
      </c>
      <c r="B425" s="113"/>
      <c r="C425" s="114">
        <f>SUM(C424)</f>
        <v>310960</v>
      </c>
      <c r="D425" s="114">
        <f t="shared" ref="D425:I425" si="130">SUM(D424)</f>
        <v>71208</v>
      </c>
      <c r="E425" s="114">
        <f t="shared" si="130"/>
        <v>71208</v>
      </c>
      <c r="F425" s="114">
        <f t="shared" si="130"/>
        <v>0</v>
      </c>
      <c r="G425" s="114">
        <f t="shared" si="130"/>
        <v>0</v>
      </c>
      <c r="H425" s="114">
        <f t="shared" si="130"/>
        <v>0</v>
      </c>
      <c r="I425" s="114">
        <f t="shared" si="130"/>
        <v>71208</v>
      </c>
      <c r="J425" s="108"/>
    </row>
    <row r="426" spans="1:10" x14ac:dyDescent="0.25">
      <c r="A426" s="113" t="s">
        <v>26</v>
      </c>
      <c r="B426" s="113"/>
      <c r="C426" s="114">
        <f t="shared" ref="C426" si="131">SUM(C392+C408+C415+C419+C422+C425)</f>
        <v>330987921.96000004</v>
      </c>
      <c r="D426" s="114">
        <f>SUM(D392+D408+D415+D419+D422+D425)</f>
        <v>57443729.709999993</v>
      </c>
      <c r="E426" s="114">
        <f t="shared" ref="E426:I426" si="132">SUM(E392+E408+E415+E419+E422+E425)</f>
        <v>45082048.229999997</v>
      </c>
      <c r="F426" s="114">
        <f t="shared" si="132"/>
        <v>12361681.48</v>
      </c>
      <c r="G426" s="114">
        <f t="shared" si="132"/>
        <v>5253409.8899999997</v>
      </c>
      <c r="H426" s="114">
        <f t="shared" si="132"/>
        <v>0</v>
      </c>
      <c r="I426" s="114">
        <f t="shared" si="132"/>
        <v>50335458.120000005</v>
      </c>
      <c r="J426" s="114"/>
    </row>
    <row r="427" spans="1:10" x14ac:dyDescent="0.25">
      <c r="A427" s="99"/>
      <c r="B427" s="99"/>
      <c r="C427" s="99"/>
      <c r="D427" s="99"/>
      <c r="E427" s="99"/>
      <c r="F427" s="99"/>
      <c r="G427" s="99"/>
      <c r="H427" s="99"/>
      <c r="I427" s="99"/>
      <c r="J427" s="100"/>
    </row>
    <row r="428" spans="1:10" x14ac:dyDescent="0.25">
      <c r="A428" s="101" t="s">
        <v>104</v>
      </c>
      <c r="B428" s="102"/>
      <c r="C428" s="10">
        <f>D426</f>
        <v>57443729.709999993</v>
      </c>
      <c r="D428" s="103" t="s">
        <v>53</v>
      </c>
      <c r="E428" s="103"/>
      <c r="F428" s="103"/>
      <c r="G428" s="44" t="s">
        <v>59</v>
      </c>
      <c r="H428" s="10">
        <v>28701</v>
      </c>
      <c r="I428" s="44" t="s">
        <v>58</v>
      </c>
      <c r="J428" s="11">
        <v>4278</v>
      </c>
    </row>
    <row r="429" spans="1:10" x14ac:dyDescent="0.25">
      <c r="A429" s="6" t="s">
        <v>57</v>
      </c>
      <c r="B429" s="12">
        <v>481.5</v>
      </c>
      <c r="C429" s="7" t="s">
        <v>56</v>
      </c>
      <c r="D429" s="12">
        <v>0</v>
      </c>
      <c r="E429" s="7" t="s">
        <v>55</v>
      </c>
      <c r="F429" s="12">
        <v>0</v>
      </c>
      <c r="G429" s="7" t="s">
        <v>54</v>
      </c>
      <c r="H429" s="12">
        <v>7296</v>
      </c>
      <c r="I429" s="7" t="s">
        <v>63</v>
      </c>
      <c r="J429" s="13">
        <f>SUM(H428+J428+B429+D429+F429+H429)</f>
        <v>40756.5</v>
      </c>
    </row>
    <row r="430" spans="1:10" x14ac:dyDescent="0.25">
      <c r="A430" s="104" t="s">
        <v>62</v>
      </c>
      <c r="B430" s="105"/>
      <c r="C430" s="14">
        <f>SUM(E357)</f>
        <v>227182.5</v>
      </c>
      <c r="D430" s="45" t="s">
        <v>60</v>
      </c>
      <c r="E430" s="14">
        <f>SUM(J429+C430)</f>
        <v>267939</v>
      </c>
      <c r="F430" s="106" t="s">
        <v>61</v>
      </c>
      <c r="G430" s="106"/>
      <c r="H430" s="106"/>
      <c r="I430" s="8"/>
      <c r="J430" s="9"/>
    </row>
    <row r="431" spans="1:10" x14ac:dyDescent="0.25">
      <c r="A431" s="15" t="s">
        <v>71</v>
      </c>
      <c r="B431" s="97" t="s">
        <v>134</v>
      </c>
      <c r="C431" s="97"/>
      <c r="D431" s="97"/>
      <c r="E431" s="97"/>
      <c r="F431" s="97"/>
      <c r="G431" s="97"/>
      <c r="H431" s="97"/>
      <c r="I431" s="97"/>
      <c r="J431" s="97"/>
    </row>
    <row r="432" spans="1:10" x14ac:dyDescent="0.25">
      <c r="A432" s="16"/>
      <c r="B432" s="98"/>
      <c r="C432" s="98"/>
      <c r="D432" s="98"/>
      <c r="E432" s="98"/>
      <c r="F432" s="98"/>
      <c r="G432" s="98"/>
      <c r="H432" s="98"/>
      <c r="I432" s="98"/>
      <c r="J432" s="98"/>
    </row>
    <row r="433" spans="1:10" x14ac:dyDescent="0.25">
      <c r="A433" s="16"/>
      <c r="B433" s="98"/>
      <c r="C433" s="98"/>
      <c r="D433" s="98"/>
      <c r="E433" s="98"/>
      <c r="F433" s="98"/>
      <c r="G433" s="98"/>
      <c r="H433" s="98"/>
      <c r="I433" s="98"/>
      <c r="J433" s="98"/>
    </row>
    <row r="434" spans="1:10" x14ac:dyDescent="0.25">
      <c r="A434" s="16"/>
      <c r="B434" s="98"/>
      <c r="C434" s="98"/>
      <c r="D434" s="98"/>
      <c r="E434" s="98"/>
      <c r="F434" s="98"/>
      <c r="G434" s="98"/>
      <c r="H434" s="98"/>
      <c r="I434" s="98"/>
      <c r="J434" s="98"/>
    </row>
    <row r="435" spans="1:10" x14ac:dyDescent="0.25">
      <c r="A435" s="16"/>
      <c r="B435" s="17"/>
      <c r="C435" s="17"/>
      <c r="D435" s="17"/>
      <c r="E435" s="17"/>
      <c r="F435" s="17"/>
      <c r="G435" s="17"/>
      <c r="H435" s="17"/>
      <c r="I435" s="17"/>
      <c r="J435" s="17"/>
    </row>
    <row r="436" spans="1:10" x14ac:dyDescent="0.25">
      <c r="B436" s="16"/>
      <c r="C436" s="16"/>
      <c r="D436" s="16"/>
      <c r="E436" s="16"/>
      <c r="F436" s="16"/>
      <c r="G436" s="16"/>
      <c r="H436" s="16"/>
      <c r="I436" s="16"/>
      <c r="J436" s="16"/>
    </row>
    <row r="438" spans="1:10" ht="16.5" x14ac:dyDescent="0.25">
      <c r="A438" s="96" t="s">
        <v>47</v>
      </c>
      <c r="B438" s="96"/>
      <c r="C438" s="42"/>
      <c r="D438" s="96" t="s">
        <v>48</v>
      </c>
      <c r="E438" s="96"/>
      <c r="F438" s="96"/>
      <c r="G438" s="42"/>
      <c r="H438" s="96" t="s">
        <v>49</v>
      </c>
      <c r="I438" s="96"/>
      <c r="J438" s="96"/>
    </row>
    <row r="439" spans="1:10" ht="21.75" x14ac:dyDescent="0.25">
      <c r="A439" s="80" t="s">
        <v>0</v>
      </c>
      <c r="B439" s="80"/>
      <c r="C439" s="80"/>
      <c r="D439" s="80"/>
      <c r="E439" s="80"/>
      <c r="F439" s="80"/>
      <c r="G439" s="80"/>
      <c r="H439" s="80"/>
      <c r="I439" s="80"/>
      <c r="J439" s="80"/>
    </row>
    <row r="440" spans="1:10" ht="19.5" x14ac:dyDescent="0.25">
      <c r="A440" s="81" t="s">
        <v>1</v>
      </c>
      <c r="B440" s="81"/>
      <c r="C440" s="81"/>
      <c r="D440" s="81"/>
      <c r="E440" s="81"/>
      <c r="F440" s="81"/>
      <c r="G440" s="81"/>
      <c r="H440" s="81"/>
      <c r="I440" s="81"/>
      <c r="J440" s="81"/>
    </row>
    <row r="441" spans="1:10" ht="19.5" x14ac:dyDescent="0.25">
      <c r="A441" s="82" t="s">
        <v>135</v>
      </c>
      <c r="B441" s="82"/>
      <c r="C441" s="82"/>
      <c r="D441" s="82"/>
      <c r="E441" s="82"/>
      <c r="F441" s="82"/>
      <c r="G441" s="82"/>
      <c r="H441" s="82"/>
      <c r="I441" s="82"/>
      <c r="J441" s="82"/>
    </row>
    <row r="442" spans="1:10" ht="16.5" x14ac:dyDescent="0.25">
      <c r="A442" s="83" t="s">
        <v>2</v>
      </c>
      <c r="B442" s="83" t="s">
        <v>3</v>
      </c>
      <c r="C442" s="83" t="s">
        <v>4</v>
      </c>
      <c r="D442" s="84" t="s">
        <v>105</v>
      </c>
      <c r="E442" s="84" t="s">
        <v>106</v>
      </c>
      <c r="F442" s="84" t="s">
        <v>107</v>
      </c>
      <c r="G442" s="83" t="s">
        <v>69</v>
      </c>
      <c r="H442" s="83"/>
      <c r="I442" s="84" t="s">
        <v>5</v>
      </c>
      <c r="J442" s="83" t="s">
        <v>6</v>
      </c>
    </row>
    <row r="443" spans="1:10" ht="33" x14ac:dyDescent="0.25">
      <c r="A443" s="83"/>
      <c r="B443" s="83"/>
      <c r="C443" s="83"/>
      <c r="D443" s="84"/>
      <c r="E443" s="84"/>
      <c r="F443" s="84"/>
      <c r="G443" s="47" t="s">
        <v>75</v>
      </c>
      <c r="H443" s="48" t="s">
        <v>76</v>
      </c>
      <c r="I443" s="84"/>
      <c r="J443" s="83"/>
    </row>
    <row r="444" spans="1:10" ht="16.5" x14ac:dyDescent="0.25">
      <c r="A444" s="107">
        <v>1</v>
      </c>
      <c r="B444" s="107">
        <v>2</v>
      </c>
      <c r="C444" s="107">
        <v>3</v>
      </c>
      <c r="D444" s="107" t="s">
        <v>50</v>
      </c>
      <c r="E444" s="107">
        <v>5</v>
      </c>
      <c r="F444" s="107">
        <v>6</v>
      </c>
      <c r="G444" s="107">
        <v>7</v>
      </c>
      <c r="H444" s="107">
        <v>8</v>
      </c>
      <c r="I444" s="107" t="s">
        <v>51</v>
      </c>
      <c r="J444" s="107">
        <v>10</v>
      </c>
    </row>
    <row r="445" spans="1:10" x14ac:dyDescent="0.25">
      <c r="A445" s="85"/>
      <c r="B445" s="86"/>
      <c r="C445" s="86"/>
      <c r="D445" s="86"/>
      <c r="E445" s="86"/>
      <c r="F445" s="86"/>
      <c r="G445" s="86"/>
      <c r="H445" s="86"/>
      <c r="I445" s="86"/>
      <c r="J445" s="87"/>
    </row>
    <row r="446" spans="1:10" x14ac:dyDescent="0.25">
      <c r="A446" s="108" t="s">
        <v>7</v>
      </c>
      <c r="B446" s="109" t="s">
        <v>8</v>
      </c>
      <c r="C446" s="110"/>
      <c r="D446" s="111"/>
      <c r="E446" s="111"/>
      <c r="F446" s="111"/>
      <c r="G446" s="111"/>
      <c r="H446" s="111"/>
      <c r="I446" s="111"/>
      <c r="J446" s="112"/>
    </row>
    <row r="447" spans="1:10" x14ac:dyDescent="0.25">
      <c r="A447" s="2">
        <v>1</v>
      </c>
      <c r="B447" s="3" t="s">
        <v>27</v>
      </c>
      <c r="C447" s="5">
        <f>SUM(D447+C374)</f>
        <v>35887871.190000005</v>
      </c>
      <c r="D447" s="5">
        <f>SUM(E447,F447)</f>
        <v>5187897.49</v>
      </c>
      <c r="E447" s="5">
        <v>5187897.49</v>
      </c>
      <c r="F447" s="5">
        <v>0</v>
      </c>
      <c r="G447" s="5">
        <v>3747644.62</v>
      </c>
      <c r="H447" s="5">
        <v>0</v>
      </c>
      <c r="I447" s="5">
        <f>SUM(E447+G447+H447)</f>
        <v>8935542.1099999994</v>
      </c>
      <c r="J447" s="4"/>
    </row>
    <row r="448" spans="1:10" x14ac:dyDescent="0.25">
      <c r="A448" s="2">
        <v>2</v>
      </c>
      <c r="B448" s="3" t="s">
        <v>28</v>
      </c>
      <c r="C448" s="5">
        <f t="shared" ref="C448:C464" si="133">SUM(D448+C375)</f>
        <v>26700912.109999999</v>
      </c>
      <c r="D448" s="5">
        <f t="shared" ref="D448:D464" si="134">SUM(E448,F448)</f>
        <v>3589399.65</v>
      </c>
      <c r="E448" s="5">
        <v>3589399.65</v>
      </c>
      <c r="F448" s="5">
        <v>0</v>
      </c>
      <c r="G448" s="5">
        <v>3071259.3</v>
      </c>
      <c r="H448" s="5">
        <v>0</v>
      </c>
      <c r="I448" s="5">
        <f t="shared" ref="I448" si="135">SUM(E448+G448+H448)</f>
        <v>6660658.9499999993</v>
      </c>
      <c r="J448" s="4"/>
    </row>
    <row r="449" spans="1:10" x14ac:dyDescent="0.25">
      <c r="A449" s="2">
        <v>3</v>
      </c>
      <c r="B449" s="3" t="s">
        <v>29</v>
      </c>
      <c r="C449" s="5">
        <f t="shared" si="133"/>
        <v>85014604.319999993</v>
      </c>
      <c r="D449" s="5">
        <f t="shared" si="134"/>
        <v>6293648.75</v>
      </c>
      <c r="E449" s="5">
        <v>6293648.75</v>
      </c>
      <c r="F449" s="5">
        <v>0</v>
      </c>
      <c r="G449" s="5">
        <v>4969324.76</v>
      </c>
      <c r="H449" s="5">
        <v>0</v>
      </c>
      <c r="I449" s="5">
        <f>SUM(E449+G449+H449)</f>
        <v>11262973.51</v>
      </c>
      <c r="J449" s="4"/>
    </row>
    <row r="450" spans="1:10" x14ac:dyDescent="0.25">
      <c r="A450" s="2">
        <v>4</v>
      </c>
      <c r="B450" s="3" t="s">
        <v>30</v>
      </c>
      <c r="C450" s="5">
        <f t="shared" si="133"/>
        <v>3186101.4200000004</v>
      </c>
      <c r="D450" s="5">
        <f t="shared" si="134"/>
        <v>371912.68</v>
      </c>
      <c r="E450" s="5">
        <v>354205.48</v>
      </c>
      <c r="F450" s="5">
        <v>17707.2</v>
      </c>
      <c r="G450" s="5">
        <v>289403.5</v>
      </c>
      <c r="H450" s="5">
        <v>0</v>
      </c>
      <c r="I450" s="5">
        <f t="shared" ref="I450:I464" si="136">SUM(E450+G450+H450)</f>
        <v>643608.98</v>
      </c>
      <c r="J450" s="4"/>
    </row>
    <row r="451" spans="1:10" x14ac:dyDescent="0.25">
      <c r="A451" s="2">
        <v>5</v>
      </c>
      <c r="B451" s="3" t="s">
        <v>25</v>
      </c>
      <c r="C451" s="5">
        <f t="shared" si="133"/>
        <v>3588380</v>
      </c>
      <c r="D451" s="5">
        <f t="shared" si="134"/>
        <v>540942</v>
      </c>
      <c r="E451" s="5">
        <v>540942</v>
      </c>
      <c r="F451" s="5">
        <v>0</v>
      </c>
      <c r="G451" s="5">
        <v>75174</v>
      </c>
      <c r="H451" s="5">
        <v>0</v>
      </c>
      <c r="I451" s="5">
        <f t="shared" si="136"/>
        <v>616116</v>
      </c>
      <c r="J451" s="4"/>
    </row>
    <row r="452" spans="1:10" x14ac:dyDescent="0.25">
      <c r="A452" s="2">
        <v>6</v>
      </c>
      <c r="B452" s="3" t="s">
        <v>32</v>
      </c>
      <c r="C452" s="5">
        <f t="shared" si="133"/>
        <v>15852000</v>
      </c>
      <c r="D452" s="5">
        <f t="shared" si="134"/>
        <v>1877625</v>
      </c>
      <c r="E452" s="5">
        <v>1877625</v>
      </c>
      <c r="F452" s="5">
        <v>0</v>
      </c>
      <c r="G452" s="5">
        <v>0</v>
      </c>
      <c r="H452" s="5">
        <v>0</v>
      </c>
      <c r="I452" s="5">
        <f t="shared" si="136"/>
        <v>1877625</v>
      </c>
      <c r="J452" s="4"/>
    </row>
    <row r="453" spans="1:10" x14ac:dyDescent="0.25">
      <c r="A453" s="2">
        <v>7</v>
      </c>
      <c r="B453" s="3" t="s">
        <v>31</v>
      </c>
      <c r="C453" s="5">
        <f t="shared" si="133"/>
        <v>6309925</v>
      </c>
      <c r="D453" s="5">
        <f t="shared" si="134"/>
        <v>1101512.5</v>
      </c>
      <c r="E453" s="5">
        <v>1101512.5</v>
      </c>
      <c r="F453" s="5">
        <v>0</v>
      </c>
      <c r="G453" s="5">
        <v>0</v>
      </c>
      <c r="H453" s="5">
        <v>0</v>
      </c>
      <c r="I453" s="5">
        <f t="shared" si="136"/>
        <v>1101512.5</v>
      </c>
      <c r="J453" s="4"/>
    </row>
    <row r="454" spans="1:10" x14ac:dyDescent="0.25">
      <c r="A454" s="2">
        <v>8</v>
      </c>
      <c r="B454" s="3" t="s">
        <v>33</v>
      </c>
      <c r="C454" s="5">
        <f t="shared" si="133"/>
        <v>410452</v>
      </c>
      <c r="D454" s="5">
        <f t="shared" si="134"/>
        <v>49925</v>
      </c>
      <c r="E454" s="5">
        <v>49925</v>
      </c>
      <c r="F454" s="5">
        <v>0</v>
      </c>
      <c r="G454" s="5">
        <v>0</v>
      </c>
      <c r="H454" s="5">
        <v>0</v>
      </c>
      <c r="I454" s="5">
        <f t="shared" si="136"/>
        <v>49925</v>
      </c>
      <c r="J454" s="4"/>
    </row>
    <row r="455" spans="1:10" x14ac:dyDescent="0.25">
      <c r="A455" s="2">
        <v>9</v>
      </c>
      <c r="B455" s="3" t="s">
        <v>52</v>
      </c>
      <c r="C455" s="5">
        <f t="shared" si="133"/>
        <v>1281000</v>
      </c>
      <c r="D455" s="5">
        <f t="shared" si="134"/>
        <v>126500</v>
      </c>
      <c r="E455" s="5">
        <v>126500</v>
      </c>
      <c r="F455" s="5">
        <v>0</v>
      </c>
      <c r="G455" s="5">
        <v>89000</v>
      </c>
      <c r="H455" s="5">
        <v>0</v>
      </c>
      <c r="I455" s="5">
        <f t="shared" si="136"/>
        <v>215500</v>
      </c>
      <c r="J455" s="4"/>
    </row>
    <row r="456" spans="1:10" x14ac:dyDescent="0.25">
      <c r="A456" s="2">
        <v>10</v>
      </c>
      <c r="B456" s="3" t="s">
        <v>37</v>
      </c>
      <c r="C456" s="5">
        <f t="shared" si="133"/>
        <v>0</v>
      </c>
      <c r="D456" s="5">
        <f t="shared" si="134"/>
        <v>0</v>
      </c>
      <c r="E456" s="5">
        <v>0</v>
      </c>
      <c r="F456" s="5">
        <v>0</v>
      </c>
      <c r="G456" s="5">
        <v>0</v>
      </c>
      <c r="H456" s="5">
        <v>0</v>
      </c>
      <c r="I456" s="5">
        <f t="shared" si="136"/>
        <v>0</v>
      </c>
      <c r="J456" s="4"/>
    </row>
    <row r="457" spans="1:10" x14ac:dyDescent="0.25">
      <c r="A457" s="2">
        <v>11</v>
      </c>
      <c r="B457" s="3" t="s">
        <v>35</v>
      </c>
      <c r="C457" s="5">
        <f t="shared" si="133"/>
        <v>0</v>
      </c>
      <c r="D457" s="5">
        <f t="shared" si="134"/>
        <v>0</v>
      </c>
      <c r="E457" s="5">
        <v>0</v>
      </c>
      <c r="F457" s="5">
        <v>0</v>
      </c>
      <c r="G457" s="5">
        <v>0</v>
      </c>
      <c r="H457" s="5">
        <v>0</v>
      </c>
      <c r="I457" s="5">
        <f t="shared" si="136"/>
        <v>0</v>
      </c>
      <c r="J457" s="4"/>
    </row>
    <row r="458" spans="1:10" x14ac:dyDescent="0.25">
      <c r="A458" s="2">
        <v>12</v>
      </c>
      <c r="B458" s="3" t="s">
        <v>21</v>
      </c>
      <c r="C458" s="5">
        <f t="shared" si="133"/>
        <v>0</v>
      </c>
      <c r="D458" s="5">
        <f t="shared" si="134"/>
        <v>0</v>
      </c>
      <c r="E458" s="5">
        <v>0</v>
      </c>
      <c r="F458" s="5">
        <v>0</v>
      </c>
      <c r="G458" s="5">
        <v>0</v>
      </c>
      <c r="H458" s="5">
        <v>0</v>
      </c>
      <c r="I458" s="5">
        <f t="shared" si="136"/>
        <v>0</v>
      </c>
      <c r="J458" s="4"/>
    </row>
    <row r="459" spans="1:10" x14ac:dyDescent="0.25">
      <c r="A459" s="2">
        <v>13</v>
      </c>
      <c r="B459" s="3" t="s">
        <v>36</v>
      </c>
      <c r="C459" s="5">
        <f t="shared" si="133"/>
        <v>0</v>
      </c>
      <c r="D459" s="5">
        <f t="shared" si="134"/>
        <v>0</v>
      </c>
      <c r="E459" s="5">
        <v>0</v>
      </c>
      <c r="F459" s="5">
        <v>0</v>
      </c>
      <c r="G459" s="5">
        <v>0</v>
      </c>
      <c r="H459" s="5">
        <v>0</v>
      </c>
      <c r="I459" s="5">
        <f t="shared" si="136"/>
        <v>0</v>
      </c>
      <c r="J459" s="4"/>
    </row>
    <row r="460" spans="1:10" x14ac:dyDescent="0.25">
      <c r="A460" s="2">
        <v>14</v>
      </c>
      <c r="B460" s="3" t="s">
        <v>34</v>
      </c>
      <c r="C460" s="5">
        <f t="shared" si="133"/>
        <v>7169.9</v>
      </c>
      <c r="D460" s="5">
        <f t="shared" si="134"/>
        <v>4214.3999999999996</v>
      </c>
      <c r="E460" s="5">
        <v>4214.3999999999996</v>
      </c>
      <c r="F460" s="5">
        <v>0</v>
      </c>
      <c r="G460" s="5">
        <v>0</v>
      </c>
      <c r="H460" s="5">
        <v>0</v>
      </c>
      <c r="I460" s="5">
        <f t="shared" si="136"/>
        <v>4214.3999999999996</v>
      </c>
      <c r="J460" s="4"/>
    </row>
    <row r="461" spans="1:10" x14ac:dyDescent="0.25">
      <c r="A461" s="2">
        <v>15</v>
      </c>
      <c r="B461" s="3" t="s">
        <v>38</v>
      </c>
      <c r="C461" s="5">
        <f t="shared" si="133"/>
        <v>0</v>
      </c>
      <c r="D461" s="5">
        <f t="shared" si="134"/>
        <v>0</v>
      </c>
      <c r="E461" s="5">
        <v>0</v>
      </c>
      <c r="F461" s="5">
        <v>0</v>
      </c>
      <c r="G461" s="5">
        <v>0</v>
      </c>
      <c r="H461" s="5">
        <v>0</v>
      </c>
      <c r="I461" s="5">
        <f t="shared" si="136"/>
        <v>0</v>
      </c>
      <c r="J461" s="4"/>
    </row>
    <row r="462" spans="1:10" x14ac:dyDescent="0.25">
      <c r="A462" s="2">
        <v>16</v>
      </c>
      <c r="B462" s="3" t="s">
        <v>40</v>
      </c>
      <c r="C462" s="5">
        <f t="shared" si="133"/>
        <v>2378.02</v>
      </c>
      <c r="D462" s="5">
        <f t="shared" si="134"/>
        <v>71.400000000000006</v>
      </c>
      <c r="E462" s="5">
        <v>71.400000000000006</v>
      </c>
      <c r="F462" s="5">
        <v>0</v>
      </c>
      <c r="G462" s="5">
        <v>0</v>
      </c>
      <c r="H462" s="5">
        <v>0</v>
      </c>
      <c r="I462" s="5">
        <f t="shared" si="136"/>
        <v>71.400000000000006</v>
      </c>
      <c r="J462" s="4"/>
    </row>
    <row r="463" spans="1:10" x14ac:dyDescent="0.25">
      <c r="A463" s="2">
        <v>17</v>
      </c>
      <c r="B463" s="3" t="s">
        <v>70</v>
      </c>
      <c r="C463" s="5">
        <f t="shared" si="133"/>
        <v>896750</v>
      </c>
      <c r="D463" s="5">
        <f t="shared" si="134"/>
        <v>80500</v>
      </c>
      <c r="E463" s="5">
        <v>80500</v>
      </c>
      <c r="F463" s="5">
        <v>0</v>
      </c>
      <c r="G463" s="5">
        <v>116500</v>
      </c>
      <c r="H463" s="5">
        <v>0</v>
      </c>
      <c r="I463" s="5">
        <f t="shared" si="136"/>
        <v>197000</v>
      </c>
      <c r="J463" s="4"/>
    </row>
    <row r="464" spans="1:10" x14ac:dyDescent="0.25">
      <c r="A464" s="2">
        <v>18</v>
      </c>
      <c r="B464" s="3" t="s">
        <v>39</v>
      </c>
      <c r="C464" s="5">
        <f t="shared" si="133"/>
        <v>759</v>
      </c>
      <c r="D464" s="5">
        <f t="shared" si="134"/>
        <v>0</v>
      </c>
      <c r="E464" s="5">
        <v>0</v>
      </c>
      <c r="F464" s="5">
        <v>0</v>
      </c>
      <c r="G464" s="5">
        <v>0</v>
      </c>
      <c r="H464" s="5">
        <v>0</v>
      </c>
      <c r="I464" s="5">
        <f t="shared" si="136"/>
        <v>0</v>
      </c>
      <c r="J464" s="4"/>
    </row>
    <row r="465" spans="1:10" x14ac:dyDescent="0.25">
      <c r="A465" s="113" t="s">
        <v>10</v>
      </c>
      <c r="B465" s="113"/>
      <c r="C465" s="114">
        <f>SUM(C447:C464)</f>
        <v>179138302.96000001</v>
      </c>
      <c r="D465" s="114">
        <f t="shared" ref="D465:H465" si="137">SUM(D447:D464)</f>
        <v>19224148.869999997</v>
      </c>
      <c r="E465" s="114">
        <f t="shared" si="137"/>
        <v>19206441.669999998</v>
      </c>
      <c r="F465" s="114">
        <f t="shared" si="137"/>
        <v>17707.2</v>
      </c>
      <c r="G465" s="114">
        <f t="shared" si="137"/>
        <v>12358306.18</v>
      </c>
      <c r="H465" s="114">
        <f t="shared" si="137"/>
        <v>0</v>
      </c>
      <c r="I465" s="114">
        <f>SUM(I447:I464)</f>
        <v>31564747.849999998</v>
      </c>
      <c r="J465" s="108"/>
    </row>
    <row r="466" spans="1:10" ht="31.5" x14ac:dyDescent="0.25">
      <c r="A466" s="108" t="s">
        <v>9</v>
      </c>
      <c r="B466" s="115" t="s">
        <v>64</v>
      </c>
      <c r="C466" s="116"/>
      <c r="D466" s="117"/>
      <c r="E466" s="117"/>
      <c r="F466" s="117"/>
      <c r="G466" s="117"/>
      <c r="H466" s="117"/>
      <c r="I466" s="117"/>
      <c r="J466" s="118"/>
    </row>
    <row r="467" spans="1:10" x14ac:dyDescent="0.25">
      <c r="A467" s="2">
        <v>1</v>
      </c>
      <c r="B467" s="3" t="s">
        <v>37</v>
      </c>
      <c r="C467" s="5">
        <f t="shared" ref="C467:C480" si="138">SUM(D467+C394)</f>
        <v>137187342.68000001</v>
      </c>
      <c r="D467" s="5">
        <f t="shared" ref="D467:D480" si="139">SUM(E467,F467)</f>
        <v>23613022.5</v>
      </c>
      <c r="E467" s="5">
        <v>23613022.5</v>
      </c>
      <c r="F467" s="5">
        <v>0</v>
      </c>
      <c r="G467" s="5">
        <v>0</v>
      </c>
      <c r="H467" s="5">
        <v>0</v>
      </c>
      <c r="I467" s="5">
        <f t="shared" ref="I467:I480" si="140">SUM(E467+G467+H467)</f>
        <v>23613022.5</v>
      </c>
      <c r="J467" s="4"/>
    </row>
    <row r="468" spans="1:10" x14ac:dyDescent="0.25">
      <c r="A468" s="2">
        <v>2</v>
      </c>
      <c r="B468" s="3" t="s">
        <v>32</v>
      </c>
      <c r="C468" s="5">
        <f t="shared" si="138"/>
        <v>12518847.060000001</v>
      </c>
      <c r="D468" s="5">
        <f t="shared" si="139"/>
        <v>1404921.9</v>
      </c>
      <c r="E468" s="5">
        <v>1404921.9</v>
      </c>
      <c r="F468" s="5">
        <v>0</v>
      </c>
      <c r="G468" s="5">
        <v>0</v>
      </c>
      <c r="H468" s="5">
        <v>0</v>
      </c>
      <c r="I468" s="5">
        <f t="shared" si="140"/>
        <v>1404921.9</v>
      </c>
      <c r="J468" s="4"/>
    </row>
    <row r="469" spans="1:10" x14ac:dyDescent="0.25">
      <c r="A469" s="2">
        <v>3</v>
      </c>
      <c r="B469" s="3" t="s">
        <v>41</v>
      </c>
      <c r="C469" s="5">
        <f t="shared" si="138"/>
        <v>1374492.68</v>
      </c>
      <c r="D469" s="5">
        <f t="shared" si="139"/>
        <v>288112.74</v>
      </c>
      <c r="E469" s="5">
        <v>288112.74</v>
      </c>
      <c r="F469" s="5">
        <v>0</v>
      </c>
      <c r="G469" s="5">
        <v>0</v>
      </c>
      <c r="H469" s="5">
        <v>0</v>
      </c>
      <c r="I469" s="5">
        <f t="shared" si="140"/>
        <v>288112.74</v>
      </c>
      <c r="J469" s="4"/>
    </row>
    <row r="470" spans="1:10" x14ac:dyDescent="0.25">
      <c r="A470" s="2">
        <v>4</v>
      </c>
      <c r="B470" s="3" t="s">
        <v>21</v>
      </c>
      <c r="C470" s="5">
        <f t="shared" si="138"/>
        <v>58680</v>
      </c>
      <c r="D470" s="5">
        <f t="shared" si="139"/>
        <v>6297.5</v>
      </c>
      <c r="E470" s="5">
        <v>6297.5</v>
      </c>
      <c r="F470" s="5">
        <v>0</v>
      </c>
      <c r="G470" s="5">
        <v>0</v>
      </c>
      <c r="H470" s="5">
        <v>0</v>
      </c>
      <c r="I470" s="5">
        <f t="shared" si="140"/>
        <v>6297.5</v>
      </c>
      <c r="J470" s="4"/>
    </row>
    <row r="471" spans="1:10" x14ac:dyDescent="0.25">
      <c r="A471" s="2">
        <v>5</v>
      </c>
      <c r="B471" s="3" t="s">
        <v>42</v>
      </c>
      <c r="C471" s="5">
        <f t="shared" si="138"/>
        <v>9811200</v>
      </c>
      <c r="D471" s="5">
        <f t="shared" si="139"/>
        <v>1109150</v>
      </c>
      <c r="E471" s="5">
        <v>1109150</v>
      </c>
      <c r="F471" s="5">
        <v>0</v>
      </c>
      <c r="G471" s="5">
        <v>0</v>
      </c>
      <c r="H471" s="5">
        <v>0</v>
      </c>
      <c r="I471" s="5">
        <f t="shared" si="140"/>
        <v>1109150</v>
      </c>
      <c r="J471" s="4"/>
    </row>
    <row r="472" spans="1:10" x14ac:dyDescent="0.25">
      <c r="A472" s="2">
        <v>6</v>
      </c>
      <c r="B472" s="3" t="s">
        <v>35</v>
      </c>
      <c r="C472" s="5">
        <f t="shared" si="138"/>
        <v>390</v>
      </c>
      <c r="D472" s="5">
        <f t="shared" si="139"/>
        <v>390</v>
      </c>
      <c r="E472" s="5">
        <v>390</v>
      </c>
      <c r="F472" s="5">
        <v>0</v>
      </c>
      <c r="G472" s="5">
        <v>0</v>
      </c>
      <c r="H472" s="5">
        <v>0</v>
      </c>
      <c r="I472" s="5">
        <f t="shared" si="140"/>
        <v>390</v>
      </c>
      <c r="J472" s="4"/>
    </row>
    <row r="473" spans="1:10" x14ac:dyDescent="0.25">
      <c r="A473" s="2">
        <v>7</v>
      </c>
      <c r="B473" s="3" t="s">
        <v>43</v>
      </c>
      <c r="C473" s="5">
        <f t="shared" si="138"/>
        <v>199000</v>
      </c>
      <c r="D473" s="5">
        <f t="shared" si="139"/>
        <v>112000</v>
      </c>
      <c r="E473" s="5">
        <v>112000</v>
      </c>
      <c r="F473" s="5">
        <v>0</v>
      </c>
      <c r="G473" s="5">
        <v>0</v>
      </c>
      <c r="H473" s="5">
        <v>0</v>
      </c>
      <c r="I473" s="5">
        <f t="shared" si="140"/>
        <v>112000</v>
      </c>
      <c r="J473" s="4"/>
    </row>
    <row r="474" spans="1:10" x14ac:dyDescent="0.25">
      <c r="A474" s="2">
        <v>8</v>
      </c>
      <c r="B474" s="3" t="s">
        <v>44</v>
      </c>
      <c r="C474" s="5">
        <f t="shared" si="138"/>
        <v>9032600</v>
      </c>
      <c r="D474" s="5">
        <f t="shared" si="139"/>
        <v>1154755</v>
      </c>
      <c r="E474" s="5">
        <v>1154755</v>
      </c>
      <c r="F474" s="5">
        <v>0</v>
      </c>
      <c r="G474" s="5">
        <v>0</v>
      </c>
      <c r="H474" s="5">
        <v>0</v>
      </c>
      <c r="I474" s="5">
        <f t="shared" si="140"/>
        <v>1154755</v>
      </c>
      <c r="J474" s="4"/>
    </row>
    <row r="475" spans="1:10" x14ac:dyDescent="0.25">
      <c r="A475" s="2">
        <v>9</v>
      </c>
      <c r="B475" s="3" t="s">
        <v>45</v>
      </c>
      <c r="C475" s="5">
        <f t="shared" si="138"/>
        <v>0</v>
      </c>
      <c r="D475" s="5">
        <f t="shared" si="139"/>
        <v>0</v>
      </c>
      <c r="E475" s="5">
        <v>0</v>
      </c>
      <c r="F475" s="5">
        <v>0</v>
      </c>
      <c r="G475" s="5">
        <v>0</v>
      </c>
      <c r="H475" s="5">
        <v>0</v>
      </c>
      <c r="I475" s="5">
        <f t="shared" si="140"/>
        <v>0</v>
      </c>
      <c r="J475" s="4"/>
    </row>
    <row r="476" spans="1:10" x14ac:dyDescent="0.25">
      <c r="A476" s="2">
        <v>10</v>
      </c>
      <c r="B476" s="3" t="s">
        <v>33</v>
      </c>
      <c r="C476" s="5">
        <f t="shared" si="138"/>
        <v>0</v>
      </c>
      <c r="D476" s="5">
        <f t="shared" si="139"/>
        <v>0</v>
      </c>
      <c r="E476" s="5">
        <v>0</v>
      </c>
      <c r="F476" s="5">
        <v>0</v>
      </c>
      <c r="G476" s="5">
        <v>0</v>
      </c>
      <c r="H476" s="5">
        <v>0</v>
      </c>
      <c r="I476" s="5">
        <f t="shared" si="140"/>
        <v>0</v>
      </c>
      <c r="J476" s="4"/>
    </row>
    <row r="477" spans="1:10" x14ac:dyDescent="0.25">
      <c r="A477" s="2">
        <v>11</v>
      </c>
      <c r="B477" s="3" t="s">
        <v>25</v>
      </c>
      <c r="C477" s="5">
        <f t="shared" si="138"/>
        <v>1433322</v>
      </c>
      <c r="D477" s="5">
        <f t="shared" si="139"/>
        <v>184800</v>
      </c>
      <c r="E477" s="5">
        <v>184800</v>
      </c>
      <c r="F477" s="5">
        <v>0</v>
      </c>
      <c r="G477" s="5">
        <v>0</v>
      </c>
      <c r="H477" s="5">
        <v>0</v>
      </c>
      <c r="I477" s="5">
        <f t="shared" si="140"/>
        <v>184800</v>
      </c>
      <c r="J477" s="4"/>
    </row>
    <row r="478" spans="1:10" x14ac:dyDescent="0.25">
      <c r="A478" s="2">
        <v>12</v>
      </c>
      <c r="B478" s="3" t="s">
        <v>67</v>
      </c>
      <c r="C478" s="5">
        <f t="shared" si="138"/>
        <v>21876</v>
      </c>
      <c r="D478" s="5">
        <f t="shared" si="139"/>
        <v>0</v>
      </c>
      <c r="E478" s="5">
        <v>0</v>
      </c>
      <c r="F478" s="5">
        <v>0</v>
      </c>
      <c r="G478" s="5">
        <v>0</v>
      </c>
      <c r="H478" s="5">
        <v>0</v>
      </c>
      <c r="I478" s="5">
        <f t="shared" si="140"/>
        <v>0</v>
      </c>
      <c r="J478" s="4"/>
    </row>
    <row r="479" spans="1:10" x14ac:dyDescent="0.25">
      <c r="A479" s="2">
        <v>13</v>
      </c>
      <c r="B479" s="3" t="s">
        <v>68</v>
      </c>
      <c r="C479" s="5">
        <f t="shared" si="138"/>
        <v>0</v>
      </c>
      <c r="D479" s="5">
        <f t="shared" si="139"/>
        <v>0</v>
      </c>
      <c r="E479" s="5">
        <v>0</v>
      </c>
      <c r="F479" s="5">
        <v>0</v>
      </c>
      <c r="G479" s="5">
        <v>0</v>
      </c>
      <c r="H479" s="5">
        <v>0</v>
      </c>
      <c r="I479" s="5">
        <f t="shared" si="140"/>
        <v>0</v>
      </c>
      <c r="J479" s="4"/>
    </row>
    <row r="480" spans="1:10" x14ac:dyDescent="0.25">
      <c r="A480" s="2">
        <v>14</v>
      </c>
      <c r="B480" s="3" t="s">
        <v>66</v>
      </c>
      <c r="C480" s="5">
        <f t="shared" si="138"/>
        <v>12500</v>
      </c>
      <c r="D480" s="5">
        <f t="shared" si="139"/>
        <v>0</v>
      </c>
      <c r="E480" s="5">
        <v>0</v>
      </c>
      <c r="F480" s="5">
        <v>0</v>
      </c>
      <c r="G480" s="5">
        <v>0</v>
      </c>
      <c r="H480" s="5">
        <v>0</v>
      </c>
      <c r="I480" s="5">
        <f t="shared" si="140"/>
        <v>0</v>
      </c>
      <c r="J480" s="4"/>
    </row>
    <row r="481" spans="1:10" x14ac:dyDescent="0.25">
      <c r="A481" s="119" t="s">
        <v>65</v>
      </c>
      <c r="B481" s="119"/>
      <c r="C481" s="114">
        <f>SUM(C467:C480)</f>
        <v>171650250.42000002</v>
      </c>
      <c r="D481" s="114">
        <f>SUM(D467:D480)</f>
        <v>27873449.639999997</v>
      </c>
      <c r="E481" s="114">
        <f t="shared" ref="E481:I481" si="141">SUM(E467:E480)</f>
        <v>27873449.639999997</v>
      </c>
      <c r="F481" s="114">
        <f t="shared" si="141"/>
        <v>0</v>
      </c>
      <c r="G481" s="114">
        <f t="shared" si="141"/>
        <v>0</v>
      </c>
      <c r="H481" s="114">
        <f t="shared" si="141"/>
        <v>0</v>
      </c>
      <c r="I481" s="114">
        <f t="shared" si="141"/>
        <v>27873449.639999997</v>
      </c>
      <c r="J481" s="114"/>
    </row>
    <row r="482" spans="1:10" x14ac:dyDescent="0.25">
      <c r="A482" s="108" t="s">
        <v>11</v>
      </c>
      <c r="B482" s="109" t="s">
        <v>12</v>
      </c>
      <c r="C482" s="116"/>
      <c r="D482" s="117"/>
      <c r="E482" s="117"/>
      <c r="F482" s="117"/>
      <c r="G482" s="117"/>
      <c r="H482" s="117"/>
      <c r="I482" s="117"/>
      <c r="J482" s="118"/>
    </row>
    <row r="483" spans="1:10" x14ac:dyDescent="0.25">
      <c r="A483" s="2">
        <v>1</v>
      </c>
      <c r="B483" s="3" t="s">
        <v>46</v>
      </c>
      <c r="C483" s="5">
        <f t="shared" ref="C483:C487" si="142">SUM(D483+C410)</f>
        <v>831739.3</v>
      </c>
      <c r="D483" s="5">
        <f t="shared" ref="D483:D487" si="143">SUM(E483,F483)</f>
        <v>92008</v>
      </c>
      <c r="E483" s="5">
        <v>92008</v>
      </c>
      <c r="F483" s="5">
        <v>0</v>
      </c>
      <c r="G483" s="5">
        <v>0</v>
      </c>
      <c r="H483" s="5">
        <v>0</v>
      </c>
      <c r="I483" s="5">
        <f t="shared" ref="I483:I487" si="144">SUM(E483+G483+H483)</f>
        <v>92008</v>
      </c>
      <c r="J483" s="4"/>
    </row>
    <row r="484" spans="1:10" x14ac:dyDescent="0.25">
      <c r="A484" s="2">
        <v>2</v>
      </c>
      <c r="B484" s="3" t="s">
        <v>25</v>
      </c>
      <c r="C484" s="5">
        <f t="shared" si="142"/>
        <v>816280</v>
      </c>
      <c r="D484" s="5">
        <f t="shared" si="143"/>
        <v>53716</v>
      </c>
      <c r="E484" s="5">
        <v>53716</v>
      </c>
      <c r="F484" s="5">
        <v>0</v>
      </c>
      <c r="G484" s="5">
        <v>0</v>
      </c>
      <c r="H484" s="5">
        <v>0</v>
      </c>
      <c r="I484" s="5">
        <f t="shared" si="144"/>
        <v>53716</v>
      </c>
      <c r="J484" s="4"/>
    </row>
    <row r="485" spans="1:10" x14ac:dyDescent="0.25">
      <c r="A485" s="2">
        <v>3</v>
      </c>
      <c r="B485" s="3" t="s">
        <v>32</v>
      </c>
      <c r="C485" s="5">
        <f t="shared" si="142"/>
        <v>4070156.25</v>
      </c>
      <c r="D485" s="5">
        <f t="shared" si="143"/>
        <v>364062.5</v>
      </c>
      <c r="E485" s="5">
        <v>364062.5</v>
      </c>
      <c r="F485" s="5">
        <v>0</v>
      </c>
      <c r="G485" s="5">
        <v>0</v>
      </c>
      <c r="H485" s="5">
        <v>0</v>
      </c>
      <c r="I485" s="5">
        <f t="shared" si="144"/>
        <v>364062.5</v>
      </c>
      <c r="J485" s="4"/>
    </row>
    <row r="486" spans="1:10" x14ac:dyDescent="0.25">
      <c r="A486" s="2">
        <v>4</v>
      </c>
      <c r="B486" s="3" t="s">
        <v>44</v>
      </c>
      <c r="C486" s="5">
        <f t="shared" si="142"/>
        <v>3569750</v>
      </c>
      <c r="D486" s="5">
        <f t="shared" si="143"/>
        <v>313250</v>
      </c>
      <c r="E486" s="5">
        <v>313250</v>
      </c>
      <c r="F486" s="5">
        <v>0</v>
      </c>
      <c r="G486" s="5">
        <v>0</v>
      </c>
      <c r="H486" s="5">
        <v>0</v>
      </c>
      <c r="I486" s="5">
        <f t="shared" si="144"/>
        <v>313250</v>
      </c>
      <c r="J486" s="4"/>
    </row>
    <row r="487" spans="1:10" x14ac:dyDescent="0.25">
      <c r="A487" s="2">
        <v>5</v>
      </c>
      <c r="B487" s="3" t="s">
        <v>39</v>
      </c>
      <c r="C487" s="5">
        <f t="shared" si="142"/>
        <v>0</v>
      </c>
      <c r="D487" s="5">
        <f t="shared" si="143"/>
        <v>0</v>
      </c>
      <c r="E487" s="5">
        <v>0</v>
      </c>
      <c r="F487" s="5">
        <v>0</v>
      </c>
      <c r="G487" s="5">
        <v>0</v>
      </c>
      <c r="H487" s="5">
        <v>0</v>
      </c>
      <c r="I487" s="5">
        <f t="shared" si="144"/>
        <v>0</v>
      </c>
      <c r="J487" s="4"/>
    </row>
    <row r="488" spans="1:10" x14ac:dyDescent="0.25">
      <c r="A488" s="113" t="s">
        <v>13</v>
      </c>
      <c r="B488" s="113"/>
      <c r="C488" s="114">
        <f>SUM(C483:C487)</f>
        <v>9287925.5500000007</v>
      </c>
      <c r="D488" s="114">
        <f t="shared" ref="D488" si="145">SUM(D483:D487)</f>
        <v>823036.5</v>
      </c>
      <c r="E488" s="114">
        <f>SUM(E483:E487)</f>
        <v>823036.5</v>
      </c>
      <c r="F488" s="114">
        <f t="shared" ref="F488:I488" si="146">SUM(F483:F487)</f>
        <v>0</v>
      </c>
      <c r="G488" s="114">
        <f t="shared" si="146"/>
        <v>0</v>
      </c>
      <c r="H488" s="114">
        <f t="shared" si="146"/>
        <v>0</v>
      </c>
      <c r="I488" s="114">
        <f t="shared" si="146"/>
        <v>823036.5</v>
      </c>
      <c r="J488" s="114"/>
    </row>
    <row r="489" spans="1:10" x14ac:dyDescent="0.25">
      <c r="A489" s="108" t="s">
        <v>14</v>
      </c>
      <c r="B489" s="109" t="s">
        <v>15</v>
      </c>
      <c r="C489" s="116"/>
      <c r="D489" s="117"/>
      <c r="E489" s="117"/>
      <c r="F489" s="117"/>
      <c r="G489" s="117"/>
      <c r="H489" s="117"/>
      <c r="I489" s="117"/>
      <c r="J489" s="118"/>
    </row>
    <row r="490" spans="1:10" x14ac:dyDescent="0.25">
      <c r="A490" s="2">
        <v>1</v>
      </c>
      <c r="B490" s="3" t="s">
        <v>16</v>
      </c>
      <c r="C490" s="5">
        <f t="shared" ref="C490:C491" si="147">SUM(D490+C417)</f>
        <v>17342134.990000002</v>
      </c>
      <c r="D490" s="5">
        <f t="shared" ref="D490:D491" si="148">SUM(E490,F490)</f>
        <v>5497710</v>
      </c>
      <c r="E490" s="5">
        <v>5497710</v>
      </c>
      <c r="F490" s="5">
        <v>0</v>
      </c>
      <c r="G490" s="5">
        <v>0</v>
      </c>
      <c r="H490" s="5">
        <v>0</v>
      </c>
      <c r="I490" s="5">
        <f t="shared" ref="I490:I491" si="149">SUM(E490+G490+H490)</f>
        <v>5497710</v>
      </c>
      <c r="J490" s="4"/>
    </row>
    <row r="491" spans="1:10" x14ac:dyDescent="0.25">
      <c r="A491" s="2">
        <v>2</v>
      </c>
      <c r="B491" s="3" t="s">
        <v>17</v>
      </c>
      <c r="C491" s="5">
        <f t="shared" si="147"/>
        <v>6229275.7000000002</v>
      </c>
      <c r="D491" s="5">
        <f t="shared" si="148"/>
        <v>983898.33</v>
      </c>
      <c r="E491" s="5">
        <v>983898.33</v>
      </c>
      <c r="F491" s="5">
        <v>0</v>
      </c>
      <c r="G491" s="5">
        <v>0</v>
      </c>
      <c r="H491" s="5">
        <v>0</v>
      </c>
      <c r="I491" s="5">
        <f t="shared" si="149"/>
        <v>983898.33</v>
      </c>
      <c r="J491" s="4"/>
    </row>
    <row r="492" spans="1:10" x14ac:dyDescent="0.25">
      <c r="A492" s="113" t="s">
        <v>18</v>
      </c>
      <c r="B492" s="113"/>
      <c r="C492" s="114">
        <f>SUM(C490:C491)</f>
        <v>23571410.690000001</v>
      </c>
      <c r="D492" s="114">
        <f t="shared" ref="D492" si="150">SUM(D490:D491)</f>
        <v>6481608.3300000001</v>
      </c>
      <c r="E492" s="114">
        <f>SUM(E490:E491)</f>
        <v>6481608.3300000001</v>
      </c>
      <c r="F492" s="114">
        <f t="shared" ref="F492:I492" si="151">SUM(F490:F491)</f>
        <v>0</v>
      </c>
      <c r="G492" s="114">
        <f t="shared" si="151"/>
        <v>0</v>
      </c>
      <c r="H492" s="114">
        <f t="shared" si="151"/>
        <v>0</v>
      </c>
      <c r="I492" s="114">
        <f t="shared" si="151"/>
        <v>6481608.3300000001</v>
      </c>
      <c r="J492" s="114"/>
    </row>
    <row r="493" spans="1:10" x14ac:dyDescent="0.25">
      <c r="A493" s="108" t="s">
        <v>19</v>
      </c>
      <c r="B493" s="109" t="s">
        <v>20</v>
      </c>
      <c r="C493" s="116"/>
      <c r="D493" s="117"/>
      <c r="E493" s="117"/>
      <c r="F493" s="117"/>
      <c r="G493" s="117"/>
      <c r="H493" s="117"/>
      <c r="I493" s="117"/>
      <c r="J493" s="118"/>
    </row>
    <row r="494" spans="1:10" x14ac:dyDescent="0.25">
      <c r="A494" s="2">
        <v>1</v>
      </c>
      <c r="B494" s="3" t="s">
        <v>21</v>
      </c>
      <c r="C494" s="5">
        <f>SUM(D494+C421)</f>
        <v>1703009.8399999999</v>
      </c>
      <c r="D494" s="5">
        <f>SUM(E494,F494)</f>
        <v>271694.15999999997</v>
      </c>
      <c r="E494" s="5">
        <v>271694.15999999997</v>
      </c>
      <c r="F494" s="5">
        <v>0</v>
      </c>
      <c r="G494" s="5">
        <v>0</v>
      </c>
      <c r="H494" s="5">
        <v>0</v>
      </c>
      <c r="I494" s="5">
        <f>SUM(E494+G494+H494)</f>
        <v>271694.15999999997</v>
      </c>
      <c r="J494" s="4"/>
    </row>
    <row r="495" spans="1:10" x14ac:dyDescent="0.25">
      <c r="A495" s="113" t="s">
        <v>22</v>
      </c>
      <c r="B495" s="113"/>
      <c r="C495" s="114">
        <f>SUM(C494)</f>
        <v>1703009.8399999999</v>
      </c>
      <c r="D495" s="114">
        <f t="shared" ref="D495:I495" si="152">SUM(D494)</f>
        <v>271694.15999999997</v>
      </c>
      <c r="E495" s="114">
        <f t="shared" si="152"/>
        <v>271694.15999999997</v>
      </c>
      <c r="F495" s="114">
        <f t="shared" si="152"/>
        <v>0</v>
      </c>
      <c r="G495" s="114">
        <f t="shared" si="152"/>
        <v>0</v>
      </c>
      <c r="H495" s="114">
        <f t="shared" si="152"/>
        <v>0</v>
      </c>
      <c r="I495" s="114">
        <f t="shared" si="152"/>
        <v>271694.15999999997</v>
      </c>
      <c r="J495" s="108"/>
    </row>
    <row r="496" spans="1:10" x14ac:dyDescent="0.25">
      <c r="A496" s="108" t="s">
        <v>23</v>
      </c>
      <c r="B496" s="109" t="s">
        <v>24</v>
      </c>
      <c r="C496" s="116"/>
      <c r="D496" s="117"/>
      <c r="E496" s="117"/>
      <c r="F496" s="117"/>
      <c r="G496" s="117"/>
      <c r="H496" s="117"/>
      <c r="I496" s="117"/>
      <c r="J496" s="118"/>
    </row>
    <row r="497" spans="1:10" x14ac:dyDescent="0.25">
      <c r="A497" s="2">
        <v>1</v>
      </c>
      <c r="B497" s="3" t="s">
        <v>25</v>
      </c>
      <c r="C497" s="5">
        <f>SUM(D497+C424)</f>
        <v>361376</v>
      </c>
      <c r="D497" s="5">
        <f>SUM(E497,F497)</f>
        <v>50416</v>
      </c>
      <c r="E497" s="5">
        <v>50416</v>
      </c>
      <c r="F497" s="5">
        <v>0</v>
      </c>
      <c r="G497" s="5">
        <v>0</v>
      </c>
      <c r="H497" s="5">
        <v>0</v>
      </c>
      <c r="I497" s="5">
        <f>SUM(E497+G497+H497)</f>
        <v>50416</v>
      </c>
      <c r="J497" s="4"/>
    </row>
    <row r="498" spans="1:10" x14ac:dyDescent="0.25">
      <c r="A498" s="113" t="s">
        <v>80</v>
      </c>
      <c r="B498" s="113"/>
      <c r="C498" s="114">
        <f>SUM(C497)</f>
        <v>361376</v>
      </c>
      <c r="D498" s="114">
        <f t="shared" ref="D498:I498" si="153">SUM(D497)</f>
        <v>50416</v>
      </c>
      <c r="E498" s="114">
        <f t="shared" si="153"/>
        <v>50416</v>
      </c>
      <c r="F498" s="114">
        <f t="shared" si="153"/>
        <v>0</v>
      </c>
      <c r="G498" s="114">
        <f t="shared" si="153"/>
        <v>0</v>
      </c>
      <c r="H498" s="114">
        <f t="shared" si="153"/>
        <v>0</v>
      </c>
      <c r="I498" s="114">
        <f t="shared" si="153"/>
        <v>50416</v>
      </c>
      <c r="J498" s="108"/>
    </row>
    <row r="499" spans="1:10" x14ac:dyDescent="0.25">
      <c r="A499" s="113" t="s">
        <v>26</v>
      </c>
      <c r="B499" s="113"/>
      <c r="C499" s="114">
        <f t="shared" ref="C499" si="154">SUM(C465+C481+C488+C492+C495+C498)</f>
        <v>385712275.45999998</v>
      </c>
      <c r="D499" s="114">
        <f>SUM(D465+D481+D488+D492+D495+D498)</f>
        <v>54724353.499999985</v>
      </c>
      <c r="E499" s="114">
        <f t="shared" ref="E499:I499" si="155">SUM(E465+E481+E488+E492+E495+E498)</f>
        <v>54706646.29999999</v>
      </c>
      <c r="F499" s="114">
        <f t="shared" si="155"/>
        <v>17707.2</v>
      </c>
      <c r="G499" s="114">
        <f t="shared" si="155"/>
        <v>12358306.18</v>
      </c>
      <c r="H499" s="114">
        <f t="shared" si="155"/>
        <v>0</v>
      </c>
      <c r="I499" s="114">
        <f t="shared" si="155"/>
        <v>67064952.479999989</v>
      </c>
      <c r="J499" s="114"/>
    </row>
    <row r="500" spans="1:10" x14ac:dyDescent="0.25">
      <c r="A500" s="99"/>
      <c r="B500" s="99"/>
      <c r="C500" s="99"/>
      <c r="D500" s="99"/>
      <c r="E500" s="99"/>
      <c r="F500" s="99"/>
      <c r="G500" s="99"/>
      <c r="H500" s="99"/>
      <c r="I500" s="99"/>
      <c r="J500" s="100"/>
    </row>
    <row r="501" spans="1:10" x14ac:dyDescent="0.25">
      <c r="A501" s="101" t="s">
        <v>108</v>
      </c>
      <c r="B501" s="102"/>
      <c r="C501" s="10">
        <f>D499</f>
        <v>54724353.499999985</v>
      </c>
      <c r="D501" s="103" t="s">
        <v>53</v>
      </c>
      <c r="E501" s="103"/>
      <c r="F501" s="103"/>
      <c r="G501" s="44" t="s">
        <v>59</v>
      </c>
      <c r="H501" s="10">
        <v>25476</v>
      </c>
      <c r="I501" s="44" t="s">
        <v>58</v>
      </c>
      <c r="J501" s="11">
        <v>8400</v>
      </c>
    </row>
    <row r="502" spans="1:10" x14ac:dyDescent="0.25">
      <c r="A502" s="6" t="s">
        <v>57</v>
      </c>
      <c r="B502" s="12">
        <v>1747.5</v>
      </c>
      <c r="C502" s="7" t="s">
        <v>56</v>
      </c>
      <c r="D502" s="12">
        <v>0</v>
      </c>
      <c r="E502" s="7" t="s">
        <v>55</v>
      </c>
      <c r="F502" s="12">
        <v>0</v>
      </c>
      <c r="G502" s="7" t="s">
        <v>54</v>
      </c>
      <c r="H502" s="12">
        <v>4675.5</v>
      </c>
      <c r="I502" s="7" t="s">
        <v>63</v>
      </c>
      <c r="J502" s="13">
        <f>SUM(H501+J501+B502+D502+F502+H502)</f>
        <v>40299</v>
      </c>
    </row>
    <row r="503" spans="1:10" x14ac:dyDescent="0.25">
      <c r="A503" s="104" t="s">
        <v>62</v>
      </c>
      <c r="B503" s="105"/>
      <c r="C503" s="14">
        <f>SUM(E430)</f>
        <v>267939</v>
      </c>
      <c r="D503" s="45" t="s">
        <v>60</v>
      </c>
      <c r="E503" s="14">
        <f>SUM(J502+C503)</f>
        <v>308238</v>
      </c>
      <c r="F503" s="106" t="s">
        <v>61</v>
      </c>
      <c r="G503" s="106"/>
      <c r="H503" s="106"/>
      <c r="I503" s="8"/>
      <c r="J503" s="9"/>
    </row>
    <row r="504" spans="1:10" x14ac:dyDescent="0.25">
      <c r="A504" s="15" t="s">
        <v>71</v>
      </c>
      <c r="B504" s="97" t="s">
        <v>136</v>
      </c>
      <c r="C504" s="97"/>
      <c r="D504" s="97"/>
      <c r="E504" s="97"/>
      <c r="F504" s="97"/>
      <c r="G504" s="97"/>
      <c r="H504" s="97"/>
      <c r="I504" s="97"/>
      <c r="J504" s="97"/>
    </row>
    <row r="505" spans="1:10" x14ac:dyDescent="0.25">
      <c r="A505" s="16"/>
      <c r="B505" s="98"/>
      <c r="C505" s="98"/>
      <c r="D505" s="98"/>
      <c r="E505" s="98"/>
      <c r="F505" s="98"/>
      <c r="G505" s="98"/>
      <c r="H505" s="98"/>
      <c r="I505" s="98"/>
      <c r="J505" s="98"/>
    </row>
    <row r="506" spans="1:10" x14ac:dyDescent="0.25">
      <c r="A506" s="16"/>
      <c r="B506" s="98"/>
      <c r="C506" s="98"/>
      <c r="D506" s="98"/>
      <c r="E506" s="98"/>
      <c r="F506" s="98"/>
      <c r="G506" s="98"/>
      <c r="H506" s="98"/>
      <c r="I506" s="98"/>
      <c r="J506" s="98"/>
    </row>
    <row r="507" spans="1:10" x14ac:dyDescent="0.25">
      <c r="A507" s="16"/>
      <c r="B507" s="98"/>
      <c r="C507" s="98"/>
      <c r="D507" s="98"/>
      <c r="E507" s="98"/>
      <c r="F507" s="98"/>
      <c r="G507" s="98"/>
      <c r="H507" s="98"/>
      <c r="I507" s="98"/>
      <c r="J507" s="98"/>
    </row>
    <row r="508" spans="1:10" x14ac:dyDescent="0.25">
      <c r="A508" s="16"/>
      <c r="B508" s="17"/>
      <c r="C508" s="17"/>
      <c r="D508" s="17"/>
      <c r="E508" s="17"/>
      <c r="F508" s="17"/>
      <c r="G508" s="17"/>
      <c r="H508" s="17"/>
      <c r="I508" s="17"/>
      <c r="J508" s="17"/>
    </row>
    <row r="509" spans="1:10" x14ac:dyDescent="0.25">
      <c r="B509" s="16"/>
      <c r="C509" s="16"/>
      <c r="D509" s="16"/>
      <c r="E509" s="16"/>
      <c r="F509" s="16"/>
      <c r="G509" s="16"/>
      <c r="H509" s="16"/>
      <c r="I509" s="16"/>
      <c r="J509" s="16"/>
    </row>
    <row r="511" spans="1:10" ht="16.5" x14ac:dyDescent="0.25">
      <c r="A511" s="96" t="s">
        <v>47</v>
      </c>
      <c r="B511" s="96"/>
      <c r="C511" s="42"/>
      <c r="D511" s="96" t="s">
        <v>48</v>
      </c>
      <c r="E511" s="96"/>
      <c r="F511" s="96"/>
      <c r="G511" s="42"/>
      <c r="H511" s="96" t="s">
        <v>49</v>
      </c>
      <c r="I511" s="96"/>
      <c r="J511" s="96"/>
    </row>
    <row r="512" spans="1:10" ht="21.75" x14ac:dyDescent="0.25">
      <c r="A512" s="80" t="s">
        <v>0</v>
      </c>
      <c r="B512" s="80"/>
      <c r="C512" s="80"/>
      <c r="D512" s="80"/>
      <c r="E512" s="80"/>
      <c r="F512" s="80"/>
      <c r="G512" s="80"/>
      <c r="H512" s="80"/>
      <c r="I512" s="80"/>
      <c r="J512" s="80"/>
    </row>
    <row r="513" spans="1:10" ht="19.5" x14ac:dyDescent="0.25">
      <c r="A513" s="81" t="s">
        <v>1</v>
      </c>
      <c r="B513" s="81"/>
      <c r="C513" s="81"/>
      <c r="D513" s="81"/>
      <c r="E513" s="81"/>
      <c r="F513" s="81"/>
      <c r="G513" s="81"/>
      <c r="H513" s="81"/>
      <c r="I513" s="81"/>
      <c r="J513" s="81"/>
    </row>
    <row r="514" spans="1:10" ht="19.5" x14ac:dyDescent="0.25">
      <c r="A514" s="82" t="s">
        <v>137</v>
      </c>
      <c r="B514" s="82"/>
      <c r="C514" s="82"/>
      <c r="D514" s="82"/>
      <c r="E514" s="82"/>
      <c r="F514" s="82"/>
      <c r="G514" s="82"/>
      <c r="H514" s="82"/>
      <c r="I514" s="82"/>
      <c r="J514" s="82"/>
    </row>
    <row r="515" spans="1:10" ht="16.5" x14ac:dyDescent="0.25">
      <c r="A515" s="83" t="s">
        <v>2</v>
      </c>
      <c r="B515" s="83" t="s">
        <v>3</v>
      </c>
      <c r="C515" s="83" t="s">
        <v>4</v>
      </c>
      <c r="D515" s="84" t="s">
        <v>110</v>
      </c>
      <c r="E515" s="84" t="s">
        <v>111</v>
      </c>
      <c r="F515" s="84" t="s">
        <v>112</v>
      </c>
      <c r="G515" s="83" t="s">
        <v>69</v>
      </c>
      <c r="H515" s="83"/>
      <c r="I515" s="84" t="s">
        <v>5</v>
      </c>
      <c r="J515" s="83" t="s">
        <v>6</v>
      </c>
    </row>
    <row r="516" spans="1:10" ht="33" x14ac:dyDescent="0.25">
      <c r="A516" s="83"/>
      <c r="B516" s="83"/>
      <c r="C516" s="83"/>
      <c r="D516" s="84"/>
      <c r="E516" s="84"/>
      <c r="F516" s="84"/>
      <c r="G516" s="47" t="s">
        <v>75</v>
      </c>
      <c r="H516" s="48" t="s">
        <v>76</v>
      </c>
      <c r="I516" s="84"/>
      <c r="J516" s="83"/>
    </row>
    <row r="517" spans="1:10" ht="16.5" x14ac:dyDescent="0.25">
      <c r="A517" s="107">
        <v>1</v>
      </c>
      <c r="B517" s="107">
        <v>2</v>
      </c>
      <c r="C517" s="107">
        <v>3</v>
      </c>
      <c r="D517" s="107" t="s">
        <v>50</v>
      </c>
      <c r="E517" s="107">
        <v>5</v>
      </c>
      <c r="F517" s="107">
        <v>6</v>
      </c>
      <c r="G517" s="107">
        <v>7</v>
      </c>
      <c r="H517" s="107">
        <v>8</v>
      </c>
      <c r="I517" s="107" t="s">
        <v>51</v>
      </c>
      <c r="J517" s="107">
        <v>10</v>
      </c>
    </row>
    <row r="518" spans="1:10" x14ac:dyDescent="0.25">
      <c r="A518" s="85"/>
      <c r="B518" s="86"/>
      <c r="C518" s="86"/>
      <c r="D518" s="86"/>
      <c r="E518" s="86"/>
      <c r="F518" s="86"/>
      <c r="G518" s="86"/>
      <c r="H518" s="86"/>
      <c r="I518" s="86"/>
      <c r="J518" s="87"/>
    </row>
    <row r="519" spans="1:10" x14ac:dyDescent="0.25">
      <c r="A519" s="108" t="s">
        <v>7</v>
      </c>
      <c r="B519" s="109" t="s">
        <v>8</v>
      </c>
      <c r="C519" s="110"/>
      <c r="D519" s="111"/>
      <c r="E519" s="111"/>
      <c r="F519" s="111"/>
      <c r="G519" s="111"/>
      <c r="H519" s="111"/>
      <c r="I519" s="111"/>
      <c r="J519" s="112"/>
    </row>
    <row r="520" spans="1:10" x14ac:dyDescent="0.25">
      <c r="A520" s="2">
        <v>1</v>
      </c>
      <c r="B520" s="3" t="s">
        <v>27</v>
      </c>
      <c r="C520" s="5">
        <f>SUM(D520+C447)</f>
        <v>40460959.550000004</v>
      </c>
      <c r="D520" s="5">
        <f>SUM(E520,F520)</f>
        <v>4573088.3600000003</v>
      </c>
      <c r="E520" s="5">
        <v>4573088.3600000003</v>
      </c>
      <c r="F520" s="5">
        <v>0</v>
      </c>
      <c r="G520" s="5">
        <v>0</v>
      </c>
      <c r="H520" s="5">
        <v>0</v>
      </c>
      <c r="I520" s="5">
        <f>SUM(E520+G520+H520)</f>
        <v>4573088.3600000003</v>
      </c>
      <c r="J520" s="4"/>
    </row>
    <row r="521" spans="1:10" x14ac:dyDescent="0.25">
      <c r="A521" s="2">
        <v>2</v>
      </c>
      <c r="B521" s="3" t="s">
        <v>28</v>
      </c>
      <c r="C521" s="5">
        <f t="shared" ref="C521:C537" si="156">SUM(D521+C448)</f>
        <v>29748518.890000001</v>
      </c>
      <c r="D521" s="5">
        <f t="shared" ref="D521:D537" si="157">SUM(E521,F521)</f>
        <v>3047606.78</v>
      </c>
      <c r="E521" s="5">
        <v>3047606.78</v>
      </c>
      <c r="F521" s="5">
        <v>0</v>
      </c>
      <c r="G521" s="5">
        <v>0</v>
      </c>
      <c r="H521" s="5">
        <v>0</v>
      </c>
      <c r="I521" s="5">
        <f t="shared" ref="I521" si="158">SUM(E521+G521+H521)</f>
        <v>3047606.78</v>
      </c>
      <c r="J521" s="4"/>
    </row>
    <row r="522" spans="1:10" x14ac:dyDescent="0.25">
      <c r="A522" s="2">
        <v>3</v>
      </c>
      <c r="B522" s="3" t="s">
        <v>29</v>
      </c>
      <c r="C522" s="5">
        <f t="shared" si="156"/>
        <v>95656486.75</v>
      </c>
      <c r="D522" s="5">
        <f t="shared" si="157"/>
        <v>10641882.43</v>
      </c>
      <c r="E522" s="5">
        <v>10641882.43</v>
      </c>
      <c r="F522" s="5">
        <v>0</v>
      </c>
      <c r="G522" s="5">
        <v>0</v>
      </c>
      <c r="H522" s="5">
        <v>0</v>
      </c>
      <c r="I522" s="5">
        <f>SUM(E522+G522+H522)</f>
        <v>10641882.43</v>
      </c>
      <c r="J522" s="4"/>
    </row>
    <row r="523" spans="1:10" x14ac:dyDescent="0.25">
      <c r="A523" s="2">
        <v>4</v>
      </c>
      <c r="B523" s="3" t="s">
        <v>30</v>
      </c>
      <c r="C523" s="5">
        <f t="shared" si="156"/>
        <v>3556315.66</v>
      </c>
      <c r="D523" s="5">
        <f t="shared" si="157"/>
        <v>370214.24</v>
      </c>
      <c r="E523" s="5">
        <v>370214.24</v>
      </c>
      <c r="F523" s="5">
        <v>0</v>
      </c>
      <c r="G523" s="5">
        <v>0</v>
      </c>
      <c r="H523" s="5">
        <v>0</v>
      </c>
      <c r="I523" s="5">
        <f t="shared" ref="I523:I537" si="159">SUM(E523+G523+H523)</f>
        <v>370214.24</v>
      </c>
      <c r="J523" s="4"/>
    </row>
    <row r="524" spans="1:10" x14ac:dyDescent="0.25">
      <c r="A524" s="2">
        <v>5</v>
      </c>
      <c r="B524" s="3" t="s">
        <v>25</v>
      </c>
      <c r="C524" s="5">
        <f t="shared" si="156"/>
        <v>3992112</v>
      </c>
      <c r="D524" s="5">
        <f t="shared" si="157"/>
        <v>403732</v>
      </c>
      <c r="E524" s="5">
        <v>403732</v>
      </c>
      <c r="F524" s="5">
        <v>0</v>
      </c>
      <c r="G524" s="5">
        <v>17707.2</v>
      </c>
      <c r="H524" s="5">
        <v>0</v>
      </c>
      <c r="I524" s="5">
        <f t="shared" si="159"/>
        <v>421439.2</v>
      </c>
      <c r="J524" s="4"/>
    </row>
    <row r="525" spans="1:10" x14ac:dyDescent="0.25">
      <c r="A525" s="2">
        <v>6</v>
      </c>
      <c r="B525" s="3" t="s">
        <v>32</v>
      </c>
      <c r="C525" s="5">
        <f t="shared" si="156"/>
        <v>17478375</v>
      </c>
      <c r="D525" s="5">
        <f t="shared" si="157"/>
        <v>1626375</v>
      </c>
      <c r="E525" s="5">
        <v>1626375</v>
      </c>
      <c r="F525" s="5">
        <v>0</v>
      </c>
      <c r="G525" s="5">
        <v>0</v>
      </c>
      <c r="H525" s="5">
        <v>0</v>
      </c>
      <c r="I525" s="5">
        <f t="shared" si="159"/>
        <v>1626375</v>
      </c>
      <c r="J525" s="4"/>
    </row>
    <row r="526" spans="1:10" x14ac:dyDescent="0.25">
      <c r="A526" s="2">
        <v>7</v>
      </c>
      <c r="B526" s="3" t="s">
        <v>31</v>
      </c>
      <c r="C526" s="5">
        <f t="shared" si="156"/>
        <v>7108662.5</v>
      </c>
      <c r="D526" s="5">
        <f t="shared" si="157"/>
        <v>798737.5</v>
      </c>
      <c r="E526" s="5">
        <v>798737.5</v>
      </c>
      <c r="F526" s="5">
        <v>0</v>
      </c>
      <c r="G526" s="5">
        <v>0</v>
      </c>
      <c r="H526" s="5">
        <v>0</v>
      </c>
      <c r="I526" s="5">
        <f t="shared" si="159"/>
        <v>798737.5</v>
      </c>
      <c r="J526" s="4"/>
    </row>
    <row r="527" spans="1:10" x14ac:dyDescent="0.25">
      <c r="A527" s="2">
        <v>8</v>
      </c>
      <c r="B527" s="3" t="s">
        <v>33</v>
      </c>
      <c r="C527" s="5">
        <f t="shared" si="156"/>
        <v>450157</v>
      </c>
      <c r="D527" s="5">
        <f t="shared" si="157"/>
        <v>39705</v>
      </c>
      <c r="E527" s="5">
        <v>39705</v>
      </c>
      <c r="F527" s="5">
        <v>0</v>
      </c>
      <c r="G527" s="5">
        <v>0</v>
      </c>
      <c r="H527" s="5">
        <v>0</v>
      </c>
      <c r="I527" s="5">
        <f t="shared" si="159"/>
        <v>39705</v>
      </c>
      <c r="J527" s="4"/>
    </row>
    <row r="528" spans="1:10" x14ac:dyDescent="0.25">
      <c r="A528" s="2">
        <v>9</v>
      </c>
      <c r="B528" s="3" t="s">
        <v>52</v>
      </c>
      <c r="C528" s="5">
        <f t="shared" si="156"/>
        <v>1555695.6400000001</v>
      </c>
      <c r="D528" s="5">
        <f t="shared" si="157"/>
        <v>274695.64</v>
      </c>
      <c r="E528" s="5">
        <v>274695.64</v>
      </c>
      <c r="F528" s="5">
        <v>0</v>
      </c>
      <c r="G528" s="5">
        <v>0</v>
      </c>
      <c r="H528" s="5">
        <v>0</v>
      </c>
      <c r="I528" s="5">
        <f t="shared" si="159"/>
        <v>274695.64</v>
      </c>
      <c r="J528" s="4"/>
    </row>
    <row r="529" spans="1:10" x14ac:dyDescent="0.25">
      <c r="A529" s="2">
        <v>10</v>
      </c>
      <c r="B529" s="3" t="s">
        <v>37</v>
      </c>
      <c r="C529" s="5">
        <f t="shared" si="156"/>
        <v>0</v>
      </c>
      <c r="D529" s="5">
        <f t="shared" si="157"/>
        <v>0</v>
      </c>
      <c r="E529" s="5">
        <v>0</v>
      </c>
      <c r="F529" s="5">
        <v>0</v>
      </c>
      <c r="G529" s="5">
        <v>0</v>
      </c>
      <c r="H529" s="5">
        <v>0</v>
      </c>
      <c r="I529" s="5">
        <f t="shared" si="159"/>
        <v>0</v>
      </c>
      <c r="J529" s="4"/>
    </row>
    <row r="530" spans="1:10" x14ac:dyDescent="0.25">
      <c r="A530" s="2">
        <v>11</v>
      </c>
      <c r="B530" s="3" t="s">
        <v>35</v>
      </c>
      <c r="C530" s="5">
        <f t="shared" si="156"/>
        <v>0</v>
      </c>
      <c r="D530" s="5">
        <f t="shared" si="157"/>
        <v>0</v>
      </c>
      <c r="E530" s="5">
        <v>0</v>
      </c>
      <c r="F530" s="5">
        <v>0</v>
      </c>
      <c r="G530" s="5">
        <v>0</v>
      </c>
      <c r="H530" s="5">
        <v>0</v>
      </c>
      <c r="I530" s="5">
        <f t="shared" si="159"/>
        <v>0</v>
      </c>
      <c r="J530" s="4"/>
    </row>
    <row r="531" spans="1:10" x14ac:dyDescent="0.25">
      <c r="A531" s="2">
        <v>12</v>
      </c>
      <c r="B531" s="3" t="s">
        <v>21</v>
      </c>
      <c r="C531" s="5">
        <f t="shared" si="156"/>
        <v>0</v>
      </c>
      <c r="D531" s="5">
        <f t="shared" si="157"/>
        <v>0</v>
      </c>
      <c r="E531" s="5">
        <v>0</v>
      </c>
      <c r="F531" s="5">
        <v>0</v>
      </c>
      <c r="G531" s="5">
        <v>0</v>
      </c>
      <c r="H531" s="5">
        <v>0</v>
      </c>
      <c r="I531" s="5">
        <f t="shared" si="159"/>
        <v>0</v>
      </c>
      <c r="J531" s="4"/>
    </row>
    <row r="532" spans="1:10" x14ac:dyDescent="0.25">
      <c r="A532" s="2">
        <v>13</v>
      </c>
      <c r="B532" s="3" t="s">
        <v>36</v>
      </c>
      <c r="C532" s="5">
        <f t="shared" si="156"/>
        <v>6849.7</v>
      </c>
      <c r="D532" s="5">
        <f t="shared" si="157"/>
        <v>6849.7</v>
      </c>
      <c r="E532" s="5">
        <v>6849.7</v>
      </c>
      <c r="F532" s="5">
        <v>0</v>
      </c>
      <c r="G532" s="5">
        <v>0</v>
      </c>
      <c r="H532" s="5">
        <v>0</v>
      </c>
      <c r="I532" s="5">
        <f t="shared" si="159"/>
        <v>6849.7</v>
      </c>
      <c r="J532" s="4"/>
    </row>
    <row r="533" spans="1:10" x14ac:dyDescent="0.25">
      <c r="A533" s="2">
        <v>14</v>
      </c>
      <c r="B533" s="3" t="s">
        <v>34</v>
      </c>
      <c r="C533" s="5">
        <f t="shared" si="156"/>
        <v>7169.9</v>
      </c>
      <c r="D533" s="5">
        <f t="shared" si="157"/>
        <v>0</v>
      </c>
      <c r="E533" s="5">
        <v>0</v>
      </c>
      <c r="F533" s="5">
        <v>0</v>
      </c>
      <c r="G533" s="5">
        <v>0</v>
      </c>
      <c r="H533" s="5">
        <v>0</v>
      </c>
      <c r="I533" s="5">
        <f t="shared" si="159"/>
        <v>0</v>
      </c>
      <c r="J533" s="4"/>
    </row>
    <row r="534" spans="1:10" x14ac:dyDescent="0.25">
      <c r="A534" s="2">
        <v>15</v>
      </c>
      <c r="B534" s="3" t="s">
        <v>38</v>
      </c>
      <c r="C534" s="5">
        <f t="shared" si="156"/>
        <v>0</v>
      </c>
      <c r="D534" s="5">
        <f t="shared" si="157"/>
        <v>0</v>
      </c>
      <c r="E534" s="5">
        <v>0</v>
      </c>
      <c r="F534" s="5">
        <v>0</v>
      </c>
      <c r="G534" s="5">
        <v>0</v>
      </c>
      <c r="H534" s="5">
        <v>0</v>
      </c>
      <c r="I534" s="5">
        <f t="shared" si="159"/>
        <v>0</v>
      </c>
      <c r="J534" s="4"/>
    </row>
    <row r="535" spans="1:10" x14ac:dyDescent="0.25">
      <c r="A535" s="2">
        <v>16</v>
      </c>
      <c r="B535" s="3" t="s">
        <v>40</v>
      </c>
      <c r="C535" s="5">
        <f t="shared" si="156"/>
        <v>2561.62</v>
      </c>
      <c r="D535" s="5">
        <f t="shared" si="157"/>
        <v>183.6</v>
      </c>
      <c r="E535" s="5">
        <v>183.6</v>
      </c>
      <c r="F535" s="5">
        <v>0</v>
      </c>
      <c r="G535" s="5">
        <v>0</v>
      </c>
      <c r="H535" s="5">
        <v>0</v>
      </c>
      <c r="I535" s="5">
        <f t="shared" si="159"/>
        <v>183.6</v>
      </c>
      <c r="J535" s="4"/>
    </row>
    <row r="536" spans="1:10" x14ac:dyDescent="0.25">
      <c r="A536" s="2">
        <v>17</v>
      </c>
      <c r="B536" s="3" t="s">
        <v>70</v>
      </c>
      <c r="C536" s="5">
        <f t="shared" si="156"/>
        <v>1026750</v>
      </c>
      <c r="D536" s="5">
        <f t="shared" si="157"/>
        <v>130000</v>
      </c>
      <c r="E536" s="5">
        <v>130000</v>
      </c>
      <c r="F536" s="5">
        <v>0</v>
      </c>
      <c r="G536" s="5">
        <v>0</v>
      </c>
      <c r="H536" s="5">
        <v>0</v>
      </c>
      <c r="I536" s="5">
        <f t="shared" si="159"/>
        <v>130000</v>
      </c>
      <c r="J536" s="4"/>
    </row>
    <row r="537" spans="1:10" x14ac:dyDescent="0.25">
      <c r="A537" s="2">
        <v>18</v>
      </c>
      <c r="B537" s="3" t="s">
        <v>39</v>
      </c>
      <c r="C537" s="5">
        <f t="shared" si="156"/>
        <v>778.66</v>
      </c>
      <c r="D537" s="5">
        <f t="shared" si="157"/>
        <v>19.66</v>
      </c>
      <c r="E537" s="5">
        <v>19.66</v>
      </c>
      <c r="F537" s="5">
        <v>0</v>
      </c>
      <c r="G537" s="5">
        <v>0</v>
      </c>
      <c r="H537" s="5">
        <v>0</v>
      </c>
      <c r="I537" s="5">
        <f t="shared" si="159"/>
        <v>19.66</v>
      </c>
      <c r="J537" s="4"/>
    </row>
    <row r="538" spans="1:10" x14ac:dyDescent="0.25">
      <c r="A538" s="113" t="s">
        <v>10</v>
      </c>
      <c r="B538" s="113"/>
      <c r="C538" s="114">
        <f>SUM(C520:C537)</f>
        <v>201051392.86999997</v>
      </c>
      <c r="D538" s="114">
        <f t="shared" ref="D538:H538" si="160">SUM(D520:D537)</f>
        <v>21913089.91</v>
      </c>
      <c r="E538" s="114">
        <f t="shared" si="160"/>
        <v>21913089.91</v>
      </c>
      <c r="F538" s="114">
        <f t="shared" si="160"/>
        <v>0</v>
      </c>
      <c r="G538" s="114">
        <f t="shared" si="160"/>
        <v>17707.2</v>
      </c>
      <c r="H538" s="114">
        <f t="shared" si="160"/>
        <v>0</v>
      </c>
      <c r="I538" s="114">
        <f>SUM(I520:I537)</f>
        <v>21930797.109999999</v>
      </c>
      <c r="J538" s="108"/>
    </row>
    <row r="539" spans="1:10" ht="31.5" x14ac:dyDescent="0.25">
      <c r="A539" s="108" t="s">
        <v>9</v>
      </c>
      <c r="B539" s="115" t="s">
        <v>64</v>
      </c>
      <c r="C539" s="116"/>
      <c r="D539" s="117"/>
      <c r="E539" s="117"/>
      <c r="F539" s="117"/>
      <c r="G539" s="117"/>
      <c r="H539" s="117"/>
      <c r="I539" s="117"/>
      <c r="J539" s="118"/>
    </row>
    <row r="540" spans="1:10" x14ac:dyDescent="0.25">
      <c r="A540" s="2">
        <v>1</v>
      </c>
      <c r="B540" s="3" t="s">
        <v>37</v>
      </c>
      <c r="C540" s="5">
        <f t="shared" ref="C540:C553" si="161">SUM(D540+C467)</f>
        <v>150012212.88</v>
      </c>
      <c r="D540" s="5">
        <f t="shared" ref="D540:D553" si="162">SUM(E540,F540)</f>
        <v>12824870.199999999</v>
      </c>
      <c r="E540" s="5">
        <v>12824870.199999999</v>
      </c>
      <c r="F540" s="5">
        <v>0</v>
      </c>
      <c r="G540" s="5">
        <v>0</v>
      </c>
      <c r="H540" s="5">
        <v>0</v>
      </c>
      <c r="I540" s="5">
        <f t="shared" ref="I540:I553" si="163">SUM(E540+G540+H540)</f>
        <v>12824870.199999999</v>
      </c>
      <c r="J540" s="4"/>
    </row>
    <row r="541" spans="1:10" x14ac:dyDescent="0.25">
      <c r="A541" s="2">
        <v>2</v>
      </c>
      <c r="B541" s="3" t="s">
        <v>32</v>
      </c>
      <c r="C541" s="5">
        <f t="shared" si="161"/>
        <v>14708503.310000001</v>
      </c>
      <c r="D541" s="5">
        <f t="shared" si="162"/>
        <v>2189656.25</v>
      </c>
      <c r="E541" s="5">
        <v>2189656.25</v>
      </c>
      <c r="F541" s="5">
        <v>0</v>
      </c>
      <c r="G541" s="5">
        <v>0</v>
      </c>
      <c r="H541" s="5">
        <v>0</v>
      </c>
      <c r="I541" s="5">
        <f t="shared" si="163"/>
        <v>2189656.25</v>
      </c>
      <c r="J541" s="4"/>
    </row>
    <row r="542" spans="1:10" x14ac:dyDescent="0.25">
      <c r="A542" s="2">
        <v>3</v>
      </c>
      <c r="B542" s="3" t="s">
        <v>41</v>
      </c>
      <c r="C542" s="5">
        <f t="shared" si="161"/>
        <v>1374492.68</v>
      </c>
      <c r="D542" s="5">
        <f t="shared" si="162"/>
        <v>0</v>
      </c>
      <c r="E542" s="5">
        <v>0</v>
      </c>
      <c r="F542" s="5">
        <v>0</v>
      </c>
      <c r="G542" s="5">
        <v>0</v>
      </c>
      <c r="H542" s="5">
        <v>0</v>
      </c>
      <c r="I542" s="5">
        <f t="shared" si="163"/>
        <v>0</v>
      </c>
      <c r="J542" s="4"/>
    </row>
    <row r="543" spans="1:10" x14ac:dyDescent="0.25">
      <c r="A543" s="2">
        <v>4</v>
      </c>
      <c r="B543" s="3" t="s">
        <v>21</v>
      </c>
      <c r="C543" s="5">
        <f t="shared" si="161"/>
        <v>61122.5</v>
      </c>
      <c r="D543" s="5">
        <f t="shared" si="162"/>
        <v>2442.5</v>
      </c>
      <c r="E543" s="5">
        <v>2442.5</v>
      </c>
      <c r="F543" s="5">
        <v>0</v>
      </c>
      <c r="G543" s="5">
        <v>0</v>
      </c>
      <c r="H543" s="5">
        <v>0</v>
      </c>
      <c r="I543" s="5">
        <f t="shared" si="163"/>
        <v>2442.5</v>
      </c>
      <c r="J543" s="4"/>
    </row>
    <row r="544" spans="1:10" x14ac:dyDescent="0.25">
      <c r="A544" s="2">
        <v>5</v>
      </c>
      <c r="B544" s="3" t="s">
        <v>42</v>
      </c>
      <c r="C544" s="5">
        <f t="shared" si="161"/>
        <v>12376140</v>
      </c>
      <c r="D544" s="5">
        <f t="shared" si="162"/>
        <v>2564940</v>
      </c>
      <c r="E544" s="5">
        <v>2564940</v>
      </c>
      <c r="F544" s="5">
        <v>0</v>
      </c>
      <c r="G544" s="5">
        <v>0</v>
      </c>
      <c r="H544" s="5">
        <v>0</v>
      </c>
      <c r="I544" s="5">
        <f t="shared" si="163"/>
        <v>2564940</v>
      </c>
      <c r="J544" s="4"/>
    </row>
    <row r="545" spans="1:10" x14ac:dyDescent="0.25">
      <c r="A545" s="2">
        <v>6</v>
      </c>
      <c r="B545" s="3" t="s">
        <v>35</v>
      </c>
      <c r="C545" s="5">
        <f t="shared" si="161"/>
        <v>390</v>
      </c>
      <c r="D545" s="5">
        <f t="shared" si="162"/>
        <v>0</v>
      </c>
      <c r="E545" s="5">
        <v>0</v>
      </c>
      <c r="F545" s="5">
        <v>0</v>
      </c>
      <c r="G545" s="5">
        <v>0</v>
      </c>
      <c r="H545" s="5">
        <v>0</v>
      </c>
      <c r="I545" s="5">
        <f t="shared" si="163"/>
        <v>0</v>
      </c>
      <c r="J545" s="4"/>
    </row>
    <row r="546" spans="1:10" x14ac:dyDescent="0.25">
      <c r="A546" s="2">
        <v>7</v>
      </c>
      <c r="B546" s="3" t="s">
        <v>109</v>
      </c>
      <c r="C546" s="5">
        <f t="shared" si="161"/>
        <v>834140</v>
      </c>
      <c r="D546" s="5">
        <f t="shared" si="162"/>
        <v>635140</v>
      </c>
      <c r="E546" s="5">
        <v>635140</v>
      </c>
      <c r="F546" s="5">
        <v>0</v>
      </c>
      <c r="G546" s="5">
        <v>0</v>
      </c>
      <c r="H546" s="5">
        <v>0</v>
      </c>
      <c r="I546" s="5">
        <f t="shared" si="163"/>
        <v>635140</v>
      </c>
      <c r="J546" s="4"/>
    </row>
    <row r="547" spans="1:10" x14ac:dyDescent="0.25">
      <c r="A547" s="2">
        <v>8</v>
      </c>
      <c r="B547" s="3" t="s">
        <v>44</v>
      </c>
      <c r="C547" s="5">
        <f t="shared" si="161"/>
        <v>10251805</v>
      </c>
      <c r="D547" s="5">
        <f t="shared" si="162"/>
        <v>1219205</v>
      </c>
      <c r="E547" s="5">
        <v>1219205</v>
      </c>
      <c r="F547" s="5">
        <v>0</v>
      </c>
      <c r="G547" s="5">
        <v>0</v>
      </c>
      <c r="H547" s="5">
        <v>0</v>
      </c>
      <c r="I547" s="5">
        <f t="shared" si="163"/>
        <v>1219205</v>
      </c>
      <c r="J547" s="4"/>
    </row>
    <row r="548" spans="1:10" x14ac:dyDescent="0.25">
      <c r="A548" s="2">
        <v>9</v>
      </c>
      <c r="B548" s="3" t="s">
        <v>45</v>
      </c>
      <c r="C548" s="5">
        <f t="shared" si="161"/>
        <v>0</v>
      </c>
      <c r="D548" s="5">
        <f t="shared" si="162"/>
        <v>0</v>
      </c>
      <c r="E548" s="5">
        <v>0</v>
      </c>
      <c r="F548" s="5">
        <v>0</v>
      </c>
      <c r="G548" s="5">
        <v>0</v>
      </c>
      <c r="H548" s="5">
        <v>0</v>
      </c>
      <c r="I548" s="5">
        <f t="shared" si="163"/>
        <v>0</v>
      </c>
      <c r="J548" s="4"/>
    </row>
    <row r="549" spans="1:10" x14ac:dyDescent="0.25">
      <c r="A549" s="2">
        <v>10</v>
      </c>
      <c r="B549" s="3" t="s">
        <v>33</v>
      </c>
      <c r="C549" s="5">
        <f t="shared" si="161"/>
        <v>0</v>
      </c>
      <c r="D549" s="5">
        <f t="shared" si="162"/>
        <v>0</v>
      </c>
      <c r="E549" s="5">
        <v>0</v>
      </c>
      <c r="F549" s="5">
        <v>0</v>
      </c>
      <c r="G549" s="5">
        <v>0</v>
      </c>
      <c r="H549" s="5">
        <v>0</v>
      </c>
      <c r="I549" s="5">
        <f t="shared" si="163"/>
        <v>0</v>
      </c>
      <c r="J549" s="4"/>
    </row>
    <row r="550" spans="1:10" x14ac:dyDescent="0.25">
      <c r="A550" s="2">
        <v>11</v>
      </c>
      <c r="B550" s="3" t="s">
        <v>25</v>
      </c>
      <c r="C550" s="5">
        <f t="shared" si="161"/>
        <v>1646331</v>
      </c>
      <c r="D550" s="5">
        <f t="shared" si="162"/>
        <v>213009</v>
      </c>
      <c r="E550" s="5">
        <v>213009</v>
      </c>
      <c r="F550" s="5">
        <v>0</v>
      </c>
      <c r="G550" s="5">
        <v>0</v>
      </c>
      <c r="H550" s="5">
        <v>0</v>
      </c>
      <c r="I550" s="5">
        <f t="shared" si="163"/>
        <v>213009</v>
      </c>
      <c r="J550" s="4"/>
    </row>
    <row r="551" spans="1:10" x14ac:dyDescent="0.25">
      <c r="A551" s="2">
        <v>12</v>
      </c>
      <c r="B551" s="3" t="s">
        <v>67</v>
      </c>
      <c r="C551" s="5">
        <f t="shared" si="161"/>
        <v>21876</v>
      </c>
      <c r="D551" s="5">
        <f t="shared" si="162"/>
        <v>0</v>
      </c>
      <c r="E551" s="5">
        <v>0</v>
      </c>
      <c r="F551" s="5">
        <v>0</v>
      </c>
      <c r="G551" s="5">
        <v>0</v>
      </c>
      <c r="H551" s="5">
        <v>0</v>
      </c>
      <c r="I551" s="5">
        <f t="shared" si="163"/>
        <v>0</v>
      </c>
      <c r="J551" s="4"/>
    </row>
    <row r="552" spans="1:10" x14ac:dyDescent="0.25">
      <c r="A552" s="2">
        <v>13</v>
      </c>
      <c r="B552" s="3" t="s">
        <v>68</v>
      </c>
      <c r="C552" s="5">
        <f t="shared" si="161"/>
        <v>0</v>
      </c>
      <c r="D552" s="5">
        <f t="shared" si="162"/>
        <v>0</v>
      </c>
      <c r="E552" s="5">
        <v>0</v>
      </c>
      <c r="F552" s="5">
        <v>0</v>
      </c>
      <c r="G552" s="5">
        <v>0</v>
      </c>
      <c r="H552" s="5">
        <v>0</v>
      </c>
      <c r="I552" s="5">
        <f t="shared" si="163"/>
        <v>0</v>
      </c>
      <c r="J552" s="4"/>
    </row>
    <row r="553" spans="1:10" x14ac:dyDescent="0.25">
      <c r="A553" s="2">
        <v>14</v>
      </c>
      <c r="B553" s="3" t="s">
        <v>66</v>
      </c>
      <c r="C553" s="5">
        <f t="shared" si="161"/>
        <v>12500</v>
      </c>
      <c r="D553" s="5">
        <f t="shared" si="162"/>
        <v>0</v>
      </c>
      <c r="E553" s="5">
        <v>0</v>
      </c>
      <c r="F553" s="5">
        <v>0</v>
      </c>
      <c r="G553" s="5">
        <v>0</v>
      </c>
      <c r="H553" s="5">
        <v>0</v>
      </c>
      <c r="I553" s="5">
        <f t="shared" si="163"/>
        <v>0</v>
      </c>
      <c r="J553" s="4"/>
    </row>
    <row r="554" spans="1:10" x14ac:dyDescent="0.25">
      <c r="A554" s="119" t="s">
        <v>65</v>
      </c>
      <c r="B554" s="119"/>
      <c r="C554" s="114">
        <f>SUM(C540:C553)</f>
        <v>191299513.37</v>
      </c>
      <c r="D554" s="114">
        <f>SUM(D540:D553)</f>
        <v>19649262.949999999</v>
      </c>
      <c r="E554" s="114">
        <f t="shared" ref="E554:I554" si="164">SUM(E540:E553)</f>
        <v>19649262.949999999</v>
      </c>
      <c r="F554" s="114">
        <f t="shared" si="164"/>
        <v>0</v>
      </c>
      <c r="G554" s="114">
        <f t="shared" si="164"/>
        <v>0</v>
      </c>
      <c r="H554" s="114">
        <f t="shared" si="164"/>
        <v>0</v>
      </c>
      <c r="I554" s="114">
        <f t="shared" si="164"/>
        <v>19649262.949999999</v>
      </c>
      <c r="J554" s="114"/>
    </row>
    <row r="555" spans="1:10" x14ac:dyDescent="0.25">
      <c r="A555" s="108" t="s">
        <v>11</v>
      </c>
      <c r="B555" s="109" t="s">
        <v>12</v>
      </c>
      <c r="C555" s="116"/>
      <c r="D555" s="117"/>
      <c r="E555" s="117"/>
      <c r="F555" s="117"/>
      <c r="G555" s="117"/>
      <c r="H555" s="117"/>
      <c r="I555" s="117"/>
      <c r="J555" s="118"/>
    </row>
    <row r="556" spans="1:10" x14ac:dyDescent="0.25">
      <c r="A556" s="2">
        <v>1</v>
      </c>
      <c r="B556" s="3" t="s">
        <v>46</v>
      </c>
      <c r="C556" s="5">
        <f t="shared" ref="C556:C560" si="165">SUM(D556+C483)</f>
        <v>921512.20000000007</v>
      </c>
      <c r="D556" s="5">
        <f t="shared" ref="D556:D560" si="166">SUM(E556,F556)</f>
        <v>89772.9</v>
      </c>
      <c r="E556" s="5">
        <v>89772.9</v>
      </c>
      <c r="F556" s="5">
        <v>0</v>
      </c>
      <c r="G556" s="5">
        <v>0</v>
      </c>
      <c r="H556" s="5">
        <v>0</v>
      </c>
      <c r="I556" s="5">
        <f t="shared" ref="I556:I560" si="167">SUM(E556+G556+H556)</f>
        <v>89772.9</v>
      </c>
      <c r="J556" s="4"/>
    </row>
    <row r="557" spans="1:10" x14ac:dyDescent="0.25">
      <c r="A557" s="2">
        <v>2</v>
      </c>
      <c r="B557" s="3" t="s">
        <v>25</v>
      </c>
      <c r="C557" s="5">
        <f t="shared" si="165"/>
        <v>832860</v>
      </c>
      <c r="D557" s="5">
        <f t="shared" si="166"/>
        <v>16580</v>
      </c>
      <c r="E557" s="5">
        <v>16580</v>
      </c>
      <c r="F557" s="5">
        <v>0</v>
      </c>
      <c r="G557" s="5">
        <v>0</v>
      </c>
      <c r="H557" s="5">
        <v>0</v>
      </c>
      <c r="I557" s="5">
        <f t="shared" si="167"/>
        <v>16580</v>
      </c>
      <c r="J557" s="4"/>
    </row>
    <row r="558" spans="1:10" x14ac:dyDescent="0.25">
      <c r="A558" s="2">
        <v>3</v>
      </c>
      <c r="B558" s="3" t="s">
        <v>32</v>
      </c>
      <c r="C558" s="5">
        <f t="shared" si="165"/>
        <v>4070156.25</v>
      </c>
      <c r="D558" s="5">
        <f t="shared" si="166"/>
        <v>0</v>
      </c>
      <c r="E558" s="5">
        <v>0</v>
      </c>
      <c r="F558" s="5">
        <v>0</v>
      </c>
      <c r="G558" s="5">
        <v>0</v>
      </c>
      <c r="H558" s="5">
        <v>0</v>
      </c>
      <c r="I558" s="5">
        <f t="shared" si="167"/>
        <v>0</v>
      </c>
      <c r="J558" s="4"/>
    </row>
    <row r="559" spans="1:10" x14ac:dyDescent="0.25">
      <c r="A559" s="2">
        <v>4</v>
      </c>
      <c r="B559" s="3" t="s">
        <v>44</v>
      </c>
      <c r="C559" s="5">
        <f t="shared" si="165"/>
        <v>3616500</v>
      </c>
      <c r="D559" s="5">
        <f t="shared" si="166"/>
        <v>46750</v>
      </c>
      <c r="E559" s="5">
        <v>46750</v>
      </c>
      <c r="F559" s="5">
        <v>0</v>
      </c>
      <c r="G559" s="5">
        <v>0</v>
      </c>
      <c r="H559" s="5">
        <v>0</v>
      </c>
      <c r="I559" s="5">
        <f t="shared" si="167"/>
        <v>46750</v>
      </c>
      <c r="J559" s="4"/>
    </row>
    <row r="560" spans="1:10" x14ac:dyDescent="0.25">
      <c r="A560" s="2">
        <v>5</v>
      </c>
      <c r="B560" s="3" t="s">
        <v>39</v>
      </c>
      <c r="C560" s="5">
        <f t="shared" si="165"/>
        <v>0</v>
      </c>
      <c r="D560" s="5">
        <f t="shared" si="166"/>
        <v>0</v>
      </c>
      <c r="E560" s="5">
        <v>0</v>
      </c>
      <c r="F560" s="5">
        <v>0</v>
      </c>
      <c r="G560" s="5">
        <v>0</v>
      </c>
      <c r="H560" s="5">
        <v>0</v>
      </c>
      <c r="I560" s="5">
        <f t="shared" si="167"/>
        <v>0</v>
      </c>
      <c r="J560" s="4"/>
    </row>
    <row r="561" spans="1:10" x14ac:dyDescent="0.25">
      <c r="A561" s="113" t="s">
        <v>13</v>
      </c>
      <c r="B561" s="113"/>
      <c r="C561" s="114">
        <f>SUM(C556:C560)</f>
        <v>9441028.4499999993</v>
      </c>
      <c r="D561" s="114">
        <f t="shared" ref="D561" si="168">SUM(D556:D560)</f>
        <v>153102.9</v>
      </c>
      <c r="E561" s="114">
        <f>SUM(E556:E560)</f>
        <v>153102.9</v>
      </c>
      <c r="F561" s="114">
        <f t="shared" ref="F561:I561" si="169">SUM(F556:F560)</f>
        <v>0</v>
      </c>
      <c r="G561" s="114">
        <f t="shared" si="169"/>
        <v>0</v>
      </c>
      <c r="H561" s="114">
        <f t="shared" si="169"/>
        <v>0</v>
      </c>
      <c r="I561" s="114">
        <f t="shared" si="169"/>
        <v>153102.9</v>
      </c>
      <c r="J561" s="114"/>
    </row>
    <row r="562" spans="1:10" x14ac:dyDescent="0.25">
      <c r="A562" s="108" t="s">
        <v>14</v>
      </c>
      <c r="B562" s="109" t="s">
        <v>15</v>
      </c>
      <c r="C562" s="116"/>
      <c r="D562" s="117"/>
      <c r="E562" s="117"/>
      <c r="F562" s="117"/>
      <c r="G562" s="117"/>
      <c r="H562" s="117"/>
      <c r="I562" s="117"/>
      <c r="J562" s="118"/>
    </row>
    <row r="563" spans="1:10" x14ac:dyDescent="0.25">
      <c r="A563" s="2">
        <v>1</v>
      </c>
      <c r="B563" s="3" t="s">
        <v>16</v>
      </c>
      <c r="C563" s="5">
        <f t="shared" ref="C563:C564" si="170">SUM(D563+C490)</f>
        <v>18311271.240000002</v>
      </c>
      <c r="D563" s="5">
        <f t="shared" ref="D563:D564" si="171">SUM(E563,F563)</f>
        <v>969136.25</v>
      </c>
      <c r="E563" s="5">
        <v>969136.25</v>
      </c>
      <c r="F563" s="5">
        <v>0</v>
      </c>
      <c r="G563" s="5">
        <v>0</v>
      </c>
      <c r="H563" s="5">
        <v>0</v>
      </c>
      <c r="I563" s="5">
        <f t="shared" ref="I563:I564" si="172">SUM(E563+G563+H563)</f>
        <v>969136.25</v>
      </c>
      <c r="J563" s="4"/>
    </row>
    <row r="564" spans="1:10" x14ac:dyDescent="0.25">
      <c r="A564" s="2">
        <v>2</v>
      </c>
      <c r="B564" s="3" t="s">
        <v>17</v>
      </c>
      <c r="C564" s="5">
        <f t="shared" si="170"/>
        <v>6991818.6799999997</v>
      </c>
      <c r="D564" s="5">
        <f t="shared" si="171"/>
        <v>762542.98</v>
      </c>
      <c r="E564" s="5">
        <v>762542.98</v>
      </c>
      <c r="F564" s="5">
        <v>0</v>
      </c>
      <c r="G564" s="5">
        <v>0</v>
      </c>
      <c r="H564" s="5">
        <v>0</v>
      </c>
      <c r="I564" s="5">
        <f t="shared" si="172"/>
        <v>762542.98</v>
      </c>
      <c r="J564" s="4"/>
    </row>
    <row r="565" spans="1:10" x14ac:dyDescent="0.25">
      <c r="A565" s="113" t="s">
        <v>18</v>
      </c>
      <c r="B565" s="113"/>
      <c r="C565" s="114">
        <f>SUM(C563:C564)</f>
        <v>25303089.920000002</v>
      </c>
      <c r="D565" s="114">
        <f t="shared" ref="D565" si="173">SUM(D563:D564)</f>
        <v>1731679.23</v>
      </c>
      <c r="E565" s="114">
        <f>SUM(E563:E564)</f>
        <v>1731679.23</v>
      </c>
      <c r="F565" s="114">
        <f t="shared" ref="F565:I565" si="174">SUM(F563:F564)</f>
        <v>0</v>
      </c>
      <c r="G565" s="114">
        <f t="shared" si="174"/>
        <v>0</v>
      </c>
      <c r="H565" s="114">
        <f t="shared" si="174"/>
        <v>0</v>
      </c>
      <c r="I565" s="114">
        <f t="shared" si="174"/>
        <v>1731679.23</v>
      </c>
      <c r="J565" s="114"/>
    </row>
    <row r="566" spans="1:10" x14ac:dyDescent="0.25">
      <c r="A566" s="108" t="s">
        <v>19</v>
      </c>
      <c r="B566" s="109" t="s">
        <v>20</v>
      </c>
      <c r="C566" s="116"/>
      <c r="D566" s="117"/>
      <c r="E566" s="117"/>
      <c r="F566" s="117"/>
      <c r="G566" s="117"/>
      <c r="H566" s="117"/>
      <c r="I566" s="117"/>
      <c r="J566" s="118"/>
    </row>
    <row r="567" spans="1:10" x14ac:dyDescent="0.25">
      <c r="A567" s="2">
        <v>1</v>
      </c>
      <c r="B567" s="3" t="s">
        <v>21</v>
      </c>
      <c r="C567" s="5">
        <f>SUM(D567+C494)</f>
        <v>1984725.64</v>
      </c>
      <c r="D567" s="5">
        <f>SUM(E567,F567)</f>
        <v>281715.8</v>
      </c>
      <c r="E567" s="5">
        <v>281715.8</v>
      </c>
      <c r="F567" s="5">
        <v>0</v>
      </c>
      <c r="G567" s="5">
        <v>0</v>
      </c>
      <c r="H567" s="5">
        <v>0</v>
      </c>
      <c r="I567" s="5">
        <f>SUM(E567+G567+H567)</f>
        <v>281715.8</v>
      </c>
      <c r="J567" s="4"/>
    </row>
    <row r="568" spans="1:10" x14ac:dyDescent="0.25">
      <c r="A568" s="113" t="s">
        <v>22</v>
      </c>
      <c r="B568" s="113"/>
      <c r="C568" s="114">
        <f>SUM(C567)</f>
        <v>1984725.64</v>
      </c>
      <c r="D568" s="114">
        <f t="shared" ref="D568:I568" si="175">SUM(D567)</f>
        <v>281715.8</v>
      </c>
      <c r="E568" s="114">
        <f t="shared" si="175"/>
        <v>281715.8</v>
      </c>
      <c r="F568" s="114">
        <f t="shared" si="175"/>
        <v>0</v>
      </c>
      <c r="G568" s="114">
        <f t="shared" si="175"/>
        <v>0</v>
      </c>
      <c r="H568" s="114">
        <f t="shared" si="175"/>
        <v>0</v>
      </c>
      <c r="I568" s="114">
        <f t="shared" si="175"/>
        <v>281715.8</v>
      </c>
      <c r="J568" s="108"/>
    </row>
    <row r="569" spans="1:10" x14ac:dyDescent="0.25">
      <c r="A569" s="108" t="s">
        <v>23</v>
      </c>
      <c r="B569" s="109" t="s">
        <v>24</v>
      </c>
      <c r="C569" s="116"/>
      <c r="D569" s="117"/>
      <c r="E569" s="117"/>
      <c r="F569" s="117"/>
      <c r="G569" s="117"/>
      <c r="H569" s="117"/>
      <c r="I569" s="117"/>
      <c r="J569" s="118"/>
    </row>
    <row r="570" spans="1:10" x14ac:dyDescent="0.25">
      <c r="A570" s="2">
        <v>1</v>
      </c>
      <c r="B570" s="3" t="s">
        <v>25</v>
      </c>
      <c r="C570" s="5">
        <f>SUM(D570+C497)</f>
        <v>408664</v>
      </c>
      <c r="D570" s="5">
        <f>SUM(E570,F570)</f>
        <v>47288</v>
      </c>
      <c r="E570" s="5">
        <v>47288</v>
      </c>
      <c r="F570" s="5">
        <v>0</v>
      </c>
      <c r="G570" s="5">
        <v>0</v>
      </c>
      <c r="H570" s="5">
        <v>0</v>
      </c>
      <c r="I570" s="5">
        <f>SUM(E570+G570+H570)</f>
        <v>47288</v>
      </c>
      <c r="J570" s="4"/>
    </row>
    <row r="571" spans="1:10" x14ac:dyDescent="0.25">
      <c r="A571" s="113" t="s">
        <v>80</v>
      </c>
      <c r="B571" s="113"/>
      <c r="C571" s="114">
        <f>SUM(C570)</f>
        <v>408664</v>
      </c>
      <c r="D571" s="114">
        <f t="shared" ref="D571:I571" si="176">SUM(D570)</f>
        <v>47288</v>
      </c>
      <c r="E571" s="114">
        <f t="shared" si="176"/>
        <v>47288</v>
      </c>
      <c r="F571" s="114">
        <f t="shared" si="176"/>
        <v>0</v>
      </c>
      <c r="G571" s="114">
        <f t="shared" si="176"/>
        <v>0</v>
      </c>
      <c r="H571" s="114">
        <f t="shared" si="176"/>
        <v>0</v>
      </c>
      <c r="I571" s="114">
        <f t="shared" si="176"/>
        <v>47288</v>
      </c>
      <c r="J571" s="108"/>
    </row>
    <row r="572" spans="1:10" x14ac:dyDescent="0.25">
      <c r="A572" s="113" t="s">
        <v>26</v>
      </c>
      <c r="B572" s="113"/>
      <c r="C572" s="114">
        <f t="shared" ref="C572" si="177">SUM(C538+C554+C561+C565+C568+C571)</f>
        <v>429488414.25</v>
      </c>
      <c r="D572" s="114">
        <f>SUM(D538+D554+D561+D565+D568+D571)</f>
        <v>43776138.789999992</v>
      </c>
      <c r="E572" s="114">
        <f t="shared" ref="E572:I572" si="178">SUM(E538+E554+E561+E565+E568+E571)</f>
        <v>43776138.789999992</v>
      </c>
      <c r="F572" s="114">
        <f t="shared" si="178"/>
        <v>0</v>
      </c>
      <c r="G572" s="114">
        <f t="shared" si="178"/>
        <v>17707.2</v>
      </c>
      <c r="H572" s="114">
        <f t="shared" si="178"/>
        <v>0</v>
      </c>
      <c r="I572" s="114">
        <f t="shared" si="178"/>
        <v>43793845.989999995</v>
      </c>
      <c r="J572" s="114"/>
    </row>
    <row r="573" spans="1:10" x14ac:dyDescent="0.25">
      <c r="A573" s="99"/>
      <c r="B573" s="99"/>
      <c r="C573" s="99"/>
      <c r="D573" s="99"/>
      <c r="E573" s="99"/>
      <c r="F573" s="99"/>
      <c r="G573" s="99"/>
      <c r="H573" s="99"/>
      <c r="I573" s="99"/>
      <c r="J573" s="100"/>
    </row>
    <row r="574" spans="1:10" x14ac:dyDescent="0.25">
      <c r="A574" s="101" t="s">
        <v>113</v>
      </c>
      <c r="B574" s="102"/>
      <c r="C574" s="10">
        <f>D572</f>
        <v>43776138.789999992</v>
      </c>
      <c r="D574" s="103" t="s">
        <v>53</v>
      </c>
      <c r="E574" s="103"/>
      <c r="F574" s="103"/>
      <c r="G574" s="44" t="s">
        <v>59</v>
      </c>
      <c r="H574" s="10">
        <v>19891.5</v>
      </c>
      <c r="I574" s="44" t="s">
        <v>58</v>
      </c>
      <c r="J574" s="11">
        <v>9684</v>
      </c>
    </row>
    <row r="575" spans="1:10" x14ac:dyDescent="0.25">
      <c r="A575" s="6" t="s">
        <v>57</v>
      </c>
      <c r="B575" s="12">
        <v>0</v>
      </c>
      <c r="C575" s="7" t="s">
        <v>56</v>
      </c>
      <c r="D575" s="12">
        <v>0</v>
      </c>
      <c r="E575" s="7" t="s">
        <v>55</v>
      </c>
      <c r="F575" s="12">
        <v>0</v>
      </c>
      <c r="G575" s="7" t="s">
        <v>54</v>
      </c>
      <c r="H575" s="12">
        <v>4629</v>
      </c>
      <c r="I575" s="7" t="s">
        <v>63</v>
      </c>
      <c r="J575" s="13">
        <f>SUM(H574+J574+B575+D575+F575+H575)</f>
        <v>34204.5</v>
      </c>
    </row>
    <row r="576" spans="1:10" x14ac:dyDescent="0.25">
      <c r="A576" s="104" t="s">
        <v>62</v>
      </c>
      <c r="B576" s="105"/>
      <c r="C576" s="14">
        <f>SUM(E503)</f>
        <v>308238</v>
      </c>
      <c r="D576" s="45" t="s">
        <v>60</v>
      </c>
      <c r="E576" s="14">
        <f>SUM(J575+C576)</f>
        <v>342442.5</v>
      </c>
      <c r="F576" s="106" t="s">
        <v>61</v>
      </c>
      <c r="G576" s="106"/>
      <c r="H576" s="106"/>
      <c r="I576" s="8"/>
      <c r="J576" s="9"/>
    </row>
    <row r="577" spans="1:10" x14ac:dyDescent="0.25">
      <c r="A577" s="15" t="s">
        <v>71</v>
      </c>
      <c r="B577" s="97" t="s">
        <v>136</v>
      </c>
      <c r="C577" s="97"/>
      <c r="D577" s="97"/>
      <c r="E577" s="97"/>
      <c r="F577" s="97"/>
      <c r="G577" s="97"/>
      <c r="H577" s="97"/>
      <c r="I577" s="97"/>
      <c r="J577" s="97"/>
    </row>
    <row r="578" spans="1:10" x14ac:dyDescent="0.25">
      <c r="A578" s="16"/>
      <c r="B578" s="98"/>
      <c r="C578" s="98"/>
      <c r="D578" s="98"/>
      <c r="E578" s="98"/>
      <c r="F578" s="98"/>
      <c r="G578" s="98"/>
      <c r="H578" s="98"/>
      <c r="I578" s="98"/>
      <c r="J578" s="98"/>
    </row>
    <row r="579" spans="1:10" x14ac:dyDescent="0.25">
      <c r="A579" s="16"/>
      <c r="B579" s="98"/>
      <c r="C579" s="98"/>
      <c r="D579" s="98"/>
      <c r="E579" s="98"/>
      <c r="F579" s="98"/>
      <c r="G579" s="98"/>
      <c r="H579" s="98"/>
      <c r="I579" s="98"/>
      <c r="J579" s="98"/>
    </row>
    <row r="580" spans="1:10" x14ac:dyDescent="0.25">
      <c r="A580" s="16"/>
      <c r="B580" s="98"/>
      <c r="C580" s="98"/>
      <c r="D580" s="98"/>
      <c r="E580" s="98"/>
      <c r="F580" s="98"/>
      <c r="G580" s="98"/>
      <c r="H580" s="98"/>
      <c r="I580" s="98"/>
      <c r="J580" s="98"/>
    </row>
    <row r="581" spans="1:10" x14ac:dyDescent="0.25">
      <c r="A581" s="16"/>
      <c r="B581" s="17"/>
      <c r="C581" s="17"/>
      <c r="D581" s="17"/>
      <c r="E581" s="17"/>
      <c r="F581" s="17"/>
      <c r="G581" s="17"/>
      <c r="H581" s="17"/>
      <c r="I581" s="17"/>
      <c r="J581" s="17"/>
    </row>
    <row r="582" spans="1:10" x14ac:dyDescent="0.25">
      <c r="B582" s="16"/>
      <c r="C582" s="16"/>
      <c r="D582" s="16"/>
      <c r="E582" s="16"/>
      <c r="F582" s="16"/>
      <c r="G582" s="16"/>
      <c r="H582" s="16"/>
      <c r="I582" s="16"/>
      <c r="J582" s="16"/>
    </row>
    <row r="584" spans="1:10" ht="16.5" x14ac:dyDescent="0.25">
      <c r="A584" s="96" t="s">
        <v>47</v>
      </c>
      <c r="B584" s="96"/>
      <c r="C584" s="42"/>
      <c r="D584" s="96" t="s">
        <v>48</v>
      </c>
      <c r="E584" s="96"/>
      <c r="F584" s="96"/>
      <c r="G584" s="42"/>
      <c r="H584" s="96" t="s">
        <v>49</v>
      </c>
      <c r="I584" s="96"/>
      <c r="J584" s="96"/>
    </row>
    <row r="585" spans="1:10" ht="21.75" x14ac:dyDescent="0.25">
      <c r="A585" s="80" t="s">
        <v>0</v>
      </c>
      <c r="B585" s="80"/>
      <c r="C585" s="80"/>
      <c r="D585" s="80"/>
      <c r="E585" s="80"/>
      <c r="F585" s="80"/>
      <c r="G585" s="80"/>
      <c r="H585" s="80"/>
      <c r="I585" s="80"/>
      <c r="J585" s="80"/>
    </row>
    <row r="586" spans="1:10" ht="19.5" x14ac:dyDescent="0.25">
      <c r="A586" s="81" t="s">
        <v>1</v>
      </c>
      <c r="B586" s="81"/>
      <c r="C586" s="81"/>
      <c r="D586" s="81"/>
      <c r="E586" s="81"/>
      <c r="F586" s="81"/>
      <c r="G586" s="81"/>
      <c r="H586" s="81"/>
      <c r="I586" s="81"/>
      <c r="J586" s="81"/>
    </row>
    <row r="587" spans="1:10" ht="19.5" x14ac:dyDescent="0.25">
      <c r="A587" s="82" t="s">
        <v>138</v>
      </c>
      <c r="B587" s="82"/>
      <c r="C587" s="82"/>
      <c r="D587" s="82"/>
      <c r="E587" s="82"/>
      <c r="F587" s="82"/>
      <c r="G587" s="82"/>
      <c r="H587" s="82"/>
      <c r="I587" s="82"/>
      <c r="J587" s="82"/>
    </row>
    <row r="588" spans="1:10" ht="16.5" x14ac:dyDescent="0.25">
      <c r="A588" s="83" t="s">
        <v>2</v>
      </c>
      <c r="B588" s="83" t="s">
        <v>3</v>
      </c>
      <c r="C588" s="83" t="s">
        <v>4</v>
      </c>
      <c r="D588" s="84" t="s">
        <v>115</v>
      </c>
      <c r="E588" s="84" t="s">
        <v>116</v>
      </c>
      <c r="F588" s="84" t="s">
        <v>117</v>
      </c>
      <c r="G588" s="83" t="s">
        <v>69</v>
      </c>
      <c r="H588" s="83"/>
      <c r="I588" s="84" t="s">
        <v>5</v>
      </c>
      <c r="J588" s="83" t="s">
        <v>6</v>
      </c>
    </row>
    <row r="589" spans="1:10" ht="33" x14ac:dyDescent="0.25">
      <c r="A589" s="83"/>
      <c r="B589" s="83"/>
      <c r="C589" s="83"/>
      <c r="D589" s="84"/>
      <c r="E589" s="84"/>
      <c r="F589" s="84"/>
      <c r="G589" s="47" t="s">
        <v>75</v>
      </c>
      <c r="H589" s="48" t="s">
        <v>76</v>
      </c>
      <c r="I589" s="84"/>
      <c r="J589" s="83"/>
    </row>
    <row r="590" spans="1:10" ht="16.5" x14ac:dyDescent="0.25">
      <c r="A590" s="107">
        <v>1</v>
      </c>
      <c r="B590" s="107">
        <v>2</v>
      </c>
      <c r="C590" s="107">
        <v>3</v>
      </c>
      <c r="D590" s="107" t="s">
        <v>50</v>
      </c>
      <c r="E590" s="107">
        <v>5</v>
      </c>
      <c r="F590" s="107">
        <v>6</v>
      </c>
      <c r="G590" s="107">
        <v>7</v>
      </c>
      <c r="H590" s="107">
        <v>8</v>
      </c>
      <c r="I590" s="107" t="s">
        <v>51</v>
      </c>
      <c r="J590" s="107">
        <v>10</v>
      </c>
    </row>
    <row r="591" spans="1:10" x14ac:dyDescent="0.25">
      <c r="A591" s="85"/>
      <c r="B591" s="86"/>
      <c r="C591" s="86"/>
      <c r="D591" s="86"/>
      <c r="E591" s="86"/>
      <c r="F591" s="86"/>
      <c r="G591" s="86"/>
      <c r="H591" s="86"/>
      <c r="I591" s="86"/>
      <c r="J591" s="87"/>
    </row>
    <row r="592" spans="1:10" x14ac:dyDescent="0.25">
      <c r="A592" s="108" t="s">
        <v>7</v>
      </c>
      <c r="B592" s="109" t="s">
        <v>8</v>
      </c>
      <c r="C592" s="110"/>
      <c r="D592" s="111"/>
      <c r="E592" s="111"/>
      <c r="F592" s="111"/>
      <c r="G592" s="111"/>
      <c r="H592" s="111"/>
      <c r="I592" s="111"/>
      <c r="J592" s="112"/>
    </row>
    <row r="593" spans="1:10" x14ac:dyDescent="0.25">
      <c r="A593" s="2">
        <v>1</v>
      </c>
      <c r="B593" s="3" t="s">
        <v>27</v>
      </c>
      <c r="C593" s="5">
        <f>SUM(D593+C520)</f>
        <v>43807773.430000007</v>
      </c>
      <c r="D593" s="5">
        <f>SUM(E593,F593)</f>
        <v>3346813.88</v>
      </c>
      <c r="E593" s="5">
        <v>3346813.88</v>
      </c>
      <c r="F593" s="5">
        <v>0</v>
      </c>
      <c r="G593" s="5">
        <v>0</v>
      </c>
      <c r="H593" s="5">
        <v>0</v>
      </c>
      <c r="I593" s="5">
        <f>SUM(E593+G593+H593)</f>
        <v>3346813.88</v>
      </c>
      <c r="J593" s="4"/>
    </row>
    <row r="594" spans="1:10" x14ac:dyDescent="0.25">
      <c r="A594" s="2">
        <v>2</v>
      </c>
      <c r="B594" s="3" t="s">
        <v>28</v>
      </c>
      <c r="C594" s="5">
        <f t="shared" ref="C594:C610" si="179">SUM(D594+C521)</f>
        <v>33079159.810000002</v>
      </c>
      <c r="D594" s="5">
        <f t="shared" ref="D594:D610" si="180">SUM(E594,F594)</f>
        <v>3330640.92</v>
      </c>
      <c r="E594" s="5">
        <v>3330640.92</v>
      </c>
      <c r="F594" s="5">
        <v>0</v>
      </c>
      <c r="G594" s="5">
        <v>0</v>
      </c>
      <c r="H594" s="5">
        <v>0</v>
      </c>
      <c r="I594" s="5">
        <f t="shared" ref="I594" si="181">SUM(E594+G594+H594)</f>
        <v>3330640.92</v>
      </c>
      <c r="J594" s="4"/>
    </row>
    <row r="595" spans="1:10" x14ac:dyDescent="0.25">
      <c r="A595" s="2">
        <v>3</v>
      </c>
      <c r="B595" s="3" t="s">
        <v>29</v>
      </c>
      <c r="C595" s="5">
        <f t="shared" si="179"/>
        <v>107108165.18000001</v>
      </c>
      <c r="D595" s="5">
        <f t="shared" si="180"/>
        <v>11451678.43</v>
      </c>
      <c r="E595" s="5">
        <v>11451678.43</v>
      </c>
      <c r="F595" s="5">
        <v>0</v>
      </c>
      <c r="G595" s="5">
        <v>0</v>
      </c>
      <c r="H595" s="5">
        <v>0</v>
      </c>
      <c r="I595" s="5">
        <f>SUM(E595+G595+H595)</f>
        <v>11451678.43</v>
      </c>
      <c r="J595" s="4"/>
    </row>
    <row r="596" spans="1:10" x14ac:dyDescent="0.25">
      <c r="A596" s="2">
        <v>4</v>
      </c>
      <c r="B596" s="3" t="s">
        <v>30</v>
      </c>
      <c r="C596" s="5">
        <f t="shared" si="179"/>
        <v>3855484.56</v>
      </c>
      <c r="D596" s="5">
        <f t="shared" si="180"/>
        <v>299168.90000000002</v>
      </c>
      <c r="E596" s="5">
        <v>299168.90000000002</v>
      </c>
      <c r="F596" s="5">
        <v>0</v>
      </c>
      <c r="G596" s="5">
        <v>0</v>
      </c>
      <c r="H596" s="5">
        <v>0</v>
      </c>
      <c r="I596" s="5">
        <f t="shared" ref="I596:I610" si="182">SUM(E596+G596+H596)</f>
        <v>299168.90000000002</v>
      </c>
      <c r="J596" s="4"/>
    </row>
    <row r="597" spans="1:10" x14ac:dyDescent="0.25">
      <c r="A597" s="2">
        <v>5</v>
      </c>
      <c r="B597" s="3" t="s">
        <v>25</v>
      </c>
      <c r="C597" s="5">
        <f t="shared" si="179"/>
        <v>4377066</v>
      </c>
      <c r="D597" s="5">
        <f t="shared" si="180"/>
        <v>384954</v>
      </c>
      <c r="E597" s="5">
        <v>384954</v>
      </c>
      <c r="F597" s="5">
        <v>0</v>
      </c>
      <c r="G597" s="5">
        <v>0</v>
      </c>
      <c r="H597" s="5">
        <v>0</v>
      </c>
      <c r="I597" s="5">
        <f t="shared" si="182"/>
        <v>384954</v>
      </c>
      <c r="J597" s="4"/>
    </row>
    <row r="598" spans="1:10" x14ac:dyDescent="0.25">
      <c r="A598" s="2">
        <v>6</v>
      </c>
      <c r="B598" s="3" t="s">
        <v>32</v>
      </c>
      <c r="C598" s="5">
        <f t="shared" si="179"/>
        <v>18881812.5</v>
      </c>
      <c r="D598" s="5">
        <f t="shared" si="180"/>
        <v>1403437.5</v>
      </c>
      <c r="E598" s="5">
        <v>1403437.5</v>
      </c>
      <c r="F598" s="5">
        <v>0</v>
      </c>
      <c r="G598" s="5">
        <v>0</v>
      </c>
      <c r="H598" s="5">
        <v>0</v>
      </c>
      <c r="I598" s="5">
        <f t="shared" si="182"/>
        <v>1403437.5</v>
      </c>
      <c r="J598" s="4"/>
    </row>
    <row r="599" spans="1:10" x14ac:dyDescent="0.25">
      <c r="A599" s="2">
        <v>7</v>
      </c>
      <c r="B599" s="3" t="s">
        <v>31</v>
      </c>
      <c r="C599" s="5">
        <f t="shared" si="179"/>
        <v>8017262.5</v>
      </c>
      <c r="D599" s="5">
        <f t="shared" si="180"/>
        <v>908600</v>
      </c>
      <c r="E599" s="5">
        <v>908600</v>
      </c>
      <c r="F599" s="5">
        <v>0</v>
      </c>
      <c r="G599" s="5">
        <v>0</v>
      </c>
      <c r="H599" s="5">
        <v>0</v>
      </c>
      <c r="I599" s="5">
        <f t="shared" si="182"/>
        <v>908600</v>
      </c>
      <c r="J599" s="4"/>
    </row>
    <row r="600" spans="1:10" x14ac:dyDescent="0.25">
      <c r="A600" s="2">
        <v>8</v>
      </c>
      <c r="B600" s="3" t="s">
        <v>33</v>
      </c>
      <c r="C600" s="5">
        <f t="shared" si="179"/>
        <v>498427</v>
      </c>
      <c r="D600" s="5">
        <f t="shared" si="180"/>
        <v>48270</v>
      </c>
      <c r="E600" s="5">
        <v>48270</v>
      </c>
      <c r="F600" s="5">
        <v>0</v>
      </c>
      <c r="G600" s="5">
        <v>0</v>
      </c>
      <c r="H600" s="5">
        <v>0</v>
      </c>
      <c r="I600" s="5">
        <f t="shared" si="182"/>
        <v>48270</v>
      </c>
      <c r="J600" s="4"/>
    </row>
    <row r="601" spans="1:10" x14ac:dyDescent="0.25">
      <c r="A601" s="2">
        <v>9</v>
      </c>
      <c r="B601" s="3" t="s">
        <v>52</v>
      </c>
      <c r="C601" s="5">
        <f t="shared" si="179"/>
        <v>1820695.6400000001</v>
      </c>
      <c r="D601" s="5">
        <f t="shared" si="180"/>
        <v>265000</v>
      </c>
      <c r="E601" s="5">
        <v>265000</v>
      </c>
      <c r="F601" s="5">
        <v>0</v>
      </c>
      <c r="G601" s="5">
        <v>0</v>
      </c>
      <c r="H601" s="5">
        <v>0</v>
      </c>
      <c r="I601" s="5">
        <f t="shared" si="182"/>
        <v>265000</v>
      </c>
      <c r="J601" s="4"/>
    </row>
    <row r="602" spans="1:10" x14ac:dyDescent="0.25">
      <c r="A602" s="2">
        <v>10</v>
      </c>
      <c r="B602" s="3" t="s">
        <v>37</v>
      </c>
      <c r="C602" s="5">
        <f t="shared" si="179"/>
        <v>0</v>
      </c>
      <c r="D602" s="5">
        <f t="shared" si="180"/>
        <v>0</v>
      </c>
      <c r="E602" s="5">
        <v>0</v>
      </c>
      <c r="F602" s="5">
        <v>0</v>
      </c>
      <c r="G602" s="5">
        <v>0</v>
      </c>
      <c r="H602" s="5">
        <v>0</v>
      </c>
      <c r="I602" s="5">
        <f t="shared" si="182"/>
        <v>0</v>
      </c>
      <c r="J602" s="4"/>
    </row>
    <row r="603" spans="1:10" x14ac:dyDescent="0.25">
      <c r="A603" s="2">
        <v>11</v>
      </c>
      <c r="B603" s="3" t="s">
        <v>35</v>
      </c>
      <c r="C603" s="5">
        <f t="shared" si="179"/>
        <v>0</v>
      </c>
      <c r="D603" s="5">
        <f t="shared" si="180"/>
        <v>0</v>
      </c>
      <c r="E603" s="5">
        <v>0</v>
      </c>
      <c r="F603" s="5">
        <v>0</v>
      </c>
      <c r="G603" s="5">
        <v>0</v>
      </c>
      <c r="H603" s="5">
        <v>0</v>
      </c>
      <c r="I603" s="5">
        <f t="shared" si="182"/>
        <v>0</v>
      </c>
      <c r="J603" s="4"/>
    </row>
    <row r="604" spans="1:10" x14ac:dyDescent="0.25">
      <c r="A604" s="2">
        <v>12</v>
      </c>
      <c r="B604" s="3" t="s">
        <v>21</v>
      </c>
      <c r="C604" s="5">
        <f t="shared" si="179"/>
        <v>0</v>
      </c>
      <c r="D604" s="5">
        <f t="shared" si="180"/>
        <v>0</v>
      </c>
      <c r="E604" s="5">
        <v>0</v>
      </c>
      <c r="F604" s="5">
        <v>0</v>
      </c>
      <c r="G604" s="5">
        <v>0</v>
      </c>
      <c r="H604" s="5">
        <v>0</v>
      </c>
      <c r="I604" s="5">
        <f t="shared" si="182"/>
        <v>0</v>
      </c>
      <c r="J604" s="4"/>
    </row>
    <row r="605" spans="1:10" x14ac:dyDescent="0.25">
      <c r="A605" s="2">
        <v>13</v>
      </c>
      <c r="B605" s="3" t="s">
        <v>36</v>
      </c>
      <c r="C605" s="5">
        <f t="shared" si="179"/>
        <v>6849.7</v>
      </c>
      <c r="D605" s="5">
        <f t="shared" si="180"/>
        <v>0</v>
      </c>
      <c r="E605" s="5">
        <v>0</v>
      </c>
      <c r="F605" s="5">
        <v>0</v>
      </c>
      <c r="G605" s="5">
        <v>0</v>
      </c>
      <c r="H605" s="5">
        <v>0</v>
      </c>
      <c r="I605" s="5">
        <f t="shared" si="182"/>
        <v>0</v>
      </c>
      <c r="J605" s="4"/>
    </row>
    <row r="606" spans="1:10" x14ac:dyDescent="0.25">
      <c r="A606" s="2">
        <v>14</v>
      </c>
      <c r="B606" s="3" t="s">
        <v>34</v>
      </c>
      <c r="C606" s="5">
        <f t="shared" si="179"/>
        <v>10367.599999999999</v>
      </c>
      <c r="D606" s="5">
        <f t="shared" si="180"/>
        <v>3197.7</v>
      </c>
      <c r="E606" s="5">
        <v>3197.7</v>
      </c>
      <c r="F606" s="5">
        <v>0</v>
      </c>
      <c r="G606" s="5">
        <v>0</v>
      </c>
      <c r="H606" s="5">
        <v>0</v>
      </c>
      <c r="I606" s="5">
        <f t="shared" si="182"/>
        <v>3197.7</v>
      </c>
      <c r="J606" s="4"/>
    </row>
    <row r="607" spans="1:10" x14ac:dyDescent="0.25">
      <c r="A607" s="2">
        <v>15</v>
      </c>
      <c r="B607" s="3" t="s">
        <v>38</v>
      </c>
      <c r="C607" s="5">
        <f t="shared" si="179"/>
        <v>0</v>
      </c>
      <c r="D607" s="5">
        <f t="shared" si="180"/>
        <v>0</v>
      </c>
      <c r="E607" s="5">
        <v>0</v>
      </c>
      <c r="F607" s="5">
        <v>0</v>
      </c>
      <c r="G607" s="5">
        <v>0</v>
      </c>
      <c r="H607" s="5">
        <v>0</v>
      </c>
      <c r="I607" s="5">
        <f t="shared" si="182"/>
        <v>0</v>
      </c>
      <c r="J607" s="4"/>
    </row>
    <row r="608" spans="1:10" x14ac:dyDescent="0.25">
      <c r="A608" s="2">
        <v>16</v>
      </c>
      <c r="B608" s="3" t="s">
        <v>40</v>
      </c>
      <c r="C608" s="5">
        <f t="shared" si="179"/>
        <v>2612.62</v>
      </c>
      <c r="D608" s="5">
        <f t="shared" si="180"/>
        <v>51</v>
      </c>
      <c r="E608" s="5">
        <v>51</v>
      </c>
      <c r="F608" s="5">
        <v>0</v>
      </c>
      <c r="G608" s="5">
        <v>0</v>
      </c>
      <c r="H608" s="5">
        <v>0</v>
      </c>
      <c r="I608" s="5">
        <f t="shared" si="182"/>
        <v>51</v>
      </c>
      <c r="J608" s="4"/>
    </row>
    <row r="609" spans="1:10" x14ac:dyDescent="0.25">
      <c r="A609" s="2">
        <v>17</v>
      </c>
      <c r="B609" s="3" t="s">
        <v>70</v>
      </c>
      <c r="C609" s="5">
        <f t="shared" si="179"/>
        <v>1130750</v>
      </c>
      <c r="D609" s="5">
        <f t="shared" si="180"/>
        <v>104000</v>
      </c>
      <c r="E609" s="5">
        <v>104000</v>
      </c>
      <c r="F609" s="5">
        <v>0</v>
      </c>
      <c r="G609" s="5">
        <v>0</v>
      </c>
      <c r="H609" s="5">
        <v>0</v>
      </c>
      <c r="I609" s="5">
        <f t="shared" si="182"/>
        <v>104000</v>
      </c>
      <c r="J609" s="4"/>
    </row>
    <row r="610" spans="1:10" x14ac:dyDescent="0.25">
      <c r="A610" s="2">
        <v>18</v>
      </c>
      <c r="B610" s="3" t="s">
        <v>39</v>
      </c>
      <c r="C610" s="5">
        <f t="shared" si="179"/>
        <v>778.66</v>
      </c>
      <c r="D610" s="5">
        <f t="shared" si="180"/>
        <v>0</v>
      </c>
      <c r="E610" s="5">
        <v>0</v>
      </c>
      <c r="F610" s="5">
        <v>0</v>
      </c>
      <c r="G610" s="5">
        <v>0</v>
      </c>
      <c r="H610" s="5">
        <v>0</v>
      </c>
      <c r="I610" s="5">
        <f t="shared" si="182"/>
        <v>0</v>
      </c>
      <c r="J610" s="4"/>
    </row>
    <row r="611" spans="1:10" x14ac:dyDescent="0.25">
      <c r="A611" s="113" t="s">
        <v>10</v>
      </c>
      <c r="B611" s="113"/>
      <c r="C611" s="114">
        <f>SUM(C593:C610)</f>
        <v>222597205.19999999</v>
      </c>
      <c r="D611" s="114">
        <f t="shared" ref="D611:H611" si="183">SUM(D593:D610)</f>
        <v>21545812.329999998</v>
      </c>
      <c r="E611" s="114">
        <f t="shared" si="183"/>
        <v>21545812.329999998</v>
      </c>
      <c r="F611" s="114">
        <f t="shared" si="183"/>
        <v>0</v>
      </c>
      <c r="G611" s="114">
        <f t="shared" si="183"/>
        <v>0</v>
      </c>
      <c r="H611" s="114">
        <f t="shared" si="183"/>
        <v>0</v>
      </c>
      <c r="I611" s="114">
        <f>SUM(I593:I610)</f>
        <v>21545812.329999998</v>
      </c>
      <c r="J611" s="108"/>
    </row>
    <row r="612" spans="1:10" ht="31.5" x14ac:dyDescent="0.25">
      <c r="A612" s="108" t="s">
        <v>9</v>
      </c>
      <c r="B612" s="115" t="s">
        <v>64</v>
      </c>
      <c r="C612" s="116"/>
      <c r="D612" s="117"/>
      <c r="E612" s="117"/>
      <c r="F612" s="117"/>
      <c r="G612" s="117"/>
      <c r="H612" s="117"/>
      <c r="I612" s="117"/>
      <c r="J612" s="118"/>
    </row>
    <row r="613" spans="1:10" x14ac:dyDescent="0.25">
      <c r="A613" s="2">
        <v>1</v>
      </c>
      <c r="B613" s="3" t="s">
        <v>37</v>
      </c>
      <c r="C613" s="5">
        <f t="shared" ref="C613:C626" si="184">SUM(D613+C540)</f>
        <v>155769093.18000001</v>
      </c>
      <c r="D613" s="5">
        <f t="shared" ref="D613:D626" si="185">SUM(E613,F613)</f>
        <v>5756880.2999999998</v>
      </c>
      <c r="E613" s="5">
        <v>5756880.2999999998</v>
      </c>
      <c r="F613" s="5">
        <v>0</v>
      </c>
      <c r="G613" s="5">
        <v>0</v>
      </c>
      <c r="H613" s="5">
        <v>0</v>
      </c>
      <c r="I613" s="5">
        <f t="shared" ref="I613:I626" si="186">SUM(E613+G613+H613)</f>
        <v>5756880.2999999998</v>
      </c>
      <c r="J613" s="4"/>
    </row>
    <row r="614" spans="1:10" x14ac:dyDescent="0.25">
      <c r="A614" s="2">
        <v>2</v>
      </c>
      <c r="B614" s="3" t="s">
        <v>32</v>
      </c>
      <c r="C614" s="5">
        <f t="shared" si="184"/>
        <v>17318690.810000002</v>
      </c>
      <c r="D614" s="5">
        <f t="shared" si="185"/>
        <v>2610187.5</v>
      </c>
      <c r="E614" s="5">
        <v>2610187.5</v>
      </c>
      <c r="F614" s="5">
        <v>0</v>
      </c>
      <c r="G614" s="5">
        <v>0</v>
      </c>
      <c r="H614" s="5">
        <v>0</v>
      </c>
      <c r="I614" s="5">
        <f t="shared" si="186"/>
        <v>2610187.5</v>
      </c>
      <c r="J614" s="4"/>
    </row>
    <row r="615" spans="1:10" x14ac:dyDescent="0.25">
      <c r="A615" s="2">
        <v>3</v>
      </c>
      <c r="B615" s="3" t="s">
        <v>41</v>
      </c>
      <c r="C615" s="5">
        <f t="shared" si="184"/>
        <v>1374492.68</v>
      </c>
      <c r="D615" s="5">
        <f t="shared" si="185"/>
        <v>0</v>
      </c>
      <c r="E615" s="5">
        <v>0</v>
      </c>
      <c r="F615" s="5">
        <v>0</v>
      </c>
      <c r="G615" s="5">
        <v>0</v>
      </c>
      <c r="H615" s="5">
        <v>0</v>
      </c>
      <c r="I615" s="5">
        <f t="shared" si="186"/>
        <v>0</v>
      </c>
      <c r="J615" s="4"/>
    </row>
    <row r="616" spans="1:10" x14ac:dyDescent="0.25">
      <c r="A616" s="2">
        <v>4</v>
      </c>
      <c r="B616" s="3" t="s">
        <v>21</v>
      </c>
      <c r="C616" s="5">
        <f t="shared" si="184"/>
        <v>63917.5</v>
      </c>
      <c r="D616" s="5">
        <f t="shared" si="185"/>
        <v>2795</v>
      </c>
      <c r="E616" s="5">
        <v>2795</v>
      </c>
      <c r="F616" s="5">
        <v>0</v>
      </c>
      <c r="G616" s="5">
        <v>0</v>
      </c>
      <c r="H616" s="5">
        <v>0</v>
      </c>
      <c r="I616" s="5">
        <f t="shared" si="186"/>
        <v>2795</v>
      </c>
      <c r="J616" s="4"/>
    </row>
    <row r="617" spans="1:10" x14ac:dyDescent="0.25">
      <c r="A617" s="2">
        <v>5</v>
      </c>
      <c r="B617" s="3" t="s">
        <v>42</v>
      </c>
      <c r="C617" s="5">
        <f t="shared" si="184"/>
        <v>13066690</v>
      </c>
      <c r="D617" s="5">
        <f t="shared" si="185"/>
        <v>690550</v>
      </c>
      <c r="E617" s="5">
        <v>690550</v>
      </c>
      <c r="F617" s="5">
        <v>0</v>
      </c>
      <c r="G617" s="5">
        <v>0</v>
      </c>
      <c r="H617" s="5">
        <v>0</v>
      </c>
      <c r="I617" s="5">
        <f t="shared" si="186"/>
        <v>690550</v>
      </c>
      <c r="J617" s="4"/>
    </row>
    <row r="618" spans="1:10" x14ac:dyDescent="0.25">
      <c r="A618" s="2">
        <v>6</v>
      </c>
      <c r="B618" s="3" t="s">
        <v>35</v>
      </c>
      <c r="C618" s="5">
        <f t="shared" si="184"/>
        <v>390</v>
      </c>
      <c r="D618" s="5">
        <f t="shared" si="185"/>
        <v>0</v>
      </c>
      <c r="E618" s="5">
        <v>0</v>
      </c>
      <c r="F618" s="5">
        <v>0</v>
      </c>
      <c r="G618" s="5">
        <v>0</v>
      </c>
      <c r="H618" s="5">
        <v>0</v>
      </c>
      <c r="I618" s="5">
        <f t="shared" si="186"/>
        <v>0</v>
      </c>
      <c r="J618" s="4"/>
    </row>
    <row r="619" spans="1:10" x14ac:dyDescent="0.25">
      <c r="A619" s="2">
        <v>7</v>
      </c>
      <c r="B619" s="3" t="s">
        <v>109</v>
      </c>
      <c r="C619" s="5">
        <f t="shared" si="184"/>
        <v>1103140</v>
      </c>
      <c r="D619" s="5">
        <f t="shared" si="185"/>
        <v>269000</v>
      </c>
      <c r="E619" s="5">
        <v>269000</v>
      </c>
      <c r="F619" s="5">
        <v>0</v>
      </c>
      <c r="G619" s="5">
        <v>0</v>
      </c>
      <c r="H619" s="5">
        <v>0</v>
      </c>
      <c r="I619" s="5">
        <f t="shared" si="186"/>
        <v>269000</v>
      </c>
      <c r="J619" s="4"/>
    </row>
    <row r="620" spans="1:10" x14ac:dyDescent="0.25">
      <c r="A620" s="2">
        <v>8</v>
      </c>
      <c r="B620" s="3" t="s">
        <v>44</v>
      </c>
      <c r="C620" s="5">
        <f t="shared" si="184"/>
        <v>12222375</v>
      </c>
      <c r="D620" s="5">
        <f t="shared" si="185"/>
        <v>1970570</v>
      </c>
      <c r="E620" s="5">
        <v>1970570</v>
      </c>
      <c r="F620" s="5">
        <v>0</v>
      </c>
      <c r="G620" s="5">
        <v>0</v>
      </c>
      <c r="H620" s="5">
        <v>0</v>
      </c>
      <c r="I620" s="5">
        <f t="shared" si="186"/>
        <v>1970570</v>
      </c>
      <c r="J620" s="4"/>
    </row>
    <row r="621" spans="1:10" x14ac:dyDescent="0.25">
      <c r="A621" s="2">
        <v>9</v>
      </c>
      <c r="B621" s="3" t="s">
        <v>45</v>
      </c>
      <c r="C621" s="5">
        <f t="shared" si="184"/>
        <v>0</v>
      </c>
      <c r="D621" s="5">
        <f t="shared" si="185"/>
        <v>0</v>
      </c>
      <c r="E621" s="5">
        <v>0</v>
      </c>
      <c r="F621" s="5">
        <v>0</v>
      </c>
      <c r="G621" s="5">
        <v>0</v>
      </c>
      <c r="H621" s="5">
        <v>0</v>
      </c>
      <c r="I621" s="5">
        <f t="shared" si="186"/>
        <v>0</v>
      </c>
      <c r="J621" s="4"/>
    </row>
    <row r="622" spans="1:10" x14ac:dyDescent="0.25">
      <c r="A622" s="2">
        <v>10</v>
      </c>
      <c r="B622" s="3" t="s">
        <v>33</v>
      </c>
      <c r="C622" s="5">
        <f t="shared" si="184"/>
        <v>0</v>
      </c>
      <c r="D622" s="5">
        <f t="shared" si="185"/>
        <v>0</v>
      </c>
      <c r="E622" s="5">
        <v>0</v>
      </c>
      <c r="F622" s="5">
        <v>0</v>
      </c>
      <c r="G622" s="5">
        <v>0</v>
      </c>
      <c r="H622" s="5">
        <v>0</v>
      </c>
      <c r="I622" s="5">
        <f t="shared" si="186"/>
        <v>0</v>
      </c>
      <c r="J622" s="4"/>
    </row>
    <row r="623" spans="1:10" x14ac:dyDescent="0.25">
      <c r="A623" s="2">
        <v>11</v>
      </c>
      <c r="B623" s="3" t="s">
        <v>25</v>
      </c>
      <c r="C623" s="5">
        <f t="shared" si="184"/>
        <v>1935477</v>
      </c>
      <c r="D623" s="5">
        <f t="shared" si="185"/>
        <v>289146</v>
      </c>
      <c r="E623" s="5">
        <v>289146</v>
      </c>
      <c r="F623" s="5">
        <v>0</v>
      </c>
      <c r="G623" s="5">
        <v>0</v>
      </c>
      <c r="H623" s="5">
        <v>0</v>
      </c>
      <c r="I623" s="5">
        <f t="shared" si="186"/>
        <v>289146</v>
      </c>
      <c r="J623" s="4"/>
    </row>
    <row r="624" spans="1:10" x14ac:dyDescent="0.25">
      <c r="A624" s="2">
        <v>12</v>
      </c>
      <c r="B624" s="3" t="s">
        <v>67</v>
      </c>
      <c r="C624" s="5">
        <f t="shared" si="184"/>
        <v>21876</v>
      </c>
      <c r="D624" s="5">
        <f t="shared" si="185"/>
        <v>0</v>
      </c>
      <c r="E624" s="5">
        <v>0</v>
      </c>
      <c r="F624" s="5">
        <v>0</v>
      </c>
      <c r="G624" s="5">
        <v>0</v>
      </c>
      <c r="H624" s="5">
        <v>0</v>
      </c>
      <c r="I624" s="5">
        <f t="shared" si="186"/>
        <v>0</v>
      </c>
      <c r="J624" s="4"/>
    </row>
    <row r="625" spans="1:10" x14ac:dyDescent="0.25">
      <c r="A625" s="2">
        <v>13</v>
      </c>
      <c r="B625" s="3" t="s">
        <v>68</v>
      </c>
      <c r="C625" s="5">
        <f t="shared" si="184"/>
        <v>0</v>
      </c>
      <c r="D625" s="5">
        <f t="shared" si="185"/>
        <v>0</v>
      </c>
      <c r="E625" s="5">
        <v>0</v>
      </c>
      <c r="F625" s="5">
        <v>0</v>
      </c>
      <c r="G625" s="5">
        <v>0</v>
      </c>
      <c r="H625" s="5">
        <v>0</v>
      </c>
      <c r="I625" s="5">
        <f t="shared" si="186"/>
        <v>0</v>
      </c>
      <c r="J625" s="4"/>
    </row>
    <row r="626" spans="1:10" x14ac:dyDescent="0.25">
      <c r="A626" s="2">
        <v>14</v>
      </c>
      <c r="B626" s="3" t="s">
        <v>66</v>
      </c>
      <c r="C626" s="5">
        <f t="shared" si="184"/>
        <v>12500</v>
      </c>
      <c r="D626" s="5">
        <f t="shared" si="185"/>
        <v>0</v>
      </c>
      <c r="E626" s="5">
        <v>0</v>
      </c>
      <c r="F626" s="5">
        <v>0</v>
      </c>
      <c r="G626" s="5">
        <v>0</v>
      </c>
      <c r="H626" s="5">
        <v>0</v>
      </c>
      <c r="I626" s="5">
        <f t="shared" si="186"/>
        <v>0</v>
      </c>
      <c r="J626" s="4"/>
    </row>
    <row r="627" spans="1:10" x14ac:dyDescent="0.25">
      <c r="A627" s="119" t="s">
        <v>65</v>
      </c>
      <c r="B627" s="119"/>
      <c r="C627" s="114">
        <f>SUM(C613:C626)</f>
        <v>202888642.17000002</v>
      </c>
      <c r="D627" s="114">
        <f>SUM(D613:D626)</f>
        <v>11589128.800000001</v>
      </c>
      <c r="E627" s="114">
        <f t="shared" ref="E627:I627" si="187">SUM(E613:E626)</f>
        <v>11589128.800000001</v>
      </c>
      <c r="F627" s="114">
        <f t="shared" si="187"/>
        <v>0</v>
      </c>
      <c r="G627" s="114">
        <f t="shared" si="187"/>
        <v>0</v>
      </c>
      <c r="H627" s="114">
        <f t="shared" si="187"/>
        <v>0</v>
      </c>
      <c r="I627" s="114">
        <f t="shared" si="187"/>
        <v>11589128.800000001</v>
      </c>
      <c r="J627" s="114"/>
    </row>
    <row r="628" spans="1:10" x14ac:dyDescent="0.25">
      <c r="A628" s="108" t="s">
        <v>11</v>
      </c>
      <c r="B628" s="109" t="s">
        <v>12</v>
      </c>
      <c r="C628" s="116"/>
      <c r="D628" s="117"/>
      <c r="E628" s="117"/>
      <c r="F628" s="117"/>
      <c r="G628" s="117"/>
      <c r="H628" s="117"/>
      <c r="I628" s="117"/>
      <c r="J628" s="118"/>
    </row>
    <row r="629" spans="1:10" x14ac:dyDescent="0.25">
      <c r="A629" s="2">
        <v>1</v>
      </c>
      <c r="B629" s="3" t="s">
        <v>46</v>
      </c>
      <c r="C629" s="5">
        <f t="shared" ref="C629:C633" si="188">SUM(D629+C556)</f>
        <v>974243.20000000007</v>
      </c>
      <c r="D629" s="5">
        <f t="shared" ref="D629:D633" si="189">SUM(E629,F629)</f>
        <v>52731</v>
      </c>
      <c r="E629" s="5">
        <v>52731</v>
      </c>
      <c r="F629" s="5">
        <v>0</v>
      </c>
      <c r="G629" s="5">
        <v>0</v>
      </c>
      <c r="H629" s="5">
        <v>0</v>
      </c>
      <c r="I629" s="5">
        <f t="shared" ref="I629:I633" si="190">SUM(E629+G629+H629)</f>
        <v>52731</v>
      </c>
      <c r="J629" s="4"/>
    </row>
    <row r="630" spans="1:10" x14ac:dyDescent="0.25">
      <c r="A630" s="2">
        <v>2</v>
      </c>
      <c r="B630" s="3" t="s">
        <v>25</v>
      </c>
      <c r="C630" s="5">
        <f t="shared" si="188"/>
        <v>1178680</v>
      </c>
      <c r="D630" s="5">
        <f t="shared" si="189"/>
        <v>345820</v>
      </c>
      <c r="E630" s="5">
        <v>345820</v>
      </c>
      <c r="F630" s="5">
        <v>0</v>
      </c>
      <c r="G630" s="5">
        <v>0</v>
      </c>
      <c r="H630" s="5">
        <v>0</v>
      </c>
      <c r="I630" s="5">
        <f t="shared" si="190"/>
        <v>345820</v>
      </c>
      <c r="J630" s="4"/>
    </row>
    <row r="631" spans="1:10" x14ac:dyDescent="0.25">
      <c r="A631" s="2">
        <v>3</v>
      </c>
      <c r="B631" s="3" t="s">
        <v>32</v>
      </c>
      <c r="C631" s="5">
        <f t="shared" si="188"/>
        <v>4288906.25</v>
      </c>
      <c r="D631" s="5">
        <f t="shared" si="189"/>
        <v>218750</v>
      </c>
      <c r="E631" s="5">
        <v>218750</v>
      </c>
      <c r="F631" s="5">
        <v>0</v>
      </c>
      <c r="G631" s="5">
        <v>0</v>
      </c>
      <c r="H631" s="5">
        <v>0</v>
      </c>
      <c r="I631" s="5">
        <f t="shared" si="190"/>
        <v>218750</v>
      </c>
      <c r="J631" s="4"/>
    </row>
    <row r="632" spans="1:10" x14ac:dyDescent="0.25">
      <c r="A632" s="2">
        <v>4</v>
      </c>
      <c r="B632" s="3" t="s">
        <v>44</v>
      </c>
      <c r="C632" s="5">
        <f t="shared" si="188"/>
        <v>4116500</v>
      </c>
      <c r="D632" s="5">
        <f t="shared" si="189"/>
        <v>500000</v>
      </c>
      <c r="E632" s="5">
        <v>500000</v>
      </c>
      <c r="F632" s="5">
        <v>0</v>
      </c>
      <c r="G632" s="5">
        <v>0</v>
      </c>
      <c r="H632" s="5">
        <v>0</v>
      </c>
      <c r="I632" s="5">
        <f t="shared" si="190"/>
        <v>500000</v>
      </c>
      <c r="J632" s="4"/>
    </row>
    <row r="633" spans="1:10" x14ac:dyDescent="0.25">
      <c r="A633" s="2">
        <v>5</v>
      </c>
      <c r="B633" s="3" t="s">
        <v>39</v>
      </c>
      <c r="C633" s="5">
        <f t="shared" si="188"/>
        <v>0</v>
      </c>
      <c r="D633" s="5">
        <f t="shared" si="189"/>
        <v>0</v>
      </c>
      <c r="E633" s="5">
        <v>0</v>
      </c>
      <c r="F633" s="5">
        <v>0</v>
      </c>
      <c r="G633" s="5">
        <v>0</v>
      </c>
      <c r="H633" s="5">
        <v>0</v>
      </c>
      <c r="I633" s="5">
        <f t="shared" si="190"/>
        <v>0</v>
      </c>
      <c r="J633" s="4"/>
    </row>
    <row r="634" spans="1:10" x14ac:dyDescent="0.25">
      <c r="A634" s="113" t="s">
        <v>13</v>
      </c>
      <c r="B634" s="113"/>
      <c r="C634" s="114">
        <f>SUM(C629:C633)</f>
        <v>10558329.449999999</v>
      </c>
      <c r="D634" s="114">
        <f t="shared" ref="D634" si="191">SUM(D629:D633)</f>
        <v>1117301</v>
      </c>
      <c r="E634" s="114">
        <f>SUM(E629:E633)</f>
        <v>1117301</v>
      </c>
      <c r="F634" s="114">
        <f t="shared" ref="F634:I634" si="192">SUM(F629:F633)</f>
        <v>0</v>
      </c>
      <c r="G634" s="114">
        <f t="shared" si="192"/>
        <v>0</v>
      </c>
      <c r="H634" s="114">
        <f t="shared" si="192"/>
        <v>0</v>
      </c>
      <c r="I634" s="114">
        <f t="shared" si="192"/>
        <v>1117301</v>
      </c>
      <c r="J634" s="114"/>
    </row>
    <row r="635" spans="1:10" x14ac:dyDescent="0.25">
      <c r="A635" s="108" t="s">
        <v>14</v>
      </c>
      <c r="B635" s="109" t="s">
        <v>15</v>
      </c>
      <c r="C635" s="116"/>
      <c r="D635" s="117"/>
      <c r="E635" s="117"/>
      <c r="F635" s="117"/>
      <c r="G635" s="117"/>
      <c r="H635" s="117"/>
      <c r="I635" s="117"/>
      <c r="J635" s="118"/>
    </row>
    <row r="636" spans="1:10" x14ac:dyDescent="0.25">
      <c r="A636" s="2">
        <v>1</v>
      </c>
      <c r="B636" s="3" t="s">
        <v>16</v>
      </c>
      <c r="C636" s="5">
        <f t="shared" ref="C636:C637" si="193">SUM(D636+C563)</f>
        <v>19773686.240000002</v>
      </c>
      <c r="D636" s="5">
        <f t="shared" ref="D636:D637" si="194">SUM(E636,F636)</f>
        <v>1462415</v>
      </c>
      <c r="E636" s="5">
        <v>1462415</v>
      </c>
      <c r="F636" s="5">
        <v>0</v>
      </c>
      <c r="G636" s="5">
        <v>0</v>
      </c>
      <c r="H636" s="5">
        <v>0</v>
      </c>
      <c r="I636" s="5">
        <f t="shared" ref="I636:I637" si="195">SUM(E636+G636+H636)</f>
        <v>1462415</v>
      </c>
      <c r="J636" s="4"/>
    </row>
    <row r="637" spans="1:10" x14ac:dyDescent="0.25">
      <c r="A637" s="2">
        <v>2</v>
      </c>
      <c r="B637" s="3" t="s">
        <v>17</v>
      </c>
      <c r="C637" s="5">
        <f t="shared" si="193"/>
        <v>7874478.54</v>
      </c>
      <c r="D637" s="5">
        <f t="shared" si="194"/>
        <v>882659.86</v>
      </c>
      <c r="E637" s="5">
        <v>882659.86</v>
      </c>
      <c r="F637" s="5">
        <v>0</v>
      </c>
      <c r="G637" s="5">
        <v>0</v>
      </c>
      <c r="H637" s="5">
        <v>0</v>
      </c>
      <c r="I637" s="5">
        <f t="shared" si="195"/>
        <v>882659.86</v>
      </c>
      <c r="J637" s="4"/>
    </row>
    <row r="638" spans="1:10" x14ac:dyDescent="0.25">
      <c r="A638" s="113" t="s">
        <v>18</v>
      </c>
      <c r="B638" s="113"/>
      <c r="C638" s="114">
        <f>SUM(C636:C637)</f>
        <v>27648164.780000001</v>
      </c>
      <c r="D638" s="114">
        <f t="shared" ref="D638" si="196">SUM(D636:D637)</f>
        <v>2345074.86</v>
      </c>
      <c r="E638" s="114">
        <f>SUM(E636:E637)</f>
        <v>2345074.86</v>
      </c>
      <c r="F638" s="114">
        <f t="shared" ref="F638:I638" si="197">SUM(F636:F637)</f>
        <v>0</v>
      </c>
      <c r="G638" s="114">
        <f t="shared" si="197"/>
        <v>0</v>
      </c>
      <c r="H638" s="114">
        <f t="shared" si="197"/>
        <v>0</v>
      </c>
      <c r="I638" s="114">
        <f t="shared" si="197"/>
        <v>2345074.86</v>
      </c>
      <c r="J638" s="114"/>
    </row>
    <row r="639" spans="1:10" x14ac:dyDescent="0.25">
      <c r="A639" s="108" t="s">
        <v>19</v>
      </c>
      <c r="B639" s="109" t="s">
        <v>20</v>
      </c>
      <c r="C639" s="116"/>
      <c r="D639" s="117"/>
      <c r="E639" s="117"/>
      <c r="F639" s="117"/>
      <c r="G639" s="117"/>
      <c r="H639" s="117"/>
      <c r="I639" s="117"/>
      <c r="J639" s="118"/>
    </row>
    <row r="640" spans="1:10" x14ac:dyDescent="0.25">
      <c r="A640" s="2">
        <v>1</v>
      </c>
      <c r="B640" s="3" t="s">
        <v>21</v>
      </c>
      <c r="C640" s="5">
        <f>SUM(D640+C567)</f>
        <v>2214289.48</v>
      </c>
      <c r="D640" s="5">
        <f>SUM(E640,F640)</f>
        <v>229563.84</v>
      </c>
      <c r="E640" s="5">
        <v>229563.84</v>
      </c>
      <c r="F640" s="5">
        <v>0</v>
      </c>
      <c r="G640" s="5">
        <v>0</v>
      </c>
      <c r="H640" s="5">
        <v>0</v>
      </c>
      <c r="I640" s="5">
        <f>SUM(E640+G640+H640)</f>
        <v>229563.84</v>
      </c>
      <c r="J640" s="4"/>
    </row>
    <row r="641" spans="1:10" x14ac:dyDescent="0.25">
      <c r="A641" s="113" t="s">
        <v>22</v>
      </c>
      <c r="B641" s="113"/>
      <c r="C641" s="114">
        <f>SUM(C640)</f>
        <v>2214289.48</v>
      </c>
      <c r="D641" s="114">
        <f t="shared" ref="D641:I641" si="198">SUM(D640)</f>
        <v>229563.84</v>
      </c>
      <c r="E641" s="114">
        <f t="shared" si="198"/>
        <v>229563.84</v>
      </c>
      <c r="F641" s="114">
        <f t="shared" si="198"/>
        <v>0</v>
      </c>
      <c r="G641" s="114">
        <f t="shared" si="198"/>
        <v>0</v>
      </c>
      <c r="H641" s="114">
        <f t="shared" si="198"/>
        <v>0</v>
      </c>
      <c r="I641" s="114">
        <f t="shared" si="198"/>
        <v>229563.84</v>
      </c>
      <c r="J641" s="108"/>
    </row>
    <row r="642" spans="1:10" x14ac:dyDescent="0.25">
      <c r="A642" s="108" t="s">
        <v>23</v>
      </c>
      <c r="B642" s="109" t="s">
        <v>24</v>
      </c>
      <c r="C642" s="116"/>
      <c r="D642" s="117"/>
      <c r="E642" s="117"/>
      <c r="F642" s="117"/>
      <c r="G642" s="117"/>
      <c r="H642" s="117"/>
      <c r="I642" s="117"/>
      <c r="J642" s="118"/>
    </row>
    <row r="643" spans="1:10" x14ac:dyDescent="0.25">
      <c r="A643" s="2">
        <v>1</v>
      </c>
      <c r="B643" s="3" t="s">
        <v>25</v>
      </c>
      <c r="C643" s="5">
        <f>SUM(D643+C570)</f>
        <v>456504</v>
      </c>
      <c r="D643" s="5">
        <f>SUM(E643,F643)</f>
        <v>47840</v>
      </c>
      <c r="E643" s="5">
        <v>47840</v>
      </c>
      <c r="F643" s="5">
        <v>0</v>
      </c>
      <c r="G643" s="5">
        <v>0</v>
      </c>
      <c r="H643" s="5">
        <v>0</v>
      </c>
      <c r="I643" s="5">
        <f>SUM(E643+G643+H643)</f>
        <v>47840</v>
      </c>
      <c r="J643" s="4"/>
    </row>
    <row r="644" spans="1:10" x14ac:dyDescent="0.25">
      <c r="A644" s="113" t="s">
        <v>80</v>
      </c>
      <c r="B644" s="113"/>
      <c r="C644" s="114">
        <f>SUM(C643)</f>
        <v>456504</v>
      </c>
      <c r="D644" s="114">
        <f t="shared" ref="D644:I644" si="199">SUM(D643)</f>
        <v>47840</v>
      </c>
      <c r="E644" s="114">
        <f t="shared" si="199"/>
        <v>47840</v>
      </c>
      <c r="F644" s="114">
        <f t="shared" si="199"/>
        <v>0</v>
      </c>
      <c r="G644" s="114">
        <f t="shared" si="199"/>
        <v>0</v>
      </c>
      <c r="H644" s="114">
        <f t="shared" si="199"/>
        <v>0</v>
      </c>
      <c r="I644" s="114">
        <f t="shared" si="199"/>
        <v>47840</v>
      </c>
      <c r="J644" s="108"/>
    </row>
    <row r="645" spans="1:10" x14ac:dyDescent="0.25">
      <c r="A645" s="113" t="s">
        <v>26</v>
      </c>
      <c r="B645" s="113"/>
      <c r="C645" s="114">
        <f t="shared" ref="C645" si="200">SUM(C611+C627+C634+C638+C641+C644)</f>
        <v>466363135.08000004</v>
      </c>
      <c r="D645" s="114">
        <f>SUM(D611+D627+D634+D638+D641+D644)</f>
        <v>36874720.829999998</v>
      </c>
      <c r="E645" s="114">
        <f t="shared" ref="E645:I645" si="201">SUM(E611+E627+E634+E638+E641+E644)</f>
        <v>36874720.829999998</v>
      </c>
      <c r="F645" s="114">
        <f t="shared" si="201"/>
        <v>0</v>
      </c>
      <c r="G645" s="114">
        <f t="shared" si="201"/>
        <v>0</v>
      </c>
      <c r="H645" s="114">
        <f t="shared" si="201"/>
        <v>0</v>
      </c>
      <c r="I645" s="114">
        <f t="shared" si="201"/>
        <v>36874720.829999998</v>
      </c>
      <c r="J645" s="114"/>
    </row>
    <row r="646" spans="1:10" x14ac:dyDescent="0.25">
      <c r="A646" s="99"/>
      <c r="B646" s="99"/>
      <c r="C646" s="99"/>
      <c r="D646" s="99"/>
      <c r="E646" s="99"/>
      <c r="F646" s="99"/>
      <c r="G646" s="99"/>
      <c r="H646" s="99"/>
      <c r="I646" s="99"/>
      <c r="J646" s="100"/>
    </row>
    <row r="647" spans="1:10" x14ac:dyDescent="0.25">
      <c r="A647" s="101" t="s">
        <v>114</v>
      </c>
      <c r="B647" s="102"/>
      <c r="C647" s="10">
        <f>D645</f>
        <v>36874720.829999998</v>
      </c>
      <c r="D647" s="103" t="s">
        <v>53</v>
      </c>
      <c r="E647" s="103"/>
      <c r="F647" s="103"/>
      <c r="G647" s="44" t="s">
        <v>59</v>
      </c>
      <c r="H647" s="10">
        <v>19891.5</v>
      </c>
      <c r="I647" s="44" t="s">
        <v>58</v>
      </c>
      <c r="J647" s="11">
        <v>13143</v>
      </c>
    </row>
    <row r="648" spans="1:10" x14ac:dyDescent="0.25">
      <c r="A648" s="6" t="s">
        <v>57</v>
      </c>
      <c r="B648" s="12">
        <v>15000</v>
      </c>
      <c r="C648" s="7" t="s">
        <v>56</v>
      </c>
      <c r="D648" s="12">
        <v>0</v>
      </c>
      <c r="E648" s="7" t="s">
        <v>55</v>
      </c>
      <c r="F648" s="12">
        <v>0</v>
      </c>
      <c r="G648" s="7" t="s">
        <v>54</v>
      </c>
      <c r="H648" s="12">
        <v>4932</v>
      </c>
      <c r="I648" s="7" t="s">
        <v>63</v>
      </c>
      <c r="J648" s="13">
        <f>SUM(H647+J647+B648+D648+F648+H648)</f>
        <v>52966.5</v>
      </c>
    </row>
    <row r="649" spans="1:10" x14ac:dyDescent="0.25">
      <c r="A649" s="104" t="s">
        <v>62</v>
      </c>
      <c r="B649" s="105"/>
      <c r="C649" s="14">
        <f>SUM(E576)</f>
        <v>342442.5</v>
      </c>
      <c r="D649" s="45" t="s">
        <v>60</v>
      </c>
      <c r="E649" s="14">
        <f>SUM(J648+C649)</f>
        <v>395409</v>
      </c>
      <c r="F649" s="106" t="s">
        <v>61</v>
      </c>
      <c r="G649" s="106"/>
      <c r="H649" s="106"/>
      <c r="I649" s="8"/>
      <c r="J649" s="9"/>
    </row>
    <row r="650" spans="1:10" x14ac:dyDescent="0.25">
      <c r="A650" s="15" t="s">
        <v>71</v>
      </c>
      <c r="B650" s="97" t="s">
        <v>136</v>
      </c>
      <c r="C650" s="97"/>
      <c r="D650" s="97"/>
      <c r="E650" s="97"/>
      <c r="F650" s="97"/>
      <c r="G650" s="97"/>
      <c r="H650" s="97"/>
      <c r="I650" s="97"/>
      <c r="J650" s="97"/>
    </row>
    <row r="651" spans="1:10" x14ac:dyDescent="0.25">
      <c r="A651" s="16"/>
      <c r="B651" s="98"/>
      <c r="C651" s="98"/>
      <c r="D651" s="98"/>
      <c r="E651" s="98"/>
      <c r="F651" s="98"/>
      <c r="G651" s="98"/>
      <c r="H651" s="98"/>
      <c r="I651" s="98"/>
      <c r="J651" s="98"/>
    </row>
    <row r="652" spans="1:10" x14ac:dyDescent="0.25">
      <c r="A652" s="16"/>
      <c r="B652" s="98"/>
      <c r="C652" s="98"/>
      <c r="D652" s="98"/>
      <c r="E652" s="98"/>
      <c r="F652" s="98"/>
      <c r="G652" s="98"/>
      <c r="H652" s="98"/>
      <c r="I652" s="98"/>
      <c r="J652" s="98"/>
    </row>
    <row r="653" spans="1:10" x14ac:dyDescent="0.25">
      <c r="A653" s="16"/>
      <c r="B653" s="98"/>
      <c r="C653" s="98"/>
      <c r="D653" s="98"/>
      <c r="E653" s="98"/>
      <c r="F653" s="98"/>
      <c r="G653" s="98"/>
      <c r="H653" s="98"/>
      <c r="I653" s="98"/>
      <c r="J653" s="98"/>
    </row>
    <row r="654" spans="1:10" x14ac:dyDescent="0.25">
      <c r="A654" s="16"/>
      <c r="B654" s="17"/>
      <c r="C654" s="17"/>
      <c r="D654" s="17"/>
      <c r="E654" s="17"/>
      <c r="F654" s="17"/>
      <c r="G654" s="17"/>
      <c r="H654" s="17"/>
      <c r="I654" s="17"/>
      <c r="J654" s="17"/>
    </row>
    <row r="655" spans="1:10" x14ac:dyDescent="0.25">
      <c r="B655" s="16"/>
      <c r="C655" s="16"/>
      <c r="D655" s="16"/>
      <c r="E655" s="16"/>
      <c r="F655" s="16"/>
      <c r="G655" s="16"/>
      <c r="H655" s="16"/>
      <c r="I655" s="16"/>
      <c r="J655" s="16"/>
    </row>
    <row r="657" spans="1:10" ht="16.5" x14ac:dyDescent="0.25">
      <c r="A657" s="96" t="s">
        <v>47</v>
      </c>
      <c r="B657" s="96"/>
      <c r="C657" s="42"/>
      <c r="D657" s="96" t="s">
        <v>48</v>
      </c>
      <c r="E657" s="96"/>
      <c r="F657" s="96"/>
      <c r="G657" s="42"/>
      <c r="H657" s="96" t="s">
        <v>49</v>
      </c>
      <c r="I657" s="96"/>
      <c r="J657" s="96"/>
    </row>
    <row r="658" spans="1:10" ht="21.75" x14ac:dyDescent="0.25">
      <c r="A658" s="80" t="s">
        <v>0</v>
      </c>
      <c r="B658" s="80"/>
      <c r="C658" s="80"/>
      <c r="D658" s="80"/>
      <c r="E658" s="80"/>
      <c r="F658" s="80"/>
      <c r="G658" s="80"/>
      <c r="H658" s="80"/>
      <c r="I658" s="80"/>
      <c r="J658" s="80"/>
    </row>
    <row r="659" spans="1:10" ht="19.5" x14ac:dyDescent="0.25">
      <c r="A659" s="81" t="s">
        <v>1</v>
      </c>
      <c r="B659" s="81"/>
      <c r="C659" s="81"/>
      <c r="D659" s="81"/>
      <c r="E659" s="81"/>
      <c r="F659" s="81"/>
      <c r="G659" s="81"/>
      <c r="H659" s="81"/>
      <c r="I659" s="81"/>
      <c r="J659" s="81"/>
    </row>
    <row r="660" spans="1:10" ht="19.5" x14ac:dyDescent="0.25">
      <c r="A660" s="82" t="s">
        <v>139</v>
      </c>
      <c r="B660" s="82"/>
      <c r="C660" s="82"/>
      <c r="D660" s="82"/>
      <c r="E660" s="82"/>
      <c r="F660" s="82"/>
      <c r="G660" s="82"/>
      <c r="H660" s="82"/>
      <c r="I660" s="82"/>
      <c r="J660" s="82"/>
    </row>
    <row r="661" spans="1:10" ht="16.5" x14ac:dyDescent="0.25">
      <c r="A661" s="83" t="s">
        <v>2</v>
      </c>
      <c r="B661" s="83" t="s">
        <v>3</v>
      </c>
      <c r="C661" s="83" t="s">
        <v>4</v>
      </c>
      <c r="D661" s="84" t="s">
        <v>118</v>
      </c>
      <c r="E661" s="84" t="s">
        <v>119</v>
      </c>
      <c r="F661" s="84" t="s">
        <v>120</v>
      </c>
      <c r="G661" s="83" t="s">
        <v>69</v>
      </c>
      <c r="H661" s="83"/>
      <c r="I661" s="84" t="s">
        <v>5</v>
      </c>
      <c r="J661" s="83" t="s">
        <v>6</v>
      </c>
    </row>
    <row r="662" spans="1:10" ht="33" x14ac:dyDescent="0.25">
      <c r="A662" s="83"/>
      <c r="B662" s="83"/>
      <c r="C662" s="83"/>
      <c r="D662" s="84"/>
      <c r="E662" s="84"/>
      <c r="F662" s="84"/>
      <c r="G662" s="47" t="s">
        <v>75</v>
      </c>
      <c r="H662" s="48" t="s">
        <v>76</v>
      </c>
      <c r="I662" s="84"/>
      <c r="J662" s="83"/>
    </row>
    <row r="663" spans="1:10" ht="16.5" x14ac:dyDescent="0.25">
      <c r="A663" s="107">
        <v>1</v>
      </c>
      <c r="B663" s="107">
        <v>2</v>
      </c>
      <c r="C663" s="107">
        <v>3</v>
      </c>
      <c r="D663" s="107" t="s">
        <v>50</v>
      </c>
      <c r="E663" s="107">
        <v>5</v>
      </c>
      <c r="F663" s="107">
        <v>6</v>
      </c>
      <c r="G663" s="107">
        <v>7</v>
      </c>
      <c r="H663" s="107">
        <v>8</v>
      </c>
      <c r="I663" s="107" t="s">
        <v>51</v>
      </c>
      <c r="J663" s="107">
        <v>10</v>
      </c>
    </row>
    <row r="664" spans="1:10" x14ac:dyDescent="0.25">
      <c r="A664" s="85"/>
      <c r="B664" s="86"/>
      <c r="C664" s="86"/>
      <c r="D664" s="86"/>
      <c r="E664" s="86"/>
      <c r="F664" s="86"/>
      <c r="G664" s="86"/>
      <c r="H664" s="86"/>
      <c r="I664" s="86"/>
      <c r="J664" s="87"/>
    </row>
    <row r="665" spans="1:10" x14ac:dyDescent="0.25">
      <c r="A665" s="108" t="s">
        <v>7</v>
      </c>
      <c r="B665" s="109" t="s">
        <v>8</v>
      </c>
      <c r="C665" s="110"/>
      <c r="D665" s="111"/>
      <c r="E665" s="111"/>
      <c r="F665" s="111"/>
      <c r="G665" s="111"/>
      <c r="H665" s="111"/>
      <c r="I665" s="111"/>
      <c r="J665" s="112"/>
    </row>
    <row r="666" spans="1:10" x14ac:dyDescent="0.25">
      <c r="A666" s="2">
        <v>1</v>
      </c>
      <c r="B666" s="3" t="s">
        <v>27</v>
      </c>
      <c r="C666" s="5">
        <f>SUM(D666+C593)</f>
        <v>48604769.850000009</v>
      </c>
      <c r="D666" s="5">
        <f>SUM(E666,F666)</f>
        <v>4796996.42</v>
      </c>
      <c r="E666" s="5">
        <v>4796996.42</v>
      </c>
      <c r="F666" s="5">
        <v>0</v>
      </c>
      <c r="G666" s="5">
        <v>0</v>
      </c>
      <c r="H666" s="5">
        <v>0</v>
      </c>
      <c r="I666" s="5">
        <f>SUM(E666+G666+H666)</f>
        <v>4796996.42</v>
      </c>
      <c r="J666" s="4"/>
    </row>
    <row r="667" spans="1:10" x14ac:dyDescent="0.25">
      <c r="A667" s="2">
        <v>2</v>
      </c>
      <c r="B667" s="3" t="s">
        <v>28</v>
      </c>
      <c r="C667" s="5">
        <f t="shared" ref="C667:C683" si="202">SUM(D667+C594)</f>
        <v>37207639.880000003</v>
      </c>
      <c r="D667" s="5">
        <f t="shared" ref="D667:D683" si="203">SUM(E667,F667)</f>
        <v>4128480.07</v>
      </c>
      <c r="E667" s="5">
        <v>4128480.07</v>
      </c>
      <c r="F667" s="5">
        <v>0</v>
      </c>
      <c r="G667" s="5">
        <v>0</v>
      </c>
      <c r="H667" s="5">
        <v>0</v>
      </c>
      <c r="I667" s="5">
        <f t="shared" ref="I667" si="204">SUM(E667+G667+H667)</f>
        <v>4128480.07</v>
      </c>
      <c r="J667" s="4"/>
    </row>
    <row r="668" spans="1:10" x14ac:dyDescent="0.25">
      <c r="A668" s="2">
        <v>3</v>
      </c>
      <c r="B668" s="3" t="s">
        <v>29</v>
      </c>
      <c r="C668" s="5">
        <f t="shared" si="202"/>
        <v>115309160.91000001</v>
      </c>
      <c r="D668" s="5">
        <f t="shared" si="203"/>
        <v>8200995.7300000004</v>
      </c>
      <c r="E668" s="5">
        <v>8200995.7300000004</v>
      </c>
      <c r="F668" s="5">
        <v>0</v>
      </c>
      <c r="G668" s="5">
        <v>0</v>
      </c>
      <c r="H668" s="5">
        <v>0</v>
      </c>
      <c r="I668" s="5">
        <f>SUM(E668+G668+H668)</f>
        <v>8200995.7300000004</v>
      </c>
      <c r="J668" s="4"/>
    </row>
    <row r="669" spans="1:10" x14ac:dyDescent="0.25">
      <c r="A669" s="2">
        <v>4</v>
      </c>
      <c r="B669" s="3" t="s">
        <v>30</v>
      </c>
      <c r="C669" s="5">
        <f t="shared" si="202"/>
        <v>4203349.4800000004</v>
      </c>
      <c r="D669" s="5">
        <f t="shared" si="203"/>
        <v>347864.92</v>
      </c>
      <c r="E669" s="5">
        <v>347864.92</v>
      </c>
      <c r="F669" s="5">
        <v>0</v>
      </c>
      <c r="G669" s="5">
        <v>0</v>
      </c>
      <c r="H669" s="5">
        <v>0</v>
      </c>
      <c r="I669" s="5">
        <f t="shared" ref="I669:I683" si="205">SUM(E669+G669+H669)</f>
        <v>347864.92</v>
      </c>
      <c r="J669" s="4"/>
    </row>
    <row r="670" spans="1:10" x14ac:dyDescent="0.25">
      <c r="A670" s="2">
        <v>5</v>
      </c>
      <c r="B670" s="3" t="s">
        <v>25</v>
      </c>
      <c r="C670" s="5">
        <f t="shared" si="202"/>
        <v>4787608</v>
      </c>
      <c r="D670" s="5">
        <f t="shared" si="203"/>
        <v>410542</v>
      </c>
      <c r="E670" s="5">
        <v>410542</v>
      </c>
      <c r="F670" s="5">
        <v>0</v>
      </c>
      <c r="G670" s="5">
        <v>0</v>
      </c>
      <c r="H670" s="5">
        <v>0</v>
      </c>
      <c r="I670" s="5">
        <f t="shared" si="205"/>
        <v>410542</v>
      </c>
      <c r="J670" s="4"/>
    </row>
    <row r="671" spans="1:10" x14ac:dyDescent="0.25">
      <c r="A671" s="2">
        <v>6</v>
      </c>
      <c r="B671" s="3" t="s">
        <v>32</v>
      </c>
      <c r="C671" s="5">
        <f t="shared" si="202"/>
        <v>20806312.5</v>
      </c>
      <c r="D671" s="5">
        <f t="shared" si="203"/>
        <v>1924500</v>
      </c>
      <c r="E671" s="5">
        <v>1924500</v>
      </c>
      <c r="F671" s="5">
        <v>0</v>
      </c>
      <c r="G671" s="5">
        <v>0</v>
      </c>
      <c r="H671" s="5">
        <v>0</v>
      </c>
      <c r="I671" s="5">
        <f t="shared" si="205"/>
        <v>1924500</v>
      </c>
      <c r="J671" s="4"/>
    </row>
    <row r="672" spans="1:10" x14ac:dyDescent="0.25">
      <c r="A672" s="2">
        <v>7</v>
      </c>
      <c r="B672" s="3" t="s">
        <v>31</v>
      </c>
      <c r="C672" s="5">
        <f t="shared" si="202"/>
        <v>8760587.5</v>
      </c>
      <c r="D672" s="5">
        <f t="shared" si="203"/>
        <v>743325</v>
      </c>
      <c r="E672" s="5">
        <v>743325</v>
      </c>
      <c r="F672" s="5">
        <v>0</v>
      </c>
      <c r="G672" s="5">
        <v>0</v>
      </c>
      <c r="H672" s="5">
        <v>0</v>
      </c>
      <c r="I672" s="5">
        <f t="shared" si="205"/>
        <v>743325</v>
      </c>
      <c r="J672" s="4"/>
    </row>
    <row r="673" spans="1:10" x14ac:dyDescent="0.25">
      <c r="A673" s="2">
        <v>8</v>
      </c>
      <c r="B673" s="3" t="s">
        <v>33</v>
      </c>
      <c r="C673" s="5">
        <f t="shared" si="202"/>
        <v>555222</v>
      </c>
      <c r="D673" s="5">
        <f t="shared" si="203"/>
        <v>56795</v>
      </c>
      <c r="E673" s="5">
        <v>56795</v>
      </c>
      <c r="F673" s="5">
        <v>0</v>
      </c>
      <c r="G673" s="5">
        <v>0</v>
      </c>
      <c r="H673" s="5">
        <v>0</v>
      </c>
      <c r="I673" s="5">
        <f t="shared" si="205"/>
        <v>56795</v>
      </c>
      <c r="J673" s="4"/>
    </row>
    <row r="674" spans="1:10" x14ac:dyDescent="0.25">
      <c r="A674" s="2">
        <v>9</v>
      </c>
      <c r="B674" s="3" t="s">
        <v>52</v>
      </c>
      <c r="C674" s="5">
        <f t="shared" si="202"/>
        <v>1820695.6400000001</v>
      </c>
      <c r="D674" s="5">
        <f t="shared" si="203"/>
        <v>0</v>
      </c>
      <c r="E674" s="5">
        <v>0</v>
      </c>
      <c r="F674" s="5">
        <v>0</v>
      </c>
      <c r="G674" s="5">
        <v>0</v>
      </c>
      <c r="H674" s="5">
        <v>0</v>
      </c>
      <c r="I674" s="5">
        <f t="shared" si="205"/>
        <v>0</v>
      </c>
      <c r="J674" s="4"/>
    </row>
    <row r="675" spans="1:10" x14ac:dyDescent="0.25">
      <c r="A675" s="2">
        <v>10</v>
      </c>
      <c r="B675" s="3" t="s">
        <v>37</v>
      </c>
      <c r="C675" s="5">
        <f t="shared" si="202"/>
        <v>0</v>
      </c>
      <c r="D675" s="5">
        <f t="shared" si="203"/>
        <v>0</v>
      </c>
      <c r="E675" s="5">
        <v>0</v>
      </c>
      <c r="F675" s="5">
        <v>0</v>
      </c>
      <c r="G675" s="5">
        <v>0</v>
      </c>
      <c r="H675" s="5">
        <v>0</v>
      </c>
      <c r="I675" s="5">
        <f t="shared" si="205"/>
        <v>0</v>
      </c>
      <c r="J675" s="4"/>
    </row>
    <row r="676" spans="1:10" x14ac:dyDescent="0.25">
      <c r="A676" s="2">
        <v>11</v>
      </c>
      <c r="B676" s="3" t="s">
        <v>35</v>
      </c>
      <c r="C676" s="5">
        <f t="shared" si="202"/>
        <v>0</v>
      </c>
      <c r="D676" s="5">
        <f t="shared" si="203"/>
        <v>0</v>
      </c>
      <c r="E676" s="5">
        <v>0</v>
      </c>
      <c r="F676" s="5">
        <v>0</v>
      </c>
      <c r="G676" s="5">
        <v>0</v>
      </c>
      <c r="H676" s="5">
        <v>0</v>
      </c>
      <c r="I676" s="5">
        <f t="shared" si="205"/>
        <v>0</v>
      </c>
      <c r="J676" s="4"/>
    </row>
    <row r="677" spans="1:10" x14ac:dyDescent="0.25">
      <c r="A677" s="2">
        <v>12</v>
      </c>
      <c r="B677" s="3" t="s">
        <v>21</v>
      </c>
      <c r="C677" s="5">
        <f t="shared" si="202"/>
        <v>0</v>
      </c>
      <c r="D677" s="5">
        <f t="shared" si="203"/>
        <v>0</v>
      </c>
      <c r="E677" s="5">
        <v>0</v>
      </c>
      <c r="F677" s="5">
        <v>0</v>
      </c>
      <c r="G677" s="5">
        <v>0</v>
      </c>
      <c r="H677" s="5">
        <v>0</v>
      </c>
      <c r="I677" s="5">
        <f t="shared" si="205"/>
        <v>0</v>
      </c>
      <c r="J677" s="4"/>
    </row>
    <row r="678" spans="1:10" x14ac:dyDescent="0.25">
      <c r="A678" s="2">
        <v>13</v>
      </c>
      <c r="B678" s="3" t="s">
        <v>36</v>
      </c>
      <c r="C678" s="5">
        <f t="shared" si="202"/>
        <v>6849.7</v>
      </c>
      <c r="D678" s="5">
        <f t="shared" si="203"/>
        <v>0</v>
      </c>
      <c r="E678" s="5">
        <v>0</v>
      </c>
      <c r="F678" s="5">
        <v>0</v>
      </c>
      <c r="G678" s="5">
        <v>0</v>
      </c>
      <c r="H678" s="5">
        <v>0</v>
      </c>
      <c r="I678" s="5">
        <f t="shared" si="205"/>
        <v>0</v>
      </c>
      <c r="J678" s="4"/>
    </row>
    <row r="679" spans="1:10" x14ac:dyDescent="0.25">
      <c r="A679" s="2">
        <v>14</v>
      </c>
      <c r="B679" s="3" t="s">
        <v>34</v>
      </c>
      <c r="C679" s="5">
        <f t="shared" si="202"/>
        <v>10367.599999999999</v>
      </c>
      <c r="D679" s="5">
        <f t="shared" si="203"/>
        <v>0</v>
      </c>
      <c r="E679" s="5">
        <v>0</v>
      </c>
      <c r="F679" s="5">
        <v>0</v>
      </c>
      <c r="G679" s="5">
        <v>0</v>
      </c>
      <c r="H679" s="5">
        <v>0</v>
      </c>
      <c r="I679" s="5">
        <f t="shared" si="205"/>
        <v>0</v>
      </c>
      <c r="J679" s="4"/>
    </row>
    <row r="680" spans="1:10" x14ac:dyDescent="0.25">
      <c r="A680" s="2">
        <v>15</v>
      </c>
      <c r="B680" s="3" t="s">
        <v>38</v>
      </c>
      <c r="C680" s="5">
        <f t="shared" si="202"/>
        <v>0</v>
      </c>
      <c r="D680" s="5">
        <f t="shared" si="203"/>
        <v>0</v>
      </c>
      <c r="E680" s="5">
        <v>0</v>
      </c>
      <c r="F680" s="5">
        <v>0</v>
      </c>
      <c r="G680" s="5">
        <v>0</v>
      </c>
      <c r="H680" s="5">
        <v>0</v>
      </c>
      <c r="I680" s="5">
        <f t="shared" si="205"/>
        <v>0</v>
      </c>
      <c r="J680" s="4"/>
    </row>
    <row r="681" spans="1:10" x14ac:dyDescent="0.25">
      <c r="A681" s="2">
        <v>16</v>
      </c>
      <c r="B681" s="3" t="s">
        <v>40</v>
      </c>
      <c r="C681" s="5">
        <f t="shared" si="202"/>
        <v>2960.2799999999997</v>
      </c>
      <c r="D681" s="5">
        <f t="shared" si="203"/>
        <v>347.66</v>
      </c>
      <c r="E681" s="5">
        <v>347.66</v>
      </c>
      <c r="F681" s="5">
        <v>0</v>
      </c>
      <c r="G681" s="5">
        <v>0</v>
      </c>
      <c r="H681" s="5">
        <v>0</v>
      </c>
      <c r="I681" s="5">
        <f t="shared" si="205"/>
        <v>347.66</v>
      </c>
      <c r="J681" s="4"/>
    </row>
    <row r="682" spans="1:10" x14ac:dyDescent="0.25">
      <c r="A682" s="2">
        <v>17</v>
      </c>
      <c r="B682" s="3" t="s">
        <v>70</v>
      </c>
      <c r="C682" s="5">
        <f t="shared" si="202"/>
        <v>1282750</v>
      </c>
      <c r="D682" s="5">
        <f t="shared" si="203"/>
        <v>152000</v>
      </c>
      <c r="E682" s="5">
        <v>152000</v>
      </c>
      <c r="F682" s="5">
        <v>0</v>
      </c>
      <c r="G682" s="5">
        <v>0</v>
      </c>
      <c r="H682" s="5">
        <v>0</v>
      </c>
      <c r="I682" s="5">
        <f t="shared" si="205"/>
        <v>152000</v>
      </c>
      <c r="J682" s="4"/>
    </row>
    <row r="683" spans="1:10" x14ac:dyDescent="0.25">
      <c r="A683" s="2">
        <v>18</v>
      </c>
      <c r="B683" s="3" t="s">
        <v>39</v>
      </c>
      <c r="C683" s="5">
        <f t="shared" si="202"/>
        <v>778.66</v>
      </c>
      <c r="D683" s="5">
        <f t="shared" si="203"/>
        <v>0</v>
      </c>
      <c r="E683" s="5">
        <v>0</v>
      </c>
      <c r="F683" s="5">
        <v>0</v>
      </c>
      <c r="G683" s="5">
        <v>0</v>
      </c>
      <c r="H683" s="5">
        <v>0</v>
      </c>
      <c r="I683" s="5">
        <f t="shared" si="205"/>
        <v>0</v>
      </c>
      <c r="J683" s="4"/>
    </row>
    <row r="684" spans="1:10" x14ac:dyDescent="0.25">
      <c r="A684" s="113" t="s">
        <v>10</v>
      </c>
      <c r="B684" s="113"/>
      <c r="C684" s="114">
        <f>SUM(C666:C683)</f>
        <v>243359052</v>
      </c>
      <c r="D684" s="114">
        <f t="shared" ref="D684:H684" si="206">SUM(D666:D683)</f>
        <v>20761846.800000001</v>
      </c>
      <c r="E684" s="114">
        <f t="shared" si="206"/>
        <v>20761846.800000001</v>
      </c>
      <c r="F684" s="114">
        <f t="shared" si="206"/>
        <v>0</v>
      </c>
      <c r="G684" s="114">
        <f t="shared" si="206"/>
        <v>0</v>
      </c>
      <c r="H684" s="114">
        <f t="shared" si="206"/>
        <v>0</v>
      </c>
      <c r="I684" s="114">
        <f>SUM(I666:I683)</f>
        <v>20761846.800000001</v>
      </c>
      <c r="J684" s="108"/>
    </row>
    <row r="685" spans="1:10" ht="31.5" x14ac:dyDescent="0.25">
      <c r="A685" s="108" t="s">
        <v>9</v>
      </c>
      <c r="B685" s="115" t="s">
        <v>64</v>
      </c>
      <c r="C685" s="116"/>
      <c r="D685" s="117"/>
      <c r="E685" s="117"/>
      <c r="F685" s="117"/>
      <c r="G685" s="117"/>
      <c r="H685" s="117"/>
      <c r="I685" s="117"/>
      <c r="J685" s="118"/>
    </row>
    <row r="686" spans="1:10" x14ac:dyDescent="0.25">
      <c r="A686" s="2">
        <v>1</v>
      </c>
      <c r="B686" s="3" t="s">
        <v>37</v>
      </c>
      <c r="C686" s="5">
        <f t="shared" ref="C686:C699" si="207">SUM(D686+C613)</f>
        <v>160033733.48000002</v>
      </c>
      <c r="D686" s="5">
        <f t="shared" ref="D686:D699" si="208">SUM(E686,F686)</f>
        <v>4264640.3</v>
      </c>
      <c r="E686" s="5">
        <v>4264640.3</v>
      </c>
      <c r="F686" s="5">
        <v>0</v>
      </c>
      <c r="G686" s="5">
        <v>0</v>
      </c>
      <c r="H686" s="5">
        <v>0</v>
      </c>
      <c r="I686" s="5">
        <f t="shared" ref="I686:I699" si="209">SUM(E686+G686+H686)</f>
        <v>4264640.3</v>
      </c>
      <c r="J686" s="4"/>
    </row>
    <row r="687" spans="1:10" x14ac:dyDescent="0.25">
      <c r="A687" s="2">
        <v>2</v>
      </c>
      <c r="B687" s="3" t="s">
        <v>32</v>
      </c>
      <c r="C687" s="5">
        <f t="shared" si="207"/>
        <v>18805759.580000002</v>
      </c>
      <c r="D687" s="5">
        <f t="shared" si="208"/>
        <v>1487068.77</v>
      </c>
      <c r="E687" s="5">
        <v>1487068.77</v>
      </c>
      <c r="F687" s="5">
        <v>0</v>
      </c>
      <c r="G687" s="5">
        <v>0</v>
      </c>
      <c r="H687" s="5">
        <v>0</v>
      </c>
      <c r="I687" s="5">
        <f t="shared" si="209"/>
        <v>1487068.77</v>
      </c>
      <c r="J687" s="4"/>
    </row>
    <row r="688" spans="1:10" x14ac:dyDescent="0.25">
      <c r="A688" s="2">
        <v>3</v>
      </c>
      <c r="B688" s="3" t="s">
        <v>41</v>
      </c>
      <c r="C688" s="5">
        <f t="shared" si="207"/>
        <v>1374492.68</v>
      </c>
      <c r="D688" s="5">
        <f t="shared" si="208"/>
        <v>0</v>
      </c>
      <c r="E688" s="5">
        <v>0</v>
      </c>
      <c r="F688" s="5">
        <v>0</v>
      </c>
      <c r="G688" s="5">
        <v>0</v>
      </c>
      <c r="H688" s="5">
        <v>0</v>
      </c>
      <c r="I688" s="5">
        <f t="shared" si="209"/>
        <v>0</v>
      </c>
      <c r="J688" s="4"/>
    </row>
    <row r="689" spans="1:10" x14ac:dyDescent="0.25">
      <c r="A689" s="2">
        <v>4</v>
      </c>
      <c r="B689" s="3" t="s">
        <v>21</v>
      </c>
      <c r="C689" s="5">
        <f t="shared" si="207"/>
        <v>65990</v>
      </c>
      <c r="D689" s="5">
        <f t="shared" si="208"/>
        <v>2072.5</v>
      </c>
      <c r="E689" s="5">
        <v>2072.5</v>
      </c>
      <c r="F689" s="5">
        <v>0</v>
      </c>
      <c r="G689" s="5">
        <v>0</v>
      </c>
      <c r="H689" s="5">
        <v>0</v>
      </c>
      <c r="I689" s="5">
        <f t="shared" si="209"/>
        <v>2072.5</v>
      </c>
      <c r="J689" s="4"/>
    </row>
    <row r="690" spans="1:10" x14ac:dyDescent="0.25">
      <c r="A690" s="2">
        <v>5</v>
      </c>
      <c r="B690" s="3" t="s">
        <v>42</v>
      </c>
      <c r="C690" s="5">
        <f t="shared" si="207"/>
        <v>13769840</v>
      </c>
      <c r="D690" s="5">
        <f t="shared" si="208"/>
        <v>703150</v>
      </c>
      <c r="E690" s="5">
        <v>703150</v>
      </c>
      <c r="F690" s="5">
        <v>0</v>
      </c>
      <c r="G690" s="5">
        <v>0</v>
      </c>
      <c r="H690" s="5">
        <v>0</v>
      </c>
      <c r="I690" s="5">
        <f t="shared" si="209"/>
        <v>703150</v>
      </c>
      <c r="J690" s="4"/>
    </row>
    <row r="691" spans="1:10" x14ac:dyDescent="0.25">
      <c r="A691" s="2">
        <v>6</v>
      </c>
      <c r="B691" s="3" t="s">
        <v>35</v>
      </c>
      <c r="C691" s="5">
        <f t="shared" si="207"/>
        <v>390</v>
      </c>
      <c r="D691" s="5">
        <f t="shared" si="208"/>
        <v>0</v>
      </c>
      <c r="E691" s="5">
        <v>0</v>
      </c>
      <c r="F691" s="5">
        <v>0</v>
      </c>
      <c r="G691" s="5">
        <v>0</v>
      </c>
      <c r="H691" s="5">
        <v>0</v>
      </c>
      <c r="I691" s="5">
        <f t="shared" si="209"/>
        <v>0</v>
      </c>
      <c r="J691" s="4"/>
    </row>
    <row r="692" spans="1:10" x14ac:dyDescent="0.25">
      <c r="A692" s="2">
        <v>7</v>
      </c>
      <c r="B692" s="3" t="s">
        <v>109</v>
      </c>
      <c r="C692" s="5">
        <f t="shared" si="207"/>
        <v>1103140</v>
      </c>
      <c r="D692" s="5">
        <f t="shared" si="208"/>
        <v>0</v>
      </c>
      <c r="E692" s="5">
        <v>0</v>
      </c>
      <c r="F692" s="5">
        <v>0</v>
      </c>
      <c r="G692" s="5">
        <v>0</v>
      </c>
      <c r="H692" s="5">
        <v>0</v>
      </c>
      <c r="I692" s="5">
        <f t="shared" si="209"/>
        <v>0</v>
      </c>
      <c r="J692" s="4"/>
    </row>
    <row r="693" spans="1:10" x14ac:dyDescent="0.25">
      <c r="A693" s="2">
        <v>8</v>
      </c>
      <c r="B693" s="3" t="s">
        <v>44</v>
      </c>
      <c r="C693" s="5">
        <f t="shared" si="207"/>
        <v>13527880</v>
      </c>
      <c r="D693" s="5">
        <f t="shared" si="208"/>
        <v>1305505</v>
      </c>
      <c r="E693" s="5">
        <v>1305505</v>
      </c>
      <c r="F693" s="5">
        <v>0</v>
      </c>
      <c r="G693" s="5">
        <v>0</v>
      </c>
      <c r="H693" s="5">
        <v>0</v>
      </c>
      <c r="I693" s="5">
        <f t="shared" si="209"/>
        <v>1305505</v>
      </c>
      <c r="J693" s="4"/>
    </row>
    <row r="694" spans="1:10" x14ac:dyDescent="0.25">
      <c r="A694" s="2">
        <v>9</v>
      </c>
      <c r="B694" s="3" t="s">
        <v>45</v>
      </c>
      <c r="C694" s="5">
        <f t="shared" si="207"/>
        <v>0</v>
      </c>
      <c r="D694" s="5">
        <f t="shared" si="208"/>
        <v>0</v>
      </c>
      <c r="E694" s="5">
        <v>0</v>
      </c>
      <c r="F694" s="5">
        <v>0</v>
      </c>
      <c r="G694" s="5">
        <v>0</v>
      </c>
      <c r="H694" s="5">
        <v>0</v>
      </c>
      <c r="I694" s="5">
        <f t="shared" si="209"/>
        <v>0</v>
      </c>
      <c r="J694" s="4"/>
    </row>
    <row r="695" spans="1:10" x14ac:dyDescent="0.25">
      <c r="A695" s="2">
        <v>10</v>
      </c>
      <c r="B695" s="3" t="s">
        <v>33</v>
      </c>
      <c r="C695" s="5">
        <f t="shared" si="207"/>
        <v>0</v>
      </c>
      <c r="D695" s="5">
        <f t="shared" si="208"/>
        <v>0</v>
      </c>
      <c r="E695" s="5">
        <v>0</v>
      </c>
      <c r="F695" s="5">
        <v>0</v>
      </c>
      <c r="G695" s="5">
        <v>0</v>
      </c>
      <c r="H695" s="5">
        <v>0</v>
      </c>
      <c r="I695" s="5">
        <f t="shared" si="209"/>
        <v>0</v>
      </c>
      <c r="J695" s="4"/>
    </row>
    <row r="696" spans="1:10" x14ac:dyDescent="0.25">
      <c r="A696" s="2">
        <v>11</v>
      </c>
      <c r="B696" s="3" t="s">
        <v>25</v>
      </c>
      <c r="C696" s="5">
        <f t="shared" si="207"/>
        <v>2116020</v>
      </c>
      <c r="D696" s="5">
        <f t="shared" si="208"/>
        <v>180543</v>
      </c>
      <c r="E696" s="5">
        <v>180543</v>
      </c>
      <c r="F696" s="5">
        <v>0</v>
      </c>
      <c r="G696" s="5">
        <v>0</v>
      </c>
      <c r="H696" s="5">
        <v>0</v>
      </c>
      <c r="I696" s="5">
        <f t="shared" si="209"/>
        <v>180543</v>
      </c>
      <c r="J696" s="4"/>
    </row>
    <row r="697" spans="1:10" x14ac:dyDescent="0.25">
      <c r="A697" s="2">
        <v>12</v>
      </c>
      <c r="B697" s="3" t="s">
        <v>67</v>
      </c>
      <c r="C697" s="5">
        <f t="shared" si="207"/>
        <v>39684.479999999996</v>
      </c>
      <c r="D697" s="5">
        <f t="shared" si="208"/>
        <v>17808.48</v>
      </c>
      <c r="E697" s="5">
        <v>17808.48</v>
      </c>
      <c r="F697" s="5">
        <v>0</v>
      </c>
      <c r="G697" s="5">
        <v>0</v>
      </c>
      <c r="H697" s="5">
        <v>0</v>
      </c>
      <c r="I697" s="5">
        <f t="shared" si="209"/>
        <v>17808.48</v>
      </c>
      <c r="J697" s="4"/>
    </row>
    <row r="698" spans="1:10" x14ac:dyDescent="0.25">
      <c r="A698" s="2">
        <v>13</v>
      </c>
      <c r="B698" s="3" t="s">
        <v>68</v>
      </c>
      <c r="C698" s="5">
        <f t="shared" si="207"/>
        <v>0</v>
      </c>
      <c r="D698" s="5">
        <f t="shared" si="208"/>
        <v>0</v>
      </c>
      <c r="E698" s="5">
        <v>0</v>
      </c>
      <c r="F698" s="5">
        <v>0</v>
      </c>
      <c r="G698" s="5">
        <v>0</v>
      </c>
      <c r="H698" s="5">
        <v>0</v>
      </c>
      <c r="I698" s="5">
        <f t="shared" si="209"/>
        <v>0</v>
      </c>
      <c r="J698" s="4"/>
    </row>
    <row r="699" spans="1:10" x14ac:dyDescent="0.25">
      <c r="A699" s="2">
        <v>14</v>
      </c>
      <c r="B699" s="3" t="s">
        <v>66</v>
      </c>
      <c r="C699" s="5">
        <f t="shared" si="207"/>
        <v>12500</v>
      </c>
      <c r="D699" s="5">
        <f t="shared" si="208"/>
        <v>0</v>
      </c>
      <c r="E699" s="5">
        <v>0</v>
      </c>
      <c r="F699" s="5">
        <v>0</v>
      </c>
      <c r="G699" s="5">
        <v>0</v>
      </c>
      <c r="H699" s="5">
        <v>0</v>
      </c>
      <c r="I699" s="5">
        <f t="shared" si="209"/>
        <v>0</v>
      </c>
      <c r="J699" s="4"/>
    </row>
    <row r="700" spans="1:10" x14ac:dyDescent="0.25">
      <c r="A700" s="119" t="s">
        <v>65</v>
      </c>
      <c r="B700" s="119"/>
      <c r="C700" s="114">
        <f>SUM(C686:C699)</f>
        <v>210849430.22000003</v>
      </c>
      <c r="D700" s="114">
        <f>SUM(D686:D699)</f>
        <v>7960788.0500000007</v>
      </c>
      <c r="E700" s="114">
        <f t="shared" ref="E700:I700" si="210">SUM(E686:E699)</f>
        <v>7960788.0500000007</v>
      </c>
      <c r="F700" s="114">
        <f t="shared" si="210"/>
        <v>0</v>
      </c>
      <c r="G700" s="114">
        <f t="shared" si="210"/>
        <v>0</v>
      </c>
      <c r="H700" s="114">
        <f t="shared" si="210"/>
        <v>0</v>
      </c>
      <c r="I700" s="114">
        <f t="shared" si="210"/>
        <v>7960788.0500000007</v>
      </c>
      <c r="J700" s="114"/>
    </row>
    <row r="701" spans="1:10" x14ac:dyDescent="0.25">
      <c r="A701" s="108" t="s">
        <v>11</v>
      </c>
      <c r="B701" s="109" t="s">
        <v>12</v>
      </c>
      <c r="C701" s="116"/>
      <c r="D701" s="117"/>
      <c r="E701" s="117"/>
      <c r="F701" s="117"/>
      <c r="G701" s="117"/>
      <c r="H701" s="117"/>
      <c r="I701" s="117"/>
      <c r="J701" s="118"/>
    </row>
    <row r="702" spans="1:10" x14ac:dyDescent="0.25">
      <c r="A702" s="2">
        <v>1</v>
      </c>
      <c r="B702" s="3" t="s">
        <v>46</v>
      </c>
      <c r="C702" s="5">
        <f t="shared" ref="C702:C706" si="211">SUM(D702+C629)</f>
        <v>1039712.1000000001</v>
      </c>
      <c r="D702" s="5">
        <f t="shared" ref="D702:D706" si="212">SUM(E702,F702)</f>
        <v>65468.9</v>
      </c>
      <c r="E702" s="5">
        <v>65468.9</v>
      </c>
      <c r="F702" s="5">
        <v>0</v>
      </c>
      <c r="G702" s="5">
        <v>0</v>
      </c>
      <c r="H702" s="5">
        <v>0</v>
      </c>
      <c r="I702" s="5">
        <f t="shared" ref="I702:I706" si="213">SUM(E702+G702+H702)</f>
        <v>65468.9</v>
      </c>
      <c r="J702" s="4"/>
    </row>
    <row r="703" spans="1:10" x14ac:dyDescent="0.25">
      <c r="A703" s="2">
        <v>2</v>
      </c>
      <c r="B703" s="3" t="s">
        <v>25</v>
      </c>
      <c r="C703" s="5">
        <f t="shared" si="211"/>
        <v>1267564</v>
      </c>
      <c r="D703" s="5">
        <f t="shared" si="212"/>
        <v>88884</v>
      </c>
      <c r="E703" s="5">
        <v>88884</v>
      </c>
      <c r="F703" s="5">
        <v>0</v>
      </c>
      <c r="G703" s="5">
        <v>0</v>
      </c>
      <c r="H703" s="5">
        <v>0</v>
      </c>
      <c r="I703" s="5">
        <f t="shared" si="213"/>
        <v>88884</v>
      </c>
      <c r="J703" s="4"/>
    </row>
    <row r="704" spans="1:10" x14ac:dyDescent="0.25">
      <c r="A704" s="2">
        <v>3</v>
      </c>
      <c r="B704" s="3" t="s">
        <v>32</v>
      </c>
      <c r="C704" s="5">
        <f t="shared" si="211"/>
        <v>4360406.25</v>
      </c>
      <c r="D704" s="5">
        <f t="shared" si="212"/>
        <v>71500</v>
      </c>
      <c r="E704" s="5">
        <v>71500</v>
      </c>
      <c r="F704" s="5">
        <v>0</v>
      </c>
      <c r="G704" s="5">
        <v>0</v>
      </c>
      <c r="H704" s="5">
        <v>0</v>
      </c>
      <c r="I704" s="5">
        <f t="shared" si="213"/>
        <v>71500</v>
      </c>
      <c r="J704" s="4"/>
    </row>
    <row r="705" spans="1:10" x14ac:dyDescent="0.25">
      <c r="A705" s="2">
        <v>4</v>
      </c>
      <c r="B705" s="3" t="s">
        <v>44</v>
      </c>
      <c r="C705" s="5">
        <f t="shared" si="211"/>
        <v>4230900</v>
      </c>
      <c r="D705" s="5">
        <f t="shared" si="212"/>
        <v>114400</v>
      </c>
      <c r="E705" s="5">
        <v>114400</v>
      </c>
      <c r="F705" s="5">
        <v>0</v>
      </c>
      <c r="G705" s="5">
        <v>0</v>
      </c>
      <c r="H705" s="5">
        <v>0</v>
      </c>
      <c r="I705" s="5">
        <f t="shared" si="213"/>
        <v>114400</v>
      </c>
      <c r="J705" s="4"/>
    </row>
    <row r="706" spans="1:10" x14ac:dyDescent="0.25">
      <c r="A706" s="2">
        <v>5</v>
      </c>
      <c r="B706" s="3" t="s">
        <v>39</v>
      </c>
      <c r="C706" s="5">
        <f t="shared" si="211"/>
        <v>0</v>
      </c>
      <c r="D706" s="5">
        <f t="shared" si="212"/>
        <v>0</v>
      </c>
      <c r="E706" s="5">
        <v>0</v>
      </c>
      <c r="F706" s="5">
        <v>0</v>
      </c>
      <c r="G706" s="5">
        <v>0</v>
      </c>
      <c r="H706" s="5">
        <v>0</v>
      </c>
      <c r="I706" s="5">
        <f t="shared" si="213"/>
        <v>0</v>
      </c>
      <c r="J706" s="4"/>
    </row>
    <row r="707" spans="1:10" x14ac:dyDescent="0.25">
      <c r="A707" s="113" t="s">
        <v>13</v>
      </c>
      <c r="B707" s="113"/>
      <c r="C707" s="114">
        <f>SUM(C702:C706)</f>
        <v>10898582.35</v>
      </c>
      <c r="D707" s="114">
        <f t="shared" ref="D707" si="214">SUM(D702:D706)</f>
        <v>340252.9</v>
      </c>
      <c r="E707" s="114">
        <f>SUM(E702:E706)</f>
        <v>340252.9</v>
      </c>
      <c r="F707" s="114">
        <f t="shared" ref="F707:I707" si="215">SUM(F702:F706)</f>
        <v>0</v>
      </c>
      <c r="G707" s="114">
        <f t="shared" si="215"/>
        <v>0</v>
      </c>
      <c r="H707" s="114">
        <f t="shared" si="215"/>
        <v>0</v>
      </c>
      <c r="I707" s="114">
        <f t="shared" si="215"/>
        <v>340252.9</v>
      </c>
      <c r="J707" s="114"/>
    </row>
    <row r="708" spans="1:10" x14ac:dyDescent="0.25">
      <c r="A708" s="108" t="s">
        <v>14</v>
      </c>
      <c r="B708" s="109" t="s">
        <v>15</v>
      </c>
      <c r="C708" s="116"/>
      <c r="D708" s="117"/>
      <c r="E708" s="117"/>
      <c r="F708" s="117"/>
      <c r="G708" s="117"/>
      <c r="H708" s="117"/>
      <c r="I708" s="117"/>
      <c r="J708" s="118"/>
    </row>
    <row r="709" spans="1:10" x14ac:dyDescent="0.25">
      <c r="A709" s="2">
        <v>1</v>
      </c>
      <c r="B709" s="3" t="s">
        <v>16</v>
      </c>
      <c r="C709" s="5">
        <f t="shared" ref="C709:C710" si="216">SUM(D709+C636)</f>
        <v>21474198.740000002</v>
      </c>
      <c r="D709" s="5">
        <f t="shared" ref="D709:D710" si="217">SUM(E709,F709)</f>
        <v>1700512.5</v>
      </c>
      <c r="E709" s="5">
        <v>1700512.5</v>
      </c>
      <c r="F709" s="5">
        <v>0</v>
      </c>
      <c r="G709" s="5">
        <v>0</v>
      </c>
      <c r="H709" s="5">
        <v>0</v>
      </c>
      <c r="I709" s="5">
        <f t="shared" ref="I709:I710" si="218">SUM(E709+G709+H709)</f>
        <v>1700512.5</v>
      </c>
      <c r="J709" s="4"/>
    </row>
    <row r="710" spans="1:10" x14ac:dyDescent="0.25">
      <c r="A710" s="2">
        <v>2</v>
      </c>
      <c r="B710" s="3" t="s">
        <v>17</v>
      </c>
      <c r="C710" s="5">
        <f t="shared" si="216"/>
        <v>8597479.7799999993</v>
      </c>
      <c r="D710" s="5">
        <f t="shared" si="217"/>
        <v>723001.24</v>
      </c>
      <c r="E710" s="5">
        <v>723001.24</v>
      </c>
      <c r="F710" s="5">
        <v>0</v>
      </c>
      <c r="G710" s="5">
        <v>0</v>
      </c>
      <c r="H710" s="5">
        <v>0</v>
      </c>
      <c r="I710" s="5">
        <f t="shared" si="218"/>
        <v>723001.24</v>
      </c>
      <c r="J710" s="4"/>
    </row>
    <row r="711" spans="1:10" x14ac:dyDescent="0.25">
      <c r="A711" s="113" t="s">
        <v>18</v>
      </c>
      <c r="B711" s="113"/>
      <c r="C711" s="114">
        <f>SUM(C709:C710)</f>
        <v>30071678.520000003</v>
      </c>
      <c r="D711" s="114">
        <f t="shared" ref="D711" si="219">SUM(D709:D710)</f>
        <v>2423513.7400000002</v>
      </c>
      <c r="E711" s="114">
        <f>SUM(E709:E710)</f>
        <v>2423513.7400000002</v>
      </c>
      <c r="F711" s="114">
        <f t="shared" ref="F711:I711" si="220">SUM(F709:F710)</f>
        <v>0</v>
      </c>
      <c r="G711" s="114">
        <f t="shared" si="220"/>
        <v>0</v>
      </c>
      <c r="H711" s="114">
        <f t="shared" si="220"/>
        <v>0</v>
      </c>
      <c r="I711" s="114">
        <f t="shared" si="220"/>
        <v>2423513.7400000002</v>
      </c>
      <c r="J711" s="114"/>
    </row>
    <row r="712" spans="1:10" x14ac:dyDescent="0.25">
      <c r="A712" s="108" t="s">
        <v>19</v>
      </c>
      <c r="B712" s="109" t="s">
        <v>20</v>
      </c>
      <c r="C712" s="116"/>
      <c r="D712" s="117"/>
      <c r="E712" s="117"/>
      <c r="F712" s="117"/>
      <c r="G712" s="117"/>
      <c r="H712" s="117"/>
      <c r="I712" s="117"/>
      <c r="J712" s="118"/>
    </row>
    <row r="713" spans="1:10" x14ac:dyDescent="0.25">
      <c r="A713" s="2">
        <v>1</v>
      </c>
      <c r="B713" s="3" t="s">
        <v>21</v>
      </c>
      <c r="C713" s="5">
        <f>SUM(D713+C640)</f>
        <v>2465614.08</v>
      </c>
      <c r="D713" s="5">
        <f>SUM(E713,F713)</f>
        <v>251324.6</v>
      </c>
      <c r="E713" s="5">
        <v>251324.6</v>
      </c>
      <c r="F713" s="5">
        <v>0</v>
      </c>
      <c r="G713" s="5">
        <v>0</v>
      </c>
      <c r="H713" s="5">
        <v>0</v>
      </c>
      <c r="I713" s="5">
        <f>SUM(E713+G713+H713)</f>
        <v>251324.6</v>
      </c>
      <c r="J713" s="4"/>
    </row>
    <row r="714" spans="1:10" x14ac:dyDescent="0.25">
      <c r="A714" s="113" t="s">
        <v>22</v>
      </c>
      <c r="B714" s="113"/>
      <c r="C714" s="114">
        <f>SUM(C713)</f>
        <v>2465614.08</v>
      </c>
      <c r="D714" s="114">
        <f t="shared" ref="D714:I714" si="221">SUM(D713)</f>
        <v>251324.6</v>
      </c>
      <c r="E714" s="114">
        <f t="shared" si="221"/>
        <v>251324.6</v>
      </c>
      <c r="F714" s="114">
        <f t="shared" si="221"/>
        <v>0</v>
      </c>
      <c r="G714" s="114">
        <f t="shared" si="221"/>
        <v>0</v>
      </c>
      <c r="H714" s="114">
        <f t="shared" si="221"/>
        <v>0</v>
      </c>
      <c r="I714" s="114">
        <f t="shared" si="221"/>
        <v>251324.6</v>
      </c>
      <c r="J714" s="108"/>
    </row>
    <row r="715" spans="1:10" x14ac:dyDescent="0.25">
      <c r="A715" s="108" t="s">
        <v>23</v>
      </c>
      <c r="B715" s="109" t="s">
        <v>24</v>
      </c>
      <c r="C715" s="116"/>
      <c r="D715" s="117"/>
      <c r="E715" s="117"/>
      <c r="F715" s="117"/>
      <c r="G715" s="117"/>
      <c r="H715" s="117"/>
      <c r="I715" s="117"/>
      <c r="J715" s="118"/>
    </row>
    <row r="716" spans="1:10" x14ac:dyDescent="0.25">
      <c r="A716" s="2">
        <v>1</v>
      </c>
      <c r="B716" s="3" t="s">
        <v>25</v>
      </c>
      <c r="C716" s="5">
        <f>SUM(D716+C643)</f>
        <v>505264</v>
      </c>
      <c r="D716" s="5">
        <f>SUM(E716,F716)</f>
        <v>48760</v>
      </c>
      <c r="E716" s="5">
        <v>48760</v>
      </c>
      <c r="F716" s="5">
        <v>0</v>
      </c>
      <c r="G716" s="5">
        <v>0</v>
      </c>
      <c r="H716" s="5">
        <v>0</v>
      </c>
      <c r="I716" s="5">
        <f>SUM(E716+G716+H716)</f>
        <v>48760</v>
      </c>
      <c r="J716" s="4"/>
    </row>
    <row r="717" spans="1:10" x14ac:dyDescent="0.25">
      <c r="A717" s="113" t="s">
        <v>80</v>
      </c>
      <c r="B717" s="113"/>
      <c r="C717" s="114">
        <f>SUM(C716)</f>
        <v>505264</v>
      </c>
      <c r="D717" s="114">
        <f t="shared" ref="D717:I717" si="222">SUM(D716)</f>
        <v>48760</v>
      </c>
      <c r="E717" s="114">
        <f t="shared" si="222"/>
        <v>48760</v>
      </c>
      <c r="F717" s="114">
        <f t="shared" si="222"/>
        <v>0</v>
      </c>
      <c r="G717" s="114">
        <f t="shared" si="222"/>
        <v>0</v>
      </c>
      <c r="H717" s="114">
        <f t="shared" si="222"/>
        <v>0</v>
      </c>
      <c r="I717" s="114">
        <f t="shared" si="222"/>
        <v>48760</v>
      </c>
      <c r="J717" s="108"/>
    </row>
    <row r="718" spans="1:10" x14ac:dyDescent="0.25">
      <c r="A718" s="113" t="s">
        <v>26</v>
      </c>
      <c r="B718" s="113"/>
      <c r="C718" s="114">
        <f t="shared" ref="C718" si="223">SUM(C684+C700+C707+C711+C714+C717)</f>
        <v>498149621.17000002</v>
      </c>
      <c r="D718" s="114">
        <f>SUM(D684+D700+D707+D711+D714+D717)</f>
        <v>31786486.090000004</v>
      </c>
      <c r="E718" s="114">
        <f t="shared" ref="E718:I718" si="224">SUM(E684+E700+E707+E711+E714+E717)</f>
        <v>31786486.090000004</v>
      </c>
      <c r="F718" s="114">
        <f t="shared" si="224"/>
        <v>0</v>
      </c>
      <c r="G718" s="114">
        <f t="shared" si="224"/>
        <v>0</v>
      </c>
      <c r="H718" s="114">
        <f t="shared" si="224"/>
        <v>0</v>
      </c>
      <c r="I718" s="114">
        <f t="shared" si="224"/>
        <v>31786486.090000004</v>
      </c>
      <c r="J718" s="114"/>
    </row>
    <row r="719" spans="1:10" x14ac:dyDescent="0.25">
      <c r="A719" s="99"/>
      <c r="B719" s="99"/>
      <c r="C719" s="99"/>
      <c r="D719" s="99"/>
      <c r="E719" s="99"/>
      <c r="F719" s="99"/>
      <c r="G719" s="99"/>
      <c r="H719" s="99"/>
      <c r="I719" s="99"/>
      <c r="J719" s="100"/>
    </row>
    <row r="720" spans="1:10" x14ac:dyDescent="0.25">
      <c r="A720" s="101" t="s">
        <v>121</v>
      </c>
      <c r="B720" s="102"/>
      <c r="C720" s="10">
        <f>D718</f>
        <v>31786486.090000004</v>
      </c>
      <c r="D720" s="103" t="s">
        <v>53</v>
      </c>
      <c r="E720" s="103"/>
      <c r="F720" s="103"/>
      <c r="G720" s="44" t="s">
        <v>59</v>
      </c>
      <c r="H720" s="10">
        <v>22629</v>
      </c>
      <c r="I720" s="44" t="s">
        <v>58</v>
      </c>
      <c r="J720" s="11">
        <v>8206.5</v>
      </c>
    </row>
    <row r="721" spans="1:10" x14ac:dyDescent="0.25">
      <c r="A721" s="6" t="s">
        <v>57</v>
      </c>
      <c r="B721" s="12">
        <v>3432</v>
      </c>
      <c r="C721" s="7" t="s">
        <v>56</v>
      </c>
      <c r="D721" s="12">
        <v>0</v>
      </c>
      <c r="E721" s="7" t="s">
        <v>55</v>
      </c>
      <c r="F721" s="12">
        <v>0</v>
      </c>
      <c r="G721" s="7" t="s">
        <v>54</v>
      </c>
      <c r="H721" s="12">
        <v>5086.5</v>
      </c>
      <c r="I721" s="7" t="s">
        <v>63</v>
      </c>
      <c r="J721" s="13">
        <f>SUM(H720+J720+B721+D721+F721+H721)</f>
        <v>39354</v>
      </c>
    </row>
    <row r="722" spans="1:10" x14ac:dyDescent="0.25">
      <c r="A722" s="104" t="s">
        <v>62</v>
      </c>
      <c r="B722" s="105"/>
      <c r="C722" s="14">
        <f>SUM(E649)</f>
        <v>395409</v>
      </c>
      <c r="D722" s="45" t="s">
        <v>60</v>
      </c>
      <c r="E722" s="14">
        <f>SUM(J721+C722)</f>
        <v>434763</v>
      </c>
      <c r="F722" s="106" t="s">
        <v>61</v>
      </c>
      <c r="G722" s="106"/>
      <c r="H722" s="106"/>
      <c r="I722" s="8"/>
      <c r="J722" s="9"/>
    </row>
    <row r="723" spans="1:10" x14ac:dyDescent="0.25">
      <c r="A723" s="15" t="s">
        <v>71</v>
      </c>
      <c r="B723" s="97" t="s">
        <v>136</v>
      </c>
      <c r="C723" s="97"/>
      <c r="D723" s="97"/>
      <c r="E723" s="97"/>
      <c r="F723" s="97"/>
      <c r="G723" s="97"/>
      <c r="H723" s="97"/>
      <c r="I723" s="97"/>
      <c r="J723" s="97"/>
    </row>
    <row r="724" spans="1:10" x14ac:dyDescent="0.25">
      <c r="A724" s="16"/>
      <c r="B724" s="98"/>
      <c r="C724" s="98"/>
      <c r="D724" s="98"/>
      <c r="E724" s="98"/>
      <c r="F724" s="98"/>
      <c r="G724" s="98"/>
      <c r="H724" s="98"/>
      <c r="I724" s="98"/>
      <c r="J724" s="98"/>
    </row>
    <row r="725" spans="1:10" x14ac:dyDescent="0.25">
      <c r="A725" s="16"/>
      <c r="B725" s="98"/>
      <c r="C725" s="98"/>
      <c r="D725" s="98"/>
      <c r="E725" s="98"/>
      <c r="F725" s="98"/>
      <c r="G725" s="98"/>
      <c r="H725" s="98"/>
      <c r="I725" s="98"/>
      <c r="J725" s="98"/>
    </row>
    <row r="726" spans="1:10" x14ac:dyDescent="0.25">
      <c r="A726" s="16"/>
      <c r="B726" s="98"/>
      <c r="C726" s="98"/>
      <c r="D726" s="98"/>
      <c r="E726" s="98"/>
      <c r="F726" s="98"/>
      <c r="G726" s="98"/>
      <c r="H726" s="98"/>
      <c r="I726" s="98"/>
      <c r="J726" s="98"/>
    </row>
    <row r="727" spans="1:10" x14ac:dyDescent="0.25">
      <c r="A727" s="16"/>
      <c r="B727" s="17"/>
      <c r="C727" s="17"/>
      <c r="D727" s="17"/>
      <c r="E727" s="17"/>
      <c r="F727" s="17"/>
      <c r="G727" s="17"/>
      <c r="H727" s="17"/>
      <c r="I727" s="17"/>
      <c r="J727" s="17"/>
    </row>
    <row r="728" spans="1:10" x14ac:dyDescent="0.25">
      <c r="B728" s="16"/>
      <c r="C728" s="16"/>
      <c r="D728" s="16"/>
      <c r="E728" s="16"/>
      <c r="F728" s="16"/>
      <c r="G728" s="16"/>
      <c r="H728" s="16"/>
      <c r="I728" s="16"/>
      <c r="J728" s="16"/>
    </row>
    <row r="730" spans="1:10" ht="16.5" x14ac:dyDescent="0.25">
      <c r="A730" s="96" t="s">
        <v>47</v>
      </c>
      <c r="B730" s="96"/>
      <c r="C730" s="42"/>
      <c r="D730" s="96" t="s">
        <v>48</v>
      </c>
      <c r="E730" s="96"/>
      <c r="F730" s="96"/>
      <c r="G730" s="42"/>
      <c r="H730" s="96" t="s">
        <v>49</v>
      </c>
      <c r="I730" s="96"/>
      <c r="J730" s="96"/>
    </row>
    <row r="731" spans="1:10" ht="21.75" x14ac:dyDescent="0.25">
      <c r="A731" s="80" t="s">
        <v>0</v>
      </c>
      <c r="B731" s="80"/>
      <c r="C731" s="80"/>
      <c r="D731" s="80"/>
      <c r="E731" s="80"/>
      <c r="F731" s="80"/>
      <c r="G731" s="80"/>
      <c r="H731" s="80"/>
      <c r="I731" s="80"/>
      <c r="J731" s="80"/>
    </row>
    <row r="732" spans="1:10" ht="19.5" x14ac:dyDescent="0.25">
      <c r="A732" s="81" t="s">
        <v>1</v>
      </c>
      <c r="B732" s="81"/>
      <c r="C732" s="81"/>
      <c r="D732" s="81"/>
      <c r="E732" s="81"/>
      <c r="F732" s="81"/>
      <c r="G732" s="81"/>
      <c r="H732" s="81"/>
      <c r="I732" s="81"/>
      <c r="J732" s="81"/>
    </row>
    <row r="733" spans="1:10" ht="19.5" x14ac:dyDescent="0.25">
      <c r="A733" s="82" t="s">
        <v>140</v>
      </c>
      <c r="B733" s="82"/>
      <c r="C733" s="82"/>
      <c r="D733" s="82"/>
      <c r="E733" s="82"/>
      <c r="F733" s="82"/>
      <c r="G733" s="82"/>
      <c r="H733" s="82"/>
      <c r="I733" s="82"/>
      <c r="J733" s="82"/>
    </row>
    <row r="734" spans="1:10" ht="16.5" x14ac:dyDescent="0.25">
      <c r="A734" s="83" t="s">
        <v>2</v>
      </c>
      <c r="B734" s="83" t="s">
        <v>3</v>
      </c>
      <c r="C734" s="83" t="s">
        <v>4</v>
      </c>
      <c r="D734" s="84" t="s">
        <v>122</v>
      </c>
      <c r="E734" s="84" t="s">
        <v>123</v>
      </c>
      <c r="F734" s="84" t="s">
        <v>124</v>
      </c>
      <c r="G734" s="83" t="s">
        <v>69</v>
      </c>
      <c r="H734" s="83"/>
      <c r="I734" s="84" t="s">
        <v>5</v>
      </c>
      <c r="J734" s="83" t="s">
        <v>6</v>
      </c>
    </row>
    <row r="735" spans="1:10" ht="33" x14ac:dyDescent="0.25">
      <c r="A735" s="83"/>
      <c r="B735" s="83"/>
      <c r="C735" s="83"/>
      <c r="D735" s="84"/>
      <c r="E735" s="84"/>
      <c r="F735" s="84"/>
      <c r="G735" s="47" t="s">
        <v>75</v>
      </c>
      <c r="H735" s="48" t="s">
        <v>76</v>
      </c>
      <c r="I735" s="84"/>
      <c r="J735" s="83"/>
    </row>
    <row r="736" spans="1:10" ht="16.5" x14ac:dyDescent="0.25">
      <c r="A736" s="107">
        <v>1</v>
      </c>
      <c r="B736" s="107">
        <v>2</v>
      </c>
      <c r="C736" s="107">
        <v>3</v>
      </c>
      <c r="D736" s="107" t="s">
        <v>50</v>
      </c>
      <c r="E736" s="107">
        <v>5</v>
      </c>
      <c r="F736" s="107">
        <v>6</v>
      </c>
      <c r="G736" s="107">
        <v>7</v>
      </c>
      <c r="H736" s="107">
        <v>8</v>
      </c>
      <c r="I736" s="107" t="s">
        <v>51</v>
      </c>
      <c r="J736" s="107">
        <v>10</v>
      </c>
    </row>
    <row r="737" spans="1:10" x14ac:dyDescent="0.25">
      <c r="A737" s="85"/>
      <c r="B737" s="86"/>
      <c r="C737" s="86"/>
      <c r="D737" s="86"/>
      <c r="E737" s="86"/>
      <c r="F737" s="86"/>
      <c r="G737" s="86"/>
      <c r="H737" s="86"/>
      <c r="I737" s="86"/>
      <c r="J737" s="87"/>
    </row>
    <row r="738" spans="1:10" x14ac:dyDescent="0.25">
      <c r="A738" s="108" t="s">
        <v>7</v>
      </c>
      <c r="B738" s="109" t="s">
        <v>8</v>
      </c>
      <c r="C738" s="110"/>
      <c r="D738" s="111"/>
      <c r="E738" s="111"/>
      <c r="F738" s="111"/>
      <c r="G738" s="111"/>
      <c r="H738" s="111"/>
      <c r="I738" s="111"/>
      <c r="J738" s="112"/>
    </row>
    <row r="739" spans="1:10" x14ac:dyDescent="0.25">
      <c r="A739" s="2">
        <v>1</v>
      </c>
      <c r="B739" s="3" t="s">
        <v>27</v>
      </c>
      <c r="C739" s="5">
        <f>SUM(D739+C666)</f>
        <v>55345681.970000006</v>
      </c>
      <c r="D739" s="5">
        <f>SUM(E739,F739)</f>
        <v>6740912.1200000001</v>
      </c>
      <c r="E739" s="5">
        <v>6740912.1200000001</v>
      </c>
      <c r="F739" s="5">
        <v>0</v>
      </c>
      <c r="G739" s="5">
        <v>0</v>
      </c>
      <c r="H739" s="5">
        <v>0</v>
      </c>
      <c r="I739" s="5">
        <f>SUM(E739+G739+H739)</f>
        <v>6740912.1200000001</v>
      </c>
      <c r="J739" s="4"/>
    </row>
    <row r="740" spans="1:10" x14ac:dyDescent="0.25">
      <c r="A740" s="2">
        <v>2</v>
      </c>
      <c r="B740" s="3" t="s">
        <v>28</v>
      </c>
      <c r="C740" s="5">
        <f t="shared" ref="C740:C756" si="225">SUM(D740+C667)</f>
        <v>41707008.920000002</v>
      </c>
      <c r="D740" s="5">
        <f t="shared" ref="D740:D756" si="226">SUM(E740,F740)</f>
        <v>4499369.04</v>
      </c>
      <c r="E740" s="5">
        <v>4499369.04</v>
      </c>
      <c r="F740" s="5">
        <v>0</v>
      </c>
      <c r="G740" s="5">
        <v>0</v>
      </c>
      <c r="H740" s="5">
        <v>0</v>
      </c>
      <c r="I740" s="5">
        <f t="shared" ref="I740" si="227">SUM(E740+G740+H740)</f>
        <v>4499369.04</v>
      </c>
      <c r="J740" s="4"/>
    </row>
    <row r="741" spans="1:10" x14ac:dyDescent="0.25">
      <c r="A741" s="2">
        <v>3</v>
      </c>
      <c r="B741" s="3" t="s">
        <v>29</v>
      </c>
      <c r="C741" s="5">
        <f t="shared" si="225"/>
        <v>127471917.97000001</v>
      </c>
      <c r="D741" s="5">
        <f t="shared" si="226"/>
        <v>12162757.060000001</v>
      </c>
      <c r="E741" s="5">
        <v>12162757.060000001</v>
      </c>
      <c r="F741" s="5">
        <v>0</v>
      </c>
      <c r="G741" s="5">
        <v>0</v>
      </c>
      <c r="H741" s="5">
        <v>0</v>
      </c>
      <c r="I741" s="5">
        <f>SUM(E741+G741+H741)</f>
        <v>12162757.060000001</v>
      </c>
      <c r="J741" s="4"/>
    </row>
    <row r="742" spans="1:10" x14ac:dyDescent="0.25">
      <c r="A742" s="2">
        <v>4</v>
      </c>
      <c r="B742" s="3" t="s">
        <v>30</v>
      </c>
      <c r="C742" s="5">
        <f t="shared" si="225"/>
        <v>4583271.04</v>
      </c>
      <c r="D742" s="5">
        <f t="shared" si="226"/>
        <v>379921.56</v>
      </c>
      <c r="E742" s="5">
        <v>379921.56</v>
      </c>
      <c r="F742" s="5">
        <v>0</v>
      </c>
      <c r="G742" s="5">
        <v>0</v>
      </c>
      <c r="H742" s="5">
        <v>0</v>
      </c>
      <c r="I742" s="5">
        <f t="shared" ref="I742:I756" si="228">SUM(E742+G742+H742)</f>
        <v>379921.56</v>
      </c>
      <c r="J742" s="4"/>
    </row>
    <row r="743" spans="1:10" x14ac:dyDescent="0.25">
      <c r="A743" s="2">
        <v>5</v>
      </c>
      <c r="B743" s="3" t="s">
        <v>25</v>
      </c>
      <c r="C743" s="5">
        <f t="shared" si="225"/>
        <v>5398548</v>
      </c>
      <c r="D743" s="5">
        <f t="shared" si="226"/>
        <v>610940</v>
      </c>
      <c r="E743" s="5">
        <v>610940</v>
      </c>
      <c r="F743" s="5">
        <v>0</v>
      </c>
      <c r="G743" s="5">
        <v>0</v>
      </c>
      <c r="H743" s="5">
        <v>0</v>
      </c>
      <c r="I743" s="5">
        <f t="shared" si="228"/>
        <v>610940</v>
      </c>
      <c r="J743" s="4"/>
    </row>
    <row r="744" spans="1:10" x14ac:dyDescent="0.25">
      <c r="A744" s="2">
        <v>6</v>
      </c>
      <c r="B744" s="3" t="s">
        <v>32</v>
      </c>
      <c r="C744" s="5">
        <f t="shared" si="225"/>
        <v>24028687.5</v>
      </c>
      <c r="D744" s="5">
        <f t="shared" si="226"/>
        <v>3222375</v>
      </c>
      <c r="E744" s="5">
        <v>3222375</v>
      </c>
      <c r="F744" s="5">
        <v>0</v>
      </c>
      <c r="G744" s="5">
        <v>0</v>
      </c>
      <c r="H744" s="5">
        <v>0</v>
      </c>
      <c r="I744" s="5">
        <f t="shared" si="228"/>
        <v>3222375</v>
      </c>
      <c r="J744" s="4"/>
    </row>
    <row r="745" spans="1:10" x14ac:dyDescent="0.25">
      <c r="A745" s="2">
        <v>7</v>
      </c>
      <c r="B745" s="3" t="s">
        <v>31</v>
      </c>
      <c r="C745" s="5">
        <f t="shared" si="225"/>
        <v>9721712.5</v>
      </c>
      <c r="D745" s="5">
        <f t="shared" si="226"/>
        <v>961125</v>
      </c>
      <c r="E745" s="5">
        <v>961125</v>
      </c>
      <c r="F745" s="5">
        <v>0</v>
      </c>
      <c r="G745" s="5">
        <v>0</v>
      </c>
      <c r="H745" s="5">
        <v>0</v>
      </c>
      <c r="I745" s="5">
        <f t="shared" si="228"/>
        <v>961125</v>
      </c>
      <c r="J745" s="4"/>
    </row>
    <row r="746" spans="1:10" x14ac:dyDescent="0.25">
      <c r="A746" s="2">
        <v>8</v>
      </c>
      <c r="B746" s="3" t="s">
        <v>33</v>
      </c>
      <c r="C746" s="5">
        <f t="shared" si="225"/>
        <v>603617</v>
      </c>
      <c r="D746" s="5">
        <f t="shared" si="226"/>
        <v>48395</v>
      </c>
      <c r="E746" s="5">
        <v>48395</v>
      </c>
      <c r="F746" s="5">
        <v>0</v>
      </c>
      <c r="G746" s="5">
        <v>0</v>
      </c>
      <c r="H746" s="5">
        <v>0</v>
      </c>
      <c r="I746" s="5">
        <f t="shared" si="228"/>
        <v>48395</v>
      </c>
      <c r="J746" s="4"/>
    </row>
    <row r="747" spans="1:10" x14ac:dyDescent="0.25">
      <c r="A747" s="2">
        <v>9</v>
      </c>
      <c r="B747" s="3" t="s">
        <v>52</v>
      </c>
      <c r="C747" s="5">
        <f t="shared" si="225"/>
        <v>1820695.6400000001</v>
      </c>
      <c r="D747" s="5">
        <f t="shared" si="226"/>
        <v>0</v>
      </c>
      <c r="E747" s="5">
        <v>0</v>
      </c>
      <c r="F747" s="5">
        <v>0</v>
      </c>
      <c r="G747" s="5">
        <v>0</v>
      </c>
      <c r="H747" s="5">
        <v>0</v>
      </c>
      <c r="I747" s="5">
        <f t="shared" si="228"/>
        <v>0</v>
      </c>
      <c r="J747" s="4"/>
    </row>
    <row r="748" spans="1:10" x14ac:dyDescent="0.25">
      <c r="A748" s="2">
        <v>10</v>
      </c>
      <c r="B748" s="3" t="s">
        <v>37</v>
      </c>
      <c r="C748" s="5">
        <f t="shared" si="225"/>
        <v>0</v>
      </c>
      <c r="D748" s="5">
        <f t="shared" si="226"/>
        <v>0</v>
      </c>
      <c r="E748" s="5">
        <v>0</v>
      </c>
      <c r="F748" s="5">
        <v>0</v>
      </c>
      <c r="G748" s="5">
        <v>0</v>
      </c>
      <c r="H748" s="5">
        <v>0</v>
      </c>
      <c r="I748" s="5">
        <f t="shared" si="228"/>
        <v>0</v>
      </c>
      <c r="J748" s="4"/>
    </row>
    <row r="749" spans="1:10" x14ac:dyDescent="0.25">
      <c r="A749" s="2">
        <v>11</v>
      </c>
      <c r="B749" s="3" t="s">
        <v>35</v>
      </c>
      <c r="C749" s="5">
        <f t="shared" si="225"/>
        <v>0</v>
      </c>
      <c r="D749" s="5">
        <f t="shared" si="226"/>
        <v>0</v>
      </c>
      <c r="E749" s="5">
        <v>0</v>
      </c>
      <c r="F749" s="5">
        <v>0</v>
      </c>
      <c r="G749" s="5">
        <v>0</v>
      </c>
      <c r="H749" s="5">
        <v>0</v>
      </c>
      <c r="I749" s="5">
        <f t="shared" si="228"/>
        <v>0</v>
      </c>
      <c r="J749" s="4"/>
    </row>
    <row r="750" spans="1:10" x14ac:dyDescent="0.25">
      <c r="A750" s="2">
        <v>12</v>
      </c>
      <c r="B750" s="3" t="s">
        <v>21</v>
      </c>
      <c r="C750" s="5">
        <f t="shared" si="225"/>
        <v>0</v>
      </c>
      <c r="D750" s="5">
        <f t="shared" si="226"/>
        <v>0</v>
      </c>
      <c r="E750" s="5">
        <v>0</v>
      </c>
      <c r="F750" s="5">
        <v>0</v>
      </c>
      <c r="G750" s="5">
        <v>0</v>
      </c>
      <c r="H750" s="5">
        <v>0</v>
      </c>
      <c r="I750" s="5">
        <f t="shared" si="228"/>
        <v>0</v>
      </c>
      <c r="J750" s="4"/>
    </row>
    <row r="751" spans="1:10" x14ac:dyDescent="0.25">
      <c r="A751" s="2">
        <v>13</v>
      </c>
      <c r="B751" s="3" t="s">
        <v>36</v>
      </c>
      <c r="C751" s="5">
        <f t="shared" si="225"/>
        <v>6849.7</v>
      </c>
      <c r="D751" s="5">
        <f t="shared" si="226"/>
        <v>0</v>
      </c>
      <c r="E751" s="5">
        <v>0</v>
      </c>
      <c r="F751" s="5">
        <v>0</v>
      </c>
      <c r="G751" s="5">
        <v>0</v>
      </c>
      <c r="H751" s="5">
        <v>0</v>
      </c>
      <c r="I751" s="5">
        <f t="shared" si="228"/>
        <v>0</v>
      </c>
      <c r="J751" s="4"/>
    </row>
    <row r="752" spans="1:10" x14ac:dyDescent="0.25">
      <c r="A752" s="2">
        <v>14</v>
      </c>
      <c r="B752" s="3" t="s">
        <v>34</v>
      </c>
      <c r="C752" s="5">
        <f t="shared" si="225"/>
        <v>10367.599999999999</v>
      </c>
      <c r="D752" s="5">
        <f t="shared" si="226"/>
        <v>0</v>
      </c>
      <c r="E752" s="5">
        <v>0</v>
      </c>
      <c r="F752" s="5">
        <v>0</v>
      </c>
      <c r="G752" s="5">
        <v>0</v>
      </c>
      <c r="H752" s="5">
        <v>0</v>
      </c>
      <c r="I752" s="5">
        <f t="shared" si="228"/>
        <v>0</v>
      </c>
      <c r="J752" s="4"/>
    </row>
    <row r="753" spans="1:10" x14ac:dyDescent="0.25">
      <c r="A753" s="2">
        <v>15</v>
      </c>
      <c r="B753" s="3" t="s">
        <v>38</v>
      </c>
      <c r="C753" s="5">
        <f t="shared" si="225"/>
        <v>0</v>
      </c>
      <c r="D753" s="5">
        <f t="shared" si="226"/>
        <v>0</v>
      </c>
      <c r="E753" s="5">
        <v>0</v>
      </c>
      <c r="F753" s="5">
        <v>0</v>
      </c>
      <c r="G753" s="5">
        <v>0</v>
      </c>
      <c r="H753" s="5">
        <v>0</v>
      </c>
      <c r="I753" s="5">
        <f t="shared" si="228"/>
        <v>0</v>
      </c>
      <c r="J753" s="4"/>
    </row>
    <row r="754" spans="1:10" x14ac:dyDescent="0.25">
      <c r="A754" s="2">
        <v>16</v>
      </c>
      <c r="B754" s="3" t="s">
        <v>40</v>
      </c>
      <c r="C754" s="5">
        <f t="shared" si="225"/>
        <v>3585.8799999999997</v>
      </c>
      <c r="D754" s="5">
        <f t="shared" si="226"/>
        <v>625.6</v>
      </c>
      <c r="E754" s="5">
        <v>625.6</v>
      </c>
      <c r="F754" s="5">
        <v>0</v>
      </c>
      <c r="G754" s="5">
        <v>0</v>
      </c>
      <c r="H754" s="5">
        <v>0</v>
      </c>
      <c r="I754" s="5">
        <f t="shared" si="228"/>
        <v>625.6</v>
      </c>
      <c r="J754" s="4"/>
    </row>
    <row r="755" spans="1:10" x14ac:dyDescent="0.25">
      <c r="A755" s="2">
        <v>17</v>
      </c>
      <c r="B755" s="3" t="s">
        <v>70</v>
      </c>
      <c r="C755" s="5">
        <f t="shared" si="225"/>
        <v>1408500</v>
      </c>
      <c r="D755" s="5">
        <f t="shared" si="226"/>
        <v>125750</v>
      </c>
      <c r="E755" s="5">
        <v>125750</v>
      </c>
      <c r="F755" s="5">
        <v>0</v>
      </c>
      <c r="G755" s="5">
        <v>0</v>
      </c>
      <c r="H755" s="5">
        <v>0</v>
      </c>
      <c r="I755" s="5">
        <f t="shared" si="228"/>
        <v>125750</v>
      </c>
      <c r="J755" s="4"/>
    </row>
    <row r="756" spans="1:10" x14ac:dyDescent="0.25">
      <c r="A756" s="2">
        <v>18</v>
      </c>
      <c r="B756" s="3" t="s">
        <v>39</v>
      </c>
      <c r="C756" s="5">
        <f t="shared" si="225"/>
        <v>778.66</v>
      </c>
      <c r="D756" s="5">
        <f t="shared" si="226"/>
        <v>0</v>
      </c>
      <c r="E756" s="5">
        <v>0</v>
      </c>
      <c r="F756" s="5">
        <v>0</v>
      </c>
      <c r="G756" s="5">
        <v>0</v>
      </c>
      <c r="H756" s="5">
        <v>0</v>
      </c>
      <c r="I756" s="5">
        <f t="shared" si="228"/>
        <v>0</v>
      </c>
      <c r="J756" s="4"/>
    </row>
    <row r="757" spans="1:10" x14ac:dyDescent="0.25">
      <c r="A757" s="113" t="s">
        <v>10</v>
      </c>
      <c r="B757" s="113"/>
      <c r="C757" s="114">
        <f>SUM(C739:C756)</f>
        <v>272111222.38</v>
      </c>
      <c r="D757" s="114">
        <f t="shared" ref="D757:H757" si="229">SUM(D739:D756)</f>
        <v>28752170.379999999</v>
      </c>
      <c r="E757" s="114">
        <f t="shared" si="229"/>
        <v>28752170.379999999</v>
      </c>
      <c r="F757" s="114">
        <f t="shared" si="229"/>
        <v>0</v>
      </c>
      <c r="G757" s="114">
        <f t="shared" si="229"/>
        <v>0</v>
      </c>
      <c r="H757" s="114">
        <f t="shared" si="229"/>
        <v>0</v>
      </c>
      <c r="I757" s="114">
        <f>SUM(I739:I756)</f>
        <v>28752170.379999999</v>
      </c>
      <c r="J757" s="108"/>
    </row>
    <row r="758" spans="1:10" ht="31.5" x14ac:dyDescent="0.25">
      <c r="A758" s="108" t="s">
        <v>9</v>
      </c>
      <c r="B758" s="115" t="s">
        <v>64</v>
      </c>
      <c r="C758" s="116"/>
      <c r="D758" s="117"/>
      <c r="E758" s="117"/>
      <c r="F758" s="117"/>
      <c r="G758" s="117"/>
      <c r="H758" s="117"/>
      <c r="I758" s="117"/>
      <c r="J758" s="118"/>
    </row>
    <row r="759" spans="1:10" x14ac:dyDescent="0.25">
      <c r="A759" s="2">
        <v>1</v>
      </c>
      <c r="B759" s="3" t="s">
        <v>37</v>
      </c>
      <c r="C759" s="5">
        <f t="shared" ref="C759:C772" si="230">SUM(D759+C686)</f>
        <v>165121622.18000001</v>
      </c>
      <c r="D759" s="5">
        <f t="shared" ref="D759:D772" si="231">SUM(E759,F759)</f>
        <v>5087888.7</v>
      </c>
      <c r="E759" s="5">
        <v>5087888.7</v>
      </c>
      <c r="F759" s="5">
        <v>0</v>
      </c>
      <c r="G759" s="5">
        <v>0</v>
      </c>
      <c r="H759" s="5">
        <v>0</v>
      </c>
      <c r="I759" s="5">
        <f t="shared" ref="I759:I772" si="232">SUM(E759+G759+H759)</f>
        <v>5087888.7</v>
      </c>
      <c r="J759" s="4"/>
    </row>
    <row r="760" spans="1:10" x14ac:dyDescent="0.25">
      <c r="A760" s="2">
        <v>2</v>
      </c>
      <c r="B760" s="3" t="s">
        <v>32</v>
      </c>
      <c r="C760" s="5">
        <f t="shared" si="230"/>
        <v>20247172.080000002</v>
      </c>
      <c r="D760" s="5">
        <f t="shared" si="231"/>
        <v>1441412.5</v>
      </c>
      <c r="E760" s="5">
        <v>1441412.5</v>
      </c>
      <c r="F760" s="5">
        <v>0</v>
      </c>
      <c r="G760" s="5">
        <v>0</v>
      </c>
      <c r="H760" s="5">
        <v>0</v>
      </c>
      <c r="I760" s="5">
        <f t="shared" si="232"/>
        <v>1441412.5</v>
      </c>
      <c r="J760" s="4"/>
    </row>
    <row r="761" spans="1:10" x14ac:dyDescent="0.25">
      <c r="A761" s="2">
        <v>3</v>
      </c>
      <c r="B761" s="3" t="s">
        <v>41</v>
      </c>
      <c r="C761" s="5">
        <f t="shared" si="230"/>
        <v>1374492.68</v>
      </c>
      <c r="D761" s="5">
        <f t="shared" si="231"/>
        <v>0</v>
      </c>
      <c r="E761" s="5">
        <v>0</v>
      </c>
      <c r="F761" s="5">
        <v>0</v>
      </c>
      <c r="G761" s="5">
        <v>0</v>
      </c>
      <c r="H761" s="5">
        <v>0</v>
      </c>
      <c r="I761" s="5">
        <f t="shared" si="232"/>
        <v>0</v>
      </c>
      <c r="J761" s="4"/>
    </row>
    <row r="762" spans="1:10" x14ac:dyDescent="0.25">
      <c r="A762" s="2">
        <v>4</v>
      </c>
      <c r="B762" s="3" t="s">
        <v>21</v>
      </c>
      <c r="C762" s="5">
        <f t="shared" si="230"/>
        <v>72872.5</v>
      </c>
      <c r="D762" s="5">
        <f t="shared" si="231"/>
        <v>6882.5</v>
      </c>
      <c r="E762" s="5">
        <v>6882.5</v>
      </c>
      <c r="F762" s="5">
        <v>0</v>
      </c>
      <c r="G762" s="5">
        <v>0</v>
      </c>
      <c r="H762" s="5">
        <v>0</v>
      </c>
      <c r="I762" s="5">
        <f t="shared" si="232"/>
        <v>6882.5</v>
      </c>
      <c r="J762" s="4"/>
    </row>
    <row r="763" spans="1:10" x14ac:dyDescent="0.25">
      <c r="A763" s="2">
        <v>5</v>
      </c>
      <c r="B763" s="3" t="s">
        <v>42</v>
      </c>
      <c r="C763" s="5">
        <f t="shared" si="230"/>
        <v>14733390</v>
      </c>
      <c r="D763" s="5">
        <f t="shared" si="231"/>
        <v>963550</v>
      </c>
      <c r="E763" s="5">
        <v>963550</v>
      </c>
      <c r="F763" s="5">
        <v>0</v>
      </c>
      <c r="G763" s="5">
        <v>0</v>
      </c>
      <c r="H763" s="5">
        <v>0</v>
      </c>
      <c r="I763" s="5">
        <f t="shared" si="232"/>
        <v>963550</v>
      </c>
      <c r="J763" s="4"/>
    </row>
    <row r="764" spans="1:10" x14ac:dyDescent="0.25">
      <c r="A764" s="2">
        <v>6</v>
      </c>
      <c r="B764" s="3" t="s">
        <v>35</v>
      </c>
      <c r="C764" s="5">
        <f t="shared" si="230"/>
        <v>390</v>
      </c>
      <c r="D764" s="5">
        <f t="shared" si="231"/>
        <v>0</v>
      </c>
      <c r="E764" s="5">
        <v>0</v>
      </c>
      <c r="F764" s="5">
        <v>0</v>
      </c>
      <c r="G764" s="5">
        <v>0</v>
      </c>
      <c r="H764" s="5">
        <v>0</v>
      </c>
      <c r="I764" s="5">
        <f t="shared" si="232"/>
        <v>0</v>
      </c>
      <c r="J764" s="4"/>
    </row>
    <row r="765" spans="1:10" x14ac:dyDescent="0.25">
      <c r="A765" s="2">
        <v>7</v>
      </c>
      <c r="B765" s="3" t="s">
        <v>109</v>
      </c>
      <c r="C765" s="5">
        <f t="shared" si="230"/>
        <v>1103140</v>
      </c>
      <c r="D765" s="5">
        <f t="shared" si="231"/>
        <v>0</v>
      </c>
      <c r="E765" s="5">
        <v>0</v>
      </c>
      <c r="F765" s="5">
        <v>0</v>
      </c>
      <c r="G765" s="5">
        <v>0</v>
      </c>
      <c r="H765" s="5">
        <v>0</v>
      </c>
      <c r="I765" s="5">
        <f t="shared" si="232"/>
        <v>0</v>
      </c>
      <c r="J765" s="4"/>
    </row>
    <row r="766" spans="1:10" x14ac:dyDescent="0.25">
      <c r="A766" s="2">
        <v>8</v>
      </c>
      <c r="B766" s="3" t="s">
        <v>44</v>
      </c>
      <c r="C766" s="5">
        <f t="shared" si="230"/>
        <v>15015165</v>
      </c>
      <c r="D766" s="5">
        <f t="shared" si="231"/>
        <v>1487285</v>
      </c>
      <c r="E766" s="5">
        <v>1487285</v>
      </c>
      <c r="F766" s="5">
        <v>0</v>
      </c>
      <c r="G766" s="5">
        <v>0</v>
      </c>
      <c r="H766" s="5">
        <v>0</v>
      </c>
      <c r="I766" s="5">
        <f t="shared" si="232"/>
        <v>1487285</v>
      </c>
      <c r="J766" s="4"/>
    </row>
    <row r="767" spans="1:10" x14ac:dyDescent="0.25">
      <c r="A767" s="2">
        <v>9</v>
      </c>
      <c r="B767" s="3" t="s">
        <v>45</v>
      </c>
      <c r="C767" s="5">
        <f t="shared" si="230"/>
        <v>0</v>
      </c>
      <c r="D767" s="5">
        <f t="shared" si="231"/>
        <v>0</v>
      </c>
      <c r="E767" s="5">
        <v>0</v>
      </c>
      <c r="F767" s="5">
        <v>0</v>
      </c>
      <c r="G767" s="5">
        <v>0</v>
      </c>
      <c r="H767" s="5">
        <v>0</v>
      </c>
      <c r="I767" s="5">
        <f t="shared" si="232"/>
        <v>0</v>
      </c>
      <c r="J767" s="4"/>
    </row>
    <row r="768" spans="1:10" x14ac:dyDescent="0.25">
      <c r="A768" s="2">
        <v>10</v>
      </c>
      <c r="B768" s="3" t="s">
        <v>33</v>
      </c>
      <c r="C768" s="5">
        <f t="shared" si="230"/>
        <v>0</v>
      </c>
      <c r="D768" s="5">
        <f t="shared" si="231"/>
        <v>0</v>
      </c>
      <c r="E768" s="5">
        <v>0</v>
      </c>
      <c r="F768" s="5">
        <v>0</v>
      </c>
      <c r="G768" s="5">
        <v>0</v>
      </c>
      <c r="H768" s="5">
        <v>0</v>
      </c>
      <c r="I768" s="5">
        <f t="shared" si="232"/>
        <v>0</v>
      </c>
      <c r="J768" s="4"/>
    </row>
    <row r="769" spans="1:10" x14ac:dyDescent="0.25">
      <c r="A769" s="2">
        <v>11</v>
      </c>
      <c r="B769" s="3" t="s">
        <v>25</v>
      </c>
      <c r="C769" s="5">
        <f t="shared" si="230"/>
        <v>2339661</v>
      </c>
      <c r="D769" s="5">
        <f t="shared" si="231"/>
        <v>223641</v>
      </c>
      <c r="E769" s="5">
        <v>223641</v>
      </c>
      <c r="F769" s="5">
        <v>0</v>
      </c>
      <c r="G769" s="5">
        <v>0</v>
      </c>
      <c r="H769" s="5">
        <v>0</v>
      </c>
      <c r="I769" s="5">
        <f t="shared" si="232"/>
        <v>223641</v>
      </c>
      <c r="J769" s="4"/>
    </row>
    <row r="770" spans="1:10" x14ac:dyDescent="0.25">
      <c r="A770" s="2">
        <v>12</v>
      </c>
      <c r="B770" s="3" t="s">
        <v>67</v>
      </c>
      <c r="C770" s="5">
        <f t="shared" si="230"/>
        <v>39684.479999999996</v>
      </c>
      <c r="D770" s="5">
        <f t="shared" si="231"/>
        <v>0</v>
      </c>
      <c r="E770" s="5">
        <v>0</v>
      </c>
      <c r="F770" s="5">
        <v>0</v>
      </c>
      <c r="G770" s="5">
        <v>0</v>
      </c>
      <c r="H770" s="5">
        <v>0</v>
      </c>
      <c r="I770" s="5">
        <f t="shared" si="232"/>
        <v>0</v>
      </c>
      <c r="J770" s="4"/>
    </row>
    <row r="771" spans="1:10" x14ac:dyDescent="0.25">
      <c r="A771" s="2">
        <v>13</v>
      </c>
      <c r="B771" s="3" t="s">
        <v>68</v>
      </c>
      <c r="C771" s="5">
        <f t="shared" si="230"/>
        <v>0</v>
      </c>
      <c r="D771" s="5">
        <f t="shared" si="231"/>
        <v>0</v>
      </c>
      <c r="E771" s="5">
        <v>0</v>
      </c>
      <c r="F771" s="5">
        <v>0</v>
      </c>
      <c r="G771" s="5">
        <v>0</v>
      </c>
      <c r="H771" s="5">
        <v>0</v>
      </c>
      <c r="I771" s="5">
        <f t="shared" si="232"/>
        <v>0</v>
      </c>
      <c r="J771" s="4"/>
    </row>
    <row r="772" spans="1:10" x14ac:dyDescent="0.25">
      <c r="A772" s="2">
        <v>14</v>
      </c>
      <c r="B772" s="3" t="s">
        <v>66</v>
      </c>
      <c r="C772" s="5">
        <f t="shared" si="230"/>
        <v>12500</v>
      </c>
      <c r="D772" s="5">
        <f t="shared" si="231"/>
        <v>0</v>
      </c>
      <c r="E772" s="5">
        <v>0</v>
      </c>
      <c r="F772" s="5">
        <v>0</v>
      </c>
      <c r="G772" s="5">
        <v>0</v>
      </c>
      <c r="H772" s="5">
        <v>0</v>
      </c>
      <c r="I772" s="5">
        <f t="shared" si="232"/>
        <v>0</v>
      </c>
      <c r="J772" s="4"/>
    </row>
    <row r="773" spans="1:10" x14ac:dyDescent="0.25">
      <c r="A773" s="119" t="s">
        <v>65</v>
      </c>
      <c r="B773" s="119"/>
      <c r="C773" s="114">
        <f>SUM(C759:C772)</f>
        <v>220060089.92000002</v>
      </c>
      <c r="D773" s="114">
        <f>SUM(D759:D772)</f>
        <v>9210659.6999999993</v>
      </c>
      <c r="E773" s="114">
        <f t="shared" ref="E773:I773" si="233">SUM(E759:E772)</f>
        <v>9210659.6999999993</v>
      </c>
      <c r="F773" s="114">
        <f t="shared" si="233"/>
        <v>0</v>
      </c>
      <c r="G773" s="114">
        <f t="shared" si="233"/>
        <v>0</v>
      </c>
      <c r="H773" s="114">
        <f t="shared" si="233"/>
        <v>0</v>
      </c>
      <c r="I773" s="114">
        <f t="shared" si="233"/>
        <v>9210659.6999999993</v>
      </c>
      <c r="J773" s="114"/>
    </row>
    <row r="774" spans="1:10" x14ac:dyDescent="0.25">
      <c r="A774" s="108" t="s">
        <v>11</v>
      </c>
      <c r="B774" s="109" t="s">
        <v>12</v>
      </c>
      <c r="C774" s="116"/>
      <c r="D774" s="117"/>
      <c r="E774" s="117"/>
      <c r="F774" s="117"/>
      <c r="G774" s="117"/>
      <c r="H774" s="117"/>
      <c r="I774" s="117"/>
      <c r="J774" s="118"/>
    </row>
    <row r="775" spans="1:10" x14ac:dyDescent="0.25">
      <c r="A775" s="2">
        <v>1</v>
      </c>
      <c r="B775" s="3" t="s">
        <v>46</v>
      </c>
      <c r="C775" s="5">
        <f t="shared" ref="C775:C779" si="234">SUM(D775+C702)</f>
        <v>1096262.3</v>
      </c>
      <c r="D775" s="5">
        <f t="shared" ref="D775:D779" si="235">SUM(E775,F775)</f>
        <v>56550.2</v>
      </c>
      <c r="E775" s="5">
        <v>56550.2</v>
      </c>
      <c r="F775" s="5">
        <v>0</v>
      </c>
      <c r="G775" s="5">
        <v>0</v>
      </c>
      <c r="H775" s="5">
        <v>0</v>
      </c>
      <c r="I775" s="5">
        <f t="shared" ref="I775:I779" si="236">SUM(E775+G775+H775)</f>
        <v>56550.2</v>
      </c>
      <c r="J775" s="4"/>
    </row>
    <row r="776" spans="1:10" x14ac:dyDescent="0.25">
      <c r="A776" s="2">
        <v>2</v>
      </c>
      <c r="B776" s="3" t="s">
        <v>25</v>
      </c>
      <c r="C776" s="5">
        <f t="shared" si="234"/>
        <v>1543404</v>
      </c>
      <c r="D776" s="5">
        <f t="shared" si="235"/>
        <v>275840</v>
      </c>
      <c r="E776" s="5">
        <v>275840</v>
      </c>
      <c r="F776" s="5">
        <v>0</v>
      </c>
      <c r="G776" s="5">
        <v>0</v>
      </c>
      <c r="H776" s="5">
        <v>0</v>
      </c>
      <c r="I776" s="5">
        <f t="shared" si="236"/>
        <v>275840</v>
      </c>
      <c r="J776" s="4"/>
    </row>
    <row r="777" spans="1:10" x14ac:dyDescent="0.25">
      <c r="A777" s="2">
        <v>3</v>
      </c>
      <c r="B777" s="3" t="s">
        <v>32</v>
      </c>
      <c r="C777" s="5">
        <f t="shared" si="234"/>
        <v>4521406.25</v>
      </c>
      <c r="D777" s="5">
        <f t="shared" si="235"/>
        <v>161000</v>
      </c>
      <c r="E777" s="5">
        <v>161000</v>
      </c>
      <c r="F777" s="5">
        <v>0</v>
      </c>
      <c r="G777" s="5">
        <v>0</v>
      </c>
      <c r="H777" s="5">
        <v>0</v>
      </c>
      <c r="I777" s="5">
        <f t="shared" si="236"/>
        <v>161000</v>
      </c>
      <c r="J777" s="4"/>
    </row>
    <row r="778" spans="1:10" x14ac:dyDescent="0.25">
      <c r="A778" s="2">
        <v>4</v>
      </c>
      <c r="B778" s="3" t="s">
        <v>44</v>
      </c>
      <c r="C778" s="5">
        <f t="shared" si="234"/>
        <v>4630900</v>
      </c>
      <c r="D778" s="5">
        <f t="shared" si="235"/>
        <v>400000</v>
      </c>
      <c r="E778" s="5">
        <v>400000</v>
      </c>
      <c r="F778" s="5">
        <v>0</v>
      </c>
      <c r="G778" s="5">
        <v>0</v>
      </c>
      <c r="H778" s="5">
        <v>0</v>
      </c>
      <c r="I778" s="5">
        <f t="shared" si="236"/>
        <v>400000</v>
      </c>
      <c r="J778" s="4"/>
    </row>
    <row r="779" spans="1:10" x14ac:dyDescent="0.25">
      <c r="A779" s="2">
        <v>5</v>
      </c>
      <c r="B779" s="3" t="s">
        <v>39</v>
      </c>
      <c r="C779" s="5">
        <f t="shared" si="234"/>
        <v>0</v>
      </c>
      <c r="D779" s="5">
        <f t="shared" si="235"/>
        <v>0</v>
      </c>
      <c r="E779" s="5">
        <v>0</v>
      </c>
      <c r="F779" s="5">
        <v>0</v>
      </c>
      <c r="G779" s="5">
        <v>0</v>
      </c>
      <c r="H779" s="5">
        <v>0</v>
      </c>
      <c r="I779" s="5">
        <f t="shared" si="236"/>
        <v>0</v>
      </c>
      <c r="J779" s="4"/>
    </row>
    <row r="780" spans="1:10" x14ac:dyDescent="0.25">
      <c r="A780" s="113" t="s">
        <v>13</v>
      </c>
      <c r="B780" s="113"/>
      <c r="C780" s="114">
        <f>SUM(C775:C779)</f>
        <v>11791972.550000001</v>
      </c>
      <c r="D780" s="114">
        <f t="shared" ref="D780" si="237">SUM(D775:D779)</f>
        <v>893390.2</v>
      </c>
      <c r="E780" s="114">
        <f>SUM(E775:E779)</f>
        <v>893390.2</v>
      </c>
      <c r="F780" s="114">
        <f t="shared" ref="F780:I780" si="238">SUM(F775:F779)</f>
        <v>0</v>
      </c>
      <c r="G780" s="114">
        <f t="shared" si="238"/>
        <v>0</v>
      </c>
      <c r="H780" s="114">
        <f t="shared" si="238"/>
        <v>0</v>
      </c>
      <c r="I780" s="114">
        <f t="shared" si="238"/>
        <v>893390.2</v>
      </c>
      <c r="J780" s="114"/>
    </row>
    <row r="781" spans="1:10" x14ac:dyDescent="0.25">
      <c r="A781" s="108" t="s">
        <v>14</v>
      </c>
      <c r="B781" s="109" t="s">
        <v>15</v>
      </c>
      <c r="C781" s="116"/>
      <c r="D781" s="117"/>
      <c r="E781" s="117"/>
      <c r="F781" s="117"/>
      <c r="G781" s="117"/>
      <c r="H781" s="117"/>
      <c r="I781" s="117"/>
      <c r="J781" s="118"/>
    </row>
    <row r="782" spans="1:10" x14ac:dyDescent="0.25">
      <c r="A782" s="2">
        <v>1</v>
      </c>
      <c r="B782" s="3" t="s">
        <v>16</v>
      </c>
      <c r="C782" s="5">
        <f t="shared" ref="C782:C783" si="239">SUM(D782+C709)</f>
        <v>23768631.240000002</v>
      </c>
      <c r="D782" s="5">
        <f t="shared" ref="D782:D783" si="240">SUM(E782,F782)</f>
        <v>2294432.5</v>
      </c>
      <c r="E782" s="5">
        <v>2294432.5</v>
      </c>
      <c r="F782" s="5">
        <v>0</v>
      </c>
      <c r="G782" s="5">
        <v>0</v>
      </c>
      <c r="H782" s="5">
        <v>0</v>
      </c>
      <c r="I782" s="5">
        <f t="shared" ref="I782:I783" si="241">SUM(E782+G782+H782)</f>
        <v>2294432.5</v>
      </c>
      <c r="J782" s="4"/>
    </row>
    <row r="783" spans="1:10" x14ac:dyDescent="0.25">
      <c r="A783" s="2">
        <v>2</v>
      </c>
      <c r="B783" s="3" t="s">
        <v>17</v>
      </c>
      <c r="C783" s="5">
        <f t="shared" si="239"/>
        <v>9765663.7999999989</v>
      </c>
      <c r="D783" s="5">
        <f t="shared" si="240"/>
        <v>1168184.02</v>
      </c>
      <c r="E783" s="5">
        <v>1168184.02</v>
      </c>
      <c r="F783" s="5">
        <v>0</v>
      </c>
      <c r="G783" s="5">
        <v>0</v>
      </c>
      <c r="H783" s="5">
        <v>0</v>
      </c>
      <c r="I783" s="5">
        <f t="shared" si="241"/>
        <v>1168184.02</v>
      </c>
      <c r="J783" s="4"/>
    </row>
    <row r="784" spans="1:10" x14ac:dyDescent="0.25">
      <c r="A784" s="113" t="s">
        <v>18</v>
      </c>
      <c r="B784" s="113"/>
      <c r="C784" s="114">
        <f>SUM(C782:C783)</f>
        <v>33534295.039999999</v>
      </c>
      <c r="D784" s="114">
        <f t="shared" ref="D784" si="242">SUM(D782:D783)</f>
        <v>3462616.52</v>
      </c>
      <c r="E784" s="114">
        <f>SUM(E782:E783)</f>
        <v>3462616.52</v>
      </c>
      <c r="F784" s="114">
        <f t="shared" ref="F784:I784" si="243">SUM(F782:F783)</f>
        <v>0</v>
      </c>
      <c r="G784" s="114">
        <f t="shared" si="243"/>
        <v>0</v>
      </c>
      <c r="H784" s="114">
        <f t="shared" si="243"/>
        <v>0</v>
      </c>
      <c r="I784" s="114">
        <f t="shared" si="243"/>
        <v>3462616.52</v>
      </c>
      <c r="J784" s="114"/>
    </row>
    <row r="785" spans="1:10" x14ac:dyDescent="0.25">
      <c r="A785" s="108" t="s">
        <v>19</v>
      </c>
      <c r="B785" s="109" t="s">
        <v>20</v>
      </c>
      <c r="C785" s="116"/>
      <c r="D785" s="117"/>
      <c r="E785" s="117"/>
      <c r="F785" s="117"/>
      <c r="G785" s="117"/>
      <c r="H785" s="117"/>
      <c r="I785" s="117"/>
      <c r="J785" s="118"/>
    </row>
    <row r="786" spans="1:10" x14ac:dyDescent="0.25">
      <c r="A786" s="2">
        <v>1</v>
      </c>
      <c r="B786" s="3" t="s">
        <v>21</v>
      </c>
      <c r="C786" s="5">
        <f>SUM(D786+C713)</f>
        <v>2744308.12</v>
      </c>
      <c r="D786" s="5">
        <f>SUM(E786,F786)</f>
        <v>278694.03999999998</v>
      </c>
      <c r="E786" s="5">
        <v>278694.03999999998</v>
      </c>
      <c r="F786" s="5">
        <v>0</v>
      </c>
      <c r="G786" s="5">
        <v>0</v>
      </c>
      <c r="H786" s="5">
        <v>0</v>
      </c>
      <c r="I786" s="5">
        <f>SUM(E786+G786+H786)</f>
        <v>278694.03999999998</v>
      </c>
      <c r="J786" s="4"/>
    </row>
    <row r="787" spans="1:10" x14ac:dyDescent="0.25">
      <c r="A787" s="113" t="s">
        <v>22</v>
      </c>
      <c r="B787" s="113"/>
      <c r="C787" s="114">
        <f>SUM(C786)</f>
        <v>2744308.12</v>
      </c>
      <c r="D787" s="114">
        <f t="shared" ref="D787:I787" si="244">SUM(D786)</f>
        <v>278694.03999999998</v>
      </c>
      <c r="E787" s="114">
        <f t="shared" si="244"/>
        <v>278694.03999999998</v>
      </c>
      <c r="F787" s="114">
        <f t="shared" si="244"/>
        <v>0</v>
      </c>
      <c r="G787" s="114">
        <f t="shared" si="244"/>
        <v>0</v>
      </c>
      <c r="H787" s="114">
        <f t="shared" si="244"/>
        <v>0</v>
      </c>
      <c r="I787" s="114">
        <f t="shared" si="244"/>
        <v>278694.03999999998</v>
      </c>
      <c r="J787" s="108"/>
    </row>
    <row r="788" spans="1:10" x14ac:dyDescent="0.25">
      <c r="A788" s="108" t="s">
        <v>23</v>
      </c>
      <c r="B788" s="109" t="s">
        <v>24</v>
      </c>
      <c r="C788" s="116"/>
      <c r="D788" s="117"/>
      <c r="E788" s="117"/>
      <c r="F788" s="117"/>
      <c r="G788" s="117"/>
      <c r="H788" s="117"/>
      <c r="I788" s="117"/>
      <c r="J788" s="118"/>
    </row>
    <row r="789" spans="1:10" x14ac:dyDescent="0.25">
      <c r="A789" s="2">
        <v>1</v>
      </c>
      <c r="B789" s="3" t="s">
        <v>25</v>
      </c>
      <c r="C789" s="5">
        <f>SUM(D789+C716)</f>
        <v>567272</v>
      </c>
      <c r="D789" s="5">
        <f>SUM(E789,F789)</f>
        <v>62008</v>
      </c>
      <c r="E789" s="5">
        <v>62008</v>
      </c>
      <c r="F789" s="5">
        <v>0</v>
      </c>
      <c r="G789" s="5">
        <v>0</v>
      </c>
      <c r="H789" s="5">
        <v>0</v>
      </c>
      <c r="I789" s="5">
        <f>SUM(E789+G789+H789)</f>
        <v>62008</v>
      </c>
      <c r="J789" s="4"/>
    </row>
    <row r="790" spans="1:10" x14ac:dyDescent="0.25">
      <c r="A790" s="113" t="s">
        <v>80</v>
      </c>
      <c r="B790" s="113"/>
      <c r="C790" s="114">
        <f>SUM(C789)</f>
        <v>567272</v>
      </c>
      <c r="D790" s="114">
        <f t="shared" ref="D790:I790" si="245">SUM(D789)</f>
        <v>62008</v>
      </c>
      <c r="E790" s="114">
        <f t="shared" si="245"/>
        <v>62008</v>
      </c>
      <c r="F790" s="114">
        <f t="shared" si="245"/>
        <v>0</v>
      </c>
      <c r="G790" s="114">
        <f t="shared" si="245"/>
        <v>0</v>
      </c>
      <c r="H790" s="114">
        <f t="shared" si="245"/>
        <v>0</v>
      </c>
      <c r="I790" s="114">
        <f t="shared" si="245"/>
        <v>62008</v>
      </c>
      <c r="J790" s="108"/>
    </row>
    <row r="791" spans="1:10" x14ac:dyDescent="0.25">
      <c r="A791" s="113" t="s">
        <v>26</v>
      </c>
      <c r="B791" s="113"/>
      <c r="C791" s="114">
        <f t="shared" ref="C791" si="246">SUM(C757+C773+C780+C784+C787+C790)</f>
        <v>540809160.00999999</v>
      </c>
      <c r="D791" s="114">
        <f>SUM(D757+D773+D780+D784+D787+D790)</f>
        <v>42659538.840000004</v>
      </c>
      <c r="E791" s="114">
        <f t="shared" ref="E791:I791" si="247">SUM(E757+E773+E780+E784+E787+E790)</f>
        <v>42659538.840000004</v>
      </c>
      <c r="F791" s="114">
        <f t="shared" si="247"/>
        <v>0</v>
      </c>
      <c r="G791" s="114">
        <f t="shared" si="247"/>
        <v>0</v>
      </c>
      <c r="H791" s="114">
        <f t="shared" si="247"/>
        <v>0</v>
      </c>
      <c r="I791" s="114">
        <f t="shared" si="247"/>
        <v>42659538.840000004</v>
      </c>
      <c r="J791" s="114"/>
    </row>
    <row r="792" spans="1:10" x14ac:dyDescent="0.25">
      <c r="A792" s="99"/>
      <c r="B792" s="99"/>
      <c r="C792" s="99"/>
      <c r="D792" s="99"/>
      <c r="E792" s="99"/>
      <c r="F792" s="99"/>
      <c r="G792" s="99"/>
      <c r="H792" s="99"/>
      <c r="I792" s="99"/>
      <c r="J792" s="100"/>
    </row>
    <row r="793" spans="1:10" x14ac:dyDescent="0.25">
      <c r="A793" s="101" t="s">
        <v>125</v>
      </c>
      <c r="B793" s="102"/>
      <c r="C793" s="10">
        <f>D791</f>
        <v>42659538.840000004</v>
      </c>
      <c r="D793" s="103" t="s">
        <v>53</v>
      </c>
      <c r="E793" s="103"/>
      <c r="F793" s="103"/>
      <c r="G793" s="44" t="s">
        <v>59</v>
      </c>
      <c r="H793" s="10">
        <v>35461.5</v>
      </c>
      <c r="I793" s="44" t="s">
        <v>58</v>
      </c>
      <c r="J793" s="11">
        <v>10165.5</v>
      </c>
    </row>
    <row r="794" spans="1:10" x14ac:dyDescent="0.25">
      <c r="A794" s="6" t="s">
        <v>57</v>
      </c>
      <c r="B794" s="12">
        <v>12000</v>
      </c>
      <c r="C794" s="7" t="s">
        <v>56</v>
      </c>
      <c r="D794" s="12">
        <v>0</v>
      </c>
      <c r="E794" s="7" t="s">
        <v>55</v>
      </c>
      <c r="F794" s="12">
        <v>0</v>
      </c>
      <c r="G794" s="7" t="s">
        <v>54</v>
      </c>
      <c r="H794" s="12">
        <v>5728.5</v>
      </c>
      <c r="I794" s="7" t="s">
        <v>63</v>
      </c>
      <c r="J794" s="13">
        <f>SUM(H793+J793+B794+D794+F794+H794)</f>
        <v>63355.5</v>
      </c>
    </row>
    <row r="795" spans="1:10" x14ac:dyDescent="0.25">
      <c r="A795" s="104" t="s">
        <v>62</v>
      </c>
      <c r="B795" s="105"/>
      <c r="C795" s="14">
        <f>SUM(E722)</f>
        <v>434763</v>
      </c>
      <c r="D795" s="45" t="s">
        <v>60</v>
      </c>
      <c r="E795" s="14">
        <f>SUM(J794+C795)</f>
        <v>498118.5</v>
      </c>
      <c r="F795" s="106" t="s">
        <v>61</v>
      </c>
      <c r="G795" s="106"/>
      <c r="H795" s="106"/>
      <c r="I795" s="8"/>
      <c r="J795" s="9"/>
    </row>
    <row r="796" spans="1:10" x14ac:dyDescent="0.25">
      <c r="A796" s="15" t="s">
        <v>71</v>
      </c>
      <c r="B796" s="97" t="s">
        <v>136</v>
      </c>
      <c r="C796" s="97"/>
      <c r="D796" s="97"/>
      <c r="E796" s="97"/>
      <c r="F796" s="97"/>
      <c r="G796" s="97"/>
      <c r="H796" s="97"/>
      <c r="I796" s="97"/>
      <c r="J796" s="97"/>
    </row>
    <row r="797" spans="1:10" x14ac:dyDescent="0.25">
      <c r="A797" s="16"/>
      <c r="B797" s="98"/>
      <c r="C797" s="98"/>
      <c r="D797" s="98"/>
      <c r="E797" s="98"/>
      <c r="F797" s="98"/>
      <c r="G797" s="98"/>
      <c r="H797" s="98"/>
      <c r="I797" s="98"/>
      <c r="J797" s="98"/>
    </row>
    <row r="798" spans="1:10" x14ac:dyDescent="0.25">
      <c r="A798" s="16"/>
      <c r="B798" s="98"/>
      <c r="C798" s="98"/>
      <c r="D798" s="98"/>
      <c r="E798" s="98"/>
      <c r="F798" s="98"/>
      <c r="G798" s="98"/>
      <c r="H798" s="98"/>
      <c r="I798" s="98"/>
      <c r="J798" s="98"/>
    </row>
    <row r="799" spans="1:10" x14ac:dyDescent="0.25">
      <c r="A799" s="16"/>
      <c r="B799" s="98"/>
      <c r="C799" s="98"/>
      <c r="D799" s="98"/>
      <c r="E799" s="98"/>
      <c r="F799" s="98"/>
      <c r="G799" s="98"/>
      <c r="H799" s="98"/>
      <c r="I799" s="98"/>
      <c r="J799" s="98"/>
    </row>
    <row r="800" spans="1:10" x14ac:dyDescent="0.25">
      <c r="A800" s="16"/>
      <c r="B800" s="17"/>
      <c r="C800" s="17"/>
      <c r="D800" s="17"/>
      <c r="E800" s="17"/>
      <c r="F800" s="17"/>
      <c r="G800" s="17"/>
      <c r="H800" s="17"/>
      <c r="I800" s="17"/>
      <c r="J800" s="17"/>
    </row>
    <row r="801" spans="1:10" x14ac:dyDescent="0.25">
      <c r="B801" s="16"/>
      <c r="C801" s="16"/>
      <c r="D801" s="16"/>
      <c r="E801" s="16"/>
      <c r="F801" s="16"/>
      <c r="G801" s="16"/>
      <c r="H801" s="16"/>
      <c r="I801" s="16"/>
      <c r="J801" s="16"/>
    </row>
    <row r="803" spans="1:10" ht="16.5" x14ac:dyDescent="0.25">
      <c r="A803" s="96" t="s">
        <v>47</v>
      </c>
      <c r="B803" s="96"/>
      <c r="C803" s="42"/>
      <c r="D803" s="96" t="s">
        <v>48</v>
      </c>
      <c r="E803" s="96"/>
      <c r="F803" s="96"/>
      <c r="G803" s="42"/>
      <c r="H803" s="96" t="s">
        <v>49</v>
      </c>
      <c r="I803" s="96"/>
      <c r="J803" s="96"/>
    </row>
    <row r="804" spans="1:10" ht="21.75" x14ac:dyDescent="0.25">
      <c r="A804" s="80" t="s">
        <v>0</v>
      </c>
      <c r="B804" s="80"/>
      <c r="C804" s="80"/>
      <c r="D804" s="80"/>
      <c r="E804" s="80"/>
      <c r="F804" s="80"/>
      <c r="G804" s="80"/>
      <c r="H804" s="80"/>
      <c r="I804" s="80"/>
      <c r="J804" s="80"/>
    </row>
    <row r="805" spans="1:10" ht="19.5" x14ac:dyDescent="0.25">
      <c r="A805" s="81" t="s">
        <v>1</v>
      </c>
      <c r="B805" s="81"/>
      <c r="C805" s="81"/>
      <c r="D805" s="81"/>
      <c r="E805" s="81"/>
      <c r="F805" s="81"/>
      <c r="G805" s="81"/>
      <c r="H805" s="81"/>
      <c r="I805" s="81"/>
      <c r="J805" s="81"/>
    </row>
    <row r="806" spans="1:10" ht="19.5" x14ac:dyDescent="0.25">
      <c r="A806" s="82" t="s">
        <v>126</v>
      </c>
      <c r="B806" s="82"/>
      <c r="C806" s="82"/>
      <c r="D806" s="82"/>
      <c r="E806" s="82"/>
      <c r="F806" s="82"/>
      <c r="G806" s="82"/>
      <c r="H806" s="82"/>
      <c r="I806" s="82"/>
      <c r="J806" s="82"/>
    </row>
    <row r="807" spans="1:10" ht="16.5" x14ac:dyDescent="0.25">
      <c r="A807" s="83" t="s">
        <v>2</v>
      </c>
      <c r="B807" s="83" t="s">
        <v>3</v>
      </c>
      <c r="C807" s="83" t="s">
        <v>4</v>
      </c>
      <c r="D807" s="84" t="s">
        <v>127</v>
      </c>
      <c r="E807" s="84" t="s">
        <v>128</v>
      </c>
      <c r="F807" s="84" t="s">
        <v>129</v>
      </c>
      <c r="G807" s="83" t="s">
        <v>69</v>
      </c>
      <c r="H807" s="83"/>
      <c r="I807" s="84" t="s">
        <v>5</v>
      </c>
      <c r="J807" s="83" t="s">
        <v>6</v>
      </c>
    </row>
    <row r="808" spans="1:10" ht="33" x14ac:dyDescent="0.25">
      <c r="A808" s="83"/>
      <c r="B808" s="83"/>
      <c r="C808" s="83"/>
      <c r="D808" s="84"/>
      <c r="E808" s="84"/>
      <c r="F808" s="84"/>
      <c r="G808" s="47" t="s">
        <v>75</v>
      </c>
      <c r="H808" s="48" t="s">
        <v>76</v>
      </c>
      <c r="I808" s="84"/>
      <c r="J808" s="83"/>
    </row>
    <row r="809" spans="1:10" s="165" customFormat="1" ht="16.5" x14ac:dyDescent="0.25">
      <c r="A809" s="18">
        <v>1</v>
      </c>
      <c r="B809" s="18">
        <v>2</v>
      </c>
      <c r="C809" s="18">
        <v>3</v>
      </c>
      <c r="D809" s="18" t="s">
        <v>50</v>
      </c>
      <c r="E809" s="18">
        <v>5</v>
      </c>
      <c r="F809" s="18">
        <v>6</v>
      </c>
      <c r="G809" s="18">
        <v>7</v>
      </c>
      <c r="H809" s="18">
        <v>8</v>
      </c>
      <c r="I809" s="18" t="s">
        <v>51</v>
      </c>
      <c r="J809" s="18">
        <v>10</v>
      </c>
    </row>
    <row r="810" spans="1:10" x14ac:dyDescent="0.25">
      <c r="A810" s="85"/>
      <c r="B810" s="86"/>
      <c r="C810" s="86"/>
      <c r="D810" s="86"/>
      <c r="E810" s="86"/>
      <c r="F810" s="86"/>
      <c r="G810" s="86"/>
      <c r="H810" s="86"/>
      <c r="I810" s="86"/>
      <c r="J810" s="87"/>
    </row>
    <row r="811" spans="1:10" s="165" customFormat="1" x14ac:dyDescent="0.25">
      <c r="A811" s="46" t="s">
        <v>7</v>
      </c>
      <c r="B811" s="43" t="s">
        <v>8</v>
      </c>
      <c r="C811" s="88"/>
      <c r="D811" s="89"/>
      <c r="E811" s="89"/>
      <c r="F811" s="89"/>
      <c r="G811" s="89"/>
      <c r="H811" s="89"/>
      <c r="I811" s="89"/>
      <c r="J811" s="90"/>
    </row>
    <row r="812" spans="1:10" x14ac:dyDescent="0.25">
      <c r="A812" s="2">
        <v>1</v>
      </c>
      <c r="B812" s="3" t="s">
        <v>27</v>
      </c>
      <c r="C812" s="5">
        <f>SUM(D812+C739)</f>
        <v>59039008.710000008</v>
      </c>
      <c r="D812" s="5">
        <f>SUM(E812,F812)</f>
        <v>3693326.74</v>
      </c>
      <c r="E812" s="5">
        <v>3693326.74</v>
      </c>
      <c r="F812" s="5">
        <v>0</v>
      </c>
      <c r="G812" s="5">
        <v>0</v>
      </c>
      <c r="H812" s="5">
        <v>0</v>
      </c>
      <c r="I812" s="5">
        <f>SUM(E812+G812+H812)</f>
        <v>3693326.74</v>
      </c>
      <c r="J812" s="4"/>
    </row>
    <row r="813" spans="1:10" x14ac:dyDescent="0.25">
      <c r="A813" s="2">
        <v>2</v>
      </c>
      <c r="B813" s="3" t="s">
        <v>28</v>
      </c>
      <c r="C813" s="5">
        <f t="shared" ref="C813:C829" si="248">SUM(D813+C740)</f>
        <v>44224179.850000001</v>
      </c>
      <c r="D813" s="5">
        <f t="shared" ref="D813:D829" si="249">SUM(E813,F813)</f>
        <v>2517170.9300000002</v>
      </c>
      <c r="E813" s="5">
        <v>2517170.9300000002</v>
      </c>
      <c r="F813" s="5">
        <v>0</v>
      </c>
      <c r="G813" s="5">
        <v>0</v>
      </c>
      <c r="H813" s="5">
        <v>0</v>
      </c>
      <c r="I813" s="5">
        <f t="shared" ref="I813" si="250">SUM(E813+G813+H813)</f>
        <v>2517170.9300000002</v>
      </c>
      <c r="J813" s="4"/>
    </row>
    <row r="814" spans="1:10" x14ac:dyDescent="0.25">
      <c r="A814" s="2">
        <v>3</v>
      </c>
      <c r="B814" s="3" t="s">
        <v>29</v>
      </c>
      <c r="C814" s="5">
        <f t="shared" si="248"/>
        <v>133389234.31000002</v>
      </c>
      <c r="D814" s="5">
        <f t="shared" si="249"/>
        <v>5917316.3399999999</v>
      </c>
      <c r="E814" s="5">
        <v>5917316.3399999999</v>
      </c>
      <c r="F814" s="5">
        <v>0</v>
      </c>
      <c r="G814" s="5">
        <v>0</v>
      </c>
      <c r="H814" s="5">
        <v>0</v>
      </c>
      <c r="I814" s="5">
        <f>SUM(E814+G814+H814)</f>
        <v>5917316.3399999999</v>
      </c>
      <c r="J814" s="4"/>
    </row>
    <row r="815" spans="1:10" x14ac:dyDescent="0.25">
      <c r="A815" s="2">
        <v>4</v>
      </c>
      <c r="B815" s="3" t="s">
        <v>30</v>
      </c>
      <c r="C815" s="5">
        <f t="shared" si="248"/>
        <v>4898017.76</v>
      </c>
      <c r="D815" s="5">
        <f t="shared" si="249"/>
        <v>314746.71999999997</v>
      </c>
      <c r="E815" s="5">
        <v>314746.71999999997</v>
      </c>
      <c r="F815" s="5">
        <v>0</v>
      </c>
      <c r="G815" s="5">
        <v>0</v>
      </c>
      <c r="H815" s="5">
        <v>0</v>
      </c>
      <c r="I815" s="5">
        <f t="shared" ref="I815:I829" si="251">SUM(E815+G815+H815)</f>
        <v>314746.71999999997</v>
      </c>
      <c r="J815" s="4"/>
    </row>
    <row r="816" spans="1:10" x14ac:dyDescent="0.25">
      <c r="A816" s="2">
        <v>5</v>
      </c>
      <c r="B816" s="3" t="s">
        <v>25</v>
      </c>
      <c r="C816" s="5">
        <f t="shared" si="248"/>
        <v>5908793.2999999998</v>
      </c>
      <c r="D816" s="5">
        <f t="shared" si="249"/>
        <v>510245.3</v>
      </c>
      <c r="E816" s="5">
        <v>510245.3</v>
      </c>
      <c r="F816" s="5">
        <v>0</v>
      </c>
      <c r="G816" s="5">
        <v>0</v>
      </c>
      <c r="H816" s="5">
        <v>0</v>
      </c>
      <c r="I816" s="5">
        <f t="shared" si="251"/>
        <v>510245.3</v>
      </c>
      <c r="J816" s="4"/>
    </row>
    <row r="817" spans="1:10" x14ac:dyDescent="0.25">
      <c r="A817" s="2">
        <v>6</v>
      </c>
      <c r="B817" s="3" t="s">
        <v>32</v>
      </c>
      <c r="C817" s="5">
        <f t="shared" si="248"/>
        <v>26979562.5</v>
      </c>
      <c r="D817" s="5">
        <f t="shared" si="249"/>
        <v>2950875</v>
      </c>
      <c r="E817" s="5">
        <v>2950875</v>
      </c>
      <c r="F817" s="5">
        <v>0</v>
      </c>
      <c r="G817" s="5">
        <v>0</v>
      </c>
      <c r="H817" s="5">
        <v>0</v>
      </c>
      <c r="I817" s="5">
        <f t="shared" si="251"/>
        <v>2950875</v>
      </c>
      <c r="J817" s="4"/>
    </row>
    <row r="818" spans="1:10" x14ac:dyDescent="0.25">
      <c r="A818" s="2">
        <v>7</v>
      </c>
      <c r="B818" s="3" t="s">
        <v>31</v>
      </c>
      <c r="C818" s="5">
        <f t="shared" si="248"/>
        <v>10536812.5</v>
      </c>
      <c r="D818" s="5">
        <f t="shared" si="249"/>
        <v>815100</v>
      </c>
      <c r="E818" s="5">
        <v>815100</v>
      </c>
      <c r="F818" s="5">
        <v>0</v>
      </c>
      <c r="G818" s="5">
        <v>0</v>
      </c>
      <c r="H818" s="5">
        <v>0</v>
      </c>
      <c r="I818" s="5">
        <f t="shared" si="251"/>
        <v>815100</v>
      </c>
      <c r="J818" s="4"/>
    </row>
    <row r="819" spans="1:10" x14ac:dyDescent="0.25">
      <c r="A819" s="2">
        <v>8</v>
      </c>
      <c r="B819" s="3" t="s">
        <v>33</v>
      </c>
      <c r="C819" s="5">
        <f t="shared" si="248"/>
        <v>653652</v>
      </c>
      <c r="D819" s="5">
        <f t="shared" si="249"/>
        <v>50035</v>
      </c>
      <c r="E819" s="5">
        <v>50035</v>
      </c>
      <c r="F819" s="5">
        <v>0</v>
      </c>
      <c r="G819" s="5">
        <v>0</v>
      </c>
      <c r="H819" s="5">
        <v>0</v>
      </c>
      <c r="I819" s="5">
        <f t="shared" si="251"/>
        <v>50035</v>
      </c>
      <c r="J819" s="4"/>
    </row>
    <row r="820" spans="1:10" x14ac:dyDescent="0.25">
      <c r="A820" s="2">
        <v>9</v>
      </c>
      <c r="B820" s="3" t="s">
        <v>52</v>
      </c>
      <c r="C820" s="5">
        <f t="shared" si="248"/>
        <v>2114295.64</v>
      </c>
      <c r="D820" s="5">
        <f t="shared" si="249"/>
        <v>293600</v>
      </c>
      <c r="E820" s="5">
        <v>293600</v>
      </c>
      <c r="F820" s="5">
        <v>0</v>
      </c>
      <c r="G820" s="5">
        <v>0</v>
      </c>
      <c r="H820" s="5">
        <v>0</v>
      </c>
      <c r="I820" s="5">
        <f t="shared" si="251"/>
        <v>293600</v>
      </c>
      <c r="J820" s="4"/>
    </row>
    <row r="821" spans="1:10" x14ac:dyDescent="0.25">
      <c r="A821" s="2">
        <v>10</v>
      </c>
      <c r="B821" s="3" t="s">
        <v>37</v>
      </c>
      <c r="C821" s="5">
        <f t="shared" si="248"/>
        <v>0</v>
      </c>
      <c r="D821" s="5">
        <f t="shared" si="249"/>
        <v>0</v>
      </c>
      <c r="E821" s="5">
        <v>0</v>
      </c>
      <c r="F821" s="5">
        <v>0</v>
      </c>
      <c r="G821" s="5">
        <v>0</v>
      </c>
      <c r="H821" s="5">
        <v>0</v>
      </c>
      <c r="I821" s="5">
        <f t="shared" si="251"/>
        <v>0</v>
      </c>
      <c r="J821" s="4"/>
    </row>
    <row r="822" spans="1:10" x14ac:dyDescent="0.25">
      <c r="A822" s="2">
        <v>11</v>
      </c>
      <c r="B822" s="3" t="s">
        <v>35</v>
      </c>
      <c r="C822" s="5">
        <f t="shared" si="248"/>
        <v>0</v>
      </c>
      <c r="D822" s="5">
        <f t="shared" si="249"/>
        <v>0</v>
      </c>
      <c r="E822" s="5">
        <v>0</v>
      </c>
      <c r="F822" s="5">
        <v>0</v>
      </c>
      <c r="G822" s="5">
        <v>0</v>
      </c>
      <c r="H822" s="5">
        <v>0</v>
      </c>
      <c r="I822" s="5">
        <f t="shared" si="251"/>
        <v>0</v>
      </c>
      <c r="J822" s="4"/>
    </row>
    <row r="823" spans="1:10" x14ac:dyDescent="0.25">
      <c r="A823" s="2">
        <v>12</v>
      </c>
      <c r="B823" s="3" t="s">
        <v>21</v>
      </c>
      <c r="C823" s="5">
        <f t="shared" si="248"/>
        <v>0</v>
      </c>
      <c r="D823" s="5">
        <f t="shared" si="249"/>
        <v>0</v>
      </c>
      <c r="E823" s="5">
        <v>0</v>
      </c>
      <c r="F823" s="5">
        <v>0</v>
      </c>
      <c r="G823" s="5">
        <v>0</v>
      </c>
      <c r="H823" s="5">
        <v>0</v>
      </c>
      <c r="I823" s="5">
        <f t="shared" si="251"/>
        <v>0</v>
      </c>
      <c r="J823" s="4"/>
    </row>
    <row r="824" spans="1:10" x14ac:dyDescent="0.25">
      <c r="A824" s="2">
        <v>13</v>
      </c>
      <c r="B824" s="3" t="s">
        <v>36</v>
      </c>
      <c r="C824" s="5">
        <f t="shared" si="248"/>
        <v>6849.7</v>
      </c>
      <c r="D824" s="5">
        <f t="shared" si="249"/>
        <v>0</v>
      </c>
      <c r="E824" s="5">
        <v>0</v>
      </c>
      <c r="F824" s="5">
        <v>0</v>
      </c>
      <c r="G824" s="5">
        <v>0</v>
      </c>
      <c r="H824" s="5">
        <v>0</v>
      </c>
      <c r="I824" s="5">
        <f t="shared" si="251"/>
        <v>0</v>
      </c>
      <c r="J824" s="4"/>
    </row>
    <row r="825" spans="1:10" x14ac:dyDescent="0.25">
      <c r="A825" s="2">
        <v>14</v>
      </c>
      <c r="B825" s="3" t="s">
        <v>34</v>
      </c>
      <c r="C825" s="5">
        <f t="shared" si="248"/>
        <v>10367.599999999999</v>
      </c>
      <c r="D825" s="5">
        <f t="shared" si="249"/>
        <v>0</v>
      </c>
      <c r="E825" s="5">
        <v>0</v>
      </c>
      <c r="F825" s="5">
        <v>0</v>
      </c>
      <c r="G825" s="5">
        <v>0</v>
      </c>
      <c r="H825" s="5">
        <v>0</v>
      </c>
      <c r="I825" s="5">
        <f t="shared" si="251"/>
        <v>0</v>
      </c>
      <c r="J825" s="4"/>
    </row>
    <row r="826" spans="1:10" x14ac:dyDescent="0.25">
      <c r="A826" s="2">
        <v>15</v>
      </c>
      <c r="B826" s="3" t="s">
        <v>38</v>
      </c>
      <c r="C826" s="5">
        <f t="shared" si="248"/>
        <v>0</v>
      </c>
      <c r="D826" s="5">
        <f t="shared" si="249"/>
        <v>0</v>
      </c>
      <c r="E826" s="5">
        <v>0</v>
      </c>
      <c r="F826" s="5">
        <v>0</v>
      </c>
      <c r="G826" s="5">
        <v>0</v>
      </c>
      <c r="H826" s="5">
        <v>0</v>
      </c>
      <c r="I826" s="5">
        <f t="shared" si="251"/>
        <v>0</v>
      </c>
      <c r="J826" s="4"/>
    </row>
    <row r="827" spans="1:10" x14ac:dyDescent="0.25">
      <c r="A827" s="2">
        <v>16</v>
      </c>
      <c r="B827" s="3" t="s">
        <v>40</v>
      </c>
      <c r="C827" s="5">
        <f t="shared" si="248"/>
        <v>3585.8799999999997</v>
      </c>
      <c r="D827" s="5">
        <f t="shared" si="249"/>
        <v>0</v>
      </c>
      <c r="E827" s="5">
        <v>0</v>
      </c>
      <c r="F827" s="5">
        <v>0</v>
      </c>
      <c r="G827" s="5">
        <v>0</v>
      </c>
      <c r="H827" s="5">
        <v>0</v>
      </c>
      <c r="I827" s="5">
        <f t="shared" si="251"/>
        <v>0</v>
      </c>
      <c r="J827" s="4"/>
    </row>
    <row r="828" spans="1:10" x14ac:dyDescent="0.25">
      <c r="A828" s="2">
        <v>17</v>
      </c>
      <c r="B828" s="3" t="s">
        <v>70</v>
      </c>
      <c r="C828" s="5">
        <f t="shared" si="248"/>
        <v>1487500</v>
      </c>
      <c r="D828" s="5">
        <f t="shared" si="249"/>
        <v>79000</v>
      </c>
      <c r="E828" s="5">
        <v>79000</v>
      </c>
      <c r="F828" s="5">
        <v>0</v>
      </c>
      <c r="G828" s="5">
        <v>0</v>
      </c>
      <c r="H828" s="5">
        <v>0</v>
      </c>
      <c r="I828" s="5">
        <f t="shared" si="251"/>
        <v>79000</v>
      </c>
      <c r="J828" s="4"/>
    </row>
    <row r="829" spans="1:10" x14ac:dyDescent="0.25">
      <c r="A829" s="2">
        <v>18</v>
      </c>
      <c r="B829" s="3" t="s">
        <v>39</v>
      </c>
      <c r="C829" s="5">
        <f t="shared" si="248"/>
        <v>778.66</v>
      </c>
      <c r="D829" s="5">
        <f t="shared" si="249"/>
        <v>0</v>
      </c>
      <c r="E829" s="5">
        <v>0</v>
      </c>
      <c r="F829" s="5">
        <v>0</v>
      </c>
      <c r="G829" s="5">
        <v>0</v>
      </c>
      <c r="H829" s="5">
        <v>0</v>
      </c>
      <c r="I829" s="5">
        <f t="shared" si="251"/>
        <v>0</v>
      </c>
      <c r="J829" s="4"/>
    </row>
    <row r="830" spans="1:10" s="165" customFormat="1" x14ac:dyDescent="0.25">
      <c r="A830" s="91" t="s">
        <v>10</v>
      </c>
      <c r="B830" s="91"/>
      <c r="C830" s="19">
        <f>SUM(C812:C829)</f>
        <v>289252638.41000003</v>
      </c>
      <c r="D830" s="19">
        <f t="shared" ref="D830:H830" si="252">SUM(D812:D829)</f>
        <v>17141416.030000001</v>
      </c>
      <c r="E830" s="19">
        <f t="shared" si="252"/>
        <v>17141416.030000001</v>
      </c>
      <c r="F830" s="19">
        <f t="shared" si="252"/>
        <v>0</v>
      </c>
      <c r="G830" s="19">
        <f t="shared" si="252"/>
        <v>0</v>
      </c>
      <c r="H830" s="19">
        <f t="shared" si="252"/>
        <v>0</v>
      </c>
      <c r="I830" s="19">
        <f>SUM(I812:I829)</f>
        <v>17141416.030000001</v>
      </c>
      <c r="J830" s="46"/>
    </row>
    <row r="831" spans="1:10" s="165" customFormat="1" ht="31.5" x14ac:dyDescent="0.25">
      <c r="A831" s="46" t="s">
        <v>9</v>
      </c>
      <c r="B831" s="20" t="s">
        <v>64</v>
      </c>
      <c r="C831" s="92"/>
      <c r="D831" s="93"/>
      <c r="E831" s="93"/>
      <c r="F831" s="93"/>
      <c r="G831" s="93"/>
      <c r="H831" s="93"/>
      <c r="I831" s="93"/>
      <c r="J831" s="94"/>
    </row>
    <row r="832" spans="1:10" x14ac:dyDescent="0.25">
      <c r="A832" s="2">
        <v>1</v>
      </c>
      <c r="B832" s="3" t="s">
        <v>37</v>
      </c>
      <c r="C832" s="5">
        <f t="shared" ref="C832:C845" si="253">SUM(D832+C759)</f>
        <v>170316979.68000001</v>
      </c>
      <c r="D832" s="5">
        <f t="shared" ref="D832:D845" si="254">SUM(E832,F832)</f>
        <v>5195357.5</v>
      </c>
      <c r="E832" s="5">
        <v>5195357.5</v>
      </c>
      <c r="F832" s="5">
        <v>0</v>
      </c>
      <c r="G832" s="5">
        <v>0</v>
      </c>
      <c r="H832" s="5">
        <v>0</v>
      </c>
      <c r="I832" s="5">
        <f t="shared" ref="I832:I845" si="255">SUM(E832+G832+H832)</f>
        <v>5195357.5</v>
      </c>
      <c r="J832" s="4"/>
    </row>
    <row r="833" spans="1:10" x14ac:dyDescent="0.25">
      <c r="A833" s="2">
        <v>2</v>
      </c>
      <c r="B833" s="3" t="s">
        <v>32</v>
      </c>
      <c r="C833" s="5">
        <f t="shared" si="253"/>
        <v>20962603.420000002</v>
      </c>
      <c r="D833" s="5">
        <f t="shared" si="254"/>
        <v>715431.34</v>
      </c>
      <c r="E833" s="5">
        <v>715431.34</v>
      </c>
      <c r="F833" s="5">
        <v>0</v>
      </c>
      <c r="G833" s="5">
        <v>0</v>
      </c>
      <c r="H833" s="5">
        <v>0</v>
      </c>
      <c r="I833" s="5">
        <f t="shared" si="255"/>
        <v>715431.34</v>
      </c>
      <c r="J833" s="4"/>
    </row>
    <row r="834" spans="1:10" x14ac:dyDescent="0.25">
      <c r="A834" s="2">
        <v>3</v>
      </c>
      <c r="B834" s="3" t="s">
        <v>41</v>
      </c>
      <c r="C834" s="5">
        <f t="shared" si="253"/>
        <v>1374492.68</v>
      </c>
      <c r="D834" s="5">
        <f t="shared" si="254"/>
        <v>0</v>
      </c>
      <c r="E834" s="5">
        <v>0</v>
      </c>
      <c r="F834" s="5">
        <v>0</v>
      </c>
      <c r="G834" s="5">
        <v>0</v>
      </c>
      <c r="H834" s="5">
        <v>0</v>
      </c>
      <c r="I834" s="5">
        <f t="shared" si="255"/>
        <v>0</v>
      </c>
      <c r="J834" s="4"/>
    </row>
    <row r="835" spans="1:10" x14ac:dyDescent="0.25">
      <c r="A835" s="2">
        <v>4</v>
      </c>
      <c r="B835" s="3" t="s">
        <v>21</v>
      </c>
      <c r="C835" s="5">
        <f t="shared" si="253"/>
        <v>77477.5</v>
      </c>
      <c r="D835" s="5">
        <f t="shared" si="254"/>
        <v>4605</v>
      </c>
      <c r="E835" s="5">
        <v>4605</v>
      </c>
      <c r="F835" s="5">
        <v>0</v>
      </c>
      <c r="G835" s="5">
        <v>0</v>
      </c>
      <c r="H835" s="5">
        <v>0</v>
      </c>
      <c r="I835" s="5">
        <f t="shared" si="255"/>
        <v>4605</v>
      </c>
      <c r="J835" s="4"/>
    </row>
    <row r="836" spans="1:10" x14ac:dyDescent="0.25">
      <c r="A836" s="2">
        <v>5</v>
      </c>
      <c r="B836" s="3" t="s">
        <v>42</v>
      </c>
      <c r="C836" s="5">
        <f t="shared" si="253"/>
        <v>15378090</v>
      </c>
      <c r="D836" s="5">
        <f t="shared" si="254"/>
        <v>644700</v>
      </c>
      <c r="E836" s="5">
        <v>644700</v>
      </c>
      <c r="F836" s="5">
        <v>0</v>
      </c>
      <c r="G836" s="5">
        <v>0</v>
      </c>
      <c r="H836" s="5">
        <v>0</v>
      </c>
      <c r="I836" s="5">
        <f t="shared" si="255"/>
        <v>644700</v>
      </c>
      <c r="J836" s="4"/>
    </row>
    <row r="837" spans="1:10" x14ac:dyDescent="0.25">
      <c r="A837" s="2">
        <v>6</v>
      </c>
      <c r="B837" s="3" t="s">
        <v>35</v>
      </c>
      <c r="C837" s="5">
        <f t="shared" si="253"/>
        <v>390</v>
      </c>
      <c r="D837" s="5">
        <f t="shared" si="254"/>
        <v>0</v>
      </c>
      <c r="E837" s="5">
        <v>0</v>
      </c>
      <c r="F837" s="5">
        <v>0</v>
      </c>
      <c r="G837" s="5">
        <v>0</v>
      </c>
      <c r="H837" s="5">
        <v>0</v>
      </c>
      <c r="I837" s="5">
        <f t="shared" si="255"/>
        <v>0</v>
      </c>
      <c r="J837" s="4"/>
    </row>
    <row r="838" spans="1:10" x14ac:dyDescent="0.25">
      <c r="A838" s="2">
        <v>7</v>
      </c>
      <c r="B838" s="3" t="s">
        <v>109</v>
      </c>
      <c r="C838" s="5">
        <f t="shared" si="253"/>
        <v>1103140</v>
      </c>
      <c r="D838" s="5">
        <f t="shared" si="254"/>
        <v>0</v>
      </c>
      <c r="E838" s="5">
        <v>0</v>
      </c>
      <c r="F838" s="5">
        <v>0</v>
      </c>
      <c r="G838" s="5">
        <v>0</v>
      </c>
      <c r="H838" s="5">
        <v>0</v>
      </c>
      <c r="I838" s="5">
        <f t="shared" si="255"/>
        <v>0</v>
      </c>
      <c r="J838" s="4"/>
    </row>
    <row r="839" spans="1:10" x14ac:dyDescent="0.25">
      <c r="A839" s="2">
        <v>8</v>
      </c>
      <c r="B839" s="3" t="s">
        <v>44</v>
      </c>
      <c r="C839" s="5">
        <f t="shared" si="253"/>
        <v>16150865</v>
      </c>
      <c r="D839" s="5">
        <f t="shared" si="254"/>
        <v>1135700</v>
      </c>
      <c r="E839" s="5">
        <v>1135700</v>
      </c>
      <c r="F839" s="5">
        <v>0</v>
      </c>
      <c r="G839" s="5">
        <v>0</v>
      </c>
      <c r="H839" s="5">
        <v>0</v>
      </c>
      <c r="I839" s="5">
        <f t="shared" si="255"/>
        <v>1135700</v>
      </c>
      <c r="J839" s="4"/>
    </row>
    <row r="840" spans="1:10" x14ac:dyDescent="0.25">
      <c r="A840" s="2">
        <v>9</v>
      </c>
      <c r="B840" s="3" t="s">
        <v>45</v>
      </c>
      <c r="C840" s="5">
        <f t="shared" si="253"/>
        <v>0</v>
      </c>
      <c r="D840" s="5">
        <f t="shared" si="254"/>
        <v>0</v>
      </c>
      <c r="E840" s="5">
        <v>0</v>
      </c>
      <c r="F840" s="5">
        <v>0</v>
      </c>
      <c r="G840" s="5">
        <v>0</v>
      </c>
      <c r="H840" s="5">
        <v>0</v>
      </c>
      <c r="I840" s="5">
        <f t="shared" si="255"/>
        <v>0</v>
      </c>
      <c r="J840" s="4"/>
    </row>
    <row r="841" spans="1:10" x14ac:dyDescent="0.25">
      <c r="A841" s="2">
        <v>10</v>
      </c>
      <c r="B841" s="3" t="s">
        <v>33</v>
      </c>
      <c r="C841" s="5">
        <f t="shared" si="253"/>
        <v>0</v>
      </c>
      <c r="D841" s="5">
        <f t="shared" si="254"/>
        <v>0</v>
      </c>
      <c r="E841" s="5">
        <v>0</v>
      </c>
      <c r="F841" s="5">
        <v>0</v>
      </c>
      <c r="G841" s="5">
        <v>0</v>
      </c>
      <c r="H841" s="5">
        <v>0</v>
      </c>
      <c r="I841" s="5">
        <f t="shared" si="255"/>
        <v>0</v>
      </c>
      <c r="J841" s="4"/>
    </row>
    <row r="842" spans="1:10" x14ac:dyDescent="0.25">
      <c r="A842" s="2">
        <v>11</v>
      </c>
      <c r="B842" s="3" t="s">
        <v>25</v>
      </c>
      <c r="C842" s="5">
        <f t="shared" si="253"/>
        <v>2507994</v>
      </c>
      <c r="D842" s="5">
        <f t="shared" si="254"/>
        <v>168333</v>
      </c>
      <c r="E842" s="5">
        <v>168333</v>
      </c>
      <c r="F842" s="5">
        <v>0</v>
      </c>
      <c r="G842" s="5">
        <v>0</v>
      </c>
      <c r="H842" s="5">
        <v>0</v>
      </c>
      <c r="I842" s="5">
        <f t="shared" si="255"/>
        <v>168333</v>
      </c>
      <c r="J842" s="4"/>
    </row>
    <row r="843" spans="1:10" x14ac:dyDescent="0.25">
      <c r="A843" s="2">
        <v>12</v>
      </c>
      <c r="B843" s="3" t="s">
        <v>67</v>
      </c>
      <c r="C843" s="5">
        <f t="shared" si="253"/>
        <v>39684.479999999996</v>
      </c>
      <c r="D843" s="5">
        <f t="shared" si="254"/>
        <v>0</v>
      </c>
      <c r="E843" s="5">
        <v>0</v>
      </c>
      <c r="F843" s="5">
        <v>0</v>
      </c>
      <c r="G843" s="5">
        <v>0</v>
      </c>
      <c r="H843" s="5">
        <v>0</v>
      </c>
      <c r="I843" s="5">
        <f t="shared" si="255"/>
        <v>0</v>
      </c>
      <c r="J843" s="4"/>
    </row>
    <row r="844" spans="1:10" x14ac:dyDescent="0.25">
      <c r="A844" s="2">
        <v>13</v>
      </c>
      <c r="B844" s="3" t="s">
        <v>68</v>
      </c>
      <c r="C844" s="5">
        <f t="shared" si="253"/>
        <v>0</v>
      </c>
      <c r="D844" s="5">
        <f t="shared" si="254"/>
        <v>0</v>
      </c>
      <c r="E844" s="5">
        <v>0</v>
      </c>
      <c r="F844" s="5">
        <v>0</v>
      </c>
      <c r="G844" s="5">
        <v>0</v>
      </c>
      <c r="H844" s="5">
        <v>0</v>
      </c>
      <c r="I844" s="5">
        <f t="shared" si="255"/>
        <v>0</v>
      </c>
      <c r="J844" s="4"/>
    </row>
    <row r="845" spans="1:10" x14ac:dyDescent="0.25">
      <c r="A845" s="2">
        <v>14</v>
      </c>
      <c r="B845" s="3" t="s">
        <v>66</v>
      </c>
      <c r="C845" s="5">
        <f t="shared" si="253"/>
        <v>12500</v>
      </c>
      <c r="D845" s="5">
        <f t="shared" si="254"/>
        <v>0</v>
      </c>
      <c r="E845" s="5">
        <v>0</v>
      </c>
      <c r="F845" s="5">
        <v>0</v>
      </c>
      <c r="G845" s="5">
        <v>0</v>
      </c>
      <c r="H845" s="5">
        <v>0</v>
      </c>
      <c r="I845" s="5">
        <f t="shared" si="255"/>
        <v>0</v>
      </c>
      <c r="J845" s="4"/>
    </row>
    <row r="846" spans="1:10" s="165" customFormat="1" x14ac:dyDescent="0.25">
      <c r="A846" s="95" t="s">
        <v>65</v>
      </c>
      <c r="B846" s="95"/>
      <c r="C846" s="19">
        <f>SUM(C832:C845)</f>
        <v>227924216.76000002</v>
      </c>
      <c r="D846" s="19">
        <f>SUM(D832:D845)</f>
        <v>7864126.8399999999</v>
      </c>
      <c r="E846" s="19">
        <f t="shared" ref="E846:I846" si="256">SUM(E832:E845)</f>
        <v>7864126.8399999999</v>
      </c>
      <c r="F846" s="19">
        <f t="shared" si="256"/>
        <v>0</v>
      </c>
      <c r="G846" s="19">
        <f t="shared" si="256"/>
        <v>0</v>
      </c>
      <c r="H846" s="19">
        <f t="shared" si="256"/>
        <v>0</v>
      </c>
      <c r="I846" s="19">
        <f t="shared" si="256"/>
        <v>7864126.8399999999</v>
      </c>
      <c r="J846" s="19"/>
    </row>
    <row r="847" spans="1:10" s="165" customFormat="1" x14ac:dyDescent="0.25">
      <c r="A847" s="46" t="s">
        <v>11</v>
      </c>
      <c r="B847" s="43" t="s">
        <v>12</v>
      </c>
      <c r="C847" s="92"/>
      <c r="D847" s="93"/>
      <c r="E847" s="93"/>
      <c r="F847" s="93"/>
      <c r="G847" s="93"/>
      <c r="H847" s="93"/>
      <c r="I847" s="93"/>
      <c r="J847" s="94"/>
    </row>
    <row r="848" spans="1:10" x14ac:dyDescent="0.25">
      <c r="A848" s="2">
        <v>1</v>
      </c>
      <c r="B848" s="3" t="s">
        <v>46</v>
      </c>
      <c r="C848" s="5">
        <f t="shared" ref="C848:C852" si="257">SUM(D848+C775)</f>
        <v>1168132.7</v>
      </c>
      <c r="D848" s="5">
        <f t="shared" ref="D848:D852" si="258">SUM(E848,F848)</f>
        <v>71870.399999999994</v>
      </c>
      <c r="E848" s="5">
        <v>71870.399999999994</v>
      </c>
      <c r="F848" s="5">
        <v>0</v>
      </c>
      <c r="G848" s="5">
        <v>0</v>
      </c>
      <c r="H848" s="5">
        <v>0</v>
      </c>
      <c r="I848" s="5">
        <f t="shared" ref="I848:I852" si="259">SUM(E848+G848+H848)</f>
        <v>71870.399999999994</v>
      </c>
      <c r="J848" s="4"/>
    </row>
    <row r="849" spans="1:10" x14ac:dyDescent="0.25">
      <c r="A849" s="2">
        <v>2</v>
      </c>
      <c r="B849" s="3" t="s">
        <v>25</v>
      </c>
      <c r="C849" s="5">
        <f t="shared" si="257"/>
        <v>1575664</v>
      </c>
      <c r="D849" s="5">
        <f t="shared" si="258"/>
        <v>32260</v>
      </c>
      <c r="E849" s="5">
        <v>32260</v>
      </c>
      <c r="F849" s="5">
        <v>0</v>
      </c>
      <c r="G849" s="5">
        <v>0</v>
      </c>
      <c r="H849" s="5">
        <v>0</v>
      </c>
      <c r="I849" s="5">
        <f t="shared" si="259"/>
        <v>32260</v>
      </c>
      <c r="J849" s="4"/>
    </row>
    <row r="850" spans="1:10" x14ac:dyDescent="0.25">
      <c r="A850" s="2">
        <v>3</v>
      </c>
      <c r="B850" s="3" t="s">
        <v>32</v>
      </c>
      <c r="C850" s="5">
        <f t="shared" si="257"/>
        <v>4792343.75</v>
      </c>
      <c r="D850" s="5">
        <f t="shared" si="258"/>
        <v>270937.5</v>
      </c>
      <c r="E850" s="5">
        <v>270937.5</v>
      </c>
      <c r="F850" s="5">
        <v>0</v>
      </c>
      <c r="G850" s="5">
        <v>0</v>
      </c>
      <c r="H850" s="5">
        <v>0</v>
      </c>
      <c r="I850" s="5">
        <f t="shared" si="259"/>
        <v>270937.5</v>
      </c>
      <c r="J850" s="4"/>
    </row>
    <row r="851" spans="1:10" x14ac:dyDescent="0.25">
      <c r="A851" s="2">
        <v>4</v>
      </c>
      <c r="B851" s="3" t="s">
        <v>44</v>
      </c>
      <c r="C851" s="5">
        <f t="shared" si="257"/>
        <v>4847650</v>
      </c>
      <c r="D851" s="5">
        <f t="shared" si="258"/>
        <v>216750</v>
      </c>
      <c r="E851" s="5">
        <v>216750</v>
      </c>
      <c r="F851" s="5">
        <v>0</v>
      </c>
      <c r="G851" s="5">
        <v>0</v>
      </c>
      <c r="H851" s="5">
        <v>0</v>
      </c>
      <c r="I851" s="5">
        <f t="shared" si="259"/>
        <v>216750</v>
      </c>
      <c r="J851" s="4"/>
    </row>
    <row r="852" spans="1:10" x14ac:dyDescent="0.25">
      <c r="A852" s="2">
        <v>5</v>
      </c>
      <c r="B852" s="3" t="s">
        <v>39</v>
      </c>
      <c r="C852" s="5">
        <f t="shared" si="257"/>
        <v>0</v>
      </c>
      <c r="D852" s="5">
        <f t="shared" si="258"/>
        <v>0</v>
      </c>
      <c r="E852" s="5">
        <v>0</v>
      </c>
      <c r="F852" s="5">
        <v>0</v>
      </c>
      <c r="G852" s="5">
        <v>0</v>
      </c>
      <c r="H852" s="5">
        <v>0</v>
      </c>
      <c r="I852" s="5">
        <f t="shared" si="259"/>
        <v>0</v>
      </c>
      <c r="J852" s="4"/>
    </row>
    <row r="853" spans="1:10" s="165" customFormat="1" x14ac:dyDescent="0.25">
      <c r="A853" s="91" t="s">
        <v>13</v>
      </c>
      <c r="B853" s="91"/>
      <c r="C853" s="19">
        <f>SUM(C848:C852)</f>
        <v>12383790.449999999</v>
      </c>
      <c r="D853" s="19">
        <f t="shared" ref="D853" si="260">SUM(D848:D852)</f>
        <v>591817.9</v>
      </c>
      <c r="E853" s="19">
        <f>SUM(E848:E852)</f>
        <v>591817.9</v>
      </c>
      <c r="F853" s="19">
        <f t="shared" ref="F853:I853" si="261">SUM(F848:F852)</f>
        <v>0</v>
      </c>
      <c r="G853" s="19">
        <f t="shared" si="261"/>
        <v>0</v>
      </c>
      <c r="H853" s="19">
        <f t="shared" si="261"/>
        <v>0</v>
      </c>
      <c r="I853" s="19">
        <f t="shared" si="261"/>
        <v>591817.9</v>
      </c>
      <c r="J853" s="19"/>
    </row>
    <row r="854" spans="1:10" s="165" customFormat="1" x14ac:dyDescent="0.25">
      <c r="A854" s="46" t="s">
        <v>14</v>
      </c>
      <c r="B854" s="43" t="s">
        <v>15</v>
      </c>
      <c r="C854" s="92"/>
      <c r="D854" s="93"/>
      <c r="E854" s="93"/>
      <c r="F854" s="93"/>
      <c r="G854" s="93"/>
      <c r="H854" s="93"/>
      <c r="I854" s="93"/>
      <c r="J854" s="94"/>
    </row>
    <row r="855" spans="1:10" x14ac:dyDescent="0.25">
      <c r="A855" s="2">
        <v>1</v>
      </c>
      <c r="B855" s="3" t="s">
        <v>16</v>
      </c>
      <c r="C855" s="5">
        <f t="shared" ref="C855:C856" si="262">SUM(D855+C782)</f>
        <v>24809612.490000002</v>
      </c>
      <c r="D855" s="5">
        <f t="shared" ref="D855:D856" si="263">SUM(E855,F855)</f>
        <v>1040981.25</v>
      </c>
      <c r="E855" s="5">
        <v>1040981.25</v>
      </c>
      <c r="F855" s="5">
        <v>0</v>
      </c>
      <c r="G855" s="5">
        <v>0</v>
      </c>
      <c r="H855" s="5">
        <v>0</v>
      </c>
      <c r="I855" s="5">
        <f t="shared" ref="I855:I856" si="264">SUM(E855+G855+H855)</f>
        <v>1040981.25</v>
      </c>
      <c r="J855" s="4"/>
    </row>
    <row r="856" spans="1:10" x14ac:dyDescent="0.25">
      <c r="A856" s="2">
        <v>2</v>
      </c>
      <c r="B856" s="3" t="s">
        <v>17</v>
      </c>
      <c r="C856" s="5">
        <f t="shared" si="262"/>
        <v>10346678.169999998</v>
      </c>
      <c r="D856" s="5">
        <f t="shared" si="263"/>
        <v>581014.37</v>
      </c>
      <c r="E856" s="5">
        <v>581014.37</v>
      </c>
      <c r="F856" s="5">
        <v>0</v>
      </c>
      <c r="G856" s="5">
        <v>0</v>
      </c>
      <c r="H856" s="5">
        <v>0</v>
      </c>
      <c r="I856" s="5">
        <f t="shared" si="264"/>
        <v>581014.37</v>
      </c>
      <c r="J856" s="4"/>
    </row>
    <row r="857" spans="1:10" s="165" customFormat="1" x14ac:dyDescent="0.25">
      <c r="A857" s="91" t="s">
        <v>18</v>
      </c>
      <c r="B857" s="91"/>
      <c r="C857" s="19">
        <f>SUM(C855:C856)</f>
        <v>35156290.659999996</v>
      </c>
      <c r="D857" s="19">
        <f t="shared" ref="D857" si="265">SUM(D855:D856)</f>
        <v>1621995.62</v>
      </c>
      <c r="E857" s="19">
        <f>SUM(E855:E856)</f>
        <v>1621995.62</v>
      </c>
      <c r="F857" s="19">
        <f t="shared" ref="F857:I857" si="266">SUM(F855:F856)</f>
        <v>0</v>
      </c>
      <c r="G857" s="19">
        <f t="shared" si="266"/>
        <v>0</v>
      </c>
      <c r="H857" s="19">
        <f t="shared" si="266"/>
        <v>0</v>
      </c>
      <c r="I857" s="19">
        <f t="shared" si="266"/>
        <v>1621995.62</v>
      </c>
      <c r="J857" s="19"/>
    </row>
    <row r="858" spans="1:10" s="165" customFormat="1" x14ac:dyDescent="0.25">
      <c r="A858" s="46" t="s">
        <v>19</v>
      </c>
      <c r="B858" s="43" t="s">
        <v>20</v>
      </c>
      <c r="C858" s="92"/>
      <c r="D858" s="93"/>
      <c r="E858" s="93"/>
      <c r="F858" s="93"/>
      <c r="G858" s="93"/>
      <c r="H858" s="93"/>
      <c r="I858" s="93"/>
      <c r="J858" s="94"/>
    </row>
    <row r="859" spans="1:10" x14ac:dyDescent="0.25">
      <c r="A859" s="2">
        <v>1</v>
      </c>
      <c r="B859" s="3" t="s">
        <v>21</v>
      </c>
      <c r="C859" s="5">
        <f>SUM(D859+C786)</f>
        <v>2988784.92</v>
      </c>
      <c r="D859" s="5">
        <f>SUM(E859,F859)</f>
        <v>244476.79999999999</v>
      </c>
      <c r="E859" s="5">
        <v>244476.79999999999</v>
      </c>
      <c r="F859" s="5">
        <v>0</v>
      </c>
      <c r="G859" s="5">
        <v>0</v>
      </c>
      <c r="H859" s="5">
        <v>0</v>
      </c>
      <c r="I859" s="5">
        <f>SUM(E859+G859+H859)</f>
        <v>244476.79999999999</v>
      </c>
      <c r="J859" s="4"/>
    </row>
    <row r="860" spans="1:10" s="165" customFormat="1" x14ac:dyDescent="0.25">
      <c r="A860" s="91" t="s">
        <v>22</v>
      </c>
      <c r="B860" s="91"/>
      <c r="C860" s="19">
        <f>SUM(C859)</f>
        <v>2988784.92</v>
      </c>
      <c r="D860" s="19">
        <f t="shared" ref="D860:I860" si="267">SUM(D859)</f>
        <v>244476.79999999999</v>
      </c>
      <c r="E860" s="19">
        <f t="shared" si="267"/>
        <v>244476.79999999999</v>
      </c>
      <c r="F860" s="19">
        <f t="shared" si="267"/>
        <v>0</v>
      </c>
      <c r="G860" s="19">
        <f t="shared" si="267"/>
        <v>0</v>
      </c>
      <c r="H860" s="19">
        <f t="shared" si="267"/>
        <v>0</v>
      </c>
      <c r="I860" s="19">
        <f t="shared" si="267"/>
        <v>244476.79999999999</v>
      </c>
      <c r="J860" s="46"/>
    </row>
    <row r="861" spans="1:10" s="165" customFormat="1" x14ac:dyDescent="0.25">
      <c r="A861" s="46" t="s">
        <v>23</v>
      </c>
      <c r="B861" s="43" t="s">
        <v>24</v>
      </c>
      <c r="C861" s="92"/>
      <c r="D861" s="93"/>
      <c r="E861" s="93"/>
      <c r="F861" s="93"/>
      <c r="G861" s="93"/>
      <c r="H861" s="93"/>
      <c r="I861" s="93"/>
      <c r="J861" s="94"/>
    </row>
    <row r="862" spans="1:10" x14ac:dyDescent="0.25">
      <c r="A862" s="2">
        <v>1</v>
      </c>
      <c r="B862" s="3" t="s">
        <v>25</v>
      </c>
      <c r="C862" s="5">
        <f>SUM(D862+C789)</f>
        <v>632224</v>
      </c>
      <c r="D862" s="5">
        <f>SUM(E862,F862)</f>
        <v>64952</v>
      </c>
      <c r="E862" s="5">
        <v>64952</v>
      </c>
      <c r="F862" s="5">
        <v>0</v>
      </c>
      <c r="G862" s="5">
        <v>0</v>
      </c>
      <c r="H862" s="5">
        <v>0</v>
      </c>
      <c r="I862" s="5">
        <f>SUM(E862+G862+H862)</f>
        <v>64952</v>
      </c>
      <c r="J862" s="4"/>
    </row>
    <row r="863" spans="1:10" s="165" customFormat="1" x14ac:dyDescent="0.25">
      <c r="A863" s="91" t="s">
        <v>80</v>
      </c>
      <c r="B863" s="91"/>
      <c r="C863" s="19">
        <f>SUM(C862)</f>
        <v>632224</v>
      </c>
      <c r="D863" s="19">
        <f t="shared" ref="D863:I863" si="268">SUM(D862)</f>
        <v>64952</v>
      </c>
      <c r="E863" s="19">
        <f t="shared" si="268"/>
        <v>64952</v>
      </c>
      <c r="F863" s="19">
        <f t="shared" si="268"/>
        <v>0</v>
      </c>
      <c r="G863" s="19">
        <f t="shared" si="268"/>
        <v>0</v>
      </c>
      <c r="H863" s="19">
        <f t="shared" si="268"/>
        <v>0</v>
      </c>
      <c r="I863" s="19">
        <f t="shared" si="268"/>
        <v>64952</v>
      </c>
      <c r="J863" s="46"/>
    </row>
    <row r="864" spans="1:10" s="165" customFormat="1" x14ac:dyDescent="0.25">
      <c r="A864" s="91" t="s">
        <v>26</v>
      </c>
      <c r="B864" s="91"/>
      <c r="C864" s="19">
        <f t="shared" ref="C864" si="269">SUM(C830+C846+C853+C857+C860+C863)</f>
        <v>568337945.20000005</v>
      </c>
      <c r="D864" s="19">
        <f>SUM(D830+D846+D853+D857+D860+D863)</f>
        <v>27528785.190000001</v>
      </c>
      <c r="E864" s="19">
        <f t="shared" ref="E864:I864" si="270">SUM(E830+E846+E853+E857+E860+E863)</f>
        <v>27528785.190000001</v>
      </c>
      <c r="F864" s="19">
        <f t="shared" si="270"/>
        <v>0</v>
      </c>
      <c r="G864" s="19">
        <f t="shared" si="270"/>
        <v>0</v>
      </c>
      <c r="H864" s="19">
        <f t="shared" si="270"/>
        <v>0</v>
      </c>
      <c r="I864" s="19">
        <f t="shared" si="270"/>
        <v>27528785.190000001</v>
      </c>
      <c r="J864" s="19"/>
    </row>
    <row r="865" spans="1:10" x14ac:dyDescent="0.25">
      <c r="A865" s="99"/>
      <c r="B865" s="99"/>
      <c r="C865" s="99"/>
      <c r="D865" s="99"/>
      <c r="E865" s="99"/>
      <c r="F865" s="99"/>
      <c r="G865" s="99"/>
      <c r="H865" s="99"/>
      <c r="I865" s="99"/>
      <c r="J865" s="100"/>
    </row>
    <row r="866" spans="1:10" x14ac:dyDescent="0.25">
      <c r="A866" s="101" t="s">
        <v>132</v>
      </c>
      <c r="B866" s="102"/>
      <c r="C866" s="10">
        <f>D864</f>
        <v>27528785.190000001</v>
      </c>
      <c r="D866" s="103" t="s">
        <v>53</v>
      </c>
      <c r="E866" s="103"/>
      <c r="F866" s="103"/>
      <c r="G866" s="44" t="s">
        <v>59</v>
      </c>
      <c r="H866" s="10">
        <v>31425</v>
      </c>
      <c r="I866" s="44" t="s">
        <v>58</v>
      </c>
      <c r="J866" s="11">
        <v>7651.5</v>
      </c>
    </row>
    <row r="867" spans="1:10" x14ac:dyDescent="0.25">
      <c r="A867" s="6" t="s">
        <v>57</v>
      </c>
      <c r="B867" s="12">
        <v>1300.5</v>
      </c>
      <c r="C867" s="7" t="s">
        <v>56</v>
      </c>
      <c r="D867" s="12">
        <v>0</v>
      </c>
      <c r="E867" s="7" t="s">
        <v>55</v>
      </c>
      <c r="F867" s="12">
        <v>0</v>
      </c>
      <c r="G867" s="7" t="s">
        <v>54</v>
      </c>
      <c r="H867" s="12">
        <v>5820</v>
      </c>
      <c r="I867" s="7" t="s">
        <v>63</v>
      </c>
      <c r="J867" s="13">
        <f>SUM(H866+J866+B867+D867+F867+H867)</f>
        <v>46197</v>
      </c>
    </row>
    <row r="868" spans="1:10" x14ac:dyDescent="0.25">
      <c r="A868" s="104" t="s">
        <v>62</v>
      </c>
      <c r="B868" s="105"/>
      <c r="C868" s="14">
        <f>SUM(E795)</f>
        <v>498118.5</v>
      </c>
      <c r="D868" s="45" t="s">
        <v>60</v>
      </c>
      <c r="E868" s="14">
        <f>SUM(J867+C868)</f>
        <v>544315.5</v>
      </c>
      <c r="F868" s="106" t="s">
        <v>61</v>
      </c>
      <c r="G868" s="106"/>
      <c r="H868" s="106"/>
      <c r="I868" s="8"/>
      <c r="J868" s="9"/>
    </row>
    <row r="869" spans="1:10" ht="15.75" customHeight="1" x14ac:dyDescent="0.25">
      <c r="A869" s="15" t="s">
        <v>71</v>
      </c>
      <c r="B869" s="97" t="s">
        <v>130</v>
      </c>
      <c r="C869" s="97"/>
      <c r="D869" s="97"/>
      <c r="E869" s="97"/>
      <c r="F869" s="97"/>
      <c r="G869" s="97"/>
      <c r="H869" s="97"/>
      <c r="I869" s="97"/>
      <c r="J869" s="97"/>
    </row>
    <row r="870" spans="1:10" x14ac:dyDescent="0.25">
      <c r="A870" s="16"/>
      <c r="B870" s="98"/>
      <c r="C870" s="98"/>
      <c r="D870" s="98"/>
      <c r="E870" s="98"/>
      <c r="F870" s="98"/>
      <c r="G870" s="98"/>
      <c r="H870" s="98"/>
      <c r="I870" s="98"/>
      <c r="J870" s="98"/>
    </row>
    <row r="871" spans="1:10" x14ac:dyDescent="0.25">
      <c r="A871" s="16"/>
      <c r="B871" s="98" t="s">
        <v>131</v>
      </c>
      <c r="C871" s="98"/>
      <c r="D871" s="98"/>
      <c r="E871" s="98"/>
      <c r="F871" s="98"/>
      <c r="G871" s="98"/>
      <c r="H871" s="98"/>
      <c r="I871" s="98"/>
      <c r="J871" s="98"/>
    </row>
    <row r="872" spans="1:10" x14ac:dyDescent="0.25">
      <c r="A872" s="16"/>
      <c r="B872" s="98"/>
      <c r="C872" s="98"/>
      <c r="D872" s="98"/>
      <c r="E872" s="98"/>
      <c r="F872" s="98"/>
      <c r="G872" s="98"/>
      <c r="H872" s="98"/>
      <c r="I872" s="98"/>
      <c r="J872" s="98"/>
    </row>
    <row r="873" spans="1:10" x14ac:dyDescent="0.25">
      <c r="A873" s="16"/>
      <c r="B873" s="17"/>
      <c r="C873" s="17"/>
      <c r="D873" s="17"/>
      <c r="E873" s="17"/>
      <c r="F873" s="17"/>
      <c r="G873" s="17"/>
      <c r="H873" s="17"/>
      <c r="I873" s="17"/>
      <c r="J873" s="17"/>
    </row>
    <row r="874" spans="1:10" x14ac:dyDescent="0.25">
      <c r="B874" s="16"/>
      <c r="C874" s="16"/>
      <c r="D874" s="16"/>
      <c r="E874" s="16"/>
      <c r="F874" s="16"/>
      <c r="G874" s="16"/>
      <c r="H874" s="16"/>
      <c r="I874" s="16"/>
      <c r="J874" s="16"/>
    </row>
    <row r="876" spans="1:10" ht="16.5" x14ac:dyDescent="0.25">
      <c r="A876" s="96" t="s">
        <v>47</v>
      </c>
      <c r="B876" s="96"/>
      <c r="C876" s="42"/>
      <c r="D876" s="96" t="s">
        <v>48</v>
      </c>
      <c r="E876" s="96"/>
      <c r="F876" s="96"/>
      <c r="G876" s="42"/>
      <c r="H876" s="96" t="s">
        <v>49</v>
      </c>
      <c r="I876" s="96"/>
      <c r="J876" s="96"/>
    </row>
  </sheetData>
  <mergeCells count="421">
    <mergeCell ref="A876:B876"/>
    <mergeCell ref="D876:F876"/>
    <mergeCell ref="H876:J876"/>
    <mergeCell ref="B869:J870"/>
    <mergeCell ref="B871:J872"/>
    <mergeCell ref="C858:J858"/>
    <mergeCell ref="A860:B860"/>
    <mergeCell ref="C861:J861"/>
    <mergeCell ref="A863:B863"/>
    <mergeCell ref="A864:B864"/>
    <mergeCell ref="A865:J865"/>
    <mergeCell ref="A866:B866"/>
    <mergeCell ref="D866:F866"/>
    <mergeCell ref="A868:B868"/>
    <mergeCell ref="F868:H868"/>
    <mergeCell ref="A810:J810"/>
    <mergeCell ref="C811:J811"/>
    <mergeCell ref="A830:B830"/>
    <mergeCell ref="C831:J831"/>
    <mergeCell ref="A846:B846"/>
    <mergeCell ref="C847:J847"/>
    <mergeCell ref="A853:B853"/>
    <mergeCell ref="C854:J854"/>
    <mergeCell ref="A857:B857"/>
    <mergeCell ref="A804:J804"/>
    <mergeCell ref="A805:J805"/>
    <mergeCell ref="A806:J806"/>
    <mergeCell ref="A807:A808"/>
    <mergeCell ref="B807:B808"/>
    <mergeCell ref="C807:C808"/>
    <mergeCell ref="D807:D808"/>
    <mergeCell ref="E807:E808"/>
    <mergeCell ref="F807:F808"/>
    <mergeCell ref="G807:H807"/>
    <mergeCell ref="I807:I808"/>
    <mergeCell ref="J807:J808"/>
    <mergeCell ref="B723:J726"/>
    <mergeCell ref="A730:B730"/>
    <mergeCell ref="D730:F730"/>
    <mergeCell ref="H730:J730"/>
    <mergeCell ref="C712:J712"/>
    <mergeCell ref="A714:B714"/>
    <mergeCell ref="C715:J715"/>
    <mergeCell ref="A717:B717"/>
    <mergeCell ref="A718:B718"/>
    <mergeCell ref="A719:J719"/>
    <mergeCell ref="A720:B720"/>
    <mergeCell ref="D720:F720"/>
    <mergeCell ref="A722:B722"/>
    <mergeCell ref="F722:H722"/>
    <mergeCell ref="A664:J664"/>
    <mergeCell ref="C665:J665"/>
    <mergeCell ref="A684:B684"/>
    <mergeCell ref="C685:J685"/>
    <mergeCell ref="A700:B700"/>
    <mergeCell ref="C701:J701"/>
    <mergeCell ref="A707:B707"/>
    <mergeCell ref="C708:J708"/>
    <mergeCell ref="A711:B711"/>
    <mergeCell ref="A658:J658"/>
    <mergeCell ref="A659:J659"/>
    <mergeCell ref="A660:J660"/>
    <mergeCell ref="A661:A662"/>
    <mergeCell ref="B661:B662"/>
    <mergeCell ref="C661:C662"/>
    <mergeCell ref="D661:D662"/>
    <mergeCell ref="E661:E662"/>
    <mergeCell ref="F661:F662"/>
    <mergeCell ref="G661:H661"/>
    <mergeCell ref="I661:I662"/>
    <mergeCell ref="J661:J662"/>
    <mergeCell ref="B577:J580"/>
    <mergeCell ref="A584:B584"/>
    <mergeCell ref="D584:F584"/>
    <mergeCell ref="H584:J584"/>
    <mergeCell ref="C566:J566"/>
    <mergeCell ref="A568:B568"/>
    <mergeCell ref="C569:J569"/>
    <mergeCell ref="A571:B571"/>
    <mergeCell ref="A572:B572"/>
    <mergeCell ref="A573:J573"/>
    <mergeCell ref="A574:B574"/>
    <mergeCell ref="D574:F574"/>
    <mergeCell ref="A576:B576"/>
    <mergeCell ref="F576:H576"/>
    <mergeCell ref="A518:J518"/>
    <mergeCell ref="C519:J519"/>
    <mergeCell ref="A538:B538"/>
    <mergeCell ref="C539:J539"/>
    <mergeCell ref="A554:B554"/>
    <mergeCell ref="C555:J555"/>
    <mergeCell ref="A561:B561"/>
    <mergeCell ref="C562:J562"/>
    <mergeCell ref="A565:B565"/>
    <mergeCell ref="A512:J512"/>
    <mergeCell ref="A513:J513"/>
    <mergeCell ref="A514:J514"/>
    <mergeCell ref="A515:A516"/>
    <mergeCell ref="B515:B516"/>
    <mergeCell ref="C515:C516"/>
    <mergeCell ref="D515:D516"/>
    <mergeCell ref="E515:E516"/>
    <mergeCell ref="F515:F516"/>
    <mergeCell ref="G515:H515"/>
    <mergeCell ref="I515:I516"/>
    <mergeCell ref="J515:J516"/>
    <mergeCell ref="B431:J434"/>
    <mergeCell ref="A438:B438"/>
    <mergeCell ref="D438:F438"/>
    <mergeCell ref="H438:J438"/>
    <mergeCell ref="C420:J420"/>
    <mergeCell ref="A422:B422"/>
    <mergeCell ref="C423:J423"/>
    <mergeCell ref="A425:B425"/>
    <mergeCell ref="A426:B426"/>
    <mergeCell ref="A427:J427"/>
    <mergeCell ref="A428:B428"/>
    <mergeCell ref="D428:F428"/>
    <mergeCell ref="A430:B430"/>
    <mergeCell ref="F430:H430"/>
    <mergeCell ref="A372:J372"/>
    <mergeCell ref="C373:J373"/>
    <mergeCell ref="A392:B392"/>
    <mergeCell ref="C393:J393"/>
    <mergeCell ref="A408:B408"/>
    <mergeCell ref="C409:J409"/>
    <mergeCell ref="A415:B415"/>
    <mergeCell ref="C416:J416"/>
    <mergeCell ref="A419:B419"/>
    <mergeCell ref="A366:J366"/>
    <mergeCell ref="A367:J367"/>
    <mergeCell ref="A368:J368"/>
    <mergeCell ref="A369:A370"/>
    <mergeCell ref="B369:B370"/>
    <mergeCell ref="C369:C370"/>
    <mergeCell ref="D369:D370"/>
    <mergeCell ref="E369:E370"/>
    <mergeCell ref="F369:F370"/>
    <mergeCell ref="G369:H369"/>
    <mergeCell ref="I369:I370"/>
    <mergeCell ref="J369:J370"/>
    <mergeCell ref="A219:B219"/>
    <mergeCell ref="D219:F219"/>
    <mergeCell ref="H219:J219"/>
    <mergeCell ref="A209:B209"/>
    <mergeCell ref="D209:F209"/>
    <mergeCell ref="A211:B211"/>
    <mergeCell ref="F211:H211"/>
    <mergeCell ref="B212:J215"/>
    <mergeCell ref="A203:B203"/>
    <mergeCell ref="C204:J204"/>
    <mergeCell ref="A206:B206"/>
    <mergeCell ref="A207:B207"/>
    <mergeCell ref="A208:J208"/>
    <mergeCell ref="C190:J190"/>
    <mergeCell ref="A196:B196"/>
    <mergeCell ref="C197:J197"/>
    <mergeCell ref="A200:B200"/>
    <mergeCell ref="C201:J201"/>
    <mergeCell ref="A153:J153"/>
    <mergeCell ref="C154:J154"/>
    <mergeCell ref="A173:B173"/>
    <mergeCell ref="C174:J174"/>
    <mergeCell ref="A189:B189"/>
    <mergeCell ref="A147:J147"/>
    <mergeCell ref="A148:J148"/>
    <mergeCell ref="A149:J149"/>
    <mergeCell ref="A150:A151"/>
    <mergeCell ref="B150:B151"/>
    <mergeCell ref="C150:C151"/>
    <mergeCell ref="D150:D151"/>
    <mergeCell ref="E150:E151"/>
    <mergeCell ref="F150:F151"/>
    <mergeCell ref="G150:H150"/>
    <mergeCell ref="I150:I151"/>
    <mergeCell ref="J150:J151"/>
    <mergeCell ref="B139:J142"/>
    <mergeCell ref="A146:B146"/>
    <mergeCell ref="D146:F146"/>
    <mergeCell ref="H146:J146"/>
    <mergeCell ref="C128:J128"/>
    <mergeCell ref="A130:B130"/>
    <mergeCell ref="C131:J131"/>
    <mergeCell ref="A133:B133"/>
    <mergeCell ref="A134:B134"/>
    <mergeCell ref="A135:J135"/>
    <mergeCell ref="A136:B136"/>
    <mergeCell ref="D136:F136"/>
    <mergeCell ref="A138:B138"/>
    <mergeCell ref="F138:H138"/>
    <mergeCell ref="A80:J80"/>
    <mergeCell ref="C81:J81"/>
    <mergeCell ref="A100:B100"/>
    <mergeCell ref="C101:J101"/>
    <mergeCell ref="A116:B116"/>
    <mergeCell ref="C117:J117"/>
    <mergeCell ref="A123:B123"/>
    <mergeCell ref="C124:J124"/>
    <mergeCell ref="A127:B127"/>
    <mergeCell ref="A74:J74"/>
    <mergeCell ref="A75:J75"/>
    <mergeCell ref="A76:J76"/>
    <mergeCell ref="A77:A78"/>
    <mergeCell ref="B77:B78"/>
    <mergeCell ref="C77:C78"/>
    <mergeCell ref="D77:D78"/>
    <mergeCell ref="E77:E78"/>
    <mergeCell ref="F77:F78"/>
    <mergeCell ref="G77:H77"/>
    <mergeCell ref="I77:I78"/>
    <mergeCell ref="J77:J78"/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A7:J7"/>
    <mergeCell ref="C8:J8"/>
    <mergeCell ref="A27:B27"/>
    <mergeCell ref="C28:J28"/>
    <mergeCell ref="A43:B43"/>
    <mergeCell ref="C44:J44"/>
    <mergeCell ref="A50:B50"/>
    <mergeCell ref="C51:J51"/>
    <mergeCell ref="A54:B54"/>
    <mergeCell ref="B66:J69"/>
    <mergeCell ref="A73:B73"/>
    <mergeCell ref="D73:F73"/>
    <mergeCell ref="H73:J73"/>
    <mergeCell ref="C55:J55"/>
    <mergeCell ref="A57:B57"/>
    <mergeCell ref="C58:J58"/>
    <mergeCell ref="A60:B60"/>
    <mergeCell ref="A61:B61"/>
    <mergeCell ref="A62:J62"/>
    <mergeCell ref="A63:B63"/>
    <mergeCell ref="D63:F63"/>
    <mergeCell ref="A65:B65"/>
    <mergeCell ref="F65:H65"/>
    <mergeCell ref="A220:J220"/>
    <mergeCell ref="A221:J221"/>
    <mergeCell ref="A222:J222"/>
    <mergeCell ref="A223:A224"/>
    <mergeCell ref="B223:B224"/>
    <mergeCell ref="C223:C224"/>
    <mergeCell ref="D223:D224"/>
    <mergeCell ref="E223:E224"/>
    <mergeCell ref="F223:F224"/>
    <mergeCell ref="G223:H223"/>
    <mergeCell ref="I223:I224"/>
    <mergeCell ref="J223:J224"/>
    <mergeCell ref="A226:J226"/>
    <mergeCell ref="C227:J227"/>
    <mergeCell ref="A246:B246"/>
    <mergeCell ref="C247:J247"/>
    <mergeCell ref="A262:B262"/>
    <mergeCell ref="C263:J263"/>
    <mergeCell ref="A269:B269"/>
    <mergeCell ref="C270:J270"/>
    <mergeCell ref="A273:B273"/>
    <mergeCell ref="B285:J288"/>
    <mergeCell ref="A292:B292"/>
    <mergeCell ref="D292:F292"/>
    <mergeCell ref="H292:J292"/>
    <mergeCell ref="C274:J274"/>
    <mergeCell ref="A276:B276"/>
    <mergeCell ref="C277:J277"/>
    <mergeCell ref="A279:B279"/>
    <mergeCell ref="A280:B280"/>
    <mergeCell ref="A281:J281"/>
    <mergeCell ref="A282:B282"/>
    <mergeCell ref="D282:F282"/>
    <mergeCell ref="A284:B284"/>
    <mergeCell ref="F284:H284"/>
    <mergeCell ref="A293:J293"/>
    <mergeCell ref="A294:J294"/>
    <mergeCell ref="A295:J295"/>
    <mergeCell ref="A296:A297"/>
    <mergeCell ref="B296:B297"/>
    <mergeCell ref="C296:C297"/>
    <mergeCell ref="D296:D297"/>
    <mergeCell ref="E296:E297"/>
    <mergeCell ref="F296:F297"/>
    <mergeCell ref="G296:H296"/>
    <mergeCell ref="I296:I297"/>
    <mergeCell ref="J296:J297"/>
    <mergeCell ref="A299:J299"/>
    <mergeCell ref="C300:J300"/>
    <mergeCell ref="A319:B319"/>
    <mergeCell ref="C320:J320"/>
    <mergeCell ref="A335:B335"/>
    <mergeCell ref="C336:J336"/>
    <mergeCell ref="A342:B342"/>
    <mergeCell ref="C343:J343"/>
    <mergeCell ref="A346:B346"/>
    <mergeCell ref="B358:J361"/>
    <mergeCell ref="A365:B365"/>
    <mergeCell ref="D365:F365"/>
    <mergeCell ref="H365:J365"/>
    <mergeCell ref="C347:J347"/>
    <mergeCell ref="A349:B349"/>
    <mergeCell ref="C350:J350"/>
    <mergeCell ref="A352:B352"/>
    <mergeCell ref="A353:B353"/>
    <mergeCell ref="A354:J354"/>
    <mergeCell ref="A355:B355"/>
    <mergeCell ref="D355:F355"/>
    <mergeCell ref="A357:B357"/>
    <mergeCell ref="F357:H357"/>
    <mergeCell ref="A439:J439"/>
    <mergeCell ref="A440:J440"/>
    <mergeCell ref="A441:J441"/>
    <mergeCell ref="A442:A443"/>
    <mergeCell ref="B442:B443"/>
    <mergeCell ref="C442:C443"/>
    <mergeCell ref="D442:D443"/>
    <mergeCell ref="E442:E443"/>
    <mergeCell ref="F442:F443"/>
    <mergeCell ref="G442:H442"/>
    <mergeCell ref="I442:I443"/>
    <mergeCell ref="J442:J443"/>
    <mergeCell ref="A445:J445"/>
    <mergeCell ref="C446:J446"/>
    <mergeCell ref="A465:B465"/>
    <mergeCell ref="C466:J466"/>
    <mergeCell ref="A481:B481"/>
    <mergeCell ref="C482:J482"/>
    <mergeCell ref="A488:B488"/>
    <mergeCell ref="C489:J489"/>
    <mergeCell ref="A492:B492"/>
    <mergeCell ref="B504:J507"/>
    <mergeCell ref="A511:B511"/>
    <mergeCell ref="D511:F511"/>
    <mergeCell ref="H511:J511"/>
    <mergeCell ref="C493:J493"/>
    <mergeCell ref="A495:B495"/>
    <mergeCell ref="C496:J496"/>
    <mergeCell ref="A498:B498"/>
    <mergeCell ref="A499:B499"/>
    <mergeCell ref="A500:J500"/>
    <mergeCell ref="A501:B501"/>
    <mergeCell ref="D501:F501"/>
    <mergeCell ref="A503:B503"/>
    <mergeCell ref="F503:H503"/>
    <mergeCell ref="A585:J585"/>
    <mergeCell ref="A586:J586"/>
    <mergeCell ref="A587:J587"/>
    <mergeCell ref="A588:A589"/>
    <mergeCell ref="B588:B589"/>
    <mergeCell ref="C588:C589"/>
    <mergeCell ref="D588:D589"/>
    <mergeCell ref="E588:E589"/>
    <mergeCell ref="F588:F589"/>
    <mergeCell ref="G588:H588"/>
    <mergeCell ref="I588:I589"/>
    <mergeCell ref="J588:J589"/>
    <mergeCell ref="A591:J591"/>
    <mergeCell ref="C592:J592"/>
    <mergeCell ref="A611:B611"/>
    <mergeCell ref="C612:J612"/>
    <mergeCell ref="A627:B627"/>
    <mergeCell ref="C628:J628"/>
    <mergeCell ref="A634:B634"/>
    <mergeCell ref="C635:J635"/>
    <mergeCell ref="A638:B638"/>
    <mergeCell ref="B650:J653"/>
    <mergeCell ref="A657:B657"/>
    <mergeCell ref="D657:F657"/>
    <mergeCell ref="H657:J657"/>
    <mergeCell ref="C639:J639"/>
    <mergeCell ref="A641:B641"/>
    <mergeCell ref="C642:J642"/>
    <mergeCell ref="A644:B644"/>
    <mergeCell ref="A645:B645"/>
    <mergeCell ref="A646:J646"/>
    <mergeCell ref="A647:B647"/>
    <mergeCell ref="D647:F647"/>
    <mergeCell ref="A649:B649"/>
    <mergeCell ref="F649:H649"/>
    <mergeCell ref="A731:J731"/>
    <mergeCell ref="A732:J732"/>
    <mergeCell ref="A733:J733"/>
    <mergeCell ref="A734:A735"/>
    <mergeCell ref="B734:B735"/>
    <mergeCell ref="C734:C735"/>
    <mergeCell ref="D734:D735"/>
    <mergeCell ref="E734:E735"/>
    <mergeCell ref="F734:F735"/>
    <mergeCell ref="G734:H734"/>
    <mergeCell ref="I734:I735"/>
    <mergeCell ref="J734:J735"/>
    <mergeCell ref="A737:J737"/>
    <mergeCell ref="C738:J738"/>
    <mergeCell ref="A757:B757"/>
    <mergeCell ref="C758:J758"/>
    <mergeCell ref="A773:B773"/>
    <mergeCell ref="C774:J774"/>
    <mergeCell ref="A780:B780"/>
    <mergeCell ref="C781:J781"/>
    <mergeCell ref="A784:B784"/>
    <mergeCell ref="B796:J799"/>
    <mergeCell ref="A803:B803"/>
    <mergeCell ref="D803:F803"/>
    <mergeCell ref="H803:J803"/>
    <mergeCell ref="C785:J785"/>
    <mergeCell ref="A787:B787"/>
    <mergeCell ref="C788:J788"/>
    <mergeCell ref="A790:B790"/>
    <mergeCell ref="A791:B791"/>
    <mergeCell ref="A792:J792"/>
    <mergeCell ref="A793:B793"/>
    <mergeCell ref="D793:F793"/>
    <mergeCell ref="A795:B795"/>
    <mergeCell ref="F795:H795"/>
  </mergeCells>
  <pageMargins left="0.45" right="0.45" top="0" bottom="0" header="0" footer="0.2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:E18"/>
    </sheetView>
  </sheetViews>
  <sheetFormatPr defaultRowHeight="15.75" x14ac:dyDescent="0.3"/>
  <cols>
    <col min="1" max="1" width="48.42578125" style="40" customWidth="1"/>
    <col min="2" max="2" width="22.5703125" style="40" customWidth="1"/>
    <col min="3" max="3" width="19.85546875" style="40" customWidth="1"/>
    <col min="4" max="4" width="39.140625" style="40" customWidth="1"/>
    <col min="5" max="5" width="23.140625" style="40" customWidth="1"/>
    <col min="6" max="16384" width="9.140625" style="40"/>
  </cols>
  <sheetData>
    <row r="1" spans="1:5" x14ac:dyDescent="0.3">
      <c r="A1" s="40">
        <v>3747644.62</v>
      </c>
      <c r="B1" s="38" t="s">
        <v>27</v>
      </c>
      <c r="C1" s="39">
        <f>SUM(D1,E1)</f>
        <v>14123439.599999998</v>
      </c>
      <c r="D1" s="39">
        <v>8935542.1099999994</v>
      </c>
      <c r="E1" s="41">
        <f>SUM(D1-A1)</f>
        <v>5187897.4899999993</v>
      </c>
    </row>
    <row r="2" spans="1:5" x14ac:dyDescent="0.3">
      <c r="A2" s="40">
        <v>3071259.3</v>
      </c>
      <c r="B2" s="38" t="s">
        <v>28</v>
      </c>
      <c r="C2" s="39">
        <f t="shared" ref="C2:C18" si="0">SUM(D2,E2)</f>
        <v>10250058.600000001</v>
      </c>
      <c r="D2" s="39">
        <v>6660658.9500000002</v>
      </c>
      <c r="E2" s="41">
        <f t="shared" ref="E2:E18" si="1">SUM(D2-A2)</f>
        <v>3589399.6500000004</v>
      </c>
    </row>
    <row r="3" spans="1:5" x14ac:dyDescent="0.3">
      <c r="A3" s="40">
        <v>4969324.76</v>
      </c>
      <c r="B3" s="38" t="s">
        <v>29</v>
      </c>
      <c r="C3" s="39">
        <f t="shared" si="0"/>
        <v>17556622.259999998</v>
      </c>
      <c r="D3" s="39">
        <v>11262973.51</v>
      </c>
      <c r="E3" s="41">
        <f t="shared" si="1"/>
        <v>6293648.75</v>
      </c>
    </row>
    <row r="4" spans="1:5" x14ac:dyDescent="0.3">
      <c r="A4" s="40">
        <v>289403.5</v>
      </c>
      <c r="B4" s="38" t="s">
        <v>30</v>
      </c>
      <c r="C4" s="39">
        <f t="shared" si="0"/>
        <v>997814.46</v>
      </c>
      <c r="D4" s="39">
        <v>643608.98</v>
      </c>
      <c r="E4" s="41">
        <f t="shared" si="1"/>
        <v>354205.48</v>
      </c>
    </row>
    <row r="5" spans="1:5" x14ac:dyDescent="0.3">
      <c r="A5" s="40">
        <v>75174</v>
      </c>
      <c r="B5" s="38" t="s">
        <v>25</v>
      </c>
      <c r="C5" s="39">
        <f t="shared" si="0"/>
        <v>1157058</v>
      </c>
      <c r="D5" s="39">
        <v>616116</v>
      </c>
      <c r="E5" s="41">
        <f t="shared" si="1"/>
        <v>540942</v>
      </c>
    </row>
    <row r="6" spans="1:5" x14ac:dyDescent="0.3">
      <c r="A6" s="40">
        <v>0</v>
      </c>
      <c r="B6" s="38" t="s">
        <v>32</v>
      </c>
      <c r="C6" s="39">
        <f t="shared" si="0"/>
        <v>3755250</v>
      </c>
      <c r="D6" s="39">
        <v>1877625</v>
      </c>
      <c r="E6" s="41">
        <f t="shared" si="1"/>
        <v>1877625</v>
      </c>
    </row>
    <row r="7" spans="1:5" x14ac:dyDescent="0.3">
      <c r="A7" s="40">
        <v>0</v>
      </c>
      <c r="B7" s="38" t="s">
        <v>31</v>
      </c>
      <c r="C7" s="39">
        <f t="shared" si="0"/>
        <v>2203025</v>
      </c>
      <c r="D7" s="39">
        <v>1101512.5</v>
      </c>
      <c r="E7" s="41">
        <f t="shared" si="1"/>
        <v>1101512.5</v>
      </c>
    </row>
    <row r="8" spans="1:5" x14ac:dyDescent="0.3">
      <c r="A8" s="40">
        <v>0</v>
      </c>
      <c r="B8" s="38" t="s">
        <v>33</v>
      </c>
      <c r="C8" s="39">
        <f t="shared" si="0"/>
        <v>99850</v>
      </c>
      <c r="D8" s="39">
        <v>49925</v>
      </c>
      <c r="E8" s="41">
        <f t="shared" si="1"/>
        <v>49925</v>
      </c>
    </row>
    <row r="9" spans="1:5" x14ac:dyDescent="0.3">
      <c r="A9" s="40">
        <v>89000</v>
      </c>
      <c r="B9" s="38" t="s">
        <v>52</v>
      </c>
      <c r="C9" s="39">
        <f t="shared" si="0"/>
        <v>342000</v>
      </c>
      <c r="D9" s="39">
        <v>215500</v>
      </c>
      <c r="E9" s="41">
        <f t="shared" si="1"/>
        <v>126500</v>
      </c>
    </row>
    <row r="10" spans="1:5" x14ac:dyDescent="0.3">
      <c r="A10" s="40">
        <v>0</v>
      </c>
      <c r="B10" s="38" t="s">
        <v>37</v>
      </c>
      <c r="C10" s="39">
        <f t="shared" si="0"/>
        <v>0</v>
      </c>
      <c r="D10" s="39">
        <v>0</v>
      </c>
      <c r="E10" s="41">
        <f t="shared" si="1"/>
        <v>0</v>
      </c>
    </row>
    <row r="11" spans="1:5" x14ac:dyDescent="0.3">
      <c r="A11" s="40">
        <v>0</v>
      </c>
      <c r="B11" s="38" t="s">
        <v>35</v>
      </c>
      <c r="C11" s="39">
        <f t="shared" si="0"/>
        <v>0</v>
      </c>
      <c r="D11" s="39">
        <v>0</v>
      </c>
      <c r="E11" s="41">
        <f t="shared" si="1"/>
        <v>0</v>
      </c>
    </row>
    <row r="12" spans="1:5" x14ac:dyDescent="0.3">
      <c r="A12" s="40">
        <v>0</v>
      </c>
      <c r="B12" s="38" t="s">
        <v>21</v>
      </c>
      <c r="C12" s="39">
        <f t="shared" si="0"/>
        <v>0</v>
      </c>
      <c r="D12" s="39">
        <v>0</v>
      </c>
      <c r="E12" s="41">
        <f t="shared" si="1"/>
        <v>0</v>
      </c>
    </row>
    <row r="13" spans="1:5" x14ac:dyDescent="0.3">
      <c r="A13" s="40">
        <v>0</v>
      </c>
      <c r="B13" s="38" t="s">
        <v>36</v>
      </c>
      <c r="C13" s="39">
        <f t="shared" si="0"/>
        <v>0</v>
      </c>
      <c r="D13" s="39">
        <v>0</v>
      </c>
      <c r="E13" s="41">
        <f t="shared" si="1"/>
        <v>0</v>
      </c>
    </row>
    <row r="14" spans="1:5" x14ac:dyDescent="0.3">
      <c r="A14" s="40">
        <v>0</v>
      </c>
      <c r="B14" s="38" t="s">
        <v>34</v>
      </c>
      <c r="C14" s="39">
        <f t="shared" si="0"/>
        <v>8428.7999999999993</v>
      </c>
      <c r="D14" s="39">
        <v>4214.3999999999996</v>
      </c>
      <c r="E14" s="41">
        <f t="shared" si="1"/>
        <v>4214.3999999999996</v>
      </c>
    </row>
    <row r="15" spans="1:5" x14ac:dyDescent="0.3">
      <c r="A15" s="40">
        <v>0</v>
      </c>
      <c r="B15" s="38" t="s">
        <v>38</v>
      </c>
      <c r="C15" s="39">
        <f t="shared" si="0"/>
        <v>0</v>
      </c>
      <c r="D15" s="39">
        <v>0</v>
      </c>
      <c r="E15" s="41">
        <f t="shared" si="1"/>
        <v>0</v>
      </c>
    </row>
    <row r="16" spans="1:5" x14ac:dyDescent="0.3">
      <c r="A16" s="40">
        <v>0</v>
      </c>
      <c r="B16" s="38" t="s">
        <v>40</v>
      </c>
      <c r="C16" s="39">
        <f t="shared" si="0"/>
        <v>142.80000000000001</v>
      </c>
      <c r="D16" s="39">
        <v>71.400000000000006</v>
      </c>
      <c r="E16" s="41">
        <f t="shared" si="1"/>
        <v>71.400000000000006</v>
      </c>
    </row>
    <row r="17" spans="1:5" x14ac:dyDescent="0.3">
      <c r="A17" s="40">
        <v>116500</v>
      </c>
      <c r="B17" s="38" t="s">
        <v>70</v>
      </c>
      <c r="C17" s="39">
        <f t="shared" si="0"/>
        <v>277500</v>
      </c>
      <c r="D17" s="39">
        <v>197000</v>
      </c>
      <c r="E17" s="41">
        <f t="shared" si="1"/>
        <v>80500</v>
      </c>
    </row>
    <row r="18" spans="1:5" x14ac:dyDescent="0.3">
      <c r="A18" s="40">
        <v>0</v>
      </c>
      <c r="B18" s="38" t="s">
        <v>39</v>
      </c>
      <c r="C18" s="39">
        <f t="shared" si="0"/>
        <v>0</v>
      </c>
      <c r="D18" s="39">
        <v>0</v>
      </c>
      <c r="E18" s="41">
        <f t="shared" si="1"/>
        <v>0</v>
      </c>
    </row>
    <row r="19" spans="1:5" x14ac:dyDescent="0.3">
      <c r="A19" s="40">
        <f>SUM(A1:A18)</f>
        <v>12358306.18</v>
      </c>
      <c r="E19" s="41">
        <f>SUM(E1:E18)</f>
        <v>19206441.669999998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2024-04-02T06:32:06Z</cp:lastPrinted>
  <dcterms:created xsi:type="dcterms:W3CDTF">2021-02-03T06:04:23Z</dcterms:created>
  <dcterms:modified xsi:type="dcterms:W3CDTF">2024-04-02T06:42:43Z</dcterms:modified>
</cp:coreProperties>
</file>