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. Official\12. ত্রৈ-মাসিক\01. ত্রৈ মাসিক- ০১\"/>
    </mc:Choice>
  </mc:AlternateContent>
  <bookViews>
    <workbookView xWindow="0" yWindow="0" windowWidth="16380" windowHeight="8190" tabRatio="500" activeTab="1"/>
  </bookViews>
  <sheets>
    <sheet name="সংযোজনী- অ" sheetId="1" r:id="rId1"/>
    <sheet name="সংযোজনী- আ" sheetId="2" r:id="rId2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M125" i="2" l="1"/>
  <c r="M124" i="2"/>
  <c r="M121" i="2"/>
  <c r="M120" i="2"/>
  <c r="M119" i="2"/>
  <c r="M118" i="2"/>
  <c r="K125" i="2"/>
  <c r="K124" i="2"/>
  <c r="K121" i="2"/>
  <c r="K120" i="2"/>
  <c r="K119" i="2"/>
  <c r="K118" i="2"/>
  <c r="G125" i="2"/>
  <c r="G124" i="2"/>
  <c r="G121" i="2"/>
  <c r="G120" i="2"/>
  <c r="G119" i="2"/>
  <c r="G118" i="2"/>
  <c r="I126" i="2" l="1"/>
  <c r="E126" i="2"/>
  <c r="C126" i="2"/>
  <c r="D125" i="2"/>
  <c r="F125" i="2" s="1"/>
  <c r="G126" i="2"/>
  <c r="D124" i="2"/>
  <c r="F124" i="2" s="1"/>
  <c r="I122" i="2"/>
  <c r="E122" i="2"/>
  <c r="C122" i="2"/>
  <c r="D121" i="2"/>
  <c r="F121" i="2" s="1"/>
  <c r="D120" i="2"/>
  <c r="F120" i="2" s="1"/>
  <c r="D119" i="2"/>
  <c r="D118" i="2"/>
  <c r="F118" i="2" s="1"/>
  <c r="H121" i="2" l="1"/>
  <c r="H118" i="2"/>
  <c r="D122" i="2"/>
  <c r="F122" i="2" s="1"/>
  <c r="H120" i="2"/>
  <c r="F119" i="2"/>
  <c r="H125" i="2"/>
  <c r="G122" i="2"/>
  <c r="D126" i="2"/>
  <c r="F126" i="2" s="1"/>
  <c r="H124" i="2"/>
  <c r="H119" i="2"/>
  <c r="I147" i="1"/>
  <c r="E147" i="1"/>
  <c r="C147" i="1"/>
  <c r="G146" i="1"/>
  <c r="D146" i="1"/>
  <c r="F146" i="1" s="1"/>
  <c r="G145" i="1"/>
  <c r="D145" i="1"/>
  <c r="F145" i="1" s="1"/>
  <c r="G144" i="1"/>
  <c r="D144" i="1"/>
  <c r="F144" i="1" s="1"/>
  <c r="G143" i="1"/>
  <c r="D143" i="1"/>
  <c r="F143" i="1" s="1"/>
  <c r="G142" i="1"/>
  <c r="D142" i="1"/>
  <c r="I140" i="1"/>
  <c r="E140" i="1"/>
  <c r="C140" i="1"/>
  <c r="D140" i="1" s="1"/>
  <c r="G139" i="1"/>
  <c r="D139" i="1"/>
  <c r="F139" i="1" s="1"/>
  <c r="G138" i="1"/>
  <c r="D138" i="1"/>
  <c r="G137" i="1"/>
  <c r="D137" i="1"/>
  <c r="G136" i="1"/>
  <c r="D136" i="1"/>
  <c r="F136" i="1" s="1"/>
  <c r="G135" i="1"/>
  <c r="D135" i="1"/>
  <c r="F135" i="1" s="1"/>
  <c r="H144" i="1" l="1"/>
  <c r="G140" i="1"/>
  <c r="D147" i="1"/>
  <c r="H138" i="1"/>
  <c r="H135" i="1"/>
  <c r="F138" i="1"/>
  <c r="G147" i="1"/>
  <c r="H137" i="1"/>
  <c r="H136" i="1"/>
  <c r="H143" i="1"/>
  <c r="H145" i="1"/>
  <c r="H122" i="2"/>
  <c r="H126" i="2"/>
  <c r="F140" i="1"/>
  <c r="F147" i="1"/>
  <c r="H140" i="1"/>
  <c r="F142" i="1"/>
  <c r="F137" i="1"/>
  <c r="H139" i="1"/>
  <c r="H142" i="1"/>
  <c r="H146" i="1"/>
  <c r="G103" i="2"/>
  <c r="D103" i="2"/>
  <c r="D99" i="2"/>
  <c r="F99" i="2" s="1"/>
  <c r="D98" i="2"/>
  <c r="F98" i="2" s="1"/>
  <c r="D97" i="2"/>
  <c r="F97" i="2" s="1"/>
  <c r="D96" i="2"/>
  <c r="F96" i="2" s="1"/>
  <c r="D81" i="2"/>
  <c r="F81" i="2" s="1"/>
  <c r="D80" i="2"/>
  <c r="H80" i="2" s="1"/>
  <c r="D77" i="2"/>
  <c r="F77" i="2" s="1"/>
  <c r="D76" i="2"/>
  <c r="F76" i="2" s="1"/>
  <c r="D75" i="2"/>
  <c r="F75" i="2" s="1"/>
  <c r="D74" i="2"/>
  <c r="H74" i="2" s="1"/>
  <c r="D59" i="2"/>
  <c r="F59" i="2" s="1"/>
  <c r="D58" i="2"/>
  <c r="F58" i="2" s="1"/>
  <c r="D55" i="2"/>
  <c r="H55" i="2" s="1"/>
  <c r="D54" i="2"/>
  <c r="F54" i="2" s="1"/>
  <c r="D53" i="2"/>
  <c r="D52" i="2"/>
  <c r="F52" i="2" s="1"/>
  <c r="D37" i="2"/>
  <c r="H37" i="2" s="1"/>
  <c r="D36" i="2"/>
  <c r="F36" i="2" s="1"/>
  <c r="D33" i="2"/>
  <c r="H33" i="2" s="1"/>
  <c r="D32" i="2"/>
  <c r="F32" i="2" s="1"/>
  <c r="D31" i="2"/>
  <c r="F31" i="2" s="1"/>
  <c r="D30" i="2"/>
  <c r="D15" i="2"/>
  <c r="H15" i="2" s="1"/>
  <c r="D14" i="2"/>
  <c r="H14" i="2" s="1"/>
  <c r="D11" i="2"/>
  <c r="F11" i="2" s="1"/>
  <c r="D10" i="2"/>
  <c r="F10" i="2" s="1"/>
  <c r="D9" i="2"/>
  <c r="F9" i="2" s="1"/>
  <c r="D8" i="2"/>
  <c r="H8" i="2" s="1"/>
  <c r="I104" i="2"/>
  <c r="E104" i="2"/>
  <c r="C104" i="2"/>
  <c r="G99" i="2"/>
  <c r="G98" i="2"/>
  <c r="G97" i="2"/>
  <c r="I100" i="2"/>
  <c r="E100" i="2"/>
  <c r="C100" i="2"/>
  <c r="G102" i="2"/>
  <c r="D102" i="2"/>
  <c r="F102" i="2" s="1"/>
  <c r="G96" i="2"/>
  <c r="M81" i="2"/>
  <c r="N81" i="2" s="1"/>
  <c r="K81" i="2"/>
  <c r="L81" i="2" s="1"/>
  <c r="K80" i="2"/>
  <c r="K102" i="2" s="1"/>
  <c r="L102" i="2" s="1"/>
  <c r="M80" i="2"/>
  <c r="N80" i="2" s="1"/>
  <c r="I82" i="2"/>
  <c r="G82" i="2"/>
  <c r="E82" i="2"/>
  <c r="C82" i="2"/>
  <c r="M77" i="2"/>
  <c r="N77" i="2" s="1"/>
  <c r="M76" i="2"/>
  <c r="N76" i="2" s="1"/>
  <c r="M75" i="2"/>
  <c r="N75" i="2" s="1"/>
  <c r="M74" i="2"/>
  <c r="N74" i="2" s="1"/>
  <c r="K77" i="2"/>
  <c r="L77" i="2" s="1"/>
  <c r="K76" i="2"/>
  <c r="L76" i="2" s="1"/>
  <c r="K75" i="2"/>
  <c r="L75" i="2" s="1"/>
  <c r="K74" i="2"/>
  <c r="L74" i="2" s="1"/>
  <c r="I78" i="2"/>
  <c r="G78" i="2"/>
  <c r="E78" i="2"/>
  <c r="C78" i="2"/>
  <c r="L52" i="2"/>
  <c r="N52" i="2"/>
  <c r="M60" i="2"/>
  <c r="K60" i="2"/>
  <c r="I60" i="2"/>
  <c r="G60" i="2"/>
  <c r="E60" i="2"/>
  <c r="C60" i="2"/>
  <c r="N59" i="2"/>
  <c r="L59" i="2"/>
  <c r="N58" i="2"/>
  <c r="L58" i="2"/>
  <c r="I56" i="2"/>
  <c r="G56" i="2"/>
  <c r="E56" i="2"/>
  <c r="C56" i="2"/>
  <c r="N55" i="2"/>
  <c r="L55" i="2"/>
  <c r="N54" i="2"/>
  <c r="L54" i="2"/>
  <c r="N53" i="2"/>
  <c r="L53" i="2"/>
  <c r="M38" i="2"/>
  <c r="K38" i="2"/>
  <c r="I38" i="2"/>
  <c r="G38" i="2"/>
  <c r="E38" i="2"/>
  <c r="C38" i="2"/>
  <c r="N37" i="2"/>
  <c r="L37" i="2"/>
  <c r="N36" i="2"/>
  <c r="L36" i="2"/>
  <c r="M34" i="2"/>
  <c r="K34" i="2"/>
  <c r="I34" i="2"/>
  <c r="G34" i="2"/>
  <c r="E34" i="2"/>
  <c r="C34" i="2"/>
  <c r="N33" i="2"/>
  <c r="L33" i="2"/>
  <c r="N32" i="2"/>
  <c r="L32" i="2"/>
  <c r="N31" i="2"/>
  <c r="L31" i="2"/>
  <c r="N30" i="2"/>
  <c r="L30" i="2"/>
  <c r="M16" i="2"/>
  <c r="K16" i="2"/>
  <c r="I16" i="2"/>
  <c r="G16" i="2"/>
  <c r="E16" i="2"/>
  <c r="C16" i="2"/>
  <c r="N15" i="2"/>
  <c r="L15" i="2"/>
  <c r="N14" i="2"/>
  <c r="L14" i="2"/>
  <c r="N11" i="2"/>
  <c r="L11" i="2"/>
  <c r="N10" i="2"/>
  <c r="L10" i="2"/>
  <c r="N9" i="2"/>
  <c r="L9" i="2"/>
  <c r="M12" i="2"/>
  <c r="K12" i="2"/>
  <c r="I12" i="2"/>
  <c r="G12" i="2"/>
  <c r="E12" i="2"/>
  <c r="N8" i="2"/>
  <c r="L8" i="2"/>
  <c r="C12" i="2"/>
  <c r="H147" i="1" l="1"/>
  <c r="H81" i="2"/>
  <c r="F37" i="2"/>
  <c r="H103" i="2"/>
  <c r="H31" i="2"/>
  <c r="H59" i="2"/>
  <c r="H11" i="2"/>
  <c r="H77" i="2"/>
  <c r="M98" i="2"/>
  <c r="F33" i="2"/>
  <c r="F55" i="2"/>
  <c r="H99" i="2"/>
  <c r="H32" i="2"/>
  <c r="M82" i="2"/>
  <c r="N82" i="2" s="1"/>
  <c r="D34" i="2"/>
  <c r="F34" i="2" s="1"/>
  <c r="L16" i="2"/>
  <c r="L80" i="2"/>
  <c r="H54" i="2"/>
  <c r="H76" i="2"/>
  <c r="H52" i="2"/>
  <c r="H30" i="2"/>
  <c r="H10" i="2"/>
  <c r="K98" i="2"/>
  <c r="M97" i="2"/>
  <c r="D12" i="2"/>
  <c r="H12" i="2" s="1"/>
  <c r="H102" i="2"/>
  <c r="D56" i="2"/>
  <c r="H56" i="2" s="1"/>
  <c r="K96" i="2"/>
  <c r="L96" i="2" s="1"/>
  <c r="M102" i="2"/>
  <c r="N102" i="2" s="1"/>
  <c r="K99" i="2"/>
  <c r="M99" i="2"/>
  <c r="M96" i="2"/>
  <c r="N96" i="2" s="1"/>
  <c r="K97" i="2"/>
  <c r="G104" i="2"/>
  <c r="D104" i="2"/>
  <c r="M103" i="2"/>
  <c r="F12" i="2"/>
  <c r="F30" i="2"/>
  <c r="K103" i="2"/>
  <c r="F15" i="2"/>
  <c r="D16" i="2"/>
  <c r="F16" i="2" s="1"/>
  <c r="F8" i="2"/>
  <c r="F14" i="2"/>
  <c r="H9" i="2"/>
  <c r="F103" i="2"/>
  <c r="D100" i="2"/>
  <c r="F100" i="2" s="1"/>
  <c r="H97" i="2"/>
  <c r="H75" i="2"/>
  <c r="H58" i="2"/>
  <c r="D60" i="2"/>
  <c r="H60" i="2" s="1"/>
  <c r="F53" i="2"/>
  <c r="H53" i="2"/>
  <c r="D38" i="2"/>
  <c r="H38" i="2" s="1"/>
  <c r="H36" i="2"/>
  <c r="H98" i="2"/>
  <c r="G100" i="2"/>
  <c r="H96" i="2"/>
  <c r="F80" i="2"/>
  <c r="K82" i="2"/>
  <c r="L82" i="2" s="1"/>
  <c r="D82" i="2"/>
  <c r="H82" i="2" s="1"/>
  <c r="M78" i="2"/>
  <c r="N78" i="2" s="1"/>
  <c r="K78" i="2"/>
  <c r="L78" i="2" s="1"/>
  <c r="D78" i="2"/>
  <c r="H78" i="2" s="1"/>
  <c r="F74" i="2"/>
  <c r="K56" i="2"/>
  <c r="L56" i="2" s="1"/>
  <c r="M56" i="2"/>
  <c r="N56" i="2" s="1"/>
  <c r="L60" i="2"/>
  <c r="N60" i="2"/>
  <c r="N38" i="2"/>
  <c r="L38" i="2"/>
  <c r="L34" i="2"/>
  <c r="N34" i="2"/>
  <c r="N16" i="2"/>
  <c r="L12" i="2"/>
  <c r="N12" i="2"/>
  <c r="G121" i="1"/>
  <c r="G120" i="1"/>
  <c r="G119" i="1"/>
  <c r="G118" i="1"/>
  <c r="G117" i="1"/>
  <c r="I122" i="1"/>
  <c r="E122" i="1"/>
  <c r="C122" i="1"/>
  <c r="D121" i="1"/>
  <c r="D120" i="1"/>
  <c r="F120" i="1" s="1"/>
  <c r="D119" i="1"/>
  <c r="F119" i="1" s="1"/>
  <c r="D118" i="1"/>
  <c r="F118" i="1" s="1"/>
  <c r="D117" i="1"/>
  <c r="G114" i="1"/>
  <c r="G113" i="1"/>
  <c r="G112" i="1"/>
  <c r="G111" i="1"/>
  <c r="G110" i="1"/>
  <c r="I115" i="1"/>
  <c r="E115" i="1"/>
  <c r="C115" i="1"/>
  <c r="D115" i="1" s="1"/>
  <c r="D114" i="1"/>
  <c r="F114" i="1" s="1"/>
  <c r="D113" i="1"/>
  <c r="F113" i="1" s="1"/>
  <c r="D112" i="1"/>
  <c r="D111" i="1"/>
  <c r="D110" i="1"/>
  <c r="M96" i="1"/>
  <c r="N96" i="1" s="1"/>
  <c r="M95" i="1"/>
  <c r="N95" i="1" s="1"/>
  <c r="M94" i="1"/>
  <c r="N94" i="1" s="1"/>
  <c r="M93" i="1"/>
  <c r="N93" i="1" s="1"/>
  <c r="M92" i="1"/>
  <c r="N92" i="1" s="1"/>
  <c r="K96" i="1"/>
  <c r="K121" i="1" s="1"/>
  <c r="K95" i="1"/>
  <c r="L95" i="1" s="1"/>
  <c r="K94" i="1"/>
  <c r="L94" i="1" s="1"/>
  <c r="K93" i="1"/>
  <c r="K118" i="1" s="1"/>
  <c r="K92" i="1"/>
  <c r="K117" i="1" s="1"/>
  <c r="K142" i="1" s="1"/>
  <c r="I97" i="1"/>
  <c r="G97" i="1"/>
  <c r="E97" i="1"/>
  <c r="C97" i="1"/>
  <c r="D96" i="1"/>
  <c r="H96" i="1" s="1"/>
  <c r="D95" i="1"/>
  <c r="H95" i="1" s="1"/>
  <c r="D94" i="1"/>
  <c r="H94" i="1" s="1"/>
  <c r="D93" i="1"/>
  <c r="H93" i="1" s="1"/>
  <c r="D92" i="1"/>
  <c r="F92" i="1" s="1"/>
  <c r="M89" i="1"/>
  <c r="N89" i="1" s="1"/>
  <c r="M88" i="1"/>
  <c r="N88" i="1" s="1"/>
  <c r="M87" i="1"/>
  <c r="N87" i="1" s="1"/>
  <c r="M86" i="1"/>
  <c r="N86" i="1" s="1"/>
  <c r="M85" i="1"/>
  <c r="N85" i="1" s="1"/>
  <c r="K89" i="1"/>
  <c r="L89" i="1" s="1"/>
  <c r="K88" i="1"/>
  <c r="K113" i="1" s="1"/>
  <c r="K87" i="1"/>
  <c r="L87" i="1" s="1"/>
  <c r="K86" i="1"/>
  <c r="L86" i="1" s="1"/>
  <c r="K85" i="1"/>
  <c r="L85" i="1" s="1"/>
  <c r="I90" i="1"/>
  <c r="G90" i="1"/>
  <c r="M90" i="1" s="1"/>
  <c r="E90" i="1"/>
  <c r="K90" i="1" s="1"/>
  <c r="C90" i="1"/>
  <c r="D90" i="1" s="1"/>
  <c r="D89" i="1"/>
  <c r="H89" i="1" s="1"/>
  <c r="D88" i="1"/>
  <c r="F88" i="1" s="1"/>
  <c r="D87" i="1"/>
  <c r="H87" i="1" s="1"/>
  <c r="D86" i="1"/>
  <c r="H86" i="1" s="1"/>
  <c r="D85" i="1"/>
  <c r="H85" i="1" s="1"/>
  <c r="M72" i="1"/>
  <c r="K72" i="1"/>
  <c r="I72" i="1"/>
  <c r="G72" i="1"/>
  <c r="E72" i="1"/>
  <c r="C72" i="1"/>
  <c r="N71" i="1"/>
  <c r="L71" i="1"/>
  <c r="D71" i="1"/>
  <c r="H71" i="1" s="1"/>
  <c r="N70" i="1"/>
  <c r="L70" i="1"/>
  <c r="D70" i="1"/>
  <c r="F70" i="1" s="1"/>
  <c r="N69" i="1"/>
  <c r="L69" i="1"/>
  <c r="D69" i="1"/>
  <c r="H69" i="1" s="1"/>
  <c r="N68" i="1"/>
  <c r="L68" i="1"/>
  <c r="D68" i="1"/>
  <c r="F68" i="1" s="1"/>
  <c r="N67" i="1"/>
  <c r="L67" i="1"/>
  <c r="D67" i="1"/>
  <c r="H67" i="1" s="1"/>
  <c r="I65" i="1"/>
  <c r="N65" i="1" s="1"/>
  <c r="G65" i="1"/>
  <c r="E65" i="1"/>
  <c r="C65" i="1"/>
  <c r="D65" i="1" s="1"/>
  <c r="N64" i="1"/>
  <c r="L64" i="1"/>
  <c r="D64" i="1"/>
  <c r="F64" i="1" s="1"/>
  <c r="N63" i="1"/>
  <c r="L63" i="1"/>
  <c r="D63" i="1"/>
  <c r="F63" i="1" s="1"/>
  <c r="N62" i="1"/>
  <c r="L62" i="1"/>
  <c r="D62" i="1"/>
  <c r="H62" i="1" s="1"/>
  <c r="N61" i="1"/>
  <c r="L61" i="1"/>
  <c r="D61" i="1"/>
  <c r="H61" i="1" s="1"/>
  <c r="N60" i="1"/>
  <c r="L60" i="1"/>
  <c r="D60" i="1"/>
  <c r="H60" i="1" s="1"/>
  <c r="H119" i="1" l="1"/>
  <c r="L93" i="1"/>
  <c r="L92" i="1"/>
  <c r="L118" i="1"/>
  <c r="K143" i="1"/>
  <c r="L143" i="1" s="1"/>
  <c r="L142" i="1"/>
  <c r="L121" i="1"/>
  <c r="K146" i="1"/>
  <c r="L146" i="1" s="1"/>
  <c r="L113" i="1"/>
  <c r="K138" i="1"/>
  <c r="L138" i="1" s="1"/>
  <c r="N97" i="2"/>
  <c r="L98" i="2"/>
  <c r="L119" i="2"/>
  <c r="N124" i="2"/>
  <c r="L99" i="2"/>
  <c r="L120" i="2"/>
  <c r="L103" i="2"/>
  <c r="N98" i="2"/>
  <c r="N119" i="2"/>
  <c r="N99" i="2"/>
  <c r="N120" i="2"/>
  <c r="L97" i="2"/>
  <c r="H34" i="2"/>
  <c r="F60" i="2"/>
  <c r="H104" i="2"/>
  <c r="F56" i="2"/>
  <c r="H100" i="2"/>
  <c r="F38" i="2"/>
  <c r="M100" i="2"/>
  <c r="K104" i="2"/>
  <c r="F104" i="2"/>
  <c r="K100" i="2"/>
  <c r="M104" i="2"/>
  <c r="N103" i="2"/>
  <c r="H16" i="2"/>
  <c r="H88" i="1"/>
  <c r="F62" i="1"/>
  <c r="H70" i="1"/>
  <c r="M110" i="1"/>
  <c r="M111" i="1"/>
  <c r="M117" i="1"/>
  <c r="K114" i="1"/>
  <c r="M112" i="1"/>
  <c r="H65" i="1"/>
  <c r="F87" i="1"/>
  <c r="K111" i="1"/>
  <c r="H121" i="1"/>
  <c r="F65" i="1"/>
  <c r="L96" i="1"/>
  <c r="M114" i="1"/>
  <c r="K115" i="1"/>
  <c r="K110" i="1"/>
  <c r="H112" i="1"/>
  <c r="M113" i="1"/>
  <c r="M120" i="1"/>
  <c r="H63" i="1"/>
  <c r="F69" i="1"/>
  <c r="F85" i="1"/>
  <c r="L88" i="1"/>
  <c r="M97" i="1"/>
  <c r="N97" i="1" s="1"/>
  <c r="K112" i="1"/>
  <c r="H117" i="1"/>
  <c r="K120" i="1"/>
  <c r="K97" i="1"/>
  <c r="H111" i="1"/>
  <c r="H92" i="1"/>
  <c r="H113" i="1"/>
  <c r="K119" i="1"/>
  <c r="M121" i="1"/>
  <c r="G122" i="1"/>
  <c r="H110" i="1"/>
  <c r="H118" i="1"/>
  <c r="M119" i="1"/>
  <c r="F78" i="2"/>
  <c r="F82" i="2"/>
  <c r="H120" i="1"/>
  <c r="M118" i="1"/>
  <c r="L117" i="1"/>
  <c r="F121" i="1"/>
  <c r="D122" i="1"/>
  <c r="F117" i="1"/>
  <c r="G115" i="1"/>
  <c r="M115" i="1" s="1"/>
  <c r="H114" i="1"/>
  <c r="F115" i="1"/>
  <c r="F110" i="1"/>
  <c r="F111" i="1"/>
  <c r="F112" i="1"/>
  <c r="L97" i="1"/>
  <c r="D97" i="1"/>
  <c r="F97" i="1" s="1"/>
  <c r="F96" i="1"/>
  <c r="F95" i="1"/>
  <c r="F94" i="1"/>
  <c r="F93" i="1"/>
  <c r="N90" i="1"/>
  <c r="F90" i="1"/>
  <c r="H90" i="1"/>
  <c r="L90" i="1"/>
  <c r="F89" i="1"/>
  <c r="F86" i="1"/>
  <c r="N72" i="1"/>
  <c r="L72" i="1"/>
  <c r="L65" i="1"/>
  <c r="H68" i="1"/>
  <c r="D72" i="1"/>
  <c r="H72" i="1" s="1"/>
  <c r="F67" i="1"/>
  <c r="F71" i="1"/>
  <c r="F61" i="1"/>
  <c r="H64" i="1"/>
  <c r="F60" i="1"/>
  <c r="K46" i="1"/>
  <c r="G39" i="1"/>
  <c r="M46" i="1"/>
  <c r="I46" i="1"/>
  <c r="G46" i="1"/>
  <c r="E46" i="1"/>
  <c r="C46" i="1"/>
  <c r="N45" i="1"/>
  <c r="L45" i="1"/>
  <c r="D45" i="1"/>
  <c r="H45" i="1" s="1"/>
  <c r="N44" i="1"/>
  <c r="L44" i="1"/>
  <c r="D44" i="1"/>
  <c r="H44" i="1" s="1"/>
  <c r="N43" i="1"/>
  <c r="L43" i="1"/>
  <c r="D43" i="1"/>
  <c r="F43" i="1" s="1"/>
  <c r="N42" i="1"/>
  <c r="L42" i="1"/>
  <c r="D42" i="1"/>
  <c r="F42" i="1" s="1"/>
  <c r="N41" i="1"/>
  <c r="L41" i="1"/>
  <c r="D41" i="1"/>
  <c r="I39" i="1"/>
  <c r="E39" i="1"/>
  <c r="C39" i="1"/>
  <c r="D39" i="1" s="1"/>
  <c r="N38" i="1"/>
  <c r="L38" i="1"/>
  <c r="D38" i="1"/>
  <c r="H38" i="1" s="1"/>
  <c r="N37" i="1"/>
  <c r="L37" i="1"/>
  <c r="D37" i="1"/>
  <c r="H37" i="1" s="1"/>
  <c r="N36" i="1"/>
  <c r="L36" i="1"/>
  <c r="D36" i="1"/>
  <c r="H36" i="1" s="1"/>
  <c r="N35" i="1"/>
  <c r="L35" i="1"/>
  <c r="D35" i="1"/>
  <c r="F35" i="1" s="1"/>
  <c r="N34" i="1"/>
  <c r="L34" i="1"/>
  <c r="D34" i="1"/>
  <c r="H34" i="1" s="1"/>
  <c r="N19" i="1"/>
  <c r="N18" i="1"/>
  <c r="N17" i="1"/>
  <c r="N16" i="1"/>
  <c r="N15" i="1"/>
  <c r="M20" i="1"/>
  <c r="L19" i="1"/>
  <c r="L18" i="1"/>
  <c r="L17" i="1"/>
  <c r="L16" i="1"/>
  <c r="L15" i="1"/>
  <c r="K20" i="1"/>
  <c r="I20" i="1"/>
  <c r="G20" i="1"/>
  <c r="E20" i="1"/>
  <c r="D19" i="1"/>
  <c r="H19" i="1" s="1"/>
  <c r="D18" i="1"/>
  <c r="D17" i="1"/>
  <c r="H17" i="1" s="1"/>
  <c r="D16" i="1"/>
  <c r="F16" i="1" s="1"/>
  <c r="D15" i="1"/>
  <c r="F15" i="1" s="1"/>
  <c r="C20" i="1"/>
  <c r="N10" i="1"/>
  <c r="N9" i="1"/>
  <c r="N8" i="1"/>
  <c r="M13" i="1"/>
  <c r="L10" i="1"/>
  <c r="L9" i="1"/>
  <c r="L8" i="1"/>
  <c r="K13" i="1"/>
  <c r="G13" i="1"/>
  <c r="D8" i="1"/>
  <c r="F8" i="1" s="1"/>
  <c r="E13" i="1"/>
  <c r="C13" i="1"/>
  <c r="D13" i="1" s="1"/>
  <c r="D12" i="1"/>
  <c r="H12" i="1" s="1"/>
  <c r="D11" i="1"/>
  <c r="H11" i="1" s="1"/>
  <c r="D10" i="1"/>
  <c r="H10" i="1" s="1"/>
  <c r="D9" i="1"/>
  <c r="H9" i="1" s="1"/>
  <c r="N20" i="1" l="1"/>
  <c r="L20" i="1"/>
  <c r="N119" i="1"/>
  <c r="M144" i="1"/>
  <c r="N144" i="1" s="1"/>
  <c r="N120" i="1"/>
  <c r="M145" i="1"/>
  <c r="N145" i="1" s="1"/>
  <c r="N113" i="1"/>
  <c r="M138" i="1"/>
  <c r="N138" i="1" s="1"/>
  <c r="L114" i="1"/>
  <c r="K139" i="1"/>
  <c r="L139" i="1" s="1"/>
  <c r="N112" i="1"/>
  <c r="M137" i="1"/>
  <c r="N137" i="1" s="1"/>
  <c r="N118" i="1"/>
  <c r="M143" i="1"/>
  <c r="N143" i="1" s="1"/>
  <c r="N117" i="1"/>
  <c r="M142" i="1"/>
  <c r="N115" i="1"/>
  <c r="M140" i="1"/>
  <c r="N140" i="1" s="1"/>
  <c r="L110" i="1"/>
  <c r="K135" i="1"/>
  <c r="L135" i="1" s="1"/>
  <c r="L111" i="1"/>
  <c r="K136" i="1"/>
  <c r="L136" i="1" s="1"/>
  <c r="N111" i="1"/>
  <c r="M136" i="1"/>
  <c r="N136" i="1" s="1"/>
  <c r="L112" i="1"/>
  <c r="K137" i="1"/>
  <c r="L137" i="1" s="1"/>
  <c r="N121" i="1"/>
  <c r="M146" i="1"/>
  <c r="N146" i="1" s="1"/>
  <c r="L120" i="1"/>
  <c r="K145" i="1"/>
  <c r="L145" i="1" s="1"/>
  <c r="L115" i="1"/>
  <c r="K140" i="1"/>
  <c r="L140" i="1" s="1"/>
  <c r="N110" i="1"/>
  <c r="M135" i="1"/>
  <c r="N135" i="1" s="1"/>
  <c r="L119" i="1"/>
  <c r="K144" i="1"/>
  <c r="N114" i="1"/>
  <c r="M139" i="1"/>
  <c r="N139" i="1" s="1"/>
  <c r="L118" i="2"/>
  <c r="L104" i="2"/>
  <c r="L125" i="2"/>
  <c r="N100" i="2"/>
  <c r="N121" i="2"/>
  <c r="L124" i="2"/>
  <c r="N104" i="2"/>
  <c r="L100" i="2"/>
  <c r="L121" i="2"/>
  <c r="N118" i="2"/>
  <c r="K122" i="1"/>
  <c r="L122" i="1" s="1"/>
  <c r="D20" i="1"/>
  <c r="H20" i="1" s="1"/>
  <c r="F9" i="1"/>
  <c r="F10" i="1"/>
  <c r="H15" i="1"/>
  <c r="H16" i="1"/>
  <c r="F17" i="1"/>
  <c r="D46" i="1"/>
  <c r="H46" i="1" s="1"/>
  <c r="F11" i="1"/>
  <c r="H8" i="1"/>
  <c r="H42" i="1"/>
  <c r="H122" i="1"/>
  <c r="H13" i="1"/>
  <c r="F13" i="1"/>
  <c r="H18" i="1"/>
  <c r="H39" i="1"/>
  <c r="H115" i="1"/>
  <c r="F18" i="1"/>
  <c r="F19" i="1"/>
  <c r="H35" i="1"/>
  <c r="F12" i="1"/>
  <c r="F34" i="1"/>
  <c r="H43" i="1"/>
  <c r="F39" i="1"/>
  <c r="M122" i="1"/>
  <c r="N122" i="1" s="1"/>
  <c r="F122" i="1"/>
  <c r="H97" i="1"/>
  <c r="F72" i="1"/>
  <c r="L46" i="1"/>
  <c r="N46" i="1"/>
  <c r="N39" i="1"/>
  <c r="L39" i="1"/>
  <c r="F41" i="1"/>
  <c r="H41" i="1"/>
  <c r="F45" i="1"/>
  <c r="F44" i="1"/>
  <c r="F38" i="1"/>
  <c r="F37" i="1"/>
  <c r="F36" i="1"/>
  <c r="I13" i="1"/>
  <c r="N11" i="1"/>
  <c r="L11" i="1"/>
  <c r="F20" i="1" l="1"/>
  <c r="L144" i="1"/>
  <c r="K147" i="1"/>
  <c r="L147" i="1" s="1"/>
  <c r="F46" i="1"/>
  <c r="N142" i="1"/>
  <c r="M147" i="1"/>
  <c r="N147" i="1" s="1"/>
  <c r="N125" i="2"/>
  <c r="M126" i="2"/>
  <c r="N126" i="2" s="1"/>
  <c r="K122" i="2"/>
  <c r="L122" i="2" s="1"/>
  <c r="M122" i="2"/>
  <c r="N122" i="2" s="1"/>
  <c r="K126" i="2"/>
  <c r="L126" i="2" s="1"/>
  <c r="L12" i="1"/>
  <c r="N12" i="1"/>
  <c r="N13" i="1" l="1"/>
  <c r="L13" i="1"/>
</calcChain>
</file>

<file path=xl/sharedStrings.xml><?xml version="1.0" encoding="utf-8"?>
<sst xmlns="http://schemas.openxmlformats.org/spreadsheetml/2006/main" count="708" uniqueCount="92">
  <si>
    <t xml:space="preserve">মোংলা বন্দর কর্তৃপক্ষ </t>
  </si>
  <si>
    <t>সংযোজনী- অ</t>
  </si>
  <si>
    <t xml:space="preserve">মোংলা, বাগেরহাট। </t>
  </si>
  <si>
    <t xml:space="preserve">ক্রঃ নং </t>
  </si>
  <si>
    <t xml:space="preserve">বিবরণী </t>
  </si>
  <si>
    <t xml:space="preserve">বাৎসরিক ধারণ ক্ষমতা </t>
  </si>
  <si>
    <t xml:space="preserve">আনুপাতিকহারে ত্রৈ-মাসিক ধারণ ক্ষমতা </t>
  </si>
  <si>
    <t xml:space="preserve">বিবেচনাধীন ত্রৈ-মাসিক প্রকৃত ব্যাবহার (জানুয়ারী- ২০২৪ হইতে মার্চ- ২০২৪ পর্যন্ত) </t>
  </si>
  <si>
    <t xml:space="preserve">পূর্ববর্তী বৎসরের সমসাময়িককালে প্রকৃত ব্যবহার ( জানুয়ারি- ২০২৩ হইতে মার্চ- ২০২৩ পর্যন্ত) </t>
  </si>
  <si>
    <t xml:space="preserve">বিবেচনাধীন ত্রৈ-মাসিক হিসাবে ক্রমপুঞ্জিত ব্যবহার (জুলাই- ২০২৩ হইতে মার্চ- ২০২৪ পর্যন্ত) </t>
  </si>
  <si>
    <t xml:space="preserve">পূর্ববর্তী বৎসরের একই সময়ে ক্রমপুঞ্জিত ব্যবহার (জুলাই- ২০২২ হইতে মার্চ- ২০২৩ পর্যন্ত) </t>
  </si>
  <si>
    <t xml:space="preserve">মন্তব্য </t>
  </si>
  <si>
    <t xml:space="preserve">ধারণ ক্ষমতা </t>
  </si>
  <si>
    <t xml:space="preserve">প্রকৃত ব্যবহার </t>
  </si>
  <si>
    <t>পরিমাণ (মেঃটঃ)</t>
  </si>
  <si>
    <t>%</t>
  </si>
  <si>
    <t xml:space="preserve">পরিমাণ </t>
  </si>
  <si>
    <t>১</t>
  </si>
  <si>
    <t>২</t>
  </si>
  <si>
    <t>৩</t>
  </si>
  <si>
    <t>৪</t>
  </si>
  <si>
    <t>৫</t>
  </si>
  <si>
    <t>৬</t>
  </si>
  <si>
    <t>৭</t>
  </si>
  <si>
    <t>৮</t>
  </si>
  <si>
    <t>৯</t>
  </si>
  <si>
    <t>১০</t>
  </si>
  <si>
    <t>১১</t>
  </si>
  <si>
    <t>১২</t>
  </si>
  <si>
    <t>১৩</t>
  </si>
  <si>
    <t>১৪</t>
  </si>
  <si>
    <t>১৫</t>
  </si>
  <si>
    <t xml:space="preserve">ক) জেটি হিসাব </t>
  </si>
  <si>
    <t>জেটি নং- ৫</t>
  </si>
  <si>
    <t xml:space="preserve">৩, ৪, ৫, ৭, ৯, ১১ ও ১৩ নং ক্রমিকে বর্ণিত পণ্যের পরিমাণ প্রতিটি ১০০০ (এক হাজার) মেঃটঃ হিসাবে। </t>
  </si>
  <si>
    <t>জেটি নং- ৬</t>
  </si>
  <si>
    <t>জেটি নং- ৭</t>
  </si>
  <si>
    <t>জেটি নং- ৮</t>
  </si>
  <si>
    <t>জেটি নং- ৯</t>
  </si>
  <si>
    <t>মোট জেটি (ক) = ৫ টি</t>
  </si>
  <si>
    <t xml:space="preserve">খ) কন্টেঃ ইয়ার্ড হিসাব </t>
  </si>
  <si>
    <t>কন্টেঃ ইয়ার্ড নং- ১</t>
  </si>
  <si>
    <t xml:space="preserve">৫, ৭, ১১ ও ১৩ নং ক্রমিকে বর্ণিত কন্টেঃ টিইইউজ মাস ব্যাপী অপসারণ এবং মাসের শেষ দিনে অবশিষ্ট ধরিয়া প্রকৃত ব্যবহার দেখানো হয়েছে। ২ নং ইয়ার্ডের বার্ষিক ধারণ ক্ষমতার ভিত্তিতে ৪/৫ নং ইয়ার্ডের ত্রৈ-মাসিক ইউটিলাইজেশন রিপোর্ট প্রস্তুত করা হয়েছে। </t>
  </si>
  <si>
    <t>কন্টেঃ ইয়ার্ড নং- ২</t>
  </si>
  <si>
    <t>কন্টেঃ ইয়ার্ড নং- ৩</t>
  </si>
  <si>
    <t>কন্টেঃ ইয়ার্ড নং- ৪/৫</t>
  </si>
  <si>
    <t xml:space="preserve">মোট ইয়ার্ড (খ) = ৫ টি </t>
  </si>
  <si>
    <t xml:space="preserve">প্রস্তুতকারী </t>
  </si>
  <si>
    <t xml:space="preserve">পরীক্ষা ও যাচাইকারী, টি আই (রাজস্ব) </t>
  </si>
  <si>
    <t xml:space="preserve">ট্রাফিক অফিসার (ডকু ও রাজস্ব) </t>
  </si>
  <si>
    <t>সংযোজনী- আ</t>
  </si>
  <si>
    <t xml:space="preserve">গ) শেড হিসাব </t>
  </si>
  <si>
    <t>শেড নং- ৫</t>
  </si>
  <si>
    <t xml:space="preserve">৩, ৪, ৫, ৭, ৯, ১১ ও ১৩ নং ক্রমিকে বর্ণিত পণ্যের পরিমাণ প্রতিটি ১০০০ (এক হাজার) মেঃটঃ হিসাবে। এছাড়া ৫, ৭, ১১ ও ১৩ নং ক্রমিকে বর্ণিত মালামাল অপসারণ ও মাসের শেষ দিনে অবশিষ্ট ধরিয়া প্রকৃত ব্যবহার দেখানো হয়েছে। </t>
  </si>
  <si>
    <t>শেড নং- ৬</t>
  </si>
  <si>
    <t>শেড নং- ৭</t>
  </si>
  <si>
    <t>শেড নং- ৮</t>
  </si>
  <si>
    <t>মোট শেড (গ) = ৪ টি</t>
  </si>
  <si>
    <t xml:space="preserve">ঘ) ওয়্যারহাউজ হিসাব </t>
  </si>
  <si>
    <t>ওয়্যারহাউজ- এ</t>
  </si>
  <si>
    <t xml:space="preserve">উল্লেখ্য যে ইয়ার্ড নং- ১ ও ৭ এ আমদানীকৃত গাড়ী রাখা হয়েছে। কিন্তু উক্ত ইয়ার্ডদ্বয়ের ধারণক্ষমতা নির্ধারিত না থাকায় ইউটিলাইজেশন রিপোর্ট দাখিল করা সম্ভব হয় নাই। </t>
  </si>
  <si>
    <t>ওয়্যারহাউজ- বি</t>
  </si>
  <si>
    <t xml:space="preserve">মোট ওয়্যারহাউজ (ঘ) = ২ টি </t>
  </si>
  <si>
    <t xml:space="preserve">বিষয়ঃ ২০২৩-২০২৪ অর্থ বৎসরের মোংলা বন্দর জেটি ও কন্টেইনার ইয়ার্ডে ত্রৈ-মাসিক ইউটিলাইজেশন রিপোর্ট (জানুয়ারী- ২০২৪ হইতে মার্চ- ২০২৪ পর্যন্ত)। </t>
  </si>
  <si>
    <t xml:space="preserve">বিষয়ঃ ২০২২-২০২৩ অর্থ বৎসরের মোংলা বন্দর জেটি ও কন্টেইনার ইয়ার্ডে ত্রৈ-মাসিক ইউটিলাইজেশন রিপোর্ট (জানুয়ারী- ২০২৩ হইতে মার্চ- ২০২৩ পর্যন্ত)। </t>
  </si>
  <si>
    <t xml:space="preserve">বিবেচনাধীন ত্রৈ-মাসিক প্রকৃত ব্যাবহার (জানুয়ারী- ২০২৩ হইতে মার্চ- ২০২৩ পর্যন্ত) </t>
  </si>
  <si>
    <t xml:space="preserve">পূর্ববর্তী বৎসরের সমসাময়িককালে প্রকৃত ব্যবহার ( জানুয়ারি- ২০২২ হইতে মার্চ- ২০২২ পর্যন্ত) </t>
  </si>
  <si>
    <t xml:space="preserve">বিবেচনাধীন ত্রৈ-মাসিক হিসাবে ক্রমপুঞ্জিত ব্যবহার (জুলাই- ২০২২ হইতে মার্চ- ২০২৩ পর্যন্ত) </t>
  </si>
  <si>
    <t xml:space="preserve">পূর্ববর্তী বৎসরের একই সময়ে ক্রমপুঞ্জিত ব্যবহার (জুলাই- ২০২১ হইতে মার্চ- ২০২২ পর্যন্ত) </t>
  </si>
  <si>
    <t xml:space="preserve">বিবেচনাধীন ত্রৈ-মাসিক প্রকৃত ব্যাবহার (এপ্রিল- ২০২৩ হইতে জুন- ২০২৩ পর্যন্ত) </t>
  </si>
  <si>
    <t xml:space="preserve">পূর্ববর্তী বৎসরের সমসাময়িককালে প্রকৃত ব্যবহার (এপ্রিল- ২০২২ হইতে জুন- ২০২২ পর্যন্ত) </t>
  </si>
  <si>
    <t xml:space="preserve">বিবেচনাধীন ত্রৈ-মাসিক হিসাবে ক্রমপুঞ্জিত ব্যবহার (জুলাই- ২০২২ হইতে জুন- ২০২৩ পর্যন্ত) </t>
  </si>
  <si>
    <t xml:space="preserve">পূর্ববর্তী বৎসরের একই সময়ে ক্রমপুঞ্জিত ব্যবহার (জুলাই- ২০২১ হইতে জুন- ২০২২ পর্যন্ত) </t>
  </si>
  <si>
    <t xml:space="preserve">বিষয়ঃ ২০২২-২০২৩ অর্থ বৎসরের মোংলা বন্দর জেটি ও কন্টেইনার ইয়ার্ডে ত্রৈ-মাসিক ইউটিলাইজেশন রিপোর্ট (এপ্রিল- ২০২৩ হইতে জুন- ২০২৩ পর্যন্ত)। </t>
  </si>
  <si>
    <t xml:space="preserve">বিষয়ঃ ২০২২-২০২৩ অর্থ বৎসরের মোংলা বন্দর জেটি ও কন্টেইনার ইয়ার্ডে ত্রৈ-মাসিক ইউটিলাইজেশন রিপোর্ট (জুলাই- ২০২৩ হইতে সেপ্টেম্বর- ২০২৩ পর্যন্ত)। </t>
  </si>
  <si>
    <t xml:space="preserve">বিবেচনাধীন ত্রৈ-মাসিক প্রকৃত ব্যাবহার (জুলাই- ২০২৩ হইতে সেপ্টেম্বর- ২০২৩ পর্যন্ত) </t>
  </si>
  <si>
    <t xml:space="preserve">পূর্ববর্তী বৎসরের সমসাময়িককালে প্রকৃত ব্যবহার ( জুলাই- ২০২২ হইতে সেপ্টেম্বর- ২০২২ পর্যন্ত) </t>
  </si>
  <si>
    <t xml:space="preserve">বিবেচনাধীন ত্রৈ-মাসিক হিসাবে ক্রমপুঞ্জিত ব্যবহার (জুলাই- ২০২৩ হইতে সেপ্টেম্বর- ২০২৩ পর্যন্ত) </t>
  </si>
  <si>
    <t xml:space="preserve">পূর্ববর্তী বৎসরের একই সময়ে ক্রমপুঞ্জিত ব্যবহার (জুলাই- ২০২২ হইতে সেপ্টেম্বর- ২০২২ পর্যন্ত) </t>
  </si>
  <si>
    <t xml:space="preserve">বিষয়ঃ ২০২৩-২০২৪ অর্থ বৎসরের মোংলা বন্দর জেটি ও কন্টেইনার ইয়ার্ডে ত্রৈ-মাসিক ইউটিলাইজেশন রিপোর্ট (অক্টোবর- ২০২৩ হইতে ডিসেম্বর- ২০২৩ পর্যন্ত)। </t>
  </si>
  <si>
    <t xml:space="preserve">বিবেচনাধীন ত্রৈ-মাসিক প্রকৃত ব্যাবহার (অক্টোবর- ২০২৩ হইতে ডিসেম্বর- ২০২৩ পর্যন্ত) </t>
  </si>
  <si>
    <t xml:space="preserve">পূর্ববর্তী বৎসরের সমসাময়িককালে প্রকৃত ব্যবহার (অক্টোবর- ২০২২ হইতে ডিসেম্বর- ২০২২ পর্যন্ত) </t>
  </si>
  <si>
    <t xml:space="preserve">বিবেচনাধীন ত্রৈ-মাসিক হিসাবে ক্রমপুঞ্জিত ব্যবহার (জুলাই- ২০২৩ হইতে ডিসেম্বর- ২০২৩ পর্যন্ত) </t>
  </si>
  <si>
    <t xml:space="preserve">পূর্ববর্তী বৎসরের একই সময়ে ক্রমপুঞ্জিত ব্যবহার (জুলাই- ২০২২ হইতে ডিসেম্বর- ২০২২ পর্যন্ত) </t>
  </si>
  <si>
    <t>জেটি ইয়ার্ড নং- ৮/৯</t>
  </si>
  <si>
    <t>পূর্ববর্তী বৎসরের সমসাময়িককালে প্রকৃত ব্যবহার (এপ্রিল- ২০২৩ হইতে জুন- ২০২৩ পর্যন্ত)</t>
  </si>
  <si>
    <t xml:space="preserve">বিবেচনাধীন ত্রৈ-মাসিক হিসাবে ক্রমপুঞ্জিত ব্যবহার (জুলাই- ২০২৩ হইতে জুন- ২০২৪ পর্যন্ত) </t>
  </si>
  <si>
    <t xml:space="preserve">পূর্ববর্তী বৎসরের একই সময়ে ক্রমপুঞ্জিত ব্যবহার (জুলাই- ২০২২ হইতে জুন- ২০২৩ পর্যন্ত) </t>
  </si>
  <si>
    <t xml:space="preserve">বিষয়ঃ ২০২৩-২০২৪ অর্থ বৎসরের মোংলা বন্দর জেটি ও কন্টেইনার ইয়ার্ডে ত্রৈ-মাসিক ইউটিলাইজেশন রিপোর্ট (এপ্রিল- ২০২৪ হইতে জুন- ২০২৪ পর্যন্ত)। </t>
  </si>
  <si>
    <t>বিবেচনাধীন ত্রৈ-মাসিক প্রকৃত ব্যাবহার (এপ্রিল- ২০২৪ হইতে জুন- ২০২৪পর্যন্ত)</t>
  </si>
  <si>
    <t xml:space="preserve">বিবেচনাধীন ত্রৈ-মাসিক প্রকৃত ব্যাবহার (এপ্রিল- ২০২৪ হইতে জুন- ২০২৪ পর্যন্ত) </t>
  </si>
  <si>
    <t xml:space="preserve">পূর্ববর্তী বৎসরের সমসাময়িককালে প্রকৃত ব্যবহার (এপ্রিল- ২০২৩ হইতে জুন- ২০২৩ পর্যন্ত)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</si>
</sst>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5000445]0"/>
    <numFmt numFmtId="165" formatCode="[$-5000445]0.00"/>
    <numFmt numFmtId="166" formatCode="[$-5000445]0.000"/>
  </numFmts>
  <fonts count="7" x14ac:knownFonts="1">
    <font>
      <sz val="10"/>
      <name val="Arial"/>
      <family val="2"/>
    </font>
    <font>
      <sz val="13"/>
      <name val="Nikosh"/>
    </font>
    <font>
      <sz val="12"/>
      <name val="Nikosh"/>
    </font>
    <font>
      <b/>
      <sz val="12"/>
      <name val="Nikosh"/>
    </font>
    <font>
      <sz val="10"/>
      <name val="Nikosh"/>
    </font>
    <font>
      <sz val="11"/>
      <name val="Nikosh"/>
    </font>
    <font>
      <b/>
      <sz val="11"/>
      <name val="Nikosh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5" fillId="0" borderId="1" xfId="0" applyNumberFormat="1" applyFont="1" applyBorder="1" applyAlignment="1">
      <alignment vertical="center"/>
    </xf>
    <xf numFmtId="166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vertical="center"/>
    </xf>
    <xf numFmtId="166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opLeftCell="A132" zoomScaleNormal="100" workbookViewId="0">
      <selection activeCell="M135" sqref="M135"/>
    </sheetView>
  </sheetViews>
  <sheetFormatPr defaultColWidth="10.5703125" defaultRowHeight="18" x14ac:dyDescent="0.2"/>
  <cols>
    <col min="1" max="1" width="12" style="10" customWidth="1"/>
    <col min="2" max="2" width="10.85546875" style="10" customWidth="1"/>
    <col min="3" max="3" width="11.5703125" style="10" bestFit="1" customWidth="1"/>
    <col min="4" max="4" width="11.85546875" style="10" customWidth="1"/>
    <col min="5" max="8" width="10.85546875" style="10" bestFit="1" customWidth="1"/>
    <col min="9" max="9" width="11.5703125" style="10" bestFit="1" customWidth="1"/>
    <col min="10" max="10" width="10.85546875" style="10" bestFit="1" customWidth="1"/>
    <col min="11" max="11" width="11.140625" style="10" bestFit="1" customWidth="1"/>
    <col min="12" max="12" width="10.85546875" style="10" bestFit="1" customWidth="1"/>
    <col min="13" max="13" width="11.7109375" style="10" bestFit="1" customWidth="1"/>
    <col min="14" max="14" width="12.28515625" style="10" customWidth="1"/>
    <col min="15" max="15" width="17.140625" style="10" customWidth="1"/>
    <col min="16" max="16384" width="10.5703125" style="10"/>
  </cols>
  <sheetData>
    <row r="1" spans="1:15" x14ac:dyDescent="0.2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9" t="s">
        <v>1</v>
      </c>
    </row>
    <row r="2" spans="1:15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5" x14ac:dyDescent="0.2">
      <c r="A3" s="28" t="s">
        <v>64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1"/>
    </row>
    <row r="4" spans="1:15" s="12" customFormat="1" ht="31.5" customHeight="1" x14ac:dyDescent="0.2">
      <c r="A4" s="29" t="s">
        <v>3</v>
      </c>
      <c r="B4" s="29" t="s">
        <v>4</v>
      </c>
      <c r="C4" s="29" t="s">
        <v>5</v>
      </c>
      <c r="D4" s="29" t="s">
        <v>6</v>
      </c>
      <c r="E4" s="29" t="s">
        <v>65</v>
      </c>
      <c r="F4" s="29"/>
      <c r="G4" s="29" t="s">
        <v>66</v>
      </c>
      <c r="H4" s="29"/>
      <c r="I4" s="29" t="s">
        <v>67</v>
      </c>
      <c r="J4" s="29"/>
      <c r="K4" s="29"/>
      <c r="L4" s="29"/>
      <c r="M4" s="29" t="s">
        <v>68</v>
      </c>
      <c r="N4" s="29"/>
      <c r="O4" s="29" t="s">
        <v>11</v>
      </c>
    </row>
    <row r="5" spans="1:15" s="12" customFormat="1" ht="30.75" customHeight="1" x14ac:dyDescent="0.2">
      <c r="A5" s="29"/>
      <c r="B5" s="29"/>
      <c r="C5" s="29"/>
      <c r="D5" s="29"/>
      <c r="E5" s="29"/>
      <c r="F5" s="29"/>
      <c r="G5" s="29"/>
      <c r="H5" s="29"/>
      <c r="I5" s="29" t="s">
        <v>12</v>
      </c>
      <c r="J5" s="29"/>
      <c r="K5" s="29" t="s">
        <v>13</v>
      </c>
      <c r="L5" s="29"/>
      <c r="M5" s="29"/>
      <c r="N5" s="29"/>
      <c r="O5" s="29"/>
    </row>
    <row r="6" spans="1:15" s="12" customFormat="1" ht="31.5" x14ac:dyDescent="0.2">
      <c r="A6" s="29"/>
      <c r="B6" s="29"/>
      <c r="C6" s="7" t="s">
        <v>14</v>
      </c>
      <c r="D6" s="8" t="s">
        <v>15</v>
      </c>
      <c r="E6" s="8" t="s">
        <v>16</v>
      </c>
      <c r="F6" s="8" t="s">
        <v>15</v>
      </c>
      <c r="G6" s="8" t="s">
        <v>16</v>
      </c>
      <c r="H6" s="8" t="s">
        <v>15</v>
      </c>
      <c r="I6" s="8" t="s">
        <v>16</v>
      </c>
      <c r="J6" s="8" t="s">
        <v>15</v>
      </c>
      <c r="K6" s="8" t="s">
        <v>16</v>
      </c>
      <c r="L6" s="8" t="s">
        <v>15</v>
      </c>
      <c r="M6" s="8" t="s">
        <v>16</v>
      </c>
      <c r="N6" s="8" t="s">
        <v>15</v>
      </c>
      <c r="O6" s="29"/>
    </row>
    <row r="7" spans="1:15" s="12" customFormat="1" ht="15.75" x14ac:dyDescent="0.2">
      <c r="A7" s="8" t="s">
        <v>17</v>
      </c>
      <c r="B7" s="8" t="s">
        <v>18</v>
      </c>
      <c r="C7" s="8" t="s">
        <v>19</v>
      </c>
      <c r="D7" s="8" t="s">
        <v>20</v>
      </c>
      <c r="E7" s="8" t="s">
        <v>21</v>
      </c>
      <c r="F7" s="8" t="s">
        <v>22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</row>
    <row r="8" spans="1:15" s="12" customFormat="1" ht="16.350000000000001" customHeight="1" x14ac:dyDescent="0.2">
      <c r="A8" s="30" t="s">
        <v>32</v>
      </c>
      <c r="B8" s="4" t="s">
        <v>33</v>
      </c>
      <c r="C8" s="14">
        <v>64</v>
      </c>
      <c r="D8" s="13">
        <f>SUM(C8/4)</f>
        <v>16</v>
      </c>
      <c r="E8" s="14">
        <v>4.8639999999999999</v>
      </c>
      <c r="F8" s="13">
        <f>SUM(E8*100)/D8</f>
        <v>30.4</v>
      </c>
      <c r="G8" s="14">
        <v>0</v>
      </c>
      <c r="H8" s="13">
        <f>SUM(G8*100)/D8</f>
        <v>0</v>
      </c>
      <c r="I8" s="14">
        <v>48</v>
      </c>
      <c r="J8" s="13">
        <v>75</v>
      </c>
      <c r="K8" s="14">
        <v>25.294</v>
      </c>
      <c r="L8" s="13">
        <f>SUM(K8*100)/I8</f>
        <v>52.695833333333333</v>
      </c>
      <c r="M8" s="14">
        <v>0</v>
      </c>
      <c r="N8" s="13">
        <f>SUM(M8*100)/I8</f>
        <v>0</v>
      </c>
      <c r="O8" s="31" t="s">
        <v>34</v>
      </c>
    </row>
    <row r="9" spans="1:15" s="12" customFormat="1" ht="16.5" x14ac:dyDescent="0.2">
      <c r="A9" s="30"/>
      <c r="B9" s="4" t="s">
        <v>35</v>
      </c>
      <c r="C9" s="14">
        <v>64</v>
      </c>
      <c r="D9" s="13">
        <f t="shared" ref="D9:D13" si="0">SUM(C9/4)</f>
        <v>16</v>
      </c>
      <c r="E9" s="14">
        <v>2.66</v>
      </c>
      <c r="F9" s="13">
        <f t="shared" ref="F9:F13" si="1">SUM(E9*100)/D9</f>
        <v>16.625</v>
      </c>
      <c r="G9" s="14">
        <v>1.829</v>
      </c>
      <c r="H9" s="13">
        <f t="shared" ref="H9:H13" si="2">SUM(G9*100)/D9</f>
        <v>11.43125</v>
      </c>
      <c r="I9" s="14">
        <v>48</v>
      </c>
      <c r="J9" s="13">
        <v>75</v>
      </c>
      <c r="K9" s="14">
        <v>18.991</v>
      </c>
      <c r="L9" s="13">
        <f t="shared" ref="L9:L13" si="3">SUM(K9*100)/I9</f>
        <v>39.564583333333331</v>
      </c>
      <c r="M9" s="14">
        <v>6.5410000000000004</v>
      </c>
      <c r="N9" s="13">
        <f t="shared" ref="N9:N13" si="4">SUM(M9*100)/I9</f>
        <v>13.627083333333333</v>
      </c>
      <c r="O9" s="31"/>
    </row>
    <row r="10" spans="1:15" s="12" customFormat="1" ht="16.5" x14ac:dyDescent="0.2">
      <c r="A10" s="30"/>
      <c r="B10" s="4" t="s">
        <v>36</v>
      </c>
      <c r="C10" s="14">
        <v>64</v>
      </c>
      <c r="D10" s="13">
        <f t="shared" si="0"/>
        <v>16</v>
      </c>
      <c r="E10" s="14">
        <v>16.391999999999999</v>
      </c>
      <c r="F10" s="13">
        <f t="shared" si="1"/>
        <v>102.45</v>
      </c>
      <c r="G10" s="14">
        <v>8.2159999999999993</v>
      </c>
      <c r="H10" s="13">
        <f t="shared" si="2"/>
        <v>51.349999999999994</v>
      </c>
      <c r="I10" s="14">
        <v>48</v>
      </c>
      <c r="J10" s="13">
        <v>75</v>
      </c>
      <c r="K10" s="14">
        <v>88.665000000000006</v>
      </c>
      <c r="L10" s="13">
        <f t="shared" si="3"/>
        <v>184.71875</v>
      </c>
      <c r="M10" s="14">
        <v>39.488999999999997</v>
      </c>
      <c r="N10" s="13">
        <f t="shared" si="4"/>
        <v>82.268749999999997</v>
      </c>
      <c r="O10" s="31"/>
    </row>
    <row r="11" spans="1:15" s="12" customFormat="1" ht="16.5" x14ac:dyDescent="0.2">
      <c r="A11" s="30"/>
      <c r="B11" s="4" t="s">
        <v>37</v>
      </c>
      <c r="C11" s="14">
        <v>38</v>
      </c>
      <c r="D11" s="13">
        <f t="shared" si="0"/>
        <v>9.5</v>
      </c>
      <c r="E11" s="14">
        <v>12.458</v>
      </c>
      <c r="F11" s="13">
        <f t="shared" si="1"/>
        <v>131.13684210526316</v>
      </c>
      <c r="G11" s="14">
        <v>33.889000000000003</v>
      </c>
      <c r="H11" s="13">
        <f t="shared" si="2"/>
        <v>356.72631578947369</v>
      </c>
      <c r="I11" s="14">
        <v>28.5</v>
      </c>
      <c r="J11" s="13">
        <v>75</v>
      </c>
      <c r="K11" s="14">
        <v>32.268999999999998</v>
      </c>
      <c r="L11" s="13">
        <f t="shared" si="3"/>
        <v>113.22456140350876</v>
      </c>
      <c r="M11" s="14">
        <v>85.695999999999998</v>
      </c>
      <c r="N11" s="13">
        <f t="shared" si="4"/>
        <v>300.68771929824561</v>
      </c>
      <c r="O11" s="31"/>
    </row>
    <row r="12" spans="1:15" s="12" customFormat="1" ht="16.5" x14ac:dyDescent="0.2">
      <c r="A12" s="30"/>
      <c r="B12" s="4" t="s">
        <v>38</v>
      </c>
      <c r="C12" s="14">
        <v>38</v>
      </c>
      <c r="D12" s="13">
        <f t="shared" si="0"/>
        <v>9.5</v>
      </c>
      <c r="E12" s="14">
        <v>28.199000000000002</v>
      </c>
      <c r="F12" s="13">
        <f t="shared" si="1"/>
        <v>296.83157894736843</v>
      </c>
      <c r="G12" s="14">
        <v>21.908000000000001</v>
      </c>
      <c r="H12" s="13">
        <f t="shared" si="2"/>
        <v>230.61052631578949</v>
      </c>
      <c r="I12" s="14">
        <v>28.5</v>
      </c>
      <c r="J12" s="13">
        <v>75</v>
      </c>
      <c r="K12" s="14">
        <v>48.109000000000002</v>
      </c>
      <c r="L12" s="13">
        <f t="shared" si="3"/>
        <v>168.80350877192984</v>
      </c>
      <c r="M12" s="14">
        <v>101.73399999999999</v>
      </c>
      <c r="N12" s="13">
        <f t="shared" si="4"/>
        <v>356.96140350877192</v>
      </c>
      <c r="O12" s="31"/>
    </row>
    <row r="13" spans="1:15" s="12" customFormat="1" ht="16.5" x14ac:dyDescent="0.2">
      <c r="A13" s="32" t="s">
        <v>39</v>
      </c>
      <c r="B13" s="32"/>
      <c r="C13" s="20">
        <f>SUM(C8:C12)</f>
        <v>268</v>
      </c>
      <c r="D13" s="19">
        <f t="shared" si="0"/>
        <v>67</v>
      </c>
      <c r="E13" s="20">
        <f>SUM(E8:E12)</f>
        <v>64.573000000000008</v>
      </c>
      <c r="F13" s="19">
        <f t="shared" si="1"/>
        <v>96.377611940298522</v>
      </c>
      <c r="G13" s="20">
        <f>SUM(G8:G12)</f>
        <v>65.842000000000013</v>
      </c>
      <c r="H13" s="19">
        <f t="shared" si="2"/>
        <v>98.2716417910448</v>
      </c>
      <c r="I13" s="20">
        <f>SUM(I8:I12)</f>
        <v>201</v>
      </c>
      <c r="J13" s="19">
        <v>75</v>
      </c>
      <c r="K13" s="20">
        <f>SUM(K8:K12)</f>
        <v>213.328</v>
      </c>
      <c r="L13" s="19">
        <f t="shared" si="3"/>
        <v>106.13333333333333</v>
      </c>
      <c r="M13" s="20">
        <f>SUM(M8:M12)</f>
        <v>233.45999999999998</v>
      </c>
      <c r="N13" s="19">
        <f t="shared" si="4"/>
        <v>116.14925373134326</v>
      </c>
      <c r="O13" s="31"/>
    </row>
    <row r="14" spans="1:15" s="12" customFormat="1" ht="15.75" x14ac:dyDescent="0.2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</row>
    <row r="15" spans="1:15" s="12" customFormat="1" ht="31.35" customHeight="1" x14ac:dyDescent="0.2">
      <c r="A15" s="34" t="s">
        <v>40</v>
      </c>
      <c r="B15" s="16" t="s">
        <v>41</v>
      </c>
      <c r="C15" s="14">
        <v>9750</v>
      </c>
      <c r="D15" s="13">
        <f t="shared" ref="D15:D19" si="5">SUM(C15/4)</f>
        <v>2437.5</v>
      </c>
      <c r="E15" s="15">
        <v>1100</v>
      </c>
      <c r="F15" s="13">
        <f t="shared" ref="F15:F20" si="6">SUM(E15*100)/D15</f>
        <v>45.128205128205131</v>
      </c>
      <c r="G15" s="15">
        <v>3227</v>
      </c>
      <c r="H15" s="13">
        <f t="shared" ref="H15:H20" si="7">SUM(G15*100)/D15</f>
        <v>132.3897435897436</v>
      </c>
      <c r="I15" s="14">
        <v>7312.5</v>
      </c>
      <c r="J15" s="13">
        <v>75</v>
      </c>
      <c r="K15" s="15">
        <v>4155</v>
      </c>
      <c r="L15" s="13">
        <f t="shared" ref="L15:L20" si="8">SUM(K15*100)/I15</f>
        <v>56.820512820512818</v>
      </c>
      <c r="M15" s="15">
        <v>8871</v>
      </c>
      <c r="N15" s="13">
        <f t="shared" ref="N15:N20" si="9">SUM(M15*100)/I15</f>
        <v>121.31282051282051</v>
      </c>
      <c r="O15" s="31" t="s">
        <v>42</v>
      </c>
    </row>
    <row r="16" spans="1:15" s="12" customFormat="1" ht="31.35" customHeight="1" x14ac:dyDescent="0.2">
      <c r="A16" s="34"/>
      <c r="B16" s="16" t="s">
        <v>43</v>
      </c>
      <c r="C16" s="14">
        <v>5256</v>
      </c>
      <c r="D16" s="13">
        <f t="shared" si="5"/>
        <v>1314</v>
      </c>
      <c r="E16" s="15">
        <v>1511</v>
      </c>
      <c r="F16" s="13">
        <f t="shared" si="6"/>
        <v>114.99238964992389</v>
      </c>
      <c r="G16" s="15">
        <v>1304</v>
      </c>
      <c r="H16" s="13">
        <f t="shared" si="7"/>
        <v>99.238964992389654</v>
      </c>
      <c r="I16" s="14">
        <v>3942</v>
      </c>
      <c r="J16" s="13">
        <v>75</v>
      </c>
      <c r="K16" s="15">
        <v>4513</v>
      </c>
      <c r="L16" s="13">
        <f t="shared" si="8"/>
        <v>114.48503297818367</v>
      </c>
      <c r="M16" s="15">
        <v>5903</v>
      </c>
      <c r="N16" s="13">
        <f t="shared" si="9"/>
        <v>149.74632166412988</v>
      </c>
      <c r="O16" s="31"/>
    </row>
    <row r="17" spans="1:15" s="12" customFormat="1" ht="31.35" customHeight="1" x14ac:dyDescent="0.2">
      <c r="A17" s="34"/>
      <c r="B17" s="16" t="s">
        <v>44</v>
      </c>
      <c r="C17" s="14">
        <v>5760</v>
      </c>
      <c r="D17" s="13">
        <f t="shared" si="5"/>
        <v>1440</v>
      </c>
      <c r="E17" s="15">
        <v>1359</v>
      </c>
      <c r="F17" s="13">
        <f t="shared" si="6"/>
        <v>94.375</v>
      </c>
      <c r="G17" s="15">
        <v>1954</v>
      </c>
      <c r="H17" s="13">
        <f t="shared" si="7"/>
        <v>135.69444444444446</v>
      </c>
      <c r="I17" s="14">
        <v>4320</v>
      </c>
      <c r="J17" s="13">
        <v>75</v>
      </c>
      <c r="K17" s="15">
        <v>4252</v>
      </c>
      <c r="L17" s="13">
        <f t="shared" si="8"/>
        <v>98.425925925925924</v>
      </c>
      <c r="M17" s="15">
        <v>6800</v>
      </c>
      <c r="N17" s="13">
        <f t="shared" si="9"/>
        <v>157.40740740740742</v>
      </c>
      <c r="O17" s="31"/>
    </row>
    <row r="18" spans="1:15" s="12" customFormat="1" ht="31.35" customHeight="1" x14ac:dyDescent="0.2">
      <c r="A18" s="34"/>
      <c r="B18" s="16" t="s">
        <v>45</v>
      </c>
      <c r="C18" s="14">
        <v>5256</v>
      </c>
      <c r="D18" s="13">
        <f t="shared" si="5"/>
        <v>1314</v>
      </c>
      <c r="E18" s="15">
        <v>810</v>
      </c>
      <c r="F18" s="13">
        <f t="shared" si="6"/>
        <v>61.643835616438359</v>
      </c>
      <c r="G18" s="15">
        <v>958</v>
      </c>
      <c r="H18" s="13">
        <f t="shared" si="7"/>
        <v>72.907153729071538</v>
      </c>
      <c r="I18" s="14">
        <v>3920</v>
      </c>
      <c r="J18" s="13">
        <v>75</v>
      </c>
      <c r="K18" s="15">
        <v>2942</v>
      </c>
      <c r="L18" s="13">
        <f t="shared" si="8"/>
        <v>75.051020408163268</v>
      </c>
      <c r="M18" s="15">
        <v>3819</v>
      </c>
      <c r="N18" s="13">
        <f t="shared" si="9"/>
        <v>97.423469387755105</v>
      </c>
      <c r="O18" s="31"/>
    </row>
    <row r="19" spans="1:15" s="12" customFormat="1" ht="31.35" customHeight="1" x14ac:dyDescent="0.2">
      <c r="A19" s="34"/>
      <c r="B19" s="16" t="s">
        <v>84</v>
      </c>
      <c r="C19" s="14">
        <v>2812</v>
      </c>
      <c r="D19" s="13">
        <f t="shared" si="5"/>
        <v>703</v>
      </c>
      <c r="E19" s="15">
        <v>691</v>
      </c>
      <c r="F19" s="13">
        <f t="shared" si="6"/>
        <v>98.29302987197724</v>
      </c>
      <c r="G19" s="15">
        <v>1407</v>
      </c>
      <c r="H19" s="13">
        <f t="shared" si="7"/>
        <v>200.14224751066857</v>
      </c>
      <c r="I19" s="14">
        <v>2109</v>
      </c>
      <c r="J19" s="13">
        <v>75</v>
      </c>
      <c r="K19" s="15">
        <v>2840</v>
      </c>
      <c r="L19" s="13">
        <f t="shared" si="8"/>
        <v>134.66097676623991</v>
      </c>
      <c r="M19" s="15">
        <v>4070</v>
      </c>
      <c r="N19" s="13">
        <f t="shared" si="9"/>
        <v>192.98245614035088</v>
      </c>
      <c r="O19" s="31"/>
    </row>
    <row r="20" spans="1:15" s="12" customFormat="1" ht="16.5" x14ac:dyDescent="0.2">
      <c r="A20" s="32" t="s">
        <v>46</v>
      </c>
      <c r="B20" s="32"/>
      <c r="C20" s="20">
        <f>SUM(C15:C19)</f>
        <v>28834</v>
      </c>
      <c r="D20" s="19">
        <f>SUM(D15:D19)</f>
        <v>7208.5</v>
      </c>
      <c r="E20" s="21">
        <f>SUM(E15:E19)</f>
        <v>5471</v>
      </c>
      <c r="F20" s="19">
        <f t="shared" si="6"/>
        <v>75.89651106332802</v>
      </c>
      <c r="G20" s="21">
        <f>SUM(G15:G19)</f>
        <v>8850</v>
      </c>
      <c r="H20" s="19">
        <f t="shared" si="7"/>
        <v>122.77172782132205</v>
      </c>
      <c r="I20" s="20">
        <f>SUM(I15:I19)</f>
        <v>21603.5</v>
      </c>
      <c r="J20" s="19">
        <v>75</v>
      </c>
      <c r="K20" s="21">
        <f>SUM(K15:K19)</f>
        <v>18702</v>
      </c>
      <c r="L20" s="19">
        <f t="shared" si="8"/>
        <v>86.569305899507029</v>
      </c>
      <c r="M20" s="21">
        <f>SUM(M15:M19)</f>
        <v>29463</v>
      </c>
      <c r="N20" s="19">
        <f t="shared" si="9"/>
        <v>136.38067905663434</v>
      </c>
      <c r="O20" s="31"/>
    </row>
    <row r="25" spans="1:15" x14ac:dyDescent="0.2">
      <c r="A25" s="28" t="s">
        <v>47</v>
      </c>
      <c r="B25" s="28"/>
      <c r="C25" s="28"/>
      <c r="D25" s="28"/>
      <c r="E25" s="28"/>
      <c r="F25" s="28" t="s">
        <v>48</v>
      </c>
      <c r="G25" s="28"/>
      <c r="H25" s="28"/>
      <c r="I25" s="28"/>
      <c r="J25" s="28"/>
      <c r="K25" s="28" t="s">
        <v>49</v>
      </c>
      <c r="L25" s="28"/>
      <c r="M25" s="28"/>
      <c r="N25" s="28"/>
      <c r="O25" s="28"/>
    </row>
    <row r="26" spans="1:15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</row>
    <row r="27" spans="1:15" x14ac:dyDescent="0.2">
      <c r="A27" s="28" t="s">
        <v>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9" t="s">
        <v>1</v>
      </c>
    </row>
    <row r="28" spans="1:15" x14ac:dyDescent="0.2">
      <c r="A28" s="28" t="s">
        <v>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1:15" x14ac:dyDescent="0.2">
      <c r="A29" s="28" t="s">
        <v>73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11"/>
    </row>
    <row r="30" spans="1:15" s="12" customFormat="1" ht="31.5" customHeight="1" x14ac:dyDescent="0.2">
      <c r="A30" s="29" t="s">
        <v>3</v>
      </c>
      <c r="B30" s="29" t="s">
        <v>4</v>
      </c>
      <c r="C30" s="29" t="s">
        <v>5</v>
      </c>
      <c r="D30" s="29" t="s">
        <v>6</v>
      </c>
      <c r="E30" s="29" t="s">
        <v>69</v>
      </c>
      <c r="F30" s="29"/>
      <c r="G30" s="29" t="s">
        <v>70</v>
      </c>
      <c r="H30" s="29"/>
      <c r="I30" s="29" t="s">
        <v>71</v>
      </c>
      <c r="J30" s="29"/>
      <c r="K30" s="29"/>
      <c r="L30" s="29"/>
      <c r="M30" s="29" t="s">
        <v>72</v>
      </c>
      <c r="N30" s="29"/>
      <c r="O30" s="29" t="s">
        <v>11</v>
      </c>
    </row>
    <row r="31" spans="1:15" s="12" customFormat="1" ht="30.75" customHeight="1" x14ac:dyDescent="0.2">
      <c r="A31" s="29"/>
      <c r="B31" s="29"/>
      <c r="C31" s="29"/>
      <c r="D31" s="29"/>
      <c r="E31" s="29"/>
      <c r="F31" s="29"/>
      <c r="G31" s="29"/>
      <c r="H31" s="29"/>
      <c r="I31" s="29" t="s">
        <v>12</v>
      </c>
      <c r="J31" s="29"/>
      <c r="K31" s="29" t="s">
        <v>13</v>
      </c>
      <c r="L31" s="29"/>
      <c r="M31" s="29"/>
      <c r="N31" s="29"/>
      <c r="O31" s="29"/>
    </row>
    <row r="32" spans="1:15" s="12" customFormat="1" ht="31.5" customHeight="1" x14ac:dyDescent="0.2">
      <c r="A32" s="29"/>
      <c r="B32" s="29"/>
      <c r="C32" s="7" t="s">
        <v>14</v>
      </c>
      <c r="D32" s="8" t="s">
        <v>15</v>
      </c>
      <c r="E32" s="8" t="s">
        <v>16</v>
      </c>
      <c r="F32" s="8" t="s">
        <v>15</v>
      </c>
      <c r="G32" s="8" t="s">
        <v>16</v>
      </c>
      <c r="H32" s="8" t="s">
        <v>15</v>
      </c>
      <c r="I32" s="8" t="s">
        <v>16</v>
      </c>
      <c r="J32" s="8" t="s">
        <v>15</v>
      </c>
      <c r="K32" s="8" t="s">
        <v>16</v>
      </c>
      <c r="L32" s="8" t="s">
        <v>15</v>
      </c>
      <c r="M32" s="8" t="s">
        <v>16</v>
      </c>
      <c r="N32" s="8" t="s">
        <v>15</v>
      </c>
      <c r="O32" s="29"/>
    </row>
    <row r="33" spans="1:15" s="12" customFormat="1" ht="15.75" x14ac:dyDescent="0.2">
      <c r="A33" s="26" t="s">
        <v>17</v>
      </c>
      <c r="B33" s="26" t="s">
        <v>18</v>
      </c>
      <c r="C33" s="8" t="s">
        <v>19</v>
      </c>
      <c r="D33" s="8" t="s">
        <v>20</v>
      </c>
      <c r="E33" s="8" t="s">
        <v>21</v>
      </c>
      <c r="F33" s="8" t="s">
        <v>22</v>
      </c>
      <c r="G33" s="8" t="s">
        <v>23</v>
      </c>
      <c r="H33" s="8" t="s">
        <v>24</v>
      </c>
      <c r="I33" s="8" t="s">
        <v>25</v>
      </c>
      <c r="J33" s="8" t="s">
        <v>26</v>
      </c>
      <c r="K33" s="8" t="s">
        <v>27</v>
      </c>
      <c r="L33" s="8" t="s">
        <v>28</v>
      </c>
      <c r="M33" s="8" t="s">
        <v>29</v>
      </c>
      <c r="N33" s="8" t="s">
        <v>30</v>
      </c>
      <c r="O33" s="8" t="s">
        <v>31</v>
      </c>
    </row>
    <row r="34" spans="1:15" s="12" customFormat="1" ht="16.350000000000001" customHeight="1" x14ac:dyDescent="0.2">
      <c r="A34" s="30" t="s">
        <v>32</v>
      </c>
      <c r="B34" s="4" t="s">
        <v>33</v>
      </c>
      <c r="C34" s="14">
        <v>64</v>
      </c>
      <c r="D34" s="13">
        <f>SUM(C34/4)</f>
        <v>16</v>
      </c>
      <c r="E34" s="14">
        <v>34.915999999999997</v>
      </c>
      <c r="F34" s="13">
        <f>SUM(E34*100)/D34</f>
        <v>218.22499999999997</v>
      </c>
      <c r="G34" s="14">
        <v>0</v>
      </c>
      <c r="H34" s="13">
        <f>SUM(G34*100)/D34</f>
        <v>0</v>
      </c>
      <c r="I34" s="14">
        <v>64</v>
      </c>
      <c r="J34" s="13">
        <v>100</v>
      </c>
      <c r="K34" s="14">
        <v>60.21</v>
      </c>
      <c r="L34" s="13">
        <f>SUM(K34*100)/I34</f>
        <v>94.078125</v>
      </c>
      <c r="M34" s="14">
        <v>0</v>
      </c>
      <c r="N34" s="13">
        <f>SUM(M34*100)/I34</f>
        <v>0</v>
      </c>
      <c r="O34" s="31" t="s">
        <v>34</v>
      </c>
    </row>
    <row r="35" spans="1:15" s="12" customFormat="1" ht="16.5" x14ac:dyDescent="0.2">
      <c r="A35" s="30"/>
      <c r="B35" s="4" t="s">
        <v>35</v>
      </c>
      <c r="C35" s="14">
        <v>64</v>
      </c>
      <c r="D35" s="13">
        <f t="shared" ref="D35:D39" si="10">SUM(C35/4)</f>
        <v>16</v>
      </c>
      <c r="E35" s="14">
        <v>12.917999999999999</v>
      </c>
      <c r="F35" s="13">
        <f t="shared" ref="F35:F39" si="11">SUM(E35*100)/D35</f>
        <v>80.737499999999997</v>
      </c>
      <c r="G35" s="14">
        <v>13.05</v>
      </c>
      <c r="H35" s="13">
        <f t="shared" ref="H35:H39" si="12">SUM(G35*100)/D35</f>
        <v>81.5625</v>
      </c>
      <c r="I35" s="14">
        <v>64</v>
      </c>
      <c r="J35" s="13">
        <v>100</v>
      </c>
      <c r="K35" s="14">
        <v>31.908999999999999</v>
      </c>
      <c r="L35" s="13">
        <f t="shared" ref="L35:L39" si="13">SUM(K35*100)/I35</f>
        <v>49.857812500000001</v>
      </c>
      <c r="M35" s="14">
        <v>19.591000000000001</v>
      </c>
      <c r="N35" s="13">
        <f t="shared" ref="N35:N39" si="14">SUM(M35*100)/I35</f>
        <v>30.610937500000002</v>
      </c>
      <c r="O35" s="31"/>
    </row>
    <row r="36" spans="1:15" s="12" customFormat="1" ht="16.5" x14ac:dyDescent="0.2">
      <c r="A36" s="30"/>
      <c r="B36" s="4" t="s">
        <v>36</v>
      </c>
      <c r="C36" s="14">
        <v>64</v>
      </c>
      <c r="D36" s="13">
        <f t="shared" si="10"/>
        <v>16</v>
      </c>
      <c r="E36" s="14">
        <v>12.579000000000001</v>
      </c>
      <c r="F36" s="13">
        <f t="shared" si="11"/>
        <v>78.618750000000006</v>
      </c>
      <c r="G36" s="14">
        <v>7.7039999999999997</v>
      </c>
      <c r="H36" s="13">
        <f t="shared" si="12"/>
        <v>48.15</v>
      </c>
      <c r="I36" s="14">
        <v>64</v>
      </c>
      <c r="J36" s="13">
        <v>100</v>
      </c>
      <c r="K36" s="14">
        <v>101.244</v>
      </c>
      <c r="L36" s="13">
        <f t="shared" si="13"/>
        <v>158.19374999999999</v>
      </c>
      <c r="M36" s="14">
        <v>47.192999999999998</v>
      </c>
      <c r="N36" s="13">
        <f t="shared" si="14"/>
        <v>73.739062500000003</v>
      </c>
      <c r="O36" s="31"/>
    </row>
    <row r="37" spans="1:15" s="12" customFormat="1" ht="16.5" x14ac:dyDescent="0.2">
      <c r="A37" s="30"/>
      <c r="B37" s="4" t="s">
        <v>37</v>
      </c>
      <c r="C37" s="14">
        <v>38</v>
      </c>
      <c r="D37" s="13">
        <f t="shared" si="10"/>
        <v>9.5</v>
      </c>
      <c r="E37" s="14">
        <v>7.2380000000000004</v>
      </c>
      <c r="F37" s="13">
        <f t="shared" si="11"/>
        <v>76.18947368421054</v>
      </c>
      <c r="G37" s="14">
        <v>31.341999999999999</v>
      </c>
      <c r="H37" s="13">
        <f t="shared" si="12"/>
        <v>329.91578947368419</v>
      </c>
      <c r="I37" s="14">
        <v>38</v>
      </c>
      <c r="J37" s="13">
        <v>100</v>
      </c>
      <c r="K37" s="14">
        <v>39.506999999999998</v>
      </c>
      <c r="L37" s="13">
        <f t="shared" si="13"/>
        <v>103.96578947368421</v>
      </c>
      <c r="M37" s="14">
        <v>117.038</v>
      </c>
      <c r="N37" s="13">
        <f t="shared" si="14"/>
        <v>307.99473684210523</v>
      </c>
      <c r="O37" s="31"/>
    </row>
    <row r="38" spans="1:15" s="12" customFormat="1" ht="16.5" x14ac:dyDescent="0.2">
      <c r="A38" s="30"/>
      <c r="B38" s="4" t="s">
        <v>38</v>
      </c>
      <c r="C38" s="14">
        <v>38</v>
      </c>
      <c r="D38" s="13">
        <f t="shared" si="10"/>
        <v>9.5</v>
      </c>
      <c r="E38" s="14">
        <v>20.84</v>
      </c>
      <c r="F38" s="13">
        <f t="shared" si="11"/>
        <v>219.36842105263159</v>
      </c>
      <c r="G38" s="14">
        <v>12.901</v>
      </c>
      <c r="H38" s="13">
        <f t="shared" si="12"/>
        <v>135.79999999999998</v>
      </c>
      <c r="I38" s="14">
        <v>38</v>
      </c>
      <c r="J38" s="13">
        <v>100</v>
      </c>
      <c r="K38" s="14">
        <v>68.948999999999998</v>
      </c>
      <c r="L38" s="13">
        <f t="shared" si="13"/>
        <v>181.44473684210524</v>
      </c>
      <c r="M38" s="14">
        <v>114.63500000000001</v>
      </c>
      <c r="N38" s="13">
        <f t="shared" si="14"/>
        <v>301.67105263157896</v>
      </c>
      <c r="O38" s="31"/>
    </row>
    <row r="39" spans="1:15" s="12" customFormat="1" ht="16.5" x14ac:dyDescent="0.2">
      <c r="A39" s="32" t="s">
        <v>39</v>
      </c>
      <c r="B39" s="32"/>
      <c r="C39" s="20">
        <f>SUM(C34:C38)</f>
        <v>268</v>
      </c>
      <c r="D39" s="19">
        <f t="shared" si="10"/>
        <v>67</v>
      </c>
      <c r="E39" s="20">
        <f>SUM(E34:E38)</f>
        <v>88.491</v>
      </c>
      <c r="F39" s="19">
        <f t="shared" si="11"/>
        <v>132.07611940298509</v>
      </c>
      <c r="G39" s="20">
        <f>SUM(G34:G38)</f>
        <v>64.997</v>
      </c>
      <c r="H39" s="19">
        <f t="shared" si="12"/>
        <v>97.01044776119403</v>
      </c>
      <c r="I39" s="20">
        <f>SUM(I34:I38)</f>
        <v>268</v>
      </c>
      <c r="J39" s="19">
        <v>100</v>
      </c>
      <c r="K39" s="20">
        <v>301.81900000000002</v>
      </c>
      <c r="L39" s="19">
        <f t="shared" si="13"/>
        <v>112.61902985074627</v>
      </c>
      <c r="M39" s="20">
        <v>298.45699999999999</v>
      </c>
      <c r="N39" s="19">
        <f t="shared" si="14"/>
        <v>111.36455223880597</v>
      </c>
      <c r="O39" s="31"/>
    </row>
    <row r="40" spans="1:15" s="12" customFormat="1" ht="15.75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</row>
    <row r="41" spans="1:15" s="12" customFormat="1" ht="31.35" customHeight="1" x14ac:dyDescent="0.2">
      <c r="A41" s="37" t="s">
        <v>40</v>
      </c>
      <c r="B41" s="16" t="s">
        <v>41</v>
      </c>
      <c r="C41" s="14">
        <v>9750</v>
      </c>
      <c r="D41" s="13">
        <f t="shared" ref="D41:D45" si="15">SUM(C41/4)</f>
        <v>2437.5</v>
      </c>
      <c r="E41" s="15">
        <v>2800</v>
      </c>
      <c r="F41" s="13">
        <f t="shared" ref="F41:F46" si="16">SUM(E41*100)/D41</f>
        <v>114.87179487179488</v>
      </c>
      <c r="G41" s="15">
        <v>2136</v>
      </c>
      <c r="H41" s="13">
        <f t="shared" ref="H41:H46" si="17">SUM(G41*100)/D41</f>
        <v>87.630769230769232</v>
      </c>
      <c r="I41" s="14">
        <v>9750</v>
      </c>
      <c r="J41" s="13">
        <v>100</v>
      </c>
      <c r="K41" s="15">
        <v>6955</v>
      </c>
      <c r="L41" s="13">
        <f t="shared" ref="L41:L46" si="18">SUM(K41*100)/I41</f>
        <v>71.333333333333329</v>
      </c>
      <c r="M41" s="15">
        <v>11007</v>
      </c>
      <c r="N41" s="13">
        <f t="shared" ref="N41:N46" si="19">SUM(M41*100)/I41</f>
        <v>112.8923076923077</v>
      </c>
      <c r="O41" s="31" t="s">
        <v>42</v>
      </c>
    </row>
    <row r="42" spans="1:15" s="12" customFormat="1" ht="31.35" customHeight="1" x14ac:dyDescent="0.2">
      <c r="A42" s="38"/>
      <c r="B42" s="16" t="s">
        <v>43</v>
      </c>
      <c r="C42" s="14">
        <v>5256</v>
      </c>
      <c r="D42" s="13">
        <f t="shared" si="15"/>
        <v>1314</v>
      </c>
      <c r="E42" s="15">
        <v>1525</v>
      </c>
      <c r="F42" s="13">
        <f t="shared" si="16"/>
        <v>116.05783866057838</v>
      </c>
      <c r="G42" s="15">
        <v>1018</v>
      </c>
      <c r="H42" s="13">
        <f t="shared" si="17"/>
        <v>77.473363774733642</v>
      </c>
      <c r="I42" s="14">
        <v>5256</v>
      </c>
      <c r="J42" s="13">
        <v>100</v>
      </c>
      <c r="K42" s="15">
        <v>6038</v>
      </c>
      <c r="L42" s="13">
        <f t="shared" si="18"/>
        <v>114.87823439878234</v>
      </c>
      <c r="M42" s="15">
        <v>6921</v>
      </c>
      <c r="N42" s="13">
        <f t="shared" si="19"/>
        <v>131.67808219178082</v>
      </c>
      <c r="O42" s="31"/>
    </row>
    <row r="43" spans="1:15" s="12" customFormat="1" ht="31.35" customHeight="1" x14ac:dyDescent="0.2">
      <c r="A43" s="38"/>
      <c r="B43" s="16" t="s">
        <v>44</v>
      </c>
      <c r="C43" s="14">
        <v>5760</v>
      </c>
      <c r="D43" s="13">
        <f t="shared" si="15"/>
        <v>1440</v>
      </c>
      <c r="E43" s="15">
        <v>2064</v>
      </c>
      <c r="F43" s="13">
        <f t="shared" si="16"/>
        <v>143.33333333333334</v>
      </c>
      <c r="G43" s="15">
        <v>1329</v>
      </c>
      <c r="H43" s="13">
        <f t="shared" si="17"/>
        <v>92.291666666666671</v>
      </c>
      <c r="I43" s="14">
        <v>5760</v>
      </c>
      <c r="J43" s="13">
        <v>100</v>
      </c>
      <c r="K43" s="15">
        <v>6316</v>
      </c>
      <c r="L43" s="13">
        <f t="shared" si="18"/>
        <v>109.65277777777777</v>
      </c>
      <c r="M43" s="15">
        <v>8129</v>
      </c>
      <c r="N43" s="13">
        <f t="shared" si="19"/>
        <v>141.12847222222223</v>
      </c>
      <c r="O43" s="31"/>
    </row>
    <row r="44" spans="1:15" s="12" customFormat="1" ht="31.35" customHeight="1" x14ac:dyDescent="0.2">
      <c r="A44" s="38"/>
      <c r="B44" s="16" t="s">
        <v>45</v>
      </c>
      <c r="C44" s="14">
        <v>5256</v>
      </c>
      <c r="D44" s="13">
        <f t="shared" si="15"/>
        <v>1314</v>
      </c>
      <c r="E44" s="15">
        <v>1186</v>
      </c>
      <c r="F44" s="13">
        <f t="shared" si="16"/>
        <v>90.25875190258752</v>
      </c>
      <c r="G44" s="15">
        <v>856</v>
      </c>
      <c r="H44" s="13">
        <f t="shared" si="17"/>
        <v>65.144596651445966</v>
      </c>
      <c r="I44" s="14">
        <v>5256</v>
      </c>
      <c r="J44" s="13">
        <v>100</v>
      </c>
      <c r="K44" s="15">
        <v>4128</v>
      </c>
      <c r="L44" s="13">
        <f t="shared" si="18"/>
        <v>78.538812785388131</v>
      </c>
      <c r="M44" s="15">
        <v>4675</v>
      </c>
      <c r="N44" s="13">
        <f t="shared" si="19"/>
        <v>88.94596651445967</v>
      </c>
      <c r="O44" s="31"/>
    </row>
    <row r="45" spans="1:15" s="12" customFormat="1" ht="31.35" customHeight="1" x14ac:dyDescent="0.2">
      <c r="A45" s="39"/>
      <c r="B45" s="16" t="s">
        <v>84</v>
      </c>
      <c r="C45" s="14">
        <v>2812</v>
      </c>
      <c r="D45" s="13">
        <f t="shared" si="15"/>
        <v>703</v>
      </c>
      <c r="E45" s="15">
        <v>858</v>
      </c>
      <c r="F45" s="13">
        <f t="shared" si="16"/>
        <v>122.04836415362732</v>
      </c>
      <c r="G45" s="15">
        <v>1516</v>
      </c>
      <c r="H45" s="13">
        <f t="shared" si="17"/>
        <v>215.64722617354195</v>
      </c>
      <c r="I45" s="14">
        <v>2812</v>
      </c>
      <c r="J45" s="13">
        <v>100</v>
      </c>
      <c r="K45" s="15">
        <v>3698</v>
      </c>
      <c r="L45" s="13">
        <f t="shared" si="18"/>
        <v>131.50782361308677</v>
      </c>
      <c r="M45" s="15">
        <v>5586</v>
      </c>
      <c r="N45" s="13">
        <f t="shared" si="19"/>
        <v>198.64864864864865</v>
      </c>
      <c r="O45" s="31"/>
    </row>
    <row r="46" spans="1:15" s="12" customFormat="1" ht="16.5" x14ac:dyDescent="0.2">
      <c r="A46" s="35" t="s">
        <v>46</v>
      </c>
      <c r="B46" s="36"/>
      <c r="C46" s="20">
        <f>SUM(C41:C45)</f>
        <v>28834</v>
      </c>
      <c r="D46" s="19">
        <f>SUM(D41:D45)</f>
        <v>7208.5</v>
      </c>
      <c r="E46" s="21">
        <f>SUM(E41:E45)</f>
        <v>8433</v>
      </c>
      <c r="F46" s="19">
        <f t="shared" si="16"/>
        <v>116.98689047652077</v>
      </c>
      <c r="G46" s="21">
        <f>SUM(G41:G45)</f>
        <v>6855</v>
      </c>
      <c r="H46" s="19">
        <f t="shared" si="17"/>
        <v>95.09606714295623</v>
      </c>
      <c r="I46" s="20">
        <f>SUM(I41:I45)</f>
        <v>28834</v>
      </c>
      <c r="J46" s="19">
        <v>100</v>
      </c>
      <c r="K46" s="21">
        <f>SUM(K41:K45)</f>
        <v>27135</v>
      </c>
      <c r="L46" s="19">
        <f t="shared" si="18"/>
        <v>94.107650690157456</v>
      </c>
      <c r="M46" s="21">
        <f>SUM(M41:M45)</f>
        <v>36318</v>
      </c>
      <c r="N46" s="19">
        <f t="shared" si="19"/>
        <v>125.95546923770549</v>
      </c>
      <c r="O46" s="31"/>
    </row>
    <row r="51" spans="1:15" x14ac:dyDescent="0.2">
      <c r="A51" s="28" t="s">
        <v>47</v>
      </c>
      <c r="B51" s="28"/>
      <c r="C51" s="28"/>
      <c r="D51" s="28"/>
      <c r="E51" s="28"/>
      <c r="F51" s="28" t="s">
        <v>48</v>
      </c>
      <c r="G51" s="28"/>
      <c r="H51" s="28"/>
      <c r="I51" s="28"/>
      <c r="J51" s="28"/>
      <c r="K51" s="28" t="s">
        <v>49</v>
      </c>
      <c r="L51" s="28"/>
      <c r="M51" s="28"/>
      <c r="N51" s="28"/>
      <c r="O51" s="28"/>
    </row>
    <row r="52" spans="1:15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</row>
    <row r="53" spans="1:15" x14ac:dyDescent="0.2">
      <c r="A53" s="28" t="s">
        <v>0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9" t="s">
        <v>1</v>
      </c>
    </row>
    <row r="54" spans="1:15" x14ac:dyDescent="0.2">
      <c r="A54" s="28" t="s">
        <v>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</row>
    <row r="55" spans="1:15" x14ac:dyDescent="0.2">
      <c r="A55" s="28" t="s">
        <v>74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11"/>
    </row>
    <row r="56" spans="1:15" s="12" customFormat="1" ht="31.5" customHeight="1" x14ac:dyDescent="0.2">
      <c r="A56" s="29" t="s">
        <v>3</v>
      </c>
      <c r="B56" s="29" t="s">
        <v>4</v>
      </c>
      <c r="C56" s="29" t="s">
        <v>5</v>
      </c>
      <c r="D56" s="29" t="s">
        <v>6</v>
      </c>
      <c r="E56" s="29" t="s">
        <v>75</v>
      </c>
      <c r="F56" s="29"/>
      <c r="G56" s="29" t="s">
        <v>76</v>
      </c>
      <c r="H56" s="29"/>
      <c r="I56" s="29" t="s">
        <v>77</v>
      </c>
      <c r="J56" s="29"/>
      <c r="K56" s="29"/>
      <c r="L56" s="29"/>
      <c r="M56" s="29" t="s">
        <v>78</v>
      </c>
      <c r="N56" s="29"/>
      <c r="O56" s="29" t="s">
        <v>11</v>
      </c>
    </row>
    <row r="57" spans="1:15" s="12" customFormat="1" ht="30.75" customHeight="1" x14ac:dyDescent="0.2">
      <c r="A57" s="29"/>
      <c r="B57" s="29"/>
      <c r="C57" s="29"/>
      <c r="D57" s="29"/>
      <c r="E57" s="29"/>
      <c r="F57" s="29"/>
      <c r="G57" s="29"/>
      <c r="H57" s="29"/>
      <c r="I57" s="29" t="s">
        <v>12</v>
      </c>
      <c r="J57" s="29"/>
      <c r="K57" s="29" t="s">
        <v>13</v>
      </c>
      <c r="L57" s="29"/>
      <c r="M57" s="29"/>
      <c r="N57" s="29"/>
      <c r="O57" s="29"/>
    </row>
    <row r="58" spans="1:15" s="12" customFormat="1" ht="31.5" x14ac:dyDescent="0.2">
      <c r="A58" s="29"/>
      <c r="B58" s="29"/>
      <c r="C58" s="7" t="s">
        <v>14</v>
      </c>
      <c r="D58" s="8" t="s">
        <v>15</v>
      </c>
      <c r="E58" s="8" t="s">
        <v>16</v>
      </c>
      <c r="F58" s="8" t="s">
        <v>15</v>
      </c>
      <c r="G58" s="8" t="s">
        <v>16</v>
      </c>
      <c r="H58" s="8" t="s">
        <v>15</v>
      </c>
      <c r="I58" s="8" t="s">
        <v>16</v>
      </c>
      <c r="J58" s="8" t="s">
        <v>15</v>
      </c>
      <c r="K58" s="8" t="s">
        <v>16</v>
      </c>
      <c r="L58" s="8" t="s">
        <v>15</v>
      </c>
      <c r="M58" s="8" t="s">
        <v>16</v>
      </c>
      <c r="N58" s="8" t="s">
        <v>15</v>
      </c>
      <c r="O58" s="29"/>
    </row>
    <row r="59" spans="1:15" s="12" customFormat="1" ht="15.75" x14ac:dyDescent="0.2">
      <c r="A59" s="8" t="s">
        <v>17</v>
      </c>
      <c r="B59" s="8" t="s">
        <v>18</v>
      </c>
      <c r="C59" s="8" t="s">
        <v>19</v>
      </c>
      <c r="D59" s="8" t="s">
        <v>20</v>
      </c>
      <c r="E59" s="8" t="s">
        <v>21</v>
      </c>
      <c r="F59" s="8" t="s">
        <v>22</v>
      </c>
      <c r="G59" s="8" t="s">
        <v>23</v>
      </c>
      <c r="H59" s="8" t="s">
        <v>24</v>
      </c>
      <c r="I59" s="8" t="s">
        <v>25</v>
      </c>
      <c r="J59" s="8" t="s">
        <v>26</v>
      </c>
      <c r="K59" s="8" t="s">
        <v>27</v>
      </c>
      <c r="L59" s="8" t="s">
        <v>28</v>
      </c>
      <c r="M59" s="8" t="s">
        <v>29</v>
      </c>
      <c r="N59" s="8" t="s">
        <v>30</v>
      </c>
      <c r="O59" s="8" t="s">
        <v>31</v>
      </c>
    </row>
    <row r="60" spans="1:15" s="12" customFormat="1" ht="16.350000000000001" customHeight="1" x14ac:dyDescent="0.2">
      <c r="A60" s="30" t="s">
        <v>32</v>
      </c>
      <c r="B60" s="4" t="s">
        <v>33</v>
      </c>
      <c r="C60" s="14">
        <v>64</v>
      </c>
      <c r="D60" s="13">
        <f>SUM(C60/4)</f>
        <v>16</v>
      </c>
      <c r="E60" s="14">
        <v>0.84599999999999997</v>
      </c>
      <c r="F60" s="13">
        <f>SUM(E60*100)/D60</f>
        <v>5.2874999999999996</v>
      </c>
      <c r="G60" s="14">
        <v>1.4470000000000001</v>
      </c>
      <c r="H60" s="13">
        <f>SUM(G60*100)/D60</f>
        <v>9.0437500000000011</v>
      </c>
      <c r="I60" s="14">
        <v>16</v>
      </c>
      <c r="J60" s="13">
        <v>25</v>
      </c>
      <c r="K60" s="14">
        <v>0.84599999999999997</v>
      </c>
      <c r="L60" s="13">
        <f>SUM(K60*100)/I60</f>
        <v>5.2874999999999996</v>
      </c>
      <c r="M60" s="14">
        <v>1.4470000000000001</v>
      </c>
      <c r="N60" s="13">
        <f>SUM(M60*100)/I60</f>
        <v>9.0437500000000011</v>
      </c>
      <c r="O60" s="31" t="s">
        <v>34</v>
      </c>
    </row>
    <row r="61" spans="1:15" s="12" customFormat="1" ht="16.5" x14ac:dyDescent="0.2">
      <c r="A61" s="30"/>
      <c r="B61" s="4" t="s">
        <v>35</v>
      </c>
      <c r="C61" s="14">
        <v>64</v>
      </c>
      <c r="D61" s="13">
        <f t="shared" ref="D61:D65" si="20">SUM(C61/4)</f>
        <v>16</v>
      </c>
      <c r="E61" s="14">
        <v>0</v>
      </c>
      <c r="F61" s="13">
        <f t="shared" ref="F61:F65" si="21">SUM(E61*100)/D61</f>
        <v>0</v>
      </c>
      <c r="G61" s="14">
        <v>13.202999999999999</v>
      </c>
      <c r="H61" s="13">
        <f t="shared" ref="H61:H65" si="22">SUM(G61*100)/D61</f>
        <v>82.518749999999997</v>
      </c>
      <c r="I61" s="14">
        <v>16</v>
      </c>
      <c r="J61" s="13">
        <v>25</v>
      </c>
      <c r="K61" s="14">
        <v>0</v>
      </c>
      <c r="L61" s="13">
        <f t="shared" ref="L61:L65" si="23">SUM(K61*100)/I61</f>
        <v>0</v>
      </c>
      <c r="M61" s="14">
        <v>13.202999999999999</v>
      </c>
      <c r="N61" s="13">
        <f t="shared" ref="N61:N65" si="24">SUM(M61*100)/I61</f>
        <v>82.518749999999997</v>
      </c>
      <c r="O61" s="31"/>
    </row>
    <row r="62" spans="1:15" s="12" customFormat="1" ht="16.5" x14ac:dyDescent="0.2">
      <c r="A62" s="30"/>
      <c r="B62" s="4" t="s">
        <v>36</v>
      </c>
      <c r="C62" s="14">
        <v>64</v>
      </c>
      <c r="D62" s="13">
        <f t="shared" si="20"/>
        <v>16</v>
      </c>
      <c r="E62" s="14">
        <v>13.678000000000001</v>
      </c>
      <c r="F62" s="13">
        <f t="shared" si="21"/>
        <v>85.487500000000011</v>
      </c>
      <c r="G62" s="14">
        <v>33.893000000000001</v>
      </c>
      <c r="H62" s="13">
        <f t="shared" si="22"/>
        <v>211.83125000000001</v>
      </c>
      <c r="I62" s="14">
        <v>16</v>
      </c>
      <c r="J62" s="13">
        <v>25</v>
      </c>
      <c r="K62" s="14">
        <v>13.678000000000001</v>
      </c>
      <c r="L62" s="13">
        <f t="shared" si="23"/>
        <v>85.487500000000011</v>
      </c>
      <c r="M62" s="14">
        <v>33.893000000000001</v>
      </c>
      <c r="N62" s="13">
        <f t="shared" si="24"/>
        <v>211.83125000000001</v>
      </c>
      <c r="O62" s="31"/>
    </row>
    <row r="63" spans="1:15" s="12" customFormat="1" ht="16.5" x14ac:dyDescent="0.2">
      <c r="A63" s="30"/>
      <c r="B63" s="4" t="s">
        <v>37</v>
      </c>
      <c r="C63" s="14">
        <v>38</v>
      </c>
      <c r="D63" s="13">
        <f t="shared" si="20"/>
        <v>9.5</v>
      </c>
      <c r="E63" s="14">
        <v>19.219000000000001</v>
      </c>
      <c r="F63" s="13">
        <f t="shared" si="21"/>
        <v>202.30526315789476</v>
      </c>
      <c r="G63" s="14">
        <v>15.019</v>
      </c>
      <c r="H63" s="13">
        <f t="shared" si="22"/>
        <v>158.09473684210528</v>
      </c>
      <c r="I63" s="14">
        <v>9.5</v>
      </c>
      <c r="J63" s="13">
        <v>25</v>
      </c>
      <c r="K63" s="14">
        <v>19.219000000000001</v>
      </c>
      <c r="L63" s="13">
        <f t="shared" si="23"/>
        <v>202.30526315789476</v>
      </c>
      <c r="M63" s="14">
        <v>15.019</v>
      </c>
      <c r="N63" s="13">
        <f t="shared" si="24"/>
        <v>158.09473684210528</v>
      </c>
      <c r="O63" s="31"/>
    </row>
    <row r="64" spans="1:15" s="12" customFormat="1" ht="16.5" x14ac:dyDescent="0.2">
      <c r="A64" s="30"/>
      <c r="B64" s="4" t="s">
        <v>38</v>
      </c>
      <c r="C64" s="14">
        <v>38</v>
      </c>
      <c r="D64" s="13">
        <f t="shared" si="20"/>
        <v>9.5</v>
      </c>
      <c r="E64" s="14">
        <v>59.320999999999998</v>
      </c>
      <c r="F64" s="13">
        <f t="shared" si="21"/>
        <v>624.43157894736839</v>
      </c>
      <c r="G64" s="14">
        <v>3.2469999999999999</v>
      </c>
      <c r="H64" s="13">
        <f t="shared" si="22"/>
        <v>34.178947368421049</v>
      </c>
      <c r="I64" s="14">
        <v>9.5</v>
      </c>
      <c r="J64" s="13">
        <v>25</v>
      </c>
      <c r="K64" s="14">
        <v>59.320999999999998</v>
      </c>
      <c r="L64" s="13">
        <f t="shared" si="23"/>
        <v>624.43157894736839</v>
      </c>
      <c r="M64" s="14">
        <v>3.2469999999999999</v>
      </c>
      <c r="N64" s="13">
        <f t="shared" si="24"/>
        <v>34.178947368421049</v>
      </c>
      <c r="O64" s="31"/>
    </row>
    <row r="65" spans="1:15" s="12" customFormat="1" ht="16.5" x14ac:dyDescent="0.2">
      <c r="A65" s="32" t="s">
        <v>39</v>
      </c>
      <c r="B65" s="32"/>
      <c r="C65" s="20">
        <f>SUM(C60:C64)</f>
        <v>268</v>
      </c>
      <c r="D65" s="19">
        <f t="shared" si="20"/>
        <v>67</v>
      </c>
      <c r="E65" s="20">
        <f>SUM(E60:E64)</f>
        <v>93.063999999999993</v>
      </c>
      <c r="F65" s="19">
        <f t="shared" si="21"/>
        <v>138.90149253731343</v>
      </c>
      <c r="G65" s="20">
        <f>SUM(G60:G64)</f>
        <v>66.808999999999997</v>
      </c>
      <c r="H65" s="19">
        <f t="shared" si="22"/>
        <v>99.714925373134321</v>
      </c>
      <c r="I65" s="20">
        <f>SUM(I60:I64)</f>
        <v>67</v>
      </c>
      <c r="J65" s="19">
        <v>25</v>
      </c>
      <c r="K65" s="20">
        <v>93.063999999999993</v>
      </c>
      <c r="L65" s="19">
        <f t="shared" si="23"/>
        <v>138.90149253731343</v>
      </c>
      <c r="M65" s="20">
        <v>66.808999999999997</v>
      </c>
      <c r="N65" s="19">
        <f t="shared" si="24"/>
        <v>99.714925373134321</v>
      </c>
      <c r="O65" s="31"/>
    </row>
    <row r="66" spans="1:15" s="12" customFormat="1" ht="15.75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</row>
    <row r="67" spans="1:15" s="12" customFormat="1" ht="31.35" customHeight="1" x14ac:dyDescent="0.2">
      <c r="A67" s="34" t="s">
        <v>40</v>
      </c>
      <c r="B67" s="16" t="s">
        <v>41</v>
      </c>
      <c r="C67" s="14">
        <v>9750</v>
      </c>
      <c r="D67" s="13">
        <f t="shared" ref="D67:D71" si="25">SUM(C67/4)</f>
        <v>2437.5</v>
      </c>
      <c r="E67" s="15">
        <v>3735</v>
      </c>
      <c r="F67" s="13">
        <f t="shared" ref="F67:F72" si="26">SUM(E67*100)/D67</f>
        <v>153.23076923076923</v>
      </c>
      <c r="G67" s="15">
        <v>1647</v>
      </c>
      <c r="H67" s="13">
        <f t="shared" ref="H67:H72" si="27">SUM(G67*100)/D67</f>
        <v>67.569230769230771</v>
      </c>
      <c r="I67" s="14">
        <v>2437.5</v>
      </c>
      <c r="J67" s="13">
        <v>25</v>
      </c>
      <c r="K67" s="15">
        <v>3735</v>
      </c>
      <c r="L67" s="13">
        <f t="shared" ref="L67:L72" si="28">SUM(K67*100)/I67</f>
        <v>153.23076923076923</v>
      </c>
      <c r="M67" s="15">
        <v>1647</v>
      </c>
      <c r="N67" s="13">
        <f t="shared" ref="N67:N72" si="29">SUM(M67*100)/I67</f>
        <v>67.569230769230771</v>
      </c>
      <c r="O67" s="31" t="s">
        <v>42</v>
      </c>
    </row>
    <row r="68" spans="1:15" s="12" customFormat="1" ht="33" x14ac:dyDescent="0.2">
      <c r="A68" s="34"/>
      <c r="B68" s="16" t="s">
        <v>43</v>
      </c>
      <c r="C68" s="14">
        <v>5256</v>
      </c>
      <c r="D68" s="13">
        <f t="shared" si="25"/>
        <v>1314</v>
      </c>
      <c r="E68" s="15">
        <v>1785</v>
      </c>
      <c r="F68" s="13">
        <f t="shared" si="26"/>
        <v>135.8447488584475</v>
      </c>
      <c r="G68" s="15">
        <v>1343</v>
      </c>
      <c r="H68" s="13">
        <f t="shared" si="27"/>
        <v>102.20700152207002</v>
      </c>
      <c r="I68" s="14">
        <v>1314</v>
      </c>
      <c r="J68" s="13">
        <v>25</v>
      </c>
      <c r="K68" s="15">
        <v>1785</v>
      </c>
      <c r="L68" s="13">
        <f t="shared" si="28"/>
        <v>135.8447488584475</v>
      </c>
      <c r="M68" s="15">
        <v>1343</v>
      </c>
      <c r="N68" s="13">
        <f t="shared" si="29"/>
        <v>102.20700152207002</v>
      </c>
      <c r="O68" s="31"/>
    </row>
    <row r="69" spans="1:15" s="12" customFormat="1" ht="33" x14ac:dyDescent="0.2">
      <c r="A69" s="34"/>
      <c r="B69" s="16" t="s">
        <v>44</v>
      </c>
      <c r="C69" s="14">
        <v>5760</v>
      </c>
      <c r="D69" s="13">
        <f t="shared" si="25"/>
        <v>1440</v>
      </c>
      <c r="E69" s="15">
        <v>1874</v>
      </c>
      <c r="F69" s="13">
        <f t="shared" si="26"/>
        <v>130.13888888888889</v>
      </c>
      <c r="G69" s="15">
        <v>1332</v>
      </c>
      <c r="H69" s="13">
        <f t="shared" si="27"/>
        <v>92.5</v>
      </c>
      <c r="I69" s="14">
        <v>1440</v>
      </c>
      <c r="J69" s="13">
        <v>25</v>
      </c>
      <c r="K69" s="15">
        <v>1874</v>
      </c>
      <c r="L69" s="13">
        <f t="shared" si="28"/>
        <v>130.13888888888889</v>
      </c>
      <c r="M69" s="15">
        <v>1332</v>
      </c>
      <c r="N69" s="13">
        <f t="shared" si="29"/>
        <v>92.5</v>
      </c>
      <c r="O69" s="31"/>
    </row>
    <row r="70" spans="1:15" s="12" customFormat="1" ht="33" x14ac:dyDescent="0.2">
      <c r="A70" s="34"/>
      <c r="B70" s="16" t="s">
        <v>45</v>
      </c>
      <c r="C70" s="14">
        <v>5256</v>
      </c>
      <c r="D70" s="13">
        <f t="shared" si="25"/>
        <v>1314</v>
      </c>
      <c r="E70" s="15">
        <v>1184</v>
      </c>
      <c r="F70" s="13">
        <f t="shared" si="26"/>
        <v>90.106544901065448</v>
      </c>
      <c r="G70" s="15">
        <v>1091</v>
      </c>
      <c r="H70" s="13">
        <f t="shared" si="27"/>
        <v>83.028919330289199</v>
      </c>
      <c r="I70" s="14">
        <v>1314</v>
      </c>
      <c r="J70" s="13">
        <v>25</v>
      </c>
      <c r="K70" s="15">
        <v>1184</v>
      </c>
      <c r="L70" s="13">
        <f t="shared" si="28"/>
        <v>90.106544901065448</v>
      </c>
      <c r="M70" s="15">
        <v>1091</v>
      </c>
      <c r="N70" s="13">
        <f t="shared" si="29"/>
        <v>83.028919330289199</v>
      </c>
      <c r="O70" s="31"/>
    </row>
    <row r="71" spans="1:15" s="12" customFormat="1" ht="33" x14ac:dyDescent="0.2">
      <c r="A71" s="34"/>
      <c r="B71" s="16" t="s">
        <v>84</v>
      </c>
      <c r="C71" s="14">
        <v>2812</v>
      </c>
      <c r="D71" s="13">
        <f t="shared" si="25"/>
        <v>703</v>
      </c>
      <c r="E71" s="15">
        <v>875</v>
      </c>
      <c r="F71" s="13">
        <f t="shared" si="26"/>
        <v>124.46657183499289</v>
      </c>
      <c r="G71" s="15">
        <v>1126</v>
      </c>
      <c r="H71" s="13">
        <f t="shared" si="27"/>
        <v>160.17069701280226</v>
      </c>
      <c r="I71" s="14">
        <v>703</v>
      </c>
      <c r="J71" s="13">
        <v>25</v>
      </c>
      <c r="K71" s="15">
        <v>875</v>
      </c>
      <c r="L71" s="13">
        <f t="shared" si="28"/>
        <v>124.46657183499289</v>
      </c>
      <c r="M71" s="15">
        <v>1126</v>
      </c>
      <c r="N71" s="13">
        <f t="shared" si="29"/>
        <v>160.17069701280226</v>
      </c>
      <c r="O71" s="31"/>
    </row>
    <row r="72" spans="1:15" s="12" customFormat="1" ht="16.5" x14ac:dyDescent="0.2">
      <c r="A72" s="32" t="s">
        <v>46</v>
      </c>
      <c r="B72" s="32"/>
      <c r="C72" s="20">
        <f>SUM(C67:C71)</f>
        <v>28834</v>
      </c>
      <c r="D72" s="19">
        <f>SUM(D67:D71)</f>
        <v>7208.5</v>
      </c>
      <c r="E72" s="21">
        <f>SUM(E67:E71)</f>
        <v>9453</v>
      </c>
      <c r="F72" s="19">
        <f t="shared" si="26"/>
        <v>131.13685232711381</v>
      </c>
      <c r="G72" s="21">
        <f>SUM(G67:G71)</f>
        <v>6539</v>
      </c>
      <c r="H72" s="19">
        <f t="shared" si="27"/>
        <v>90.712353471596032</v>
      </c>
      <c r="I72" s="20">
        <f>SUM(I67:I71)</f>
        <v>7208.5</v>
      </c>
      <c r="J72" s="19">
        <v>25</v>
      </c>
      <c r="K72" s="21">
        <f>SUM(K67:K71)</f>
        <v>9453</v>
      </c>
      <c r="L72" s="19">
        <f t="shared" si="28"/>
        <v>131.13685232711381</v>
      </c>
      <c r="M72" s="21">
        <f>SUM(M67:M71)</f>
        <v>6539</v>
      </c>
      <c r="N72" s="19">
        <f t="shared" si="29"/>
        <v>90.712353471596032</v>
      </c>
      <c r="O72" s="31"/>
    </row>
    <row r="77" spans="1:15" x14ac:dyDescent="0.2">
      <c r="A77" s="28" t="s">
        <v>47</v>
      </c>
      <c r="B77" s="28"/>
      <c r="C77" s="28"/>
      <c r="D77" s="28"/>
      <c r="E77" s="28"/>
      <c r="F77" s="28" t="s">
        <v>48</v>
      </c>
      <c r="G77" s="28"/>
      <c r="H77" s="28"/>
      <c r="I77" s="28"/>
      <c r="J77" s="28"/>
      <c r="K77" s="28" t="s">
        <v>49</v>
      </c>
      <c r="L77" s="28"/>
      <c r="M77" s="28"/>
      <c r="N77" s="28"/>
      <c r="O77" s="28"/>
    </row>
    <row r="78" spans="1:15" x14ac:dyDescent="0.2">
      <c r="A78" s="28" t="s">
        <v>0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9" t="s">
        <v>1</v>
      </c>
    </row>
    <row r="79" spans="1:15" x14ac:dyDescent="0.2">
      <c r="A79" s="28" t="s">
        <v>2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</row>
    <row r="80" spans="1:15" x14ac:dyDescent="0.2">
      <c r="A80" s="28" t="s">
        <v>79</v>
      </c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11"/>
    </row>
    <row r="81" spans="1:15" s="12" customFormat="1" ht="31.5" customHeight="1" x14ac:dyDescent="0.2">
      <c r="A81" s="29" t="s">
        <v>3</v>
      </c>
      <c r="B81" s="29" t="s">
        <v>4</v>
      </c>
      <c r="C81" s="29" t="s">
        <v>5</v>
      </c>
      <c r="D81" s="29" t="s">
        <v>6</v>
      </c>
      <c r="E81" s="29" t="s">
        <v>80</v>
      </c>
      <c r="F81" s="29"/>
      <c r="G81" s="29" t="s">
        <v>81</v>
      </c>
      <c r="H81" s="29"/>
      <c r="I81" s="29" t="s">
        <v>82</v>
      </c>
      <c r="J81" s="29"/>
      <c r="K81" s="29"/>
      <c r="L81" s="29"/>
      <c r="M81" s="29" t="s">
        <v>83</v>
      </c>
      <c r="N81" s="29"/>
      <c r="O81" s="29" t="s">
        <v>11</v>
      </c>
    </row>
    <row r="82" spans="1:15" s="12" customFormat="1" ht="30.75" customHeight="1" x14ac:dyDescent="0.2">
      <c r="A82" s="29"/>
      <c r="B82" s="29"/>
      <c r="C82" s="29"/>
      <c r="D82" s="29"/>
      <c r="E82" s="29"/>
      <c r="F82" s="29"/>
      <c r="G82" s="29"/>
      <c r="H82" s="29"/>
      <c r="I82" s="29" t="s">
        <v>12</v>
      </c>
      <c r="J82" s="29"/>
      <c r="K82" s="29" t="s">
        <v>13</v>
      </c>
      <c r="L82" s="29"/>
      <c r="M82" s="29"/>
      <c r="N82" s="29"/>
      <c r="O82" s="29"/>
    </row>
    <row r="83" spans="1:15" s="12" customFormat="1" ht="31.5" x14ac:dyDescent="0.2">
      <c r="A83" s="29"/>
      <c r="B83" s="29"/>
      <c r="C83" s="7" t="s">
        <v>14</v>
      </c>
      <c r="D83" s="8" t="s">
        <v>15</v>
      </c>
      <c r="E83" s="8" t="s">
        <v>16</v>
      </c>
      <c r="F83" s="8" t="s">
        <v>15</v>
      </c>
      <c r="G83" s="8" t="s">
        <v>16</v>
      </c>
      <c r="H83" s="8" t="s">
        <v>15</v>
      </c>
      <c r="I83" s="8" t="s">
        <v>16</v>
      </c>
      <c r="J83" s="8" t="s">
        <v>15</v>
      </c>
      <c r="K83" s="8" t="s">
        <v>16</v>
      </c>
      <c r="L83" s="8" t="s">
        <v>15</v>
      </c>
      <c r="M83" s="8" t="s">
        <v>16</v>
      </c>
      <c r="N83" s="8" t="s">
        <v>15</v>
      </c>
      <c r="O83" s="29"/>
    </row>
    <row r="84" spans="1:15" s="12" customFormat="1" ht="15.75" x14ac:dyDescent="0.2">
      <c r="A84" s="8" t="s">
        <v>17</v>
      </c>
      <c r="B84" s="8" t="s">
        <v>18</v>
      </c>
      <c r="C84" s="8" t="s">
        <v>19</v>
      </c>
      <c r="D84" s="8" t="s">
        <v>20</v>
      </c>
      <c r="E84" s="8" t="s">
        <v>21</v>
      </c>
      <c r="F84" s="8" t="s">
        <v>22</v>
      </c>
      <c r="G84" s="8" t="s">
        <v>23</v>
      </c>
      <c r="H84" s="8" t="s">
        <v>24</v>
      </c>
      <c r="I84" s="8" t="s">
        <v>25</v>
      </c>
      <c r="J84" s="8" t="s">
        <v>26</v>
      </c>
      <c r="K84" s="8" t="s">
        <v>27</v>
      </c>
      <c r="L84" s="8" t="s">
        <v>28</v>
      </c>
      <c r="M84" s="8" t="s">
        <v>29</v>
      </c>
      <c r="N84" s="8" t="s">
        <v>30</v>
      </c>
      <c r="O84" s="8" t="s">
        <v>31</v>
      </c>
    </row>
    <row r="85" spans="1:15" s="12" customFormat="1" ht="16.350000000000001" customHeight="1" x14ac:dyDescent="0.2">
      <c r="A85" s="30" t="s">
        <v>32</v>
      </c>
      <c r="B85" s="4" t="s">
        <v>33</v>
      </c>
      <c r="C85" s="14">
        <v>64</v>
      </c>
      <c r="D85" s="13">
        <f>SUM(C85/4)</f>
        <v>16</v>
      </c>
      <c r="E85" s="14">
        <v>44.009</v>
      </c>
      <c r="F85" s="13">
        <f>SUM(E85*100)/D85</f>
        <v>275.05624999999998</v>
      </c>
      <c r="G85" s="14">
        <v>18.983000000000001</v>
      </c>
      <c r="H85" s="13">
        <f>SUM(G85*100)/D85</f>
        <v>118.64375</v>
      </c>
      <c r="I85" s="14">
        <v>32</v>
      </c>
      <c r="J85" s="13">
        <v>50</v>
      </c>
      <c r="K85" s="14">
        <f>SUM(E85+K60)</f>
        <v>44.854999999999997</v>
      </c>
      <c r="L85" s="13">
        <f>SUM(K85*100)/I85</f>
        <v>140.171875</v>
      </c>
      <c r="M85" s="14">
        <f>SUM(G85+M60)</f>
        <v>20.43</v>
      </c>
      <c r="N85" s="13">
        <f>SUM(M85*100)/I85</f>
        <v>63.84375</v>
      </c>
      <c r="O85" s="31" t="s">
        <v>34</v>
      </c>
    </row>
    <row r="86" spans="1:15" s="12" customFormat="1" ht="16.5" x14ac:dyDescent="0.2">
      <c r="A86" s="30"/>
      <c r="B86" s="4" t="s">
        <v>35</v>
      </c>
      <c r="C86" s="14">
        <v>64</v>
      </c>
      <c r="D86" s="13">
        <f t="shared" ref="D86:D90" si="30">SUM(C86/4)</f>
        <v>16</v>
      </c>
      <c r="E86" s="14">
        <v>0</v>
      </c>
      <c r="F86" s="13">
        <f t="shared" ref="F86:F90" si="31">SUM(E86*100)/D86</f>
        <v>0</v>
      </c>
      <c r="G86" s="14">
        <v>3.1280000000000001</v>
      </c>
      <c r="H86" s="13">
        <f t="shared" ref="H86:H90" si="32">SUM(G86*100)/D86</f>
        <v>19.55</v>
      </c>
      <c r="I86" s="14">
        <v>32</v>
      </c>
      <c r="J86" s="13">
        <v>50</v>
      </c>
      <c r="K86" s="14">
        <f>SUM(E86+K61)</f>
        <v>0</v>
      </c>
      <c r="L86" s="13">
        <f t="shared" ref="L86:L90" si="33">SUM(K86*100)/I86</f>
        <v>0</v>
      </c>
      <c r="M86" s="14">
        <f>SUM(G86+M61)</f>
        <v>16.331</v>
      </c>
      <c r="N86" s="13">
        <f t="shared" ref="N86:N90" si="34">SUM(M86*100)/I86</f>
        <v>51.034374999999997</v>
      </c>
      <c r="O86" s="31"/>
    </row>
    <row r="87" spans="1:15" s="12" customFormat="1" ht="16.5" x14ac:dyDescent="0.2">
      <c r="A87" s="30"/>
      <c r="B87" s="4" t="s">
        <v>36</v>
      </c>
      <c r="C87" s="14">
        <v>64</v>
      </c>
      <c r="D87" s="13">
        <f t="shared" si="30"/>
        <v>16</v>
      </c>
      <c r="E87" s="14">
        <v>2.6309999999999998</v>
      </c>
      <c r="F87" s="13">
        <f t="shared" si="31"/>
        <v>16.443749999999998</v>
      </c>
      <c r="G87" s="14">
        <v>38.380000000000003</v>
      </c>
      <c r="H87" s="13">
        <f t="shared" si="32"/>
        <v>239.87500000000003</v>
      </c>
      <c r="I87" s="14">
        <v>32</v>
      </c>
      <c r="J87" s="13">
        <v>50</v>
      </c>
      <c r="K87" s="14">
        <f>SUM(E87+K62)</f>
        <v>16.309000000000001</v>
      </c>
      <c r="L87" s="13">
        <f t="shared" si="33"/>
        <v>50.965625000000003</v>
      </c>
      <c r="M87" s="14">
        <f>SUM(G87+M62)</f>
        <v>72.272999999999996</v>
      </c>
      <c r="N87" s="13">
        <f t="shared" si="34"/>
        <v>225.85312499999998</v>
      </c>
      <c r="O87" s="31"/>
    </row>
    <row r="88" spans="1:15" s="12" customFormat="1" ht="16.5" x14ac:dyDescent="0.2">
      <c r="A88" s="30"/>
      <c r="B88" s="4" t="s">
        <v>37</v>
      </c>
      <c r="C88" s="14">
        <v>38</v>
      </c>
      <c r="D88" s="13">
        <f t="shared" si="30"/>
        <v>9.5</v>
      </c>
      <c r="E88" s="14">
        <v>20.41</v>
      </c>
      <c r="F88" s="13">
        <f t="shared" si="31"/>
        <v>214.84210526315789</v>
      </c>
      <c r="G88" s="14">
        <v>4.7919999999999998</v>
      </c>
      <c r="H88" s="13">
        <f t="shared" si="32"/>
        <v>50.442105263157892</v>
      </c>
      <c r="I88" s="14">
        <v>19</v>
      </c>
      <c r="J88" s="13">
        <v>50</v>
      </c>
      <c r="K88" s="14">
        <f>SUM(E88+K63)</f>
        <v>39.629000000000005</v>
      </c>
      <c r="L88" s="13">
        <f t="shared" si="33"/>
        <v>208.57368421052635</v>
      </c>
      <c r="M88" s="14">
        <f>SUM(G88+M63)</f>
        <v>19.811</v>
      </c>
      <c r="N88" s="13">
        <f t="shared" si="34"/>
        <v>104.26842105263158</v>
      </c>
      <c r="O88" s="31"/>
    </row>
    <row r="89" spans="1:15" s="12" customFormat="1" ht="16.5" x14ac:dyDescent="0.2">
      <c r="A89" s="30"/>
      <c r="B89" s="4" t="s">
        <v>38</v>
      </c>
      <c r="C89" s="14">
        <v>38</v>
      </c>
      <c r="D89" s="13">
        <f t="shared" si="30"/>
        <v>9.5</v>
      </c>
      <c r="E89" s="14">
        <v>0.72899999999999998</v>
      </c>
      <c r="F89" s="13">
        <f t="shared" si="31"/>
        <v>7.6736842105263152</v>
      </c>
      <c r="G89" s="14">
        <v>16.663</v>
      </c>
      <c r="H89" s="13">
        <f t="shared" si="32"/>
        <v>175.4</v>
      </c>
      <c r="I89" s="14">
        <v>19</v>
      </c>
      <c r="J89" s="13">
        <v>50</v>
      </c>
      <c r="K89" s="14">
        <f>SUM(E89+K64)</f>
        <v>60.05</v>
      </c>
      <c r="L89" s="13">
        <f t="shared" si="33"/>
        <v>316.05263157894734</v>
      </c>
      <c r="M89" s="14">
        <f>SUM(G89+M64)</f>
        <v>19.91</v>
      </c>
      <c r="N89" s="13">
        <f t="shared" si="34"/>
        <v>104.78947368421052</v>
      </c>
      <c r="O89" s="31"/>
    </row>
    <row r="90" spans="1:15" s="12" customFormat="1" ht="16.5" x14ac:dyDescent="0.2">
      <c r="A90" s="32" t="s">
        <v>39</v>
      </c>
      <c r="B90" s="32"/>
      <c r="C90" s="20">
        <f>SUM(C85:C89)</f>
        <v>268</v>
      </c>
      <c r="D90" s="19">
        <f t="shared" si="30"/>
        <v>67</v>
      </c>
      <c r="E90" s="20">
        <f>SUM(E85:E89)</f>
        <v>67.778999999999996</v>
      </c>
      <c r="F90" s="19">
        <f t="shared" si="31"/>
        <v>101.16268656716417</v>
      </c>
      <c r="G90" s="20">
        <f>SUM(G85:G89)</f>
        <v>81.945999999999998</v>
      </c>
      <c r="H90" s="19">
        <f t="shared" si="32"/>
        <v>122.30746268656716</v>
      </c>
      <c r="I90" s="20">
        <f>SUM(I85:I89)</f>
        <v>134</v>
      </c>
      <c r="J90" s="19">
        <v>50</v>
      </c>
      <c r="K90" s="20">
        <f>SUM(E90+K65)</f>
        <v>160.84299999999999</v>
      </c>
      <c r="L90" s="19">
        <f t="shared" si="33"/>
        <v>120.0320895522388</v>
      </c>
      <c r="M90" s="20">
        <f>SUM(G90+M65)</f>
        <v>148.755</v>
      </c>
      <c r="N90" s="19">
        <f t="shared" si="34"/>
        <v>111.01119402985074</v>
      </c>
      <c r="O90" s="31"/>
    </row>
    <row r="91" spans="1:15" s="12" customFormat="1" ht="15.75" x14ac:dyDescent="0.2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</row>
    <row r="92" spans="1:15" s="12" customFormat="1" ht="31.35" customHeight="1" x14ac:dyDescent="0.2">
      <c r="A92" s="34" t="s">
        <v>40</v>
      </c>
      <c r="B92" s="16" t="s">
        <v>41</v>
      </c>
      <c r="C92" s="14">
        <v>9750</v>
      </c>
      <c r="D92" s="13">
        <f t="shared" ref="D92:D96" si="35">SUM(C92/4)</f>
        <v>2437.5</v>
      </c>
      <c r="E92" s="15">
        <v>2761</v>
      </c>
      <c r="F92" s="13">
        <f t="shared" ref="F92:F97" si="36">SUM(E92*100)/D92</f>
        <v>113.27179487179487</v>
      </c>
      <c r="G92" s="15">
        <v>1408</v>
      </c>
      <c r="H92" s="13">
        <f t="shared" ref="H92:H97" si="37">SUM(G92*100)/D92</f>
        <v>57.764102564102565</v>
      </c>
      <c r="I92" s="14">
        <v>4875</v>
      </c>
      <c r="J92" s="13">
        <v>50</v>
      </c>
      <c r="K92" s="15">
        <f>SUM(E92+K67)</f>
        <v>6496</v>
      </c>
      <c r="L92" s="13">
        <f t="shared" ref="L92:L97" si="38">SUM(K92*100)/I92</f>
        <v>133.25128205128206</v>
      </c>
      <c r="M92" s="15">
        <f>SUM(G92+M67)</f>
        <v>3055</v>
      </c>
      <c r="N92" s="13">
        <f t="shared" ref="N92:N97" si="39">SUM(M92*100)/I92</f>
        <v>62.666666666666664</v>
      </c>
      <c r="O92" s="31" t="s">
        <v>42</v>
      </c>
    </row>
    <row r="93" spans="1:15" s="12" customFormat="1" ht="33" x14ac:dyDescent="0.2">
      <c r="A93" s="34"/>
      <c r="B93" s="16" t="s">
        <v>43</v>
      </c>
      <c r="C93" s="14">
        <v>5256</v>
      </c>
      <c r="D93" s="13">
        <f t="shared" si="35"/>
        <v>1314</v>
      </c>
      <c r="E93" s="15">
        <v>1258</v>
      </c>
      <c r="F93" s="13">
        <f t="shared" si="36"/>
        <v>95.738203957382041</v>
      </c>
      <c r="G93" s="15">
        <v>1659</v>
      </c>
      <c r="H93" s="13">
        <f t="shared" si="37"/>
        <v>126.25570776255708</v>
      </c>
      <c r="I93" s="14">
        <v>2628</v>
      </c>
      <c r="J93" s="13">
        <v>50</v>
      </c>
      <c r="K93" s="15">
        <f>SUM(E93+K68)</f>
        <v>3043</v>
      </c>
      <c r="L93" s="13">
        <f t="shared" si="38"/>
        <v>115.79147640791476</v>
      </c>
      <c r="M93" s="15">
        <f>SUM(G93+M68)</f>
        <v>3002</v>
      </c>
      <c r="N93" s="13">
        <f t="shared" si="39"/>
        <v>114.23135464231355</v>
      </c>
      <c r="O93" s="31"/>
    </row>
    <row r="94" spans="1:15" s="12" customFormat="1" ht="33" x14ac:dyDescent="0.2">
      <c r="A94" s="34"/>
      <c r="B94" s="16" t="s">
        <v>44</v>
      </c>
      <c r="C94" s="14">
        <v>5760</v>
      </c>
      <c r="D94" s="13">
        <f t="shared" si="35"/>
        <v>1440</v>
      </c>
      <c r="E94" s="15">
        <v>1449</v>
      </c>
      <c r="F94" s="13">
        <f t="shared" si="36"/>
        <v>100.625</v>
      </c>
      <c r="G94" s="15">
        <v>1561</v>
      </c>
      <c r="H94" s="13">
        <f t="shared" si="37"/>
        <v>108.40277777777777</v>
      </c>
      <c r="I94" s="14">
        <v>2880</v>
      </c>
      <c r="J94" s="13">
        <v>50</v>
      </c>
      <c r="K94" s="15">
        <f>SUM(E94+K69)</f>
        <v>3323</v>
      </c>
      <c r="L94" s="13">
        <f t="shared" si="38"/>
        <v>115.38194444444444</v>
      </c>
      <c r="M94" s="15">
        <f>SUM(G94+M69)</f>
        <v>2893</v>
      </c>
      <c r="N94" s="13">
        <f t="shared" si="39"/>
        <v>100.45138888888889</v>
      </c>
      <c r="O94" s="31"/>
    </row>
    <row r="95" spans="1:15" s="12" customFormat="1" ht="33" x14ac:dyDescent="0.2">
      <c r="A95" s="34"/>
      <c r="B95" s="16" t="s">
        <v>45</v>
      </c>
      <c r="C95" s="14">
        <v>5256</v>
      </c>
      <c r="D95" s="13">
        <f t="shared" si="35"/>
        <v>1314</v>
      </c>
      <c r="E95" s="15">
        <v>939</v>
      </c>
      <c r="F95" s="13">
        <f t="shared" si="36"/>
        <v>71.461187214611869</v>
      </c>
      <c r="G95" s="15">
        <v>1041</v>
      </c>
      <c r="H95" s="13">
        <f t="shared" si="37"/>
        <v>79.223744292237441</v>
      </c>
      <c r="I95" s="14">
        <v>2628</v>
      </c>
      <c r="J95" s="13">
        <v>50</v>
      </c>
      <c r="K95" s="15">
        <f>SUM(E95+K70)</f>
        <v>2123</v>
      </c>
      <c r="L95" s="13">
        <f t="shared" si="38"/>
        <v>80.783866057838665</v>
      </c>
      <c r="M95" s="15">
        <f>SUM(G95+M70)</f>
        <v>2132</v>
      </c>
      <c r="N95" s="13">
        <f t="shared" si="39"/>
        <v>81.126331811263313</v>
      </c>
      <c r="O95" s="31"/>
    </row>
    <row r="96" spans="1:15" s="12" customFormat="1" ht="33" x14ac:dyDescent="0.2">
      <c r="A96" s="34"/>
      <c r="B96" s="16" t="s">
        <v>84</v>
      </c>
      <c r="C96" s="14">
        <v>2812</v>
      </c>
      <c r="D96" s="13">
        <f t="shared" si="35"/>
        <v>703</v>
      </c>
      <c r="E96" s="15">
        <v>853</v>
      </c>
      <c r="F96" s="13">
        <f t="shared" si="36"/>
        <v>121.33712660028449</v>
      </c>
      <c r="G96" s="15">
        <v>1023</v>
      </c>
      <c r="H96" s="13">
        <f t="shared" si="37"/>
        <v>145.51920341394026</v>
      </c>
      <c r="I96" s="14">
        <v>1406</v>
      </c>
      <c r="J96" s="13">
        <v>50</v>
      </c>
      <c r="K96" s="15">
        <f>SUM(E96+K71)</f>
        <v>1728</v>
      </c>
      <c r="L96" s="13">
        <f t="shared" si="38"/>
        <v>122.90184921763868</v>
      </c>
      <c r="M96" s="15">
        <f>SUM(G96+M71)</f>
        <v>2149</v>
      </c>
      <c r="N96" s="13">
        <f t="shared" si="39"/>
        <v>152.84495021337128</v>
      </c>
      <c r="O96" s="31"/>
    </row>
    <row r="97" spans="1:15" s="12" customFormat="1" ht="16.5" x14ac:dyDescent="0.2">
      <c r="A97" s="32" t="s">
        <v>46</v>
      </c>
      <c r="B97" s="32"/>
      <c r="C97" s="20">
        <f>SUM(C92:C96)</f>
        <v>28834</v>
      </c>
      <c r="D97" s="19">
        <f>SUM(D92:D96)</f>
        <v>7208.5</v>
      </c>
      <c r="E97" s="21">
        <f>SUM(E92:E96)</f>
        <v>7260</v>
      </c>
      <c r="F97" s="19">
        <f t="shared" si="36"/>
        <v>100.71443434833877</v>
      </c>
      <c r="G97" s="21">
        <f>SUM(G92:G96)</f>
        <v>6692</v>
      </c>
      <c r="H97" s="19">
        <f t="shared" si="37"/>
        <v>92.834847749184988</v>
      </c>
      <c r="I97" s="20">
        <f>SUM(I92:I96)</f>
        <v>14417</v>
      </c>
      <c r="J97" s="19">
        <v>50</v>
      </c>
      <c r="K97" s="21">
        <f>SUM(K92:K96)</f>
        <v>16713</v>
      </c>
      <c r="L97" s="19">
        <f t="shared" si="38"/>
        <v>115.9256433377263</v>
      </c>
      <c r="M97" s="21">
        <f>SUM(M92:M96)</f>
        <v>13231</v>
      </c>
      <c r="N97" s="19">
        <f t="shared" si="39"/>
        <v>91.773600610390517</v>
      </c>
      <c r="O97" s="31"/>
    </row>
    <row r="102" spans="1:15" x14ac:dyDescent="0.2">
      <c r="A102" s="28" t="s">
        <v>47</v>
      </c>
      <c r="B102" s="28"/>
      <c r="C102" s="28"/>
      <c r="D102" s="28"/>
      <c r="E102" s="28"/>
      <c r="F102" s="28" t="s">
        <v>48</v>
      </c>
      <c r="G102" s="28"/>
      <c r="H102" s="28"/>
      <c r="I102" s="28"/>
      <c r="J102" s="28"/>
      <c r="K102" s="28" t="s">
        <v>49</v>
      </c>
      <c r="L102" s="28"/>
      <c r="M102" s="28"/>
      <c r="N102" s="28"/>
      <c r="O102" s="28"/>
    </row>
    <row r="103" spans="1:15" x14ac:dyDescent="0.2">
      <c r="A103" s="28" t="s">
        <v>0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9" t="s">
        <v>1</v>
      </c>
    </row>
    <row r="104" spans="1:15" x14ac:dyDescent="0.2">
      <c r="A104" s="28" t="s">
        <v>2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</row>
    <row r="105" spans="1:15" x14ac:dyDescent="0.2">
      <c r="A105" s="28" t="s">
        <v>63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11"/>
    </row>
    <row r="106" spans="1:15" s="12" customFormat="1" ht="31.5" customHeight="1" x14ac:dyDescent="0.2">
      <c r="A106" s="29" t="s">
        <v>3</v>
      </c>
      <c r="B106" s="29" t="s">
        <v>4</v>
      </c>
      <c r="C106" s="29" t="s">
        <v>5</v>
      </c>
      <c r="D106" s="29" t="s">
        <v>6</v>
      </c>
      <c r="E106" s="29" t="s">
        <v>7</v>
      </c>
      <c r="F106" s="29"/>
      <c r="G106" s="29" t="s">
        <v>8</v>
      </c>
      <c r="H106" s="29"/>
      <c r="I106" s="29" t="s">
        <v>9</v>
      </c>
      <c r="J106" s="29"/>
      <c r="K106" s="29"/>
      <c r="L106" s="29"/>
      <c r="M106" s="29" t="s">
        <v>10</v>
      </c>
      <c r="N106" s="29"/>
      <c r="O106" s="29" t="s">
        <v>11</v>
      </c>
    </row>
    <row r="107" spans="1:15" s="12" customFormat="1" ht="30.75" customHeight="1" x14ac:dyDescent="0.2">
      <c r="A107" s="29"/>
      <c r="B107" s="29"/>
      <c r="C107" s="29"/>
      <c r="D107" s="29"/>
      <c r="E107" s="29"/>
      <c r="F107" s="29"/>
      <c r="G107" s="29"/>
      <c r="H107" s="29"/>
      <c r="I107" s="29" t="s">
        <v>12</v>
      </c>
      <c r="J107" s="29"/>
      <c r="K107" s="29" t="s">
        <v>13</v>
      </c>
      <c r="L107" s="29"/>
      <c r="M107" s="29"/>
      <c r="N107" s="29"/>
      <c r="O107" s="29"/>
    </row>
    <row r="108" spans="1:15" s="12" customFormat="1" ht="31.5" x14ac:dyDescent="0.2">
      <c r="A108" s="29"/>
      <c r="B108" s="29"/>
      <c r="C108" s="7" t="s">
        <v>14</v>
      </c>
      <c r="D108" s="8" t="s">
        <v>15</v>
      </c>
      <c r="E108" s="8" t="s">
        <v>16</v>
      </c>
      <c r="F108" s="8" t="s">
        <v>15</v>
      </c>
      <c r="G108" s="8" t="s">
        <v>16</v>
      </c>
      <c r="H108" s="8" t="s">
        <v>15</v>
      </c>
      <c r="I108" s="8" t="s">
        <v>16</v>
      </c>
      <c r="J108" s="8" t="s">
        <v>15</v>
      </c>
      <c r="K108" s="8" t="s">
        <v>16</v>
      </c>
      <c r="L108" s="8" t="s">
        <v>15</v>
      </c>
      <c r="M108" s="8" t="s">
        <v>16</v>
      </c>
      <c r="N108" s="8" t="s">
        <v>15</v>
      </c>
      <c r="O108" s="29"/>
    </row>
    <row r="109" spans="1:15" s="12" customFormat="1" ht="15.75" x14ac:dyDescent="0.2">
      <c r="A109" s="8" t="s">
        <v>17</v>
      </c>
      <c r="B109" s="8" t="s">
        <v>18</v>
      </c>
      <c r="C109" s="8" t="s">
        <v>19</v>
      </c>
      <c r="D109" s="8" t="s">
        <v>20</v>
      </c>
      <c r="E109" s="8" t="s">
        <v>21</v>
      </c>
      <c r="F109" s="8" t="s">
        <v>22</v>
      </c>
      <c r="G109" s="8" t="s">
        <v>23</v>
      </c>
      <c r="H109" s="8" t="s">
        <v>24</v>
      </c>
      <c r="I109" s="8" t="s">
        <v>25</v>
      </c>
      <c r="J109" s="8" t="s">
        <v>26</v>
      </c>
      <c r="K109" s="8" t="s">
        <v>27</v>
      </c>
      <c r="L109" s="8" t="s">
        <v>28</v>
      </c>
      <c r="M109" s="8" t="s">
        <v>29</v>
      </c>
      <c r="N109" s="8" t="s">
        <v>30</v>
      </c>
      <c r="O109" s="8" t="s">
        <v>31</v>
      </c>
    </row>
    <row r="110" spans="1:15" s="12" customFormat="1" ht="16.350000000000001" customHeight="1" x14ac:dyDescent="0.2">
      <c r="A110" s="30" t="s">
        <v>32</v>
      </c>
      <c r="B110" s="4" t="s">
        <v>33</v>
      </c>
      <c r="C110" s="14">
        <v>64</v>
      </c>
      <c r="D110" s="13">
        <f>SUM(C110/4)</f>
        <v>16</v>
      </c>
      <c r="E110" s="14">
        <v>18.388999999999999</v>
      </c>
      <c r="F110" s="13">
        <f>SUM(E110*100)/D110</f>
        <v>114.93124999999999</v>
      </c>
      <c r="G110" s="14">
        <f>E8</f>
        <v>4.8639999999999999</v>
      </c>
      <c r="H110" s="13">
        <f>SUM(G110*100)/D110</f>
        <v>30.4</v>
      </c>
      <c r="I110" s="14">
        <v>48</v>
      </c>
      <c r="J110" s="13">
        <v>75</v>
      </c>
      <c r="K110" s="14">
        <f>SUM(E110+K85)</f>
        <v>63.244</v>
      </c>
      <c r="L110" s="13">
        <f>SUM(K110*100)/I110</f>
        <v>131.75833333333333</v>
      </c>
      <c r="M110" s="14">
        <f>SUM(G110+M85)</f>
        <v>25.294</v>
      </c>
      <c r="N110" s="13">
        <f>SUM(M110*100)/I110</f>
        <v>52.695833333333333</v>
      </c>
      <c r="O110" s="31" t="s">
        <v>34</v>
      </c>
    </row>
    <row r="111" spans="1:15" s="12" customFormat="1" ht="16.5" x14ac:dyDescent="0.2">
      <c r="A111" s="30"/>
      <c r="B111" s="4" t="s">
        <v>35</v>
      </c>
      <c r="C111" s="14">
        <v>64</v>
      </c>
      <c r="D111" s="13">
        <f t="shared" ref="D111:D115" si="40">SUM(C111/4)</f>
        <v>16</v>
      </c>
      <c r="E111" s="14">
        <v>0</v>
      </c>
      <c r="F111" s="13">
        <f t="shared" ref="F111:F115" si="41">SUM(E111*100)/D111</f>
        <v>0</v>
      </c>
      <c r="G111" s="14">
        <f>E9</f>
        <v>2.66</v>
      </c>
      <c r="H111" s="13">
        <f t="shared" ref="H111:H115" si="42">SUM(G111*100)/D111</f>
        <v>16.625</v>
      </c>
      <c r="I111" s="14">
        <v>48</v>
      </c>
      <c r="J111" s="13">
        <v>75</v>
      </c>
      <c r="K111" s="14">
        <f>SUM(E111+K86)</f>
        <v>0</v>
      </c>
      <c r="L111" s="13">
        <f t="shared" ref="L111:L115" si="43">SUM(K111*100)/I111</f>
        <v>0</v>
      </c>
      <c r="M111" s="14">
        <f>SUM(G111+M86)</f>
        <v>18.991</v>
      </c>
      <c r="N111" s="13">
        <f t="shared" ref="N111:N115" si="44">SUM(M111*100)/I111</f>
        <v>39.564583333333331</v>
      </c>
      <c r="O111" s="31"/>
    </row>
    <row r="112" spans="1:15" s="12" customFormat="1" ht="16.5" x14ac:dyDescent="0.2">
      <c r="A112" s="30"/>
      <c r="B112" s="4" t="s">
        <v>36</v>
      </c>
      <c r="C112" s="14">
        <v>64</v>
      </c>
      <c r="D112" s="13">
        <f t="shared" si="40"/>
        <v>16</v>
      </c>
      <c r="E112" s="14">
        <v>37.868000000000002</v>
      </c>
      <c r="F112" s="13">
        <f t="shared" si="41"/>
        <v>236.67500000000001</v>
      </c>
      <c r="G112" s="14">
        <f>E10</f>
        <v>16.391999999999999</v>
      </c>
      <c r="H112" s="13">
        <f t="shared" si="42"/>
        <v>102.45</v>
      </c>
      <c r="I112" s="14">
        <v>48</v>
      </c>
      <c r="J112" s="13">
        <v>75</v>
      </c>
      <c r="K112" s="14">
        <f>SUM(E112+K87)</f>
        <v>54.177000000000007</v>
      </c>
      <c r="L112" s="13">
        <f t="shared" si="43"/>
        <v>112.86875000000002</v>
      </c>
      <c r="M112" s="14">
        <f>SUM(G112+M87)</f>
        <v>88.664999999999992</v>
      </c>
      <c r="N112" s="13">
        <f t="shared" si="44"/>
        <v>184.71875</v>
      </c>
      <c r="O112" s="31"/>
    </row>
    <row r="113" spans="1:15" s="12" customFormat="1" ht="16.5" x14ac:dyDescent="0.2">
      <c r="A113" s="30"/>
      <c r="B113" s="4" t="s">
        <v>37</v>
      </c>
      <c r="C113" s="14">
        <v>38</v>
      </c>
      <c r="D113" s="13">
        <f t="shared" si="40"/>
        <v>9.5</v>
      </c>
      <c r="E113" s="14">
        <v>6.9989999999999997</v>
      </c>
      <c r="F113" s="13">
        <f t="shared" si="41"/>
        <v>73.673684210526318</v>
      </c>
      <c r="G113" s="14">
        <f>E11</f>
        <v>12.458</v>
      </c>
      <c r="H113" s="13">
        <f t="shared" si="42"/>
        <v>131.13684210526316</v>
      </c>
      <c r="I113" s="14">
        <v>28.5</v>
      </c>
      <c r="J113" s="13">
        <v>75</v>
      </c>
      <c r="K113" s="14">
        <f>SUM(E113+K88)</f>
        <v>46.628000000000007</v>
      </c>
      <c r="L113" s="13">
        <f t="shared" si="43"/>
        <v>163.60701754385968</v>
      </c>
      <c r="M113" s="14">
        <f>SUM(G113+M88)</f>
        <v>32.268999999999998</v>
      </c>
      <c r="N113" s="13">
        <f t="shared" si="44"/>
        <v>113.22456140350876</v>
      </c>
      <c r="O113" s="31"/>
    </row>
    <row r="114" spans="1:15" s="12" customFormat="1" ht="16.5" x14ac:dyDescent="0.2">
      <c r="A114" s="30"/>
      <c r="B114" s="4" t="s">
        <v>38</v>
      </c>
      <c r="C114" s="14">
        <v>38</v>
      </c>
      <c r="D114" s="13">
        <f t="shared" si="40"/>
        <v>9.5</v>
      </c>
      <c r="E114" s="14">
        <v>0.98699999999999999</v>
      </c>
      <c r="F114" s="13">
        <f t="shared" si="41"/>
        <v>10.389473684210527</v>
      </c>
      <c r="G114" s="14">
        <f>E12</f>
        <v>28.199000000000002</v>
      </c>
      <c r="H114" s="13">
        <f t="shared" si="42"/>
        <v>296.83157894736843</v>
      </c>
      <c r="I114" s="14">
        <v>28.5</v>
      </c>
      <c r="J114" s="13">
        <v>75</v>
      </c>
      <c r="K114" s="14">
        <f>SUM(E114+K89)</f>
        <v>61.036999999999999</v>
      </c>
      <c r="L114" s="13">
        <f t="shared" si="43"/>
        <v>214.16491228070174</v>
      </c>
      <c r="M114" s="14">
        <f>SUM(G114+M89)</f>
        <v>48.109000000000002</v>
      </c>
      <c r="N114" s="13">
        <f t="shared" si="44"/>
        <v>168.80350877192984</v>
      </c>
      <c r="O114" s="31"/>
    </row>
    <row r="115" spans="1:15" s="12" customFormat="1" ht="16.5" x14ac:dyDescent="0.2">
      <c r="A115" s="32" t="s">
        <v>39</v>
      </c>
      <c r="B115" s="32"/>
      <c r="C115" s="20">
        <f>SUM(C110:C114)</f>
        <v>268</v>
      </c>
      <c r="D115" s="19">
        <f t="shared" si="40"/>
        <v>67</v>
      </c>
      <c r="E115" s="20">
        <f>SUM(E110:E114)</f>
        <v>64.243000000000009</v>
      </c>
      <c r="F115" s="19">
        <f t="shared" si="41"/>
        <v>95.885074626865688</v>
      </c>
      <c r="G115" s="20">
        <f>SUM(G110:G114)</f>
        <v>64.573000000000008</v>
      </c>
      <c r="H115" s="19">
        <f t="shared" si="42"/>
        <v>96.377611940298522</v>
      </c>
      <c r="I115" s="20">
        <f>SUM(I110:I114)</f>
        <v>201</v>
      </c>
      <c r="J115" s="19">
        <v>75</v>
      </c>
      <c r="K115" s="20">
        <f>SUM(E115+K90)</f>
        <v>225.08600000000001</v>
      </c>
      <c r="L115" s="19">
        <f t="shared" si="43"/>
        <v>111.98308457711444</v>
      </c>
      <c r="M115" s="20">
        <f>SUM(G115+M90)</f>
        <v>213.328</v>
      </c>
      <c r="N115" s="19">
        <f t="shared" si="44"/>
        <v>106.13333333333333</v>
      </c>
      <c r="O115" s="31"/>
    </row>
    <row r="116" spans="1:15" s="12" customFormat="1" ht="15.75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</row>
    <row r="117" spans="1:15" s="12" customFormat="1" ht="31.35" customHeight="1" x14ac:dyDescent="0.2">
      <c r="A117" s="34" t="s">
        <v>40</v>
      </c>
      <c r="B117" s="16" t="s">
        <v>41</v>
      </c>
      <c r="C117" s="14">
        <v>9750</v>
      </c>
      <c r="D117" s="13">
        <f t="shared" ref="D117:D121" si="45">SUM(C117/4)</f>
        <v>2437.5</v>
      </c>
      <c r="E117" s="15">
        <v>1938</v>
      </c>
      <c r="F117" s="13">
        <f t="shared" ref="F117:F122" si="46">SUM(E117*100)/D117</f>
        <v>79.507692307692309</v>
      </c>
      <c r="G117" s="15">
        <f>E15</f>
        <v>1100</v>
      </c>
      <c r="H117" s="13">
        <f t="shared" ref="H117:H122" si="47">SUM(G117*100)/D117</f>
        <v>45.128205128205131</v>
      </c>
      <c r="I117" s="14">
        <v>7312.5</v>
      </c>
      <c r="J117" s="13">
        <v>75</v>
      </c>
      <c r="K117" s="15">
        <f>SUM(E117+K92)</f>
        <v>8434</v>
      </c>
      <c r="L117" s="13">
        <f t="shared" ref="L117:L122" si="48">SUM(K117*100)/I117</f>
        <v>115.33675213675214</v>
      </c>
      <c r="M117" s="15">
        <f>SUM(G117+M92)</f>
        <v>4155</v>
      </c>
      <c r="N117" s="13">
        <f t="shared" ref="N117:N122" si="49">SUM(M117*100)/I117</f>
        <v>56.820512820512818</v>
      </c>
      <c r="O117" s="31" t="s">
        <v>42</v>
      </c>
    </row>
    <row r="118" spans="1:15" s="12" customFormat="1" ht="33" x14ac:dyDescent="0.2">
      <c r="A118" s="34"/>
      <c r="B118" s="16" t="s">
        <v>43</v>
      </c>
      <c r="C118" s="14">
        <v>5256</v>
      </c>
      <c r="D118" s="13">
        <f t="shared" si="45"/>
        <v>1314</v>
      </c>
      <c r="E118" s="15">
        <v>1844</v>
      </c>
      <c r="F118" s="13">
        <f t="shared" si="46"/>
        <v>140.33485540334854</v>
      </c>
      <c r="G118" s="15">
        <f>E16</f>
        <v>1511</v>
      </c>
      <c r="H118" s="13">
        <f t="shared" si="47"/>
        <v>114.99238964992389</v>
      </c>
      <c r="I118" s="14">
        <v>3942.5</v>
      </c>
      <c r="J118" s="13">
        <v>75</v>
      </c>
      <c r="K118" s="15">
        <f>SUM(E118+K93)</f>
        <v>4887</v>
      </c>
      <c r="L118" s="13">
        <f t="shared" si="48"/>
        <v>123.95688015218769</v>
      </c>
      <c r="M118" s="15">
        <f>SUM(G118+M93)</f>
        <v>4513</v>
      </c>
      <c r="N118" s="13">
        <f t="shared" si="49"/>
        <v>114.47051363348129</v>
      </c>
      <c r="O118" s="31"/>
    </row>
    <row r="119" spans="1:15" s="12" customFormat="1" ht="33" x14ac:dyDescent="0.2">
      <c r="A119" s="34"/>
      <c r="B119" s="16" t="s">
        <v>44</v>
      </c>
      <c r="C119" s="14">
        <v>5760</v>
      </c>
      <c r="D119" s="13">
        <f t="shared" si="45"/>
        <v>1440</v>
      </c>
      <c r="E119" s="15">
        <v>1629</v>
      </c>
      <c r="F119" s="13">
        <f t="shared" si="46"/>
        <v>113.125</v>
      </c>
      <c r="G119" s="15">
        <f>E17</f>
        <v>1359</v>
      </c>
      <c r="H119" s="13">
        <f t="shared" si="47"/>
        <v>94.375</v>
      </c>
      <c r="I119" s="14">
        <v>4320</v>
      </c>
      <c r="J119" s="13">
        <v>75</v>
      </c>
      <c r="K119" s="15">
        <f>SUM(E119+K94)</f>
        <v>4952</v>
      </c>
      <c r="L119" s="13">
        <f t="shared" si="48"/>
        <v>114.62962962962963</v>
      </c>
      <c r="M119" s="15">
        <f>SUM(G119+M94)</f>
        <v>4252</v>
      </c>
      <c r="N119" s="13">
        <f t="shared" si="49"/>
        <v>98.425925925925924</v>
      </c>
      <c r="O119" s="31"/>
    </row>
    <row r="120" spans="1:15" s="12" customFormat="1" ht="33" x14ac:dyDescent="0.2">
      <c r="A120" s="34"/>
      <c r="B120" s="16" t="s">
        <v>45</v>
      </c>
      <c r="C120" s="14">
        <v>5256</v>
      </c>
      <c r="D120" s="13">
        <f t="shared" si="45"/>
        <v>1314</v>
      </c>
      <c r="E120" s="15">
        <v>1176</v>
      </c>
      <c r="F120" s="13">
        <f t="shared" si="46"/>
        <v>89.497716894977174</v>
      </c>
      <c r="G120" s="15">
        <f>E18</f>
        <v>810</v>
      </c>
      <c r="H120" s="13">
        <f t="shared" si="47"/>
        <v>61.643835616438359</v>
      </c>
      <c r="I120" s="14">
        <v>3920</v>
      </c>
      <c r="J120" s="13">
        <v>75</v>
      </c>
      <c r="K120" s="15">
        <f>SUM(E120+K95)</f>
        <v>3299</v>
      </c>
      <c r="L120" s="13">
        <f t="shared" si="48"/>
        <v>84.158163265306129</v>
      </c>
      <c r="M120" s="15">
        <f>SUM(G120+M95)</f>
        <v>2942</v>
      </c>
      <c r="N120" s="13">
        <f t="shared" si="49"/>
        <v>75.051020408163268</v>
      </c>
      <c r="O120" s="31"/>
    </row>
    <row r="121" spans="1:15" s="12" customFormat="1" ht="33" x14ac:dyDescent="0.2">
      <c r="A121" s="34"/>
      <c r="B121" s="16" t="s">
        <v>84</v>
      </c>
      <c r="C121" s="14">
        <v>2812</v>
      </c>
      <c r="D121" s="13">
        <f t="shared" si="45"/>
        <v>703</v>
      </c>
      <c r="E121" s="15">
        <v>751</v>
      </c>
      <c r="F121" s="13">
        <f t="shared" si="46"/>
        <v>106.82788051209104</v>
      </c>
      <c r="G121" s="15">
        <f>E19</f>
        <v>691</v>
      </c>
      <c r="H121" s="13">
        <f t="shared" si="47"/>
        <v>98.29302987197724</v>
      </c>
      <c r="I121" s="14">
        <v>2109</v>
      </c>
      <c r="J121" s="13">
        <v>75</v>
      </c>
      <c r="K121" s="15">
        <f>SUM(E121+K96)</f>
        <v>2479</v>
      </c>
      <c r="L121" s="13">
        <f t="shared" si="48"/>
        <v>117.54385964912281</v>
      </c>
      <c r="M121" s="15">
        <f>SUM(G121+M96)</f>
        <v>2840</v>
      </c>
      <c r="N121" s="13">
        <f t="shared" si="49"/>
        <v>134.66097676623991</v>
      </c>
      <c r="O121" s="31"/>
    </row>
    <row r="122" spans="1:15" s="12" customFormat="1" ht="16.5" x14ac:dyDescent="0.2">
      <c r="A122" s="32" t="s">
        <v>46</v>
      </c>
      <c r="B122" s="32"/>
      <c r="C122" s="20">
        <f>SUM(C117:C121)</f>
        <v>28834</v>
      </c>
      <c r="D122" s="19">
        <f>SUM(D117:D121)</f>
        <v>7208.5</v>
      </c>
      <c r="E122" s="21">
        <f>SUM(E117:E121)</f>
        <v>7338</v>
      </c>
      <c r="F122" s="19">
        <f t="shared" si="46"/>
        <v>101.7964902545606</v>
      </c>
      <c r="G122" s="21">
        <f>SUM(G117:G121)</f>
        <v>5471</v>
      </c>
      <c r="H122" s="19">
        <f t="shared" si="47"/>
        <v>75.89651106332802</v>
      </c>
      <c r="I122" s="20">
        <f>SUM(I117:I121)</f>
        <v>21604</v>
      </c>
      <c r="J122" s="19">
        <v>75</v>
      </c>
      <c r="K122" s="21">
        <f>SUM(K117:K121)</f>
        <v>24051</v>
      </c>
      <c r="L122" s="19">
        <f t="shared" si="48"/>
        <v>111.32660618403999</v>
      </c>
      <c r="M122" s="21">
        <f>SUM(M117:M121)</f>
        <v>18702</v>
      </c>
      <c r="N122" s="19">
        <f t="shared" si="49"/>
        <v>86.567302351416402</v>
      </c>
      <c r="O122" s="31"/>
    </row>
    <row r="127" spans="1:15" x14ac:dyDescent="0.2">
      <c r="A127" s="28" t="s">
        <v>47</v>
      </c>
      <c r="B127" s="28"/>
      <c r="C127" s="28"/>
      <c r="D127" s="28"/>
      <c r="E127" s="28"/>
      <c r="F127" s="28" t="s">
        <v>48</v>
      </c>
      <c r="G127" s="28"/>
      <c r="H127" s="28"/>
      <c r="I127" s="28"/>
      <c r="J127" s="28"/>
      <c r="K127" s="28" t="s">
        <v>49</v>
      </c>
      <c r="L127" s="28"/>
      <c r="M127" s="28"/>
      <c r="N127" s="28"/>
      <c r="O127" s="28"/>
    </row>
    <row r="128" spans="1:15" x14ac:dyDescent="0.2">
      <c r="A128" s="28" t="s">
        <v>0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9" t="s">
        <v>1</v>
      </c>
    </row>
    <row r="129" spans="1:15" x14ac:dyDescent="0.2">
      <c r="A129" s="28" t="s">
        <v>2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</row>
    <row r="130" spans="1:15" x14ac:dyDescent="0.2">
      <c r="A130" s="28" t="s">
        <v>88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11"/>
    </row>
    <row r="131" spans="1:15" s="12" customFormat="1" ht="31.5" customHeight="1" x14ac:dyDescent="0.2">
      <c r="A131" s="29" t="s">
        <v>3</v>
      </c>
      <c r="B131" s="29" t="s">
        <v>4</v>
      </c>
      <c r="C131" s="29" t="s">
        <v>5</v>
      </c>
      <c r="D131" s="29" t="s">
        <v>6</v>
      </c>
      <c r="E131" s="29" t="s">
        <v>89</v>
      </c>
      <c r="F131" s="29"/>
      <c r="G131" s="29" t="s">
        <v>85</v>
      </c>
      <c r="H131" s="29"/>
      <c r="I131" s="29" t="s">
        <v>86</v>
      </c>
      <c r="J131" s="29"/>
      <c r="K131" s="29"/>
      <c r="L131" s="29"/>
      <c r="M131" s="29" t="s">
        <v>87</v>
      </c>
      <c r="N131" s="29"/>
      <c r="O131" s="29" t="s">
        <v>11</v>
      </c>
    </row>
    <row r="132" spans="1:15" s="12" customFormat="1" ht="30.75" customHeight="1" x14ac:dyDescent="0.2">
      <c r="A132" s="29"/>
      <c r="B132" s="29"/>
      <c r="C132" s="29"/>
      <c r="D132" s="29"/>
      <c r="E132" s="29"/>
      <c r="F132" s="29"/>
      <c r="G132" s="29"/>
      <c r="H132" s="29"/>
      <c r="I132" s="29" t="s">
        <v>12</v>
      </c>
      <c r="J132" s="29"/>
      <c r="K132" s="29" t="s">
        <v>13</v>
      </c>
      <c r="L132" s="29"/>
      <c r="M132" s="29"/>
      <c r="N132" s="29"/>
      <c r="O132" s="29"/>
    </row>
    <row r="133" spans="1:15" s="12" customFormat="1" ht="31.5" x14ac:dyDescent="0.2">
      <c r="A133" s="29"/>
      <c r="B133" s="29"/>
      <c r="C133" s="22" t="s">
        <v>14</v>
      </c>
      <c r="D133" s="23" t="s">
        <v>15</v>
      </c>
      <c r="E133" s="23" t="s">
        <v>16</v>
      </c>
      <c r="F133" s="23" t="s">
        <v>15</v>
      </c>
      <c r="G133" s="23" t="s">
        <v>16</v>
      </c>
      <c r="H133" s="23" t="s">
        <v>15</v>
      </c>
      <c r="I133" s="23" t="s">
        <v>16</v>
      </c>
      <c r="J133" s="23" t="s">
        <v>15</v>
      </c>
      <c r="K133" s="23" t="s">
        <v>16</v>
      </c>
      <c r="L133" s="23" t="s">
        <v>15</v>
      </c>
      <c r="M133" s="23" t="s">
        <v>16</v>
      </c>
      <c r="N133" s="23" t="s">
        <v>15</v>
      </c>
      <c r="O133" s="29"/>
    </row>
    <row r="134" spans="1:15" s="12" customFormat="1" ht="15.75" x14ac:dyDescent="0.2">
      <c r="A134" s="23" t="s">
        <v>17</v>
      </c>
      <c r="B134" s="23" t="s">
        <v>18</v>
      </c>
      <c r="C134" s="23" t="s">
        <v>19</v>
      </c>
      <c r="D134" s="23" t="s">
        <v>20</v>
      </c>
      <c r="E134" s="23" t="s">
        <v>21</v>
      </c>
      <c r="F134" s="23" t="s">
        <v>22</v>
      </c>
      <c r="G134" s="23" t="s">
        <v>23</v>
      </c>
      <c r="H134" s="23" t="s">
        <v>24</v>
      </c>
      <c r="I134" s="23" t="s">
        <v>25</v>
      </c>
      <c r="J134" s="23" t="s">
        <v>26</v>
      </c>
      <c r="K134" s="23" t="s">
        <v>27</v>
      </c>
      <c r="L134" s="23" t="s">
        <v>28</v>
      </c>
      <c r="M134" s="23" t="s">
        <v>29</v>
      </c>
      <c r="N134" s="23" t="s">
        <v>30</v>
      </c>
      <c r="O134" s="23" t="s">
        <v>31</v>
      </c>
    </row>
    <row r="135" spans="1:15" s="12" customFormat="1" ht="16.350000000000001" customHeight="1" x14ac:dyDescent="0.2">
      <c r="A135" s="30" t="s">
        <v>32</v>
      </c>
      <c r="B135" s="4" t="s">
        <v>33</v>
      </c>
      <c r="C135" s="14">
        <v>64</v>
      </c>
      <c r="D135" s="13">
        <f>SUM(C135/4)</f>
        <v>16</v>
      </c>
      <c r="E135" s="14">
        <v>1.0229999999999999</v>
      </c>
      <c r="F135" s="13">
        <f>SUM(E135*100)/D135</f>
        <v>6.3937499999999998</v>
      </c>
      <c r="G135" s="14">
        <f>E34</f>
        <v>34.915999999999997</v>
      </c>
      <c r="H135" s="13">
        <f>SUM(G135*100)/D135</f>
        <v>218.22499999999997</v>
      </c>
      <c r="I135" s="14">
        <v>64</v>
      </c>
      <c r="J135" s="13">
        <v>100</v>
      </c>
      <c r="K135" s="14">
        <f>SUM(E135+K110)</f>
        <v>64.266999999999996</v>
      </c>
      <c r="L135" s="13">
        <f>SUM(K135*100)/I135</f>
        <v>100.4171875</v>
      </c>
      <c r="M135" s="14">
        <f>SUM(G135+M110)</f>
        <v>60.209999999999994</v>
      </c>
      <c r="N135" s="13">
        <f>SUM(M135*100)/I135</f>
        <v>94.078124999999986</v>
      </c>
      <c r="O135" s="31" t="s">
        <v>34</v>
      </c>
    </row>
    <row r="136" spans="1:15" s="12" customFormat="1" ht="16.5" x14ac:dyDescent="0.2">
      <c r="A136" s="30"/>
      <c r="B136" s="4" t="s">
        <v>35</v>
      </c>
      <c r="C136" s="14">
        <v>64</v>
      </c>
      <c r="D136" s="13">
        <f t="shared" ref="D136:D140" si="50">SUM(C136/4)</f>
        <v>16</v>
      </c>
      <c r="E136" s="14">
        <v>0</v>
      </c>
      <c r="F136" s="13">
        <f t="shared" ref="F136:F140" si="51">SUM(E136*100)/D136</f>
        <v>0</v>
      </c>
      <c r="G136" s="14">
        <f>E35</f>
        <v>12.917999999999999</v>
      </c>
      <c r="H136" s="13">
        <f t="shared" ref="H136:H140" si="52">SUM(G136*100)/D136</f>
        <v>80.737499999999997</v>
      </c>
      <c r="I136" s="14">
        <v>64</v>
      </c>
      <c r="J136" s="13">
        <v>100</v>
      </c>
      <c r="K136" s="14">
        <f>SUM(E136+K111)</f>
        <v>0</v>
      </c>
      <c r="L136" s="13">
        <f t="shared" ref="L136:L140" si="53">SUM(K136*100)/I136</f>
        <v>0</v>
      </c>
      <c r="M136" s="14">
        <f>SUM(G136+M111)</f>
        <v>31.908999999999999</v>
      </c>
      <c r="N136" s="13">
        <f t="shared" ref="N136:N140" si="54">SUM(M136*100)/I136</f>
        <v>49.857812500000001</v>
      </c>
      <c r="O136" s="31"/>
    </row>
    <row r="137" spans="1:15" s="12" customFormat="1" ht="16.5" x14ac:dyDescent="0.2">
      <c r="A137" s="30"/>
      <c r="B137" s="4" t="s">
        <v>36</v>
      </c>
      <c r="C137" s="14">
        <v>64</v>
      </c>
      <c r="D137" s="13">
        <f t="shared" si="50"/>
        <v>16</v>
      </c>
      <c r="E137" s="14">
        <v>13.64</v>
      </c>
      <c r="F137" s="13">
        <f t="shared" si="51"/>
        <v>85.25</v>
      </c>
      <c r="G137" s="14">
        <f>E36</f>
        <v>12.579000000000001</v>
      </c>
      <c r="H137" s="13">
        <f t="shared" si="52"/>
        <v>78.618750000000006</v>
      </c>
      <c r="I137" s="14">
        <v>64</v>
      </c>
      <c r="J137" s="13">
        <v>100</v>
      </c>
      <c r="K137" s="14">
        <f>SUM(E137+K112)</f>
        <v>67.817000000000007</v>
      </c>
      <c r="L137" s="13">
        <f t="shared" si="53"/>
        <v>105.96406250000001</v>
      </c>
      <c r="M137" s="14">
        <f>SUM(G137+M112)</f>
        <v>101.244</v>
      </c>
      <c r="N137" s="13">
        <f t="shared" si="54"/>
        <v>158.19374999999999</v>
      </c>
      <c r="O137" s="31"/>
    </row>
    <row r="138" spans="1:15" s="12" customFormat="1" ht="16.5" x14ac:dyDescent="0.2">
      <c r="A138" s="30"/>
      <c r="B138" s="4" t="s">
        <v>37</v>
      </c>
      <c r="C138" s="14">
        <v>38</v>
      </c>
      <c r="D138" s="13">
        <f t="shared" si="50"/>
        <v>9.5</v>
      </c>
      <c r="E138" s="14">
        <v>0</v>
      </c>
      <c r="F138" s="13">
        <f t="shared" si="51"/>
        <v>0</v>
      </c>
      <c r="G138" s="14">
        <f>E37</f>
        <v>7.2380000000000004</v>
      </c>
      <c r="H138" s="13">
        <f t="shared" si="52"/>
        <v>76.18947368421054</v>
      </c>
      <c r="I138" s="14">
        <v>38</v>
      </c>
      <c r="J138" s="13">
        <v>100</v>
      </c>
      <c r="K138" s="14">
        <f>SUM(E138+K113)</f>
        <v>46.628000000000007</v>
      </c>
      <c r="L138" s="13">
        <f t="shared" si="53"/>
        <v>122.70526315789476</v>
      </c>
      <c r="M138" s="14">
        <f>SUM(G138+M113)</f>
        <v>39.506999999999998</v>
      </c>
      <c r="N138" s="13">
        <f t="shared" si="54"/>
        <v>103.96578947368421</v>
      </c>
      <c r="O138" s="31"/>
    </row>
    <row r="139" spans="1:15" s="12" customFormat="1" ht="16.5" x14ac:dyDescent="0.2">
      <c r="A139" s="30"/>
      <c r="B139" s="4" t="s">
        <v>38</v>
      </c>
      <c r="C139" s="14">
        <v>38</v>
      </c>
      <c r="D139" s="13">
        <f t="shared" si="50"/>
        <v>9.5</v>
      </c>
      <c r="E139" s="14">
        <v>54.055</v>
      </c>
      <c r="F139" s="13">
        <f t="shared" si="51"/>
        <v>569</v>
      </c>
      <c r="G139" s="14">
        <f>E38</f>
        <v>20.84</v>
      </c>
      <c r="H139" s="13">
        <f t="shared" si="52"/>
        <v>219.36842105263159</v>
      </c>
      <c r="I139" s="14">
        <v>38</v>
      </c>
      <c r="J139" s="13">
        <v>100</v>
      </c>
      <c r="K139" s="14">
        <f>SUM(E139+K114)</f>
        <v>115.092</v>
      </c>
      <c r="L139" s="13">
        <f t="shared" si="53"/>
        <v>302.87368421052633</v>
      </c>
      <c r="M139" s="14">
        <f>SUM(G139+M114)</f>
        <v>68.948999999999998</v>
      </c>
      <c r="N139" s="13">
        <f t="shared" si="54"/>
        <v>181.44473684210524</v>
      </c>
      <c r="O139" s="31"/>
    </row>
    <row r="140" spans="1:15" s="12" customFormat="1" ht="16.5" x14ac:dyDescent="0.2">
      <c r="A140" s="32" t="s">
        <v>39</v>
      </c>
      <c r="B140" s="32"/>
      <c r="C140" s="20">
        <f>SUM(C135:C139)</f>
        <v>268</v>
      </c>
      <c r="D140" s="19">
        <f t="shared" si="50"/>
        <v>67</v>
      </c>
      <c r="E140" s="20">
        <f>SUM(E135:E139)</f>
        <v>68.718000000000004</v>
      </c>
      <c r="F140" s="19">
        <f t="shared" si="51"/>
        <v>102.56417910447762</v>
      </c>
      <c r="G140" s="20">
        <f>SUM(G135:G139)</f>
        <v>88.491</v>
      </c>
      <c r="H140" s="19">
        <f t="shared" si="52"/>
        <v>132.07611940298509</v>
      </c>
      <c r="I140" s="20">
        <f>SUM(I135:I139)</f>
        <v>268</v>
      </c>
      <c r="J140" s="19">
        <v>100</v>
      </c>
      <c r="K140" s="20">
        <f>SUM(E140+K115)</f>
        <v>293.80400000000003</v>
      </c>
      <c r="L140" s="19">
        <f t="shared" si="53"/>
        <v>109.62835820895523</v>
      </c>
      <c r="M140" s="20">
        <f>SUM(G140+M115)</f>
        <v>301.81900000000002</v>
      </c>
      <c r="N140" s="19">
        <f t="shared" si="54"/>
        <v>112.61902985074627</v>
      </c>
      <c r="O140" s="31"/>
    </row>
    <row r="141" spans="1:15" s="12" customFormat="1" ht="15.75" x14ac:dyDescent="0.2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</row>
    <row r="142" spans="1:15" s="12" customFormat="1" ht="31.35" customHeight="1" x14ac:dyDescent="0.2">
      <c r="A142" s="34" t="s">
        <v>40</v>
      </c>
      <c r="B142" s="16" t="s">
        <v>41</v>
      </c>
      <c r="C142" s="14">
        <v>9750</v>
      </c>
      <c r="D142" s="13">
        <f t="shared" ref="D142:D146" si="55">SUM(C142/4)</f>
        <v>2437.5</v>
      </c>
      <c r="E142" s="15">
        <v>1107</v>
      </c>
      <c r="F142" s="13">
        <f t="shared" ref="F142:F147" si="56">SUM(E142*100)/D142</f>
        <v>45.415384615384617</v>
      </c>
      <c r="G142" s="15">
        <f>E41</f>
        <v>2800</v>
      </c>
      <c r="H142" s="13">
        <f t="shared" ref="H142:H147" si="57">SUM(G142*100)/D142</f>
        <v>114.87179487179488</v>
      </c>
      <c r="I142" s="14">
        <v>9750</v>
      </c>
      <c r="J142" s="13">
        <v>100</v>
      </c>
      <c r="K142" s="15">
        <f>SUM(E142+K117)</f>
        <v>9541</v>
      </c>
      <c r="L142" s="13">
        <f t="shared" ref="L142:L147" si="58">SUM(K142*100)/I142</f>
        <v>97.856410256410257</v>
      </c>
      <c r="M142" s="15">
        <f>SUM(G142+M117)</f>
        <v>6955</v>
      </c>
      <c r="N142" s="13">
        <f t="shared" ref="N142:N147" si="59">SUM(M142*100)/I142</f>
        <v>71.333333333333329</v>
      </c>
      <c r="O142" s="31" t="s">
        <v>42</v>
      </c>
    </row>
    <row r="143" spans="1:15" s="12" customFormat="1" ht="33" x14ac:dyDescent="0.2">
      <c r="A143" s="34"/>
      <c r="B143" s="16" t="s">
        <v>43</v>
      </c>
      <c r="C143" s="14">
        <v>5256</v>
      </c>
      <c r="D143" s="13">
        <f t="shared" si="55"/>
        <v>1314</v>
      </c>
      <c r="E143" s="15">
        <v>1249</v>
      </c>
      <c r="F143" s="13">
        <f t="shared" si="56"/>
        <v>95.053272450532731</v>
      </c>
      <c r="G143" s="15">
        <f>E42</f>
        <v>1525</v>
      </c>
      <c r="H143" s="13">
        <f t="shared" si="57"/>
        <v>116.05783866057838</v>
      </c>
      <c r="I143" s="14">
        <v>5256</v>
      </c>
      <c r="J143" s="13">
        <v>100</v>
      </c>
      <c r="K143" s="15">
        <f>SUM(E143+K118)</f>
        <v>6136</v>
      </c>
      <c r="L143" s="13">
        <f t="shared" si="58"/>
        <v>116.74277016742771</v>
      </c>
      <c r="M143" s="15">
        <f>SUM(G143+M118)</f>
        <v>6038</v>
      </c>
      <c r="N143" s="13">
        <f t="shared" si="59"/>
        <v>114.87823439878234</v>
      </c>
      <c r="O143" s="31"/>
    </row>
    <row r="144" spans="1:15" s="12" customFormat="1" ht="33" x14ac:dyDescent="0.2">
      <c r="A144" s="34"/>
      <c r="B144" s="16" t="s">
        <v>44</v>
      </c>
      <c r="C144" s="14">
        <v>5760</v>
      </c>
      <c r="D144" s="13">
        <f t="shared" si="55"/>
        <v>1440</v>
      </c>
      <c r="E144" s="15">
        <v>1049</v>
      </c>
      <c r="F144" s="13">
        <f t="shared" si="56"/>
        <v>72.847222222222229</v>
      </c>
      <c r="G144" s="15">
        <f>E43</f>
        <v>2064</v>
      </c>
      <c r="H144" s="13">
        <f t="shared" si="57"/>
        <v>143.33333333333334</v>
      </c>
      <c r="I144" s="14">
        <v>5760</v>
      </c>
      <c r="J144" s="13">
        <v>100</v>
      </c>
      <c r="K144" s="15">
        <f>SUM(E144+K119)</f>
        <v>6001</v>
      </c>
      <c r="L144" s="13">
        <f t="shared" si="58"/>
        <v>104.18402777777777</v>
      </c>
      <c r="M144" s="15">
        <f>SUM(G144+M119)</f>
        <v>6316</v>
      </c>
      <c r="N144" s="13">
        <f t="shared" si="59"/>
        <v>109.65277777777777</v>
      </c>
      <c r="O144" s="31"/>
    </row>
    <row r="145" spans="1:15" s="12" customFormat="1" ht="33" x14ac:dyDescent="0.2">
      <c r="A145" s="34"/>
      <c r="B145" s="16" t="s">
        <v>45</v>
      </c>
      <c r="C145" s="14">
        <v>5256</v>
      </c>
      <c r="D145" s="13">
        <f t="shared" si="55"/>
        <v>1314</v>
      </c>
      <c r="E145" s="15">
        <v>762</v>
      </c>
      <c r="F145" s="13">
        <f t="shared" si="56"/>
        <v>57.990867579908674</v>
      </c>
      <c r="G145" s="15">
        <f>E44</f>
        <v>1186</v>
      </c>
      <c r="H145" s="13">
        <f t="shared" si="57"/>
        <v>90.25875190258752</v>
      </c>
      <c r="I145" s="14">
        <v>5256</v>
      </c>
      <c r="J145" s="13">
        <v>100</v>
      </c>
      <c r="K145" s="15">
        <f>SUM(E145+K120)</f>
        <v>4061</v>
      </c>
      <c r="L145" s="13">
        <f t="shared" si="58"/>
        <v>77.264079147640786</v>
      </c>
      <c r="M145" s="15">
        <f>SUM(G145+M120)</f>
        <v>4128</v>
      </c>
      <c r="N145" s="13">
        <f t="shared" si="59"/>
        <v>78.538812785388131</v>
      </c>
      <c r="O145" s="31"/>
    </row>
    <row r="146" spans="1:15" s="12" customFormat="1" ht="33" x14ac:dyDescent="0.2">
      <c r="A146" s="34"/>
      <c r="B146" s="16" t="s">
        <v>84</v>
      </c>
      <c r="C146" s="14">
        <v>2812</v>
      </c>
      <c r="D146" s="13">
        <f t="shared" si="55"/>
        <v>703</v>
      </c>
      <c r="E146" s="15">
        <v>651</v>
      </c>
      <c r="F146" s="13">
        <f t="shared" si="56"/>
        <v>92.603129445234714</v>
      </c>
      <c r="G146" s="15">
        <f>E45</f>
        <v>858</v>
      </c>
      <c r="H146" s="13">
        <f t="shared" si="57"/>
        <v>122.04836415362732</v>
      </c>
      <c r="I146" s="14">
        <v>2812</v>
      </c>
      <c r="J146" s="13">
        <v>100</v>
      </c>
      <c r="K146" s="15">
        <f>SUM(E146+K121)</f>
        <v>3130</v>
      </c>
      <c r="L146" s="13">
        <f t="shared" si="58"/>
        <v>111.30867709815078</v>
      </c>
      <c r="M146" s="15">
        <f>SUM(G146+M121)</f>
        <v>3698</v>
      </c>
      <c r="N146" s="13">
        <f t="shared" si="59"/>
        <v>131.50782361308677</v>
      </c>
      <c r="O146" s="31"/>
    </row>
    <row r="147" spans="1:15" s="12" customFormat="1" ht="16.5" x14ac:dyDescent="0.2">
      <c r="A147" s="32" t="s">
        <v>46</v>
      </c>
      <c r="B147" s="32"/>
      <c r="C147" s="20">
        <f>SUM(C142:C146)</f>
        <v>28834</v>
      </c>
      <c r="D147" s="19">
        <f>SUM(D142:D146)</f>
        <v>7208.5</v>
      </c>
      <c r="E147" s="21">
        <f>SUM(E142:E146)</f>
        <v>4818</v>
      </c>
      <c r="F147" s="19">
        <f t="shared" si="56"/>
        <v>66.837760976624821</v>
      </c>
      <c r="G147" s="21">
        <f>SUM(G142:G146)</f>
        <v>8433</v>
      </c>
      <c r="H147" s="19">
        <f t="shared" si="57"/>
        <v>116.98689047652077</v>
      </c>
      <c r="I147" s="20">
        <f>SUM(I142:I146)</f>
        <v>28834</v>
      </c>
      <c r="J147" s="19">
        <v>100</v>
      </c>
      <c r="K147" s="21">
        <f>SUM(K142:K146)</f>
        <v>28869</v>
      </c>
      <c r="L147" s="19">
        <f t="shared" si="58"/>
        <v>100.1213844766595</v>
      </c>
      <c r="M147" s="21">
        <f>SUM(M142:M146)</f>
        <v>27135</v>
      </c>
      <c r="N147" s="19">
        <f t="shared" si="59"/>
        <v>94.107650690157456</v>
      </c>
      <c r="O147" s="31"/>
    </row>
    <row r="152" spans="1:15" x14ac:dyDescent="0.2">
      <c r="A152" s="28" t="s">
        <v>47</v>
      </c>
      <c r="B152" s="28"/>
      <c r="C152" s="28"/>
      <c r="D152" s="28"/>
      <c r="E152" s="28"/>
      <c r="F152" s="28" t="s">
        <v>48</v>
      </c>
      <c r="G152" s="28"/>
      <c r="H152" s="28"/>
      <c r="I152" s="28"/>
      <c r="J152" s="28"/>
      <c r="K152" s="28" t="s">
        <v>49</v>
      </c>
      <c r="L152" s="28"/>
      <c r="M152" s="28"/>
      <c r="N152" s="28"/>
      <c r="O152" s="28"/>
    </row>
  </sheetData>
  <mergeCells count="144">
    <mergeCell ref="A14:O14"/>
    <mergeCell ref="A15:A19"/>
    <mergeCell ref="O15:O20"/>
    <mergeCell ref="A20:B20"/>
    <mergeCell ref="A25:E25"/>
    <mergeCell ref="F25:J25"/>
    <mergeCell ref="K25:O25"/>
    <mergeCell ref="O4:O6"/>
    <mergeCell ref="I5:J5"/>
    <mergeCell ref="K5:L5"/>
    <mergeCell ref="A8:A12"/>
    <mergeCell ref="O8:O13"/>
    <mergeCell ref="A13:B13"/>
    <mergeCell ref="A1:N1"/>
    <mergeCell ref="A2:N2"/>
    <mergeCell ref="A3:N3"/>
    <mergeCell ref="A4:A6"/>
    <mergeCell ref="B4:B6"/>
    <mergeCell ref="C4:C5"/>
    <mergeCell ref="D4:D5"/>
    <mergeCell ref="E4:F5"/>
    <mergeCell ref="G4:H5"/>
    <mergeCell ref="I4:L4"/>
    <mergeCell ref="M4:N5"/>
    <mergeCell ref="A40:O40"/>
    <mergeCell ref="A41:A45"/>
    <mergeCell ref="O41:O46"/>
    <mergeCell ref="A46:B46"/>
    <mergeCell ref="A51:E51"/>
    <mergeCell ref="F51:J51"/>
    <mergeCell ref="K51:O51"/>
    <mergeCell ref="O30:O32"/>
    <mergeCell ref="I31:J31"/>
    <mergeCell ref="K31:L31"/>
    <mergeCell ref="A34:A38"/>
    <mergeCell ref="O34:O39"/>
    <mergeCell ref="A39:B39"/>
    <mergeCell ref="A27:N27"/>
    <mergeCell ref="A28:N28"/>
    <mergeCell ref="A29:N29"/>
    <mergeCell ref="A30:A32"/>
    <mergeCell ref="B30:B32"/>
    <mergeCell ref="C30:C31"/>
    <mergeCell ref="D30:D31"/>
    <mergeCell ref="E30:F31"/>
    <mergeCell ref="G30:H31"/>
    <mergeCell ref="I30:L30"/>
    <mergeCell ref="M30:N31"/>
    <mergeCell ref="A66:O66"/>
    <mergeCell ref="A67:A71"/>
    <mergeCell ref="O67:O72"/>
    <mergeCell ref="A72:B72"/>
    <mergeCell ref="A77:E77"/>
    <mergeCell ref="F77:J77"/>
    <mergeCell ref="K77:O77"/>
    <mergeCell ref="O56:O58"/>
    <mergeCell ref="I57:J57"/>
    <mergeCell ref="K57:L57"/>
    <mergeCell ref="A60:A64"/>
    <mergeCell ref="O60:O65"/>
    <mergeCell ref="A65:B65"/>
    <mergeCell ref="A53:N53"/>
    <mergeCell ref="A54:N54"/>
    <mergeCell ref="A55:N55"/>
    <mergeCell ref="A56:A58"/>
    <mergeCell ref="B56:B58"/>
    <mergeCell ref="C56:C57"/>
    <mergeCell ref="D56:D57"/>
    <mergeCell ref="E56:F57"/>
    <mergeCell ref="G56:H57"/>
    <mergeCell ref="I56:L56"/>
    <mergeCell ref="M56:N57"/>
    <mergeCell ref="A91:O91"/>
    <mergeCell ref="A92:A96"/>
    <mergeCell ref="O92:O97"/>
    <mergeCell ref="A97:B97"/>
    <mergeCell ref="A102:E102"/>
    <mergeCell ref="F102:J102"/>
    <mergeCell ref="K102:O102"/>
    <mergeCell ref="O81:O83"/>
    <mergeCell ref="I82:J82"/>
    <mergeCell ref="K82:L82"/>
    <mergeCell ref="A85:A89"/>
    <mergeCell ref="O85:O90"/>
    <mergeCell ref="A90:B90"/>
    <mergeCell ref="A78:N78"/>
    <mergeCell ref="A79:N79"/>
    <mergeCell ref="A80:N80"/>
    <mergeCell ref="A81:A83"/>
    <mergeCell ref="B81:B83"/>
    <mergeCell ref="C81:C82"/>
    <mergeCell ref="D81:D82"/>
    <mergeCell ref="E81:F82"/>
    <mergeCell ref="G81:H82"/>
    <mergeCell ref="I81:L81"/>
    <mergeCell ref="M81:N82"/>
    <mergeCell ref="A103:N103"/>
    <mergeCell ref="A104:N104"/>
    <mergeCell ref="A105:N105"/>
    <mergeCell ref="A106:A108"/>
    <mergeCell ref="B106:B108"/>
    <mergeCell ref="C106:C107"/>
    <mergeCell ref="D106:D107"/>
    <mergeCell ref="E106:F107"/>
    <mergeCell ref="G106:H107"/>
    <mergeCell ref="I106:L106"/>
    <mergeCell ref="M106:N107"/>
    <mergeCell ref="A127:E127"/>
    <mergeCell ref="F127:J127"/>
    <mergeCell ref="K127:O127"/>
    <mergeCell ref="O106:O108"/>
    <mergeCell ref="I107:J107"/>
    <mergeCell ref="K107:L107"/>
    <mergeCell ref="A110:A114"/>
    <mergeCell ref="O110:O115"/>
    <mergeCell ref="A115:B115"/>
    <mergeCell ref="A116:O116"/>
    <mergeCell ref="A117:A121"/>
    <mergeCell ref="O117:O122"/>
    <mergeCell ref="A122:B122"/>
    <mergeCell ref="A128:N128"/>
    <mergeCell ref="A129:N129"/>
    <mergeCell ref="A130:N130"/>
    <mergeCell ref="A131:A133"/>
    <mergeCell ref="B131:B133"/>
    <mergeCell ref="C131:C132"/>
    <mergeCell ref="D131:D132"/>
    <mergeCell ref="E131:F132"/>
    <mergeCell ref="G131:H132"/>
    <mergeCell ref="I131:L131"/>
    <mergeCell ref="M131:N132"/>
    <mergeCell ref="A152:E152"/>
    <mergeCell ref="F152:J152"/>
    <mergeCell ref="K152:O152"/>
    <mergeCell ref="O131:O133"/>
    <mergeCell ref="I132:J132"/>
    <mergeCell ref="K132:L132"/>
    <mergeCell ref="A135:A139"/>
    <mergeCell ref="O135:O140"/>
    <mergeCell ref="A140:B140"/>
    <mergeCell ref="A141:O141"/>
    <mergeCell ref="A142:A146"/>
    <mergeCell ref="O142:O147"/>
    <mergeCell ref="A147:B147"/>
  </mergeCells>
  <pageMargins left="0.25" right="0.25" top="0.45833333333333298" bottom="0.45833333333333298" header="0.359722222222222" footer="0.359722222222222"/>
  <pageSetup paperSize="5" orientation="landscape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topLeftCell="A25" zoomScaleNormal="100" workbookViewId="0">
      <selection activeCell="D30" sqref="D30"/>
    </sheetView>
  </sheetViews>
  <sheetFormatPr defaultColWidth="11.5703125" defaultRowHeight="13.5" x14ac:dyDescent="0.25"/>
  <cols>
    <col min="1" max="1" width="12" style="2" customWidth="1"/>
    <col min="2" max="2" width="11" style="2" customWidth="1"/>
    <col min="3" max="3" width="10.5703125" style="2" customWidth="1"/>
    <col min="4" max="4" width="11.85546875" style="2" customWidth="1"/>
    <col min="5" max="12" width="10.5703125" style="2" customWidth="1"/>
    <col min="13" max="13" width="11.85546875" style="2" customWidth="1"/>
    <col min="14" max="14" width="11.5703125" style="2" customWidth="1"/>
    <col min="15" max="15" width="15.85546875" style="2" customWidth="1"/>
    <col min="16" max="16384" width="11.5703125" style="2"/>
  </cols>
  <sheetData>
    <row r="1" spans="1:15" ht="18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6" t="s">
        <v>50</v>
      </c>
    </row>
    <row r="2" spans="1:15" ht="18" x14ac:dyDescent="0.25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10"/>
    </row>
    <row r="3" spans="1:15" ht="18" x14ac:dyDescent="0.25">
      <c r="A3" s="28" t="s">
        <v>64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11"/>
    </row>
    <row r="4" spans="1:15" s="3" customFormat="1" ht="36.75" customHeight="1" x14ac:dyDescent="0.3">
      <c r="A4" s="29" t="s">
        <v>3</v>
      </c>
      <c r="B4" s="29" t="s">
        <v>4</v>
      </c>
      <c r="C4" s="29" t="s">
        <v>5</v>
      </c>
      <c r="D4" s="29" t="s">
        <v>6</v>
      </c>
      <c r="E4" s="29" t="s">
        <v>65</v>
      </c>
      <c r="F4" s="29"/>
      <c r="G4" s="29" t="s">
        <v>66</v>
      </c>
      <c r="H4" s="29"/>
      <c r="I4" s="29" t="s">
        <v>67</v>
      </c>
      <c r="J4" s="29"/>
      <c r="K4" s="29"/>
      <c r="L4" s="29"/>
      <c r="M4" s="29" t="s">
        <v>68</v>
      </c>
      <c r="N4" s="29"/>
      <c r="O4" s="29" t="s">
        <v>11</v>
      </c>
    </row>
    <row r="5" spans="1:15" s="3" customFormat="1" ht="30.75" customHeight="1" x14ac:dyDescent="0.3">
      <c r="A5" s="29"/>
      <c r="B5" s="29"/>
      <c r="C5" s="29"/>
      <c r="D5" s="29"/>
      <c r="E5" s="29"/>
      <c r="F5" s="29"/>
      <c r="G5" s="29"/>
      <c r="H5" s="29"/>
      <c r="I5" s="29" t="s">
        <v>12</v>
      </c>
      <c r="J5" s="29"/>
      <c r="K5" s="29" t="s">
        <v>13</v>
      </c>
      <c r="L5" s="29"/>
      <c r="M5" s="29"/>
      <c r="N5" s="29"/>
      <c r="O5" s="29"/>
    </row>
    <row r="6" spans="1:15" s="3" customFormat="1" ht="31.5" x14ac:dyDescent="0.3">
      <c r="A6" s="29"/>
      <c r="B6" s="29"/>
      <c r="C6" s="18" t="s">
        <v>14</v>
      </c>
      <c r="D6" s="17" t="s">
        <v>15</v>
      </c>
      <c r="E6" s="17" t="s">
        <v>16</v>
      </c>
      <c r="F6" s="17" t="s">
        <v>15</v>
      </c>
      <c r="G6" s="17" t="s">
        <v>16</v>
      </c>
      <c r="H6" s="17" t="s">
        <v>15</v>
      </c>
      <c r="I6" s="17" t="s">
        <v>16</v>
      </c>
      <c r="J6" s="17" t="s">
        <v>15</v>
      </c>
      <c r="K6" s="17" t="s">
        <v>16</v>
      </c>
      <c r="L6" s="17" t="s">
        <v>15</v>
      </c>
      <c r="M6" s="17" t="s">
        <v>16</v>
      </c>
      <c r="N6" s="17" t="s">
        <v>15</v>
      </c>
      <c r="O6" s="29"/>
    </row>
    <row r="7" spans="1:15" s="3" customFormat="1" ht="15.75" x14ac:dyDescent="0.3">
      <c r="A7" s="17" t="s">
        <v>17</v>
      </c>
      <c r="B7" s="17" t="s">
        <v>18</v>
      </c>
      <c r="C7" s="17" t="s">
        <v>19</v>
      </c>
      <c r="D7" s="17" t="s">
        <v>20</v>
      </c>
      <c r="E7" s="17" t="s">
        <v>21</v>
      </c>
      <c r="F7" s="17" t="s">
        <v>22</v>
      </c>
      <c r="G7" s="17" t="s">
        <v>23</v>
      </c>
      <c r="H7" s="17" t="s">
        <v>24</v>
      </c>
      <c r="I7" s="17" t="s">
        <v>25</v>
      </c>
      <c r="J7" s="17" t="s">
        <v>26</v>
      </c>
      <c r="K7" s="17" t="s">
        <v>27</v>
      </c>
      <c r="L7" s="17" t="s">
        <v>28</v>
      </c>
      <c r="M7" s="17" t="s">
        <v>29</v>
      </c>
      <c r="N7" s="17" t="s">
        <v>30</v>
      </c>
      <c r="O7" s="17" t="s">
        <v>31</v>
      </c>
    </row>
    <row r="8" spans="1:15" s="3" customFormat="1" ht="28.9" customHeight="1" x14ac:dyDescent="0.3">
      <c r="A8" s="30" t="s">
        <v>51</v>
      </c>
      <c r="B8" s="4" t="s">
        <v>52</v>
      </c>
      <c r="C8" s="14">
        <v>35.866</v>
      </c>
      <c r="D8" s="13">
        <f t="shared" ref="D8:D11" si="0">SUM(C8/4)</f>
        <v>8.9664999999999999</v>
      </c>
      <c r="E8" s="14">
        <v>0.68600000000000005</v>
      </c>
      <c r="F8" s="13">
        <f>SUM(E8*100)/D8</f>
        <v>7.6506998271343347</v>
      </c>
      <c r="G8" s="14">
        <v>8.4049999999999994</v>
      </c>
      <c r="H8" s="13">
        <f>SUM(G8*100)/D8</f>
        <v>93.737801817877639</v>
      </c>
      <c r="I8" s="14">
        <v>26.91</v>
      </c>
      <c r="J8" s="13">
        <v>75</v>
      </c>
      <c r="K8" s="14">
        <v>5.2039999999999997</v>
      </c>
      <c r="L8" s="13">
        <f>SUM(K8*100)/I8</f>
        <v>19.338535860274991</v>
      </c>
      <c r="M8" s="14">
        <v>12.427</v>
      </c>
      <c r="N8" s="13">
        <f>SUM(M8*100)/I8</f>
        <v>46.179858788554441</v>
      </c>
      <c r="O8" s="31" t="s">
        <v>53</v>
      </c>
    </row>
    <row r="9" spans="1:15" s="3" customFormat="1" ht="28.9" customHeight="1" x14ac:dyDescent="0.3">
      <c r="A9" s="30"/>
      <c r="B9" s="4" t="s">
        <v>54</v>
      </c>
      <c r="C9" s="14">
        <v>35.866</v>
      </c>
      <c r="D9" s="13">
        <f t="shared" si="0"/>
        <v>8.9664999999999999</v>
      </c>
      <c r="E9" s="14">
        <v>24.13</v>
      </c>
      <c r="F9" s="13">
        <f t="shared" ref="F9:F11" si="1">SUM(E9*100)/D9</f>
        <v>269.11280878826744</v>
      </c>
      <c r="G9" s="14">
        <v>30.498999999999999</v>
      </c>
      <c r="H9" s="13">
        <f t="shared" ref="H9:H11" si="2">SUM(G9*100)/D9</f>
        <v>340.14386884514585</v>
      </c>
      <c r="I9" s="14">
        <v>26.91</v>
      </c>
      <c r="J9" s="13">
        <v>75</v>
      </c>
      <c r="K9" s="14">
        <v>55.406999999999996</v>
      </c>
      <c r="L9" s="13">
        <f t="shared" ref="L9:L11" si="3">SUM(K9*100)/I9</f>
        <v>205.89743589743588</v>
      </c>
      <c r="M9" s="14">
        <v>56.343000000000004</v>
      </c>
      <c r="N9" s="13">
        <f t="shared" ref="N9:N11" si="4">SUM(M9*100)/I9</f>
        <v>209.37569676700113</v>
      </c>
      <c r="O9" s="31"/>
    </row>
    <row r="10" spans="1:15" s="3" customFormat="1" ht="28.9" customHeight="1" x14ac:dyDescent="0.3">
      <c r="A10" s="30"/>
      <c r="B10" s="4" t="s">
        <v>55</v>
      </c>
      <c r="C10" s="14">
        <v>35.866</v>
      </c>
      <c r="D10" s="13">
        <f t="shared" si="0"/>
        <v>8.9664999999999999</v>
      </c>
      <c r="E10" s="14">
        <v>0.97099999999999997</v>
      </c>
      <c r="F10" s="13">
        <f t="shared" si="1"/>
        <v>10.829197568728043</v>
      </c>
      <c r="G10" s="14">
        <v>2.1030000000000002</v>
      </c>
      <c r="H10" s="13">
        <f t="shared" si="2"/>
        <v>23.453967545865165</v>
      </c>
      <c r="I10" s="14">
        <v>26.91</v>
      </c>
      <c r="J10" s="13">
        <v>75</v>
      </c>
      <c r="K10" s="14">
        <v>4.9740000000000002</v>
      </c>
      <c r="L10" s="13">
        <f t="shared" si="3"/>
        <v>18.483835005574136</v>
      </c>
      <c r="M10" s="14">
        <v>15.916</v>
      </c>
      <c r="N10" s="13">
        <f t="shared" si="4"/>
        <v>59.145299145299148</v>
      </c>
      <c r="O10" s="31"/>
    </row>
    <row r="11" spans="1:15" s="3" customFormat="1" ht="28.9" customHeight="1" x14ac:dyDescent="0.3">
      <c r="A11" s="30"/>
      <c r="B11" s="4" t="s">
        <v>56</v>
      </c>
      <c r="C11" s="14">
        <v>35.866</v>
      </c>
      <c r="D11" s="13">
        <f t="shared" si="0"/>
        <v>8.9664999999999999</v>
      </c>
      <c r="E11" s="14">
        <v>14.603</v>
      </c>
      <c r="F11" s="13">
        <f t="shared" si="1"/>
        <v>162.86176322979981</v>
      </c>
      <c r="G11" s="14">
        <v>6.3890000000000002</v>
      </c>
      <c r="H11" s="13">
        <f t="shared" si="2"/>
        <v>71.254112529972673</v>
      </c>
      <c r="I11" s="14">
        <v>26.91</v>
      </c>
      <c r="J11" s="13">
        <v>75</v>
      </c>
      <c r="K11" s="14">
        <v>49.348999999999997</v>
      </c>
      <c r="L11" s="13">
        <f t="shared" si="3"/>
        <v>183.3853586027499</v>
      </c>
      <c r="M11" s="14">
        <v>23.864000000000001</v>
      </c>
      <c r="N11" s="13">
        <f t="shared" si="4"/>
        <v>88.680787811222601</v>
      </c>
      <c r="O11" s="31"/>
    </row>
    <row r="12" spans="1:15" s="3" customFormat="1" ht="28.9" customHeight="1" x14ac:dyDescent="0.3">
      <c r="A12" s="32" t="s">
        <v>57</v>
      </c>
      <c r="B12" s="32"/>
      <c r="C12" s="20">
        <f>SUM(C8:C11)</f>
        <v>143.464</v>
      </c>
      <c r="D12" s="19">
        <f>SUM(D8:D11)</f>
        <v>35.866</v>
      </c>
      <c r="E12" s="20">
        <f>SUM(E7:E11)</f>
        <v>40.39</v>
      </c>
      <c r="F12" s="19">
        <f t="shared" ref="F12" si="5">SUM(E12*100)/D12</f>
        <v>112.61361735348241</v>
      </c>
      <c r="G12" s="20">
        <f>SUM(G7:G11)</f>
        <v>47.396000000000001</v>
      </c>
      <c r="H12" s="19">
        <f t="shared" ref="H12" si="6">SUM(G12*100)/D12</f>
        <v>132.14743768471533</v>
      </c>
      <c r="I12" s="20">
        <f>SUM(I7:I11)</f>
        <v>107.64</v>
      </c>
      <c r="J12" s="19">
        <v>75</v>
      </c>
      <c r="K12" s="20">
        <f>SUM(K7:K11)</f>
        <v>114.934</v>
      </c>
      <c r="L12" s="19">
        <f t="shared" ref="L12" si="7">SUM(K12*100)/I12</f>
        <v>106.77629134150872</v>
      </c>
      <c r="M12" s="20">
        <f>SUM(M7:M11)</f>
        <v>108.55000000000001</v>
      </c>
      <c r="N12" s="19">
        <f t="shared" ref="N12" si="8">SUM(M12*100)/I12</f>
        <v>100.84541062801934</v>
      </c>
      <c r="O12" s="31"/>
    </row>
    <row r="13" spans="1:15" s="3" customFormat="1" ht="15.75" x14ac:dyDescent="0.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</row>
    <row r="14" spans="1:15" s="3" customFormat="1" ht="50.45" customHeight="1" x14ac:dyDescent="0.3">
      <c r="A14" s="34" t="s">
        <v>58</v>
      </c>
      <c r="B14" s="5" t="s">
        <v>59</v>
      </c>
      <c r="C14" s="14">
        <v>63.475000000000001</v>
      </c>
      <c r="D14" s="13">
        <f t="shared" ref="D14:D15" si="9">SUM(C14/4)</f>
        <v>15.86875</v>
      </c>
      <c r="E14" s="14">
        <v>1.365</v>
      </c>
      <c r="F14" s="13">
        <f t="shared" ref="F14:F15" si="10">SUM(E14*100)/D14</f>
        <v>8.6018117369042937</v>
      </c>
      <c r="G14" s="14">
        <v>3.1040000000000001</v>
      </c>
      <c r="H14" s="13">
        <f t="shared" ref="H14:H15" si="11">SUM(G14*100)/D14</f>
        <v>19.560456872784563</v>
      </c>
      <c r="I14" s="14">
        <v>47.61</v>
      </c>
      <c r="J14" s="13">
        <v>75</v>
      </c>
      <c r="K14" s="14">
        <v>8.2690000000000001</v>
      </c>
      <c r="L14" s="13">
        <f t="shared" ref="L14:L15" si="12">SUM(K14*100)/I14</f>
        <v>17.368199957992019</v>
      </c>
      <c r="M14" s="14">
        <v>9.3539999999999992</v>
      </c>
      <c r="N14" s="13">
        <f t="shared" ref="N14:N15" si="13">SUM(M14*100)/I14</f>
        <v>19.647132955261498</v>
      </c>
      <c r="O14" s="31" t="s">
        <v>60</v>
      </c>
    </row>
    <row r="15" spans="1:15" s="3" customFormat="1" ht="43.15" customHeight="1" x14ac:dyDescent="0.3">
      <c r="A15" s="34"/>
      <c r="B15" s="5" t="s">
        <v>61</v>
      </c>
      <c r="C15" s="14">
        <v>59.125</v>
      </c>
      <c r="D15" s="13">
        <f t="shared" si="9"/>
        <v>14.78125</v>
      </c>
      <c r="E15" s="14">
        <v>0.749</v>
      </c>
      <c r="F15" s="13">
        <f t="shared" si="10"/>
        <v>5.0672304439746307</v>
      </c>
      <c r="G15" s="14">
        <v>3.552</v>
      </c>
      <c r="H15" s="13">
        <f t="shared" si="11"/>
        <v>24.030443974630021</v>
      </c>
      <c r="I15" s="14">
        <v>44.34</v>
      </c>
      <c r="J15" s="13">
        <v>75</v>
      </c>
      <c r="K15" s="14">
        <v>4.6379999999999999</v>
      </c>
      <c r="L15" s="13">
        <f t="shared" si="12"/>
        <v>10.460081190798375</v>
      </c>
      <c r="M15" s="14">
        <v>10.823</v>
      </c>
      <c r="N15" s="13">
        <f t="shared" si="13"/>
        <v>24.409111411817769</v>
      </c>
      <c r="O15" s="31"/>
    </row>
    <row r="16" spans="1:15" s="3" customFormat="1" ht="29.1" customHeight="1" x14ac:dyDescent="0.3">
      <c r="A16" s="32" t="s">
        <v>62</v>
      </c>
      <c r="B16" s="32"/>
      <c r="C16" s="20">
        <f>SUM(C14:C15)</f>
        <v>122.6</v>
      </c>
      <c r="D16" s="19">
        <f>SUM(D14:D15)</f>
        <v>30.65</v>
      </c>
      <c r="E16" s="20">
        <f>SUM(E14:E15)</f>
        <v>2.1139999999999999</v>
      </c>
      <c r="F16" s="19">
        <f t="shared" ref="F16" si="14">SUM(E16*100)/D16</f>
        <v>6.8972267536704726</v>
      </c>
      <c r="G16" s="20">
        <f>SUM(G14:G15)</f>
        <v>6.6560000000000006</v>
      </c>
      <c r="H16" s="19">
        <f t="shared" ref="H16" si="15">SUM(G16*100)/D16</f>
        <v>21.71615008156607</v>
      </c>
      <c r="I16" s="20">
        <f>SUM(I14:I15)</f>
        <v>91.95</v>
      </c>
      <c r="J16" s="19">
        <v>75</v>
      </c>
      <c r="K16" s="20">
        <f>SUM(K14:K15)</f>
        <v>12.907</v>
      </c>
      <c r="L16" s="19">
        <f t="shared" ref="L16" si="16">SUM(K16*100)/I16</f>
        <v>14.036976617727026</v>
      </c>
      <c r="M16" s="20">
        <f>SUM(M14:M15)</f>
        <v>20.177</v>
      </c>
      <c r="N16" s="19">
        <f t="shared" ref="N16" si="17">SUM(M16*100)/I16</f>
        <v>21.943447525829257</v>
      </c>
      <c r="O16" s="31"/>
    </row>
    <row r="17" spans="1:15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8" x14ac:dyDescent="0.25">
      <c r="A21" s="28" t="s">
        <v>47</v>
      </c>
      <c r="B21" s="28"/>
      <c r="C21" s="28"/>
      <c r="D21" s="28"/>
      <c r="E21" s="28"/>
      <c r="F21" s="28" t="s">
        <v>48</v>
      </c>
      <c r="G21" s="28"/>
      <c r="H21" s="28"/>
      <c r="I21" s="28"/>
      <c r="J21" s="28"/>
      <c r="K21" s="28" t="s">
        <v>49</v>
      </c>
      <c r="L21" s="28"/>
      <c r="M21" s="28"/>
      <c r="N21" s="28"/>
      <c r="O21" s="28"/>
    </row>
    <row r="22" spans="1:15" ht="18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</row>
    <row r="23" spans="1:15" ht="18" x14ac:dyDescent="0.3">
      <c r="A23" s="28" t="s">
        <v>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6" t="s">
        <v>50</v>
      </c>
    </row>
    <row r="24" spans="1:15" ht="18" x14ac:dyDescent="0.25">
      <c r="A24" s="28" t="s">
        <v>2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10"/>
    </row>
    <row r="25" spans="1:15" ht="18" x14ac:dyDescent="0.25">
      <c r="A25" s="28" t="s">
        <v>73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11"/>
    </row>
    <row r="26" spans="1:15" s="3" customFormat="1" ht="36.75" customHeight="1" x14ac:dyDescent="0.3">
      <c r="A26" s="29" t="s">
        <v>3</v>
      </c>
      <c r="B26" s="29" t="s">
        <v>4</v>
      </c>
      <c r="C26" s="29" t="s">
        <v>5</v>
      </c>
      <c r="D26" s="29" t="s">
        <v>6</v>
      </c>
      <c r="E26" s="29" t="s">
        <v>69</v>
      </c>
      <c r="F26" s="29"/>
      <c r="G26" s="29" t="s">
        <v>70</v>
      </c>
      <c r="H26" s="29"/>
      <c r="I26" s="29" t="s">
        <v>71</v>
      </c>
      <c r="J26" s="29"/>
      <c r="K26" s="29"/>
      <c r="L26" s="29"/>
      <c r="M26" s="29" t="s">
        <v>72</v>
      </c>
      <c r="N26" s="29"/>
      <c r="O26" s="29" t="s">
        <v>11</v>
      </c>
    </row>
    <row r="27" spans="1:15" s="3" customFormat="1" ht="30.75" customHeight="1" x14ac:dyDescent="0.3">
      <c r="A27" s="29"/>
      <c r="B27" s="29"/>
      <c r="C27" s="29"/>
      <c r="D27" s="29"/>
      <c r="E27" s="29"/>
      <c r="F27" s="29"/>
      <c r="G27" s="29"/>
      <c r="H27" s="29"/>
      <c r="I27" s="29" t="s">
        <v>12</v>
      </c>
      <c r="J27" s="29"/>
      <c r="K27" s="29" t="s">
        <v>13</v>
      </c>
      <c r="L27" s="29"/>
      <c r="M27" s="29"/>
      <c r="N27" s="29"/>
      <c r="O27" s="29"/>
    </row>
    <row r="28" spans="1:15" s="3" customFormat="1" ht="31.5" x14ac:dyDescent="0.3">
      <c r="A28" s="29"/>
      <c r="B28" s="29"/>
      <c r="C28" s="18" t="s">
        <v>14</v>
      </c>
      <c r="D28" s="17" t="s">
        <v>15</v>
      </c>
      <c r="E28" s="17" t="s">
        <v>16</v>
      </c>
      <c r="F28" s="17" t="s">
        <v>15</v>
      </c>
      <c r="G28" s="17" t="s">
        <v>16</v>
      </c>
      <c r="H28" s="17" t="s">
        <v>15</v>
      </c>
      <c r="I28" s="17" t="s">
        <v>16</v>
      </c>
      <c r="J28" s="17" t="s">
        <v>15</v>
      </c>
      <c r="K28" s="17" t="s">
        <v>16</v>
      </c>
      <c r="L28" s="17" t="s">
        <v>15</v>
      </c>
      <c r="M28" s="17" t="s">
        <v>16</v>
      </c>
      <c r="N28" s="17" t="s">
        <v>15</v>
      </c>
      <c r="O28" s="29"/>
    </row>
    <row r="29" spans="1:15" s="3" customFormat="1" ht="15.75" x14ac:dyDescent="0.3">
      <c r="A29" s="17" t="s">
        <v>17</v>
      </c>
      <c r="B29" s="17" t="s">
        <v>18</v>
      </c>
      <c r="C29" s="17" t="s">
        <v>19</v>
      </c>
      <c r="D29" s="17" t="s">
        <v>20</v>
      </c>
      <c r="E29" s="17" t="s">
        <v>21</v>
      </c>
      <c r="F29" s="17" t="s">
        <v>22</v>
      </c>
      <c r="G29" s="17" t="s">
        <v>23</v>
      </c>
      <c r="H29" s="17" t="s">
        <v>24</v>
      </c>
      <c r="I29" s="17" t="s">
        <v>25</v>
      </c>
      <c r="J29" s="17" t="s">
        <v>26</v>
      </c>
      <c r="K29" s="17" t="s">
        <v>27</v>
      </c>
      <c r="L29" s="17" t="s">
        <v>28</v>
      </c>
      <c r="M29" s="17" t="s">
        <v>29</v>
      </c>
      <c r="N29" s="17" t="s">
        <v>30</v>
      </c>
      <c r="O29" s="17" t="s">
        <v>31</v>
      </c>
    </row>
    <row r="30" spans="1:15" s="3" customFormat="1" ht="28.9" customHeight="1" x14ac:dyDescent="0.3">
      <c r="A30" s="30" t="s">
        <v>51</v>
      </c>
      <c r="B30" s="4" t="s">
        <v>52</v>
      </c>
      <c r="C30" s="14">
        <v>35.866</v>
      </c>
      <c r="D30" s="13">
        <f t="shared" ref="D30:D33" si="18">SUM(C30/4)</f>
        <v>8.9664999999999999</v>
      </c>
      <c r="E30" s="14">
        <v>1.2390000000000001</v>
      </c>
      <c r="F30" s="13">
        <f>SUM(E30*100)/D30</f>
        <v>13.818100708191603</v>
      </c>
      <c r="G30" s="14">
        <v>3.8530000000000002</v>
      </c>
      <c r="H30" s="13">
        <f>SUM(G30*100)/D30</f>
        <v>42.971058941616015</v>
      </c>
      <c r="I30" s="14">
        <v>35.866</v>
      </c>
      <c r="J30" s="13">
        <v>100</v>
      </c>
      <c r="K30" s="14">
        <v>6.4429999999999996</v>
      </c>
      <c r="L30" s="13">
        <f>SUM(K30*100)/I30</f>
        <v>17.964088551831818</v>
      </c>
      <c r="M30" s="14">
        <v>16.28</v>
      </c>
      <c r="N30" s="13">
        <f>SUM(M30*100)/I30</f>
        <v>45.391178274689118</v>
      </c>
      <c r="O30" s="31" t="s">
        <v>53</v>
      </c>
    </row>
    <row r="31" spans="1:15" s="3" customFormat="1" ht="28.9" customHeight="1" x14ac:dyDescent="0.3">
      <c r="A31" s="30"/>
      <c r="B31" s="4" t="s">
        <v>54</v>
      </c>
      <c r="C31" s="14">
        <v>35.866</v>
      </c>
      <c r="D31" s="13">
        <f t="shared" si="18"/>
        <v>8.9664999999999999</v>
      </c>
      <c r="E31" s="14">
        <v>7.0960000000000001</v>
      </c>
      <c r="F31" s="13">
        <f t="shared" ref="F31:F34" si="19">SUM(E31*100)/D31</f>
        <v>79.139017453856027</v>
      </c>
      <c r="G31" s="14">
        <v>33.732999999999997</v>
      </c>
      <c r="H31" s="13">
        <f t="shared" ref="H31:H34" si="20">SUM(G31*100)/D31</f>
        <v>376.21145374449338</v>
      </c>
      <c r="I31" s="14">
        <v>35.866</v>
      </c>
      <c r="J31" s="13">
        <v>100</v>
      </c>
      <c r="K31" s="14">
        <v>62.503</v>
      </c>
      <c r="L31" s="13">
        <f t="shared" ref="L31:L34" si="21">SUM(K31*100)/I31</f>
        <v>174.26810907265934</v>
      </c>
      <c r="M31" s="14">
        <v>90.075999999999993</v>
      </c>
      <c r="N31" s="13">
        <f t="shared" ref="N31:N34" si="22">SUM(M31*100)/I31</f>
        <v>251.1459320805219</v>
      </c>
      <c r="O31" s="31"/>
    </row>
    <row r="32" spans="1:15" s="3" customFormat="1" ht="28.9" customHeight="1" x14ac:dyDescent="0.3">
      <c r="A32" s="30"/>
      <c r="B32" s="4" t="s">
        <v>55</v>
      </c>
      <c r="C32" s="14">
        <v>35.866</v>
      </c>
      <c r="D32" s="13">
        <f t="shared" si="18"/>
        <v>8.9664999999999999</v>
      </c>
      <c r="E32" s="14">
        <v>0.83299999999999996</v>
      </c>
      <c r="F32" s="13">
        <f t="shared" si="19"/>
        <v>9.290135504377405</v>
      </c>
      <c r="G32" s="14">
        <v>2.1309999999999998</v>
      </c>
      <c r="H32" s="13">
        <f t="shared" si="20"/>
        <v>23.766241008197174</v>
      </c>
      <c r="I32" s="14">
        <v>35.866</v>
      </c>
      <c r="J32" s="13">
        <v>100</v>
      </c>
      <c r="K32" s="14">
        <v>5.8070000000000004</v>
      </c>
      <c r="L32" s="13">
        <f t="shared" si="21"/>
        <v>16.190821390732172</v>
      </c>
      <c r="M32" s="14">
        <v>18.047000000000001</v>
      </c>
      <c r="N32" s="13">
        <f t="shared" si="22"/>
        <v>50.31784977415937</v>
      </c>
      <c r="O32" s="31"/>
    </row>
    <row r="33" spans="1:15" s="3" customFormat="1" ht="28.9" customHeight="1" x14ac:dyDescent="0.3">
      <c r="A33" s="30"/>
      <c r="B33" s="4" t="s">
        <v>56</v>
      </c>
      <c r="C33" s="14">
        <v>35.866</v>
      </c>
      <c r="D33" s="13">
        <f t="shared" si="18"/>
        <v>8.9664999999999999</v>
      </c>
      <c r="E33" s="14">
        <v>17.09</v>
      </c>
      <c r="F33" s="13">
        <f t="shared" si="19"/>
        <v>190.59833825907546</v>
      </c>
      <c r="G33" s="14">
        <v>5.49</v>
      </c>
      <c r="H33" s="13">
        <f t="shared" si="20"/>
        <v>61.227903864384096</v>
      </c>
      <c r="I33" s="14">
        <v>35.866</v>
      </c>
      <c r="J33" s="13">
        <v>100</v>
      </c>
      <c r="K33" s="14">
        <v>66.441000000000003</v>
      </c>
      <c r="L33" s="13">
        <f t="shared" si="21"/>
        <v>185.24786706072604</v>
      </c>
      <c r="M33" s="14">
        <v>29.353999999999999</v>
      </c>
      <c r="N33" s="13">
        <f t="shared" si="22"/>
        <v>81.843528690124359</v>
      </c>
      <c r="O33" s="31"/>
    </row>
    <row r="34" spans="1:15" s="3" customFormat="1" ht="28.9" customHeight="1" x14ac:dyDescent="0.3">
      <c r="A34" s="32" t="s">
        <v>57</v>
      </c>
      <c r="B34" s="32"/>
      <c r="C34" s="20">
        <f>SUM(C30:C33)</f>
        <v>143.464</v>
      </c>
      <c r="D34" s="19">
        <f>SUM(D30:D33)</f>
        <v>35.866</v>
      </c>
      <c r="E34" s="20">
        <f>SUM(E29:E33)</f>
        <v>26.258000000000003</v>
      </c>
      <c r="F34" s="19">
        <f t="shared" si="19"/>
        <v>73.211397981375129</v>
      </c>
      <c r="G34" s="20">
        <f>SUM(G29:G33)</f>
        <v>45.207000000000001</v>
      </c>
      <c r="H34" s="19">
        <f t="shared" si="20"/>
        <v>126.04416438967267</v>
      </c>
      <c r="I34" s="20">
        <f>SUM(I29:I33)</f>
        <v>143.464</v>
      </c>
      <c r="J34" s="19">
        <v>100</v>
      </c>
      <c r="K34" s="20">
        <f>SUM(K29:K33)</f>
        <v>141.19400000000002</v>
      </c>
      <c r="L34" s="19">
        <f t="shared" si="21"/>
        <v>98.417721518987349</v>
      </c>
      <c r="M34" s="20">
        <f>SUM(M29:M33)</f>
        <v>153.75700000000001</v>
      </c>
      <c r="N34" s="19">
        <f t="shared" si="22"/>
        <v>107.1746222048737</v>
      </c>
      <c r="O34" s="31"/>
    </row>
    <row r="35" spans="1:15" s="3" customFormat="1" ht="15.75" x14ac:dyDescent="0.3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</row>
    <row r="36" spans="1:15" s="3" customFormat="1" ht="50.45" customHeight="1" x14ac:dyDescent="0.3">
      <c r="A36" s="34" t="s">
        <v>58</v>
      </c>
      <c r="B36" s="5" t="s">
        <v>59</v>
      </c>
      <c r="C36" s="14">
        <v>63.475000000000001</v>
      </c>
      <c r="D36" s="13">
        <f t="shared" ref="D36:D37" si="23">SUM(C36/4)</f>
        <v>15.86875</v>
      </c>
      <c r="E36" s="14">
        <v>2.1459999999999999</v>
      </c>
      <c r="F36" s="13">
        <f t="shared" ref="F36:F38" si="24">SUM(E36*100)/D36</f>
        <v>13.523434423001181</v>
      </c>
      <c r="G36" s="14">
        <v>3.6150000000000002</v>
      </c>
      <c r="H36" s="13">
        <f t="shared" ref="H36:H38" si="25">SUM(G36*100)/D36</f>
        <v>22.780622292241038</v>
      </c>
      <c r="I36" s="14">
        <v>63.475000000000001</v>
      </c>
      <c r="J36" s="13">
        <v>100</v>
      </c>
      <c r="K36" s="14">
        <v>10.414999999999999</v>
      </c>
      <c r="L36" s="13">
        <f t="shared" ref="L36:L38" si="26">SUM(K36*100)/I36</f>
        <v>16.408034659314691</v>
      </c>
      <c r="M36" s="14">
        <v>12.968999999999999</v>
      </c>
      <c r="N36" s="13">
        <f t="shared" ref="N36:N38" si="27">SUM(M36*100)/I36</f>
        <v>20.431666010240249</v>
      </c>
      <c r="O36" s="31" t="s">
        <v>60</v>
      </c>
    </row>
    <row r="37" spans="1:15" s="3" customFormat="1" ht="43.15" customHeight="1" x14ac:dyDescent="0.3">
      <c r="A37" s="34"/>
      <c r="B37" s="5" t="s">
        <v>61</v>
      </c>
      <c r="C37" s="14">
        <v>59.125</v>
      </c>
      <c r="D37" s="13">
        <f t="shared" si="23"/>
        <v>14.78125</v>
      </c>
      <c r="E37" s="14">
        <v>2.0099999999999998</v>
      </c>
      <c r="F37" s="13">
        <f t="shared" si="24"/>
        <v>13.598308668076108</v>
      </c>
      <c r="G37" s="14">
        <v>4.0439999999999996</v>
      </c>
      <c r="H37" s="13">
        <f t="shared" si="25"/>
        <v>27.358985200845666</v>
      </c>
      <c r="I37" s="14">
        <v>59.125</v>
      </c>
      <c r="J37" s="13">
        <v>100</v>
      </c>
      <c r="K37" s="14">
        <v>6.6479999999999997</v>
      </c>
      <c r="L37" s="13">
        <f t="shared" si="26"/>
        <v>11.243974630021141</v>
      </c>
      <c r="M37" s="14">
        <v>14.867000000000001</v>
      </c>
      <c r="N37" s="13">
        <f t="shared" si="27"/>
        <v>25.145031712473575</v>
      </c>
      <c r="O37" s="31"/>
    </row>
    <row r="38" spans="1:15" s="3" customFormat="1" ht="29.1" customHeight="1" x14ac:dyDescent="0.3">
      <c r="A38" s="32" t="s">
        <v>62</v>
      </c>
      <c r="B38" s="32"/>
      <c r="C38" s="20">
        <f>SUM(C36:C37)</f>
        <v>122.6</v>
      </c>
      <c r="D38" s="19">
        <f>SUM(D36:D37)</f>
        <v>30.65</v>
      </c>
      <c r="E38" s="20">
        <f>SUM(E36:E37)</f>
        <v>4.1559999999999997</v>
      </c>
      <c r="F38" s="19">
        <f t="shared" si="24"/>
        <v>13.559543230016313</v>
      </c>
      <c r="G38" s="20">
        <f>SUM(G36:G37)</f>
        <v>7.6589999999999998</v>
      </c>
      <c r="H38" s="19">
        <f t="shared" si="25"/>
        <v>24.988580750407831</v>
      </c>
      <c r="I38" s="20">
        <f>SUM(I36:I37)</f>
        <v>122.6</v>
      </c>
      <c r="J38" s="19">
        <v>100</v>
      </c>
      <c r="K38" s="20">
        <f>SUM(K36:K37)</f>
        <v>17.062999999999999</v>
      </c>
      <c r="L38" s="19">
        <f t="shared" si="26"/>
        <v>13.917618270799348</v>
      </c>
      <c r="M38" s="20">
        <f>SUM(M36:M37)</f>
        <v>27.835999999999999</v>
      </c>
      <c r="N38" s="19">
        <f t="shared" si="27"/>
        <v>22.704730831973897</v>
      </c>
      <c r="O38" s="31"/>
    </row>
    <row r="39" spans="1:15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8" x14ac:dyDescent="0.25">
      <c r="A43" s="28" t="s">
        <v>47</v>
      </c>
      <c r="B43" s="28"/>
      <c r="C43" s="28"/>
      <c r="D43" s="28"/>
      <c r="E43" s="28"/>
      <c r="F43" s="28" t="s">
        <v>48</v>
      </c>
      <c r="G43" s="28"/>
      <c r="H43" s="28"/>
      <c r="I43" s="28"/>
      <c r="J43" s="28"/>
      <c r="K43" s="28" t="s">
        <v>49</v>
      </c>
      <c r="L43" s="28"/>
      <c r="M43" s="28"/>
      <c r="N43" s="28"/>
      <c r="O43" s="28"/>
    </row>
    <row r="44" spans="1:15" ht="18" x14ac:dyDescent="0.25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</row>
    <row r="45" spans="1:15" ht="18" x14ac:dyDescent="0.3">
      <c r="A45" s="28" t="s">
        <v>0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6" t="s">
        <v>50</v>
      </c>
    </row>
    <row r="46" spans="1:15" ht="18" x14ac:dyDescent="0.25">
      <c r="A46" s="28" t="s">
        <v>2</v>
      </c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10"/>
    </row>
    <row r="47" spans="1:15" ht="18" x14ac:dyDescent="0.25">
      <c r="A47" s="28" t="s">
        <v>74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11"/>
    </row>
    <row r="48" spans="1:15" s="3" customFormat="1" ht="36.75" customHeight="1" x14ac:dyDescent="0.3">
      <c r="A48" s="29" t="s">
        <v>3</v>
      </c>
      <c r="B48" s="29" t="s">
        <v>4</v>
      </c>
      <c r="C48" s="29" t="s">
        <v>5</v>
      </c>
      <c r="D48" s="29" t="s">
        <v>6</v>
      </c>
      <c r="E48" s="29" t="s">
        <v>75</v>
      </c>
      <c r="F48" s="29"/>
      <c r="G48" s="29" t="s">
        <v>76</v>
      </c>
      <c r="H48" s="29"/>
      <c r="I48" s="29" t="s">
        <v>77</v>
      </c>
      <c r="J48" s="29"/>
      <c r="K48" s="29"/>
      <c r="L48" s="29"/>
      <c r="M48" s="29" t="s">
        <v>78</v>
      </c>
      <c r="N48" s="29"/>
      <c r="O48" s="29" t="s">
        <v>11</v>
      </c>
    </row>
    <row r="49" spans="1:15" s="3" customFormat="1" ht="30.75" customHeight="1" x14ac:dyDescent="0.3">
      <c r="A49" s="29"/>
      <c r="B49" s="29"/>
      <c r="C49" s="29"/>
      <c r="D49" s="29"/>
      <c r="E49" s="29"/>
      <c r="F49" s="29"/>
      <c r="G49" s="29"/>
      <c r="H49" s="29"/>
      <c r="I49" s="29" t="s">
        <v>12</v>
      </c>
      <c r="J49" s="29"/>
      <c r="K49" s="29" t="s">
        <v>13</v>
      </c>
      <c r="L49" s="29"/>
      <c r="M49" s="29"/>
      <c r="N49" s="29"/>
      <c r="O49" s="29"/>
    </row>
    <row r="50" spans="1:15" s="3" customFormat="1" ht="31.5" x14ac:dyDescent="0.3">
      <c r="A50" s="29"/>
      <c r="B50" s="29"/>
      <c r="C50" s="18" t="s">
        <v>14</v>
      </c>
      <c r="D50" s="17" t="s">
        <v>15</v>
      </c>
      <c r="E50" s="17" t="s">
        <v>16</v>
      </c>
      <c r="F50" s="17" t="s">
        <v>15</v>
      </c>
      <c r="G50" s="17" t="s">
        <v>16</v>
      </c>
      <c r="H50" s="17" t="s">
        <v>15</v>
      </c>
      <c r="I50" s="17" t="s">
        <v>16</v>
      </c>
      <c r="J50" s="17" t="s">
        <v>15</v>
      </c>
      <c r="K50" s="17" t="s">
        <v>16</v>
      </c>
      <c r="L50" s="17" t="s">
        <v>15</v>
      </c>
      <c r="M50" s="17" t="s">
        <v>16</v>
      </c>
      <c r="N50" s="17" t="s">
        <v>15</v>
      </c>
      <c r="O50" s="29"/>
    </row>
    <row r="51" spans="1:15" s="3" customFormat="1" ht="15.75" x14ac:dyDescent="0.3">
      <c r="A51" s="17" t="s">
        <v>17</v>
      </c>
      <c r="B51" s="17" t="s">
        <v>18</v>
      </c>
      <c r="C51" s="17" t="s">
        <v>19</v>
      </c>
      <c r="D51" s="17" t="s">
        <v>20</v>
      </c>
      <c r="E51" s="17" t="s">
        <v>21</v>
      </c>
      <c r="F51" s="17" t="s">
        <v>22</v>
      </c>
      <c r="G51" s="17" t="s">
        <v>23</v>
      </c>
      <c r="H51" s="17" t="s">
        <v>24</v>
      </c>
      <c r="I51" s="17" t="s">
        <v>25</v>
      </c>
      <c r="J51" s="17" t="s">
        <v>26</v>
      </c>
      <c r="K51" s="17" t="s">
        <v>27</v>
      </c>
      <c r="L51" s="17" t="s">
        <v>28</v>
      </c>
      <c r="M51" s="17" t="s">
        <v>29</v>
      </c>
      <c r="N51" s="17" t="s">
        <v>30</v>
      </c>
      <c r="O51" s="17" t="s">
        <v>31</v>
      </c>
    </row>
    <row r="52" spans="1:15" s="3" customFormat="1" ht="28.9" customHeight="1" x14ac:dyDescent="0.3">
      <c r="A52" s="30" t="s">
        <v>51</v>
      </c>
      <c r="B52" s="4" t="s">
        <v>52</v>
      </c>
      <c r="C52" s="14">
        <v>35.866</v>
      </c>
      <c r="D52" s="13">
        <f t="shared" ref="D52:D55" si="28">SUM(C52/4)</f>
        <v>8.9664999999999999</v>
      </c>
      <c r="E52" s="14">
        <v>1.657</v>
      </c>
      <c r="F52" s="13">
        <f>SUM(E52*100)/D52</f>
        <v>18.479897395862377</v>
      </c>
      <c r="G52" s="14">
        <v>2.6429999999999998</v>
      </c>
      <c r="H52" s="13">
        <f>SUM(G52*100)/D52</f>
        <v>29.476384319411135</v>
      </c>
      <c r="I52" s="14">
        <v>8.9700000000000006</v>
      </c>
      <c r="J52" s="13">
        <v>25</v>
      </c>
      <c r="K52" s="14">
        <v>1.657</v>
      </c>
      <c r="L52" s="13">
        <f>SUM(K52*100)/I52</f>
        <v>18.472686733556298</v>
      </c>
      <c r="M52" s="14">
        <v>2.6429999999999998</v>
      </c>
      <c r="N52" s="13">
        <f>SUM(M52*100)/I52</f>
        <v>29.464882943143806</v>
      </c>
      <c r="O52" s="31" t="s">
        <v>53</v>
      </c>
    </row>
    <row r="53" spans="1:15" s="3" customFormat="1" ht="28.9" customHeight="1" x14ac:dyDescent="0.3">
      <c r="A53" s="30"/>
      <c r="B53" s="4" t="s">
        <v>54</v>
      </c>
      <c r="C53" s="14">
        <v>35.866</v>
      </c>
      <c r="D53" s="13">
        <f t="shared" si="28"/>
        <v>8.9664999999999999</v>
      </c>
      <c r="E53" s="14">
        <v>1.4510000000000001</v>
      </c>
      <c r="F53" s="13">
        <f t="shared" ref="F53:F56" si="29">SUM(E53*100)/D53</f>
        <v>16.182456922991133</v>
      </c>
      <c r="G53" s="14">
        <v>14.856</v>
      </c>
      <c r="H53" s="13">
        <f t="shared" ref="H53:H56" si="30">SUM(G53*100)/D53</f>
        <v>165.68337701444264</v>
      </c>
      <c r="I53" s="14">
        <v>8.9700000000000006</v>
      </c>
      <c r="J53" s="13">
        <v>25</v>
      </c>
      <c r="K53" s="14">
        <v>1.4510000000000001</v>
      </c>
      <c r="L53" s="13">
        <f t="shared" ref="L53:L56" si="31">SUM(K53*100)/I53</f>
        <v>16.176142697881826</v>
      </c>
      <c r="M53" s="14">
        <v>14.856</v>
      </c>
      <c r="N53" s="13">
        <f t="shared" ref="N53:N56" si="32">SUM(M53*100)/I53</f>
        <v>165.61872909698994</v>
      </c>
      <c r="O53" s="31"/>
    </row>
    <row r="54" spans="1:15" s="3" customFormat="1" ht="28.9" customHeight="1" x14ac:dyDescent="0.3">
      <c r="A54" s="30"/>
      <c r="B54" s="4" t="s">
        <v>55</v>
      </c>
      <c r="C54" s="14">
        <v>35.866</v>
      </c>
      <c r="D54" s="13">
        <f t="shared" si="28"/>
        <v>8.9664999999999999</v>
      </c>
      <c r="E54" s="14">
        <v>4.3949999999999996</v>
      </c>
      <c r="F54" s="13">
        <f t="shared" si="29"/>
        <v>49.015780962471418</v>
      </c>
      <c r="G54" s="14">
        <v>2.0430000000000001</v>
      </c>
      <c r="H54" s="13">
        <f t="shared" si="30"/>
        <v>22.784810126582279</v>
      </c>
      <c r="I54" s="14">
        <v>8.9700000000000006</v>
      </c>
      <c r="J54" s="13">
        <v>25</v>
      </c>
      <c r="K54" s="14">
        <v>4.3949999999999996</v>
      </c>
      <c r="L54" s="13">
        <f t="shared" si="31"/>
        <v>48.99665551839464</v>
      </c>
      <c r="M54" s="14">
        <v>2.0430000000000001</v>
      </c>
      <c r="N54" s="13">
        <f t="shared" si="32"/>
        <v>22.775919732441473</v>
      </c>
      <c r="O54" s="31"/>
    </row>
    <row r="55" spans="1:15" s="3" customFormat="1" ht="28.9" customHeight="1" x14ac:dyDescent="0.3">
      <c r="A55" s="30"/>
      <c r="B55" s="4" t="s">
        <v>56</v>
      </c>
      <c r="C55" s="14">
        <v>35.866</v>
      </c>
      <c r="D55" s="13">
        <f t="shared" si="28"/>
        <v>8.9664999999999999</v>
      </c>
      <c r="E55" s="14">
        <v>21.428999999999998</v>
      </c>
      <c r="F55" s="13">
        <f t="shared" si="29"/>
        <v>238.98957229688281</v>
      </c>
      <c r="G55" s="14">
        <v>18.335000000000001</v>
      </c>
      <c r="H55" s="13">
        <f t="shared" si="30"/>
        <v>204.48335470919534</v>
      </c>
      <c r="I55" s="14">
        <v>8.9700000000000006</v>
      </c>
      <c r="J55" s="13">
        <v>25</v>
      </c>
      <c r="K55" s="14">
        <v>21.428999999999998</v>
      </c>
      <c r="L55" s="13">
        <f t="shared" si="31"/>
        <v>238.89632107023405</v>
      </c>
      <c r="M55" s="14">
        <v>18.335000000000001</v>
      </c>
      <c r="N55" s="13">
        <f t="shared" si="32"/>
        <v>204.4035674470457</v>
      </c>
      <c r="O55" s="31"/>
    </row>
    <row r="56" spans="1:15" s="3" customFormat="1" ht="28.9" customHeight="1" x14ac:dyDescent="0.3">
      <c r="A56" s="32" t="s">
        <v>57</v>
      </c>
      <c r="B56" s="32"/>
      <c r="C56" s="20">
        <f>SUM(C52:C55)</f>
        <v>143.464</v>
      </c>
      <c r="D56" s="19">
        <f>SUM(D52:D55)</f>
        <v>35.866</v>
      </c>
      <c r="E56" s="20">
        <f>SUM(E51:E55)</f>
        <v>28.931999999999999</v>
      </c>
      <c r="F56" s="19">
        <f t="shared" si="29"/>
        <v>80.666926894551935</v>
      </c>
      <c r="G56" s="20">
        <f>SUM(G51:G55)</f>
        <v>37.876999999999995</v>
      </c>
      <c r="H56" s="19">
        <f t="shared" si="30"/>
        <v>105.60698154240784</v>
      </c>
      <c r="I56" s="20">
        <f>SUM(I51:I55)</f>
        <v>35.880000000000003</v>
      </c>
      <c r="J56" s="19">
        <v>25</v>
      </c>
      <c r="K56" s="20">
        <f>SUM(K51:K55)</f>
        <v>28.931999999999999</v>
      </c>
      <c r="L56" s="19">
        <f t="shared" si="31"/>
        <v>80.635451505016718</v>
      </c>
      <c r="M56" s="20">
        <f>SUM(M51:M55)</f>
        <v>37.876999999999995</v>
      </c>
      <c r="N56" s="19">
        <f t="shared" si="32"/>
        <v>105.56577480490522</v>
      </c>
      <c r="O56" s="31"/>
    </row>
    <row r="57" spans="1:15" s="3" customFormat="1" ht="15.75" x14ac:dyDescent="0.3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</row>
    <row r="58" spans="1:15" s="3" customFormat="1" ht="50.45" customHeight="1" x14ac:dyDescent="0.3">
      <c r="A58" s="34" t="s">
        <v>58</v>
      </c>
      <c r="B58" s="5" t="s">
        <v>59</v>
      </c>
      <c r="C58" s="14">
        <v>63.475000000000001</v>
      </c>
      <c r="D58" s="13">
        <f t="shared" ref="D58:D59" si="33">SUM(C58/4)</f>
        <v>15.86875</v>
      </c>
      <c r="E58" s="14">
        <v>2.9609999999999999</v>
      </c>
      <c r="F58" s="13">
        <f t="shared" ref="F58:F60" si="34">SUM(E58*100)/D58</f>
        <v>18.659314690823155</v>
      </c>
      <c r="G58" s="14">
        <v>3.532</v>
      </c>
      <c r="H58" s="13">
        <f t="shared" ref="H58:H60" si="35">SUM(G58*100)/D58</f>
        <v>22.257581725088617</v>
      </c>
      <c r="I58" s="14">
        <v>15.87</v>
      </c>
      <c r="J58" s="13">
        <v>25</v>
      </c>
      <c r="K58" s="14">
        <v>2.9609999999999999</v>
      </c>
      <c r="L58" s="13">
        <f t="shared" ref="L58:L60" si="36">SUM(K58*100)/I58</f>
        <v>18.657844990548202</v>
      </c>
      <c r="M58" s="14">
        <v>3.532</v>
      </c>
      <c r="N58" s="13">
        <f t="shared" ref="N58:N60" si="37">SUM(M58*100)/I58</f>
        <v>22.255828607435411</v>
      </c>
      <c r="O58" s="31" t="s">
        <v>60</v>
      </c>
    </row>
    <row r="59" spans="1:15" s="3" customFormat="1" ht="43.15" customHeight="1" x14ac:dyDescent="0.3">
      <c r="A59" s="34"/>
      <c r="B59" s="5" t="s">
        <v>61</v>
      </c>
      <c r="C59" s="14">
        <v>59.125</v>
      </c>
      <c r="D59" s="13">
        <f t="shared" si="33"/>
        <v>14.78125</v>
      </c>
      <c r="E59" s="14">
        <v>2.919</v>
      </c>
      <c r="F59" s="13">
        <f t="shared" si="34"/>
        <v>19.74799154334038</v>
      </c>
      <c r="G59" s="14">
        <v>1.7350000000000001</v>
      </c>
      <c r="H59" s="13">
        <f t="shared" si="35"/>
        <v>11.73784355179704</v>
      </c>
      <c r="I59" s="14">
        <v>14.78</v>
      </c>
      <c r="J59" s="13">
        <v>25</v>
      </c>
      <c r="K59" s="14">
        <v>2.919</v>
      </c>
      <c r="L59" s="13">
        <f t="shared" si="36"/>
        <v>19.749661705006766</v>
      </c>
      <c r="M59" s="14">
        <v>1.7350000000000001</v>
      </c>
      <c r="N59" s="13">
        <f t="shared" si="37"/>
        <v>11.738836265223275</v>
      </c>
      <c r="O59" s="31"/>
    </row>
    <row r="60" spans="1:15" s="3" customFormat="1" ht="29.1" customHeight="1" x14ac:dyDescent="0.3">
      <c r="A60" s="32" t="s">
        <v>62</v>
      </c>
      <c r="B60" s="32"/>
      <c r="C60" s="20">
        <f>SUM(C58:C59)</f>
        <v>122.6</v>
      </c>
      <c r="D60" s="19">
        <f>SUM(D58:D59)</f>
        <v>30.65</v>
      </c>
      <c r="E60" s="20">
        <f>SUM(E58:E59)</f>
        <v>5.88</v>
      </c>
      <c r="F60" s="19">
        <f t="shared" si="34"/>
        <v>19.184339314845026</v>
      </c>
      <c r="G60" s="20">
        <f>SUM(G58:G59)</f>
        <v>5.2670000000000003</v>
      </c>
      <c r="H60" s="19">
        <f t="shared" si="35"/>
        <v>17.184339314845026</v>
      </c>
      <c r="I60" s="20">
        <f>SUM(I58:I59)</f>
        <v>30.65</v>
      </c>
      <c r="J60" s="19">
        <v>25</v>
      </c>
      <c r="K60" s="20">
        <f>SUM(K58:K59)</f>
        <v>5.88</v>
      </c>
      <c r="L60" s="19">
        <f t="shared" si="36"/>
        <v>19.184339314845026</v>
      </c>
      <c r="M60" s="20">
        <f>SUM(M58:M59)</f>
        <v>5.2670000000000003</v>
      </c>
      <c r="N60" s="19">
        <f t="shared" si="37"/>
        <v>17.184339314845026</v>
      </c>
      <c r="O60" s="31"/>
    </row>
    <row r="61" spans="1:15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8" x14ac:dyDescent="0.25">
      <c r="A65" s="28" t="s">
        <v>47</v>
      </c>
      <c r="B65" s="28"/>
      <c r="C65" s="28"/>
      <c r="D65" s="28"/>
      <c r="E65" s="28"/>
      <c r="F65" s="28" t="s">
        <v>48</v>
      </c>
      <c r="G65" s="28"/>
      <c r="H65" s="28"/>
      <c r="I65" s="28"/>
      <c r="J65" s="28"/>
      <c r="K65" s="28" t="s">
        <v>49</v>
      </c>
      <c r="L65" s="28"/>
      <c r="M65" s="28"/>
      <c r="N65" s="28"/>
      <c r="O65" s="28"/>
    </row>
    <row r="66" spans="1:15" ht="18" x14ac:dyDescent="0.2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</row>
    <row r="67" spans="1:15" ht="18" x14ac:dyDescent="0.3">
      <c r="A67" s="28" t="s">
        <v>0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6" t="s">
        <v>50</v>
      </c>
    </row>
    <row r="68" spans="1:15" ht="18" x14ac:dyDescent="0.25">
      <c r="A68" s="28" t="s">
        <v>2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10"/>
    </row>
    <row r="69" spans="1:15" ht="18" x14ac:dyDescent="0.25">
      <c r="A69" s="28" t="s">
        <v>79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11"/>
    </row>
    <row r="70" spans="1:15" s="3" customFormat="1" ht="36.75" customHeight="1" x14ac:dyDescent="0.3">
      <c r="A70" s="29" t="s">
        <v>3</v>
      </c>
      <c r="B70" s="29" t="s">
        <v>4</v>
      </c>
      <c r="C70" s="29" t="s">
        <v>5</v>
      </c>
      <c r="D70" s="29" t="s">
        <v>6</v>
      </c>
      <c r="E70" s="29" t="s">
        <v>80</v>
      </c>
      <c r="F70" s="29"/>
      <c r="G70" s="29" t="s">
        <v>81</v>
      </c>
      <c r="H70" s="29"/>
      <c r="I70" s="29" t="s">
        <v>82</v>
      </c>
      <c r="J70" s="29"/>
      <c r="K70" s="29"/>
      <c r="L70" s="29"/>
      <c r="M70" s="29" t="s">
        <v>83</v>
      </c>
      <c r="N70" s="29"/>
      <c r="O70" s="29" t="s">
        <v>11</v>
      </c>
    </row>
    <row r="71" spans="1:15" s="3" customFormat="1" ht="30.75" customHeight="1" x14ac:dyDescent="0.3">
      <c r="A71" s="29"/>
      <c r="B71" s="29"/>
      <c r="C71" s="29"/>
      <c r="D71" s="29"/>
      <c r="E71" s="29"/>
      <c r="F71" s="29"/>
      <c r="G71" s="29"/>
      <c r="H71" s="29"/>
      <c r="I71" s="29" t="s">
        <v>12</v>
      </c>
      <c r="J71" s="29"/>
      <c r="K71" s="29" t="s">
        <v>13</v>
      </c>
      <c r="L71" s="29"/>
      <c r="M71" s="29"/>
      <c r="N71" s="29"/>
      <c r="O71" s="29"/>
    </row>
    <row r="72" spans="1:15" s="3" customFormat="1" ht="31.5" x14ac:dyDescent="0.3">
      <c r="A72" s="29"/>
      <c r="B72" s="29"/>
      <c r="C72" s="18" t="s">
        <v>14</v>
      </c>
      <c r="D72" s="17" t="s">
        <v>15</v>
      </c>
      <c r="E72" s="17" t="s">
        <v>16</v>
      </c>
      <c r="F72" s="17" t="s">
        <v>15</v>
      </c>
      <c r="G72" s="17" t="s">
        <v>16</v>
      </c>
      <c r="H72" s="17" t="s">
        <v>15</v>
      </c>
      <c r="I72" s="17" t="s">
        <v>16</v>
      </c>
      <c r="J72" s="17" t="s">
        <v>15</v>
      </c>
      <c r="K72" s="17" t="s">
        <v>16</v>
      </c>
      <c r="L72" s="17" t="s">
        <v>15</v>
      </c>
      <c r="M72" s="17" t="s">
        <v>16</v>
      </c>
      <c r="N72" s="17" t="s">
        <v>15</v>
      </c>
      <c r="O72" s="29"/>
    </row>
    <row r="73" spans="1:15" s="3" customFormat="1" ht="15.75" x14ac:dyDescent="0.3">
      <c r="A73" s="17" t="s">
        <v>17</v>
      </c>
      <c r="B73" s="17" t="s">
        <v>18</v>
      </c>
      <c r="C73" s="17" t="s">
        <v>19</v>
      </c>
      <c r="D73" s="17" t="s">
        <v>20</v>
      </c>
      <c r="E73" s="17" t="s">
        <v>21</v>
      </c>
      <c r="F73" s="17" t="s">
        <v>22</v>
      </c>
      <c r="G73" s="17" t="s">
        <v>23</v>
      </c>
      <c r="H73" s="17" t="s">
        <v>24</v>
      </c>
      <c r="I73" s="17" t="s">
        <v>25</v>
      </c>
      <c r="J73" s="17" t="s">
        <v>26</v>
      </c>
      <c r="K73" s="17" t="s">
        <v>27</v>
      </c>
      <c r="L73" s="17" t="s">
        <v>28</v>
      </c>
      <c r="M73" s="17" t="s">
        <v>29</v>
      </c>
      <c r="N73" s="17" t="s">
        <v>30</v>
      </c>
      <c r="O73" s="17" t="s">
        <v>31</v>
      </c>
    </row>
    <row r="74" spans="1:15" s="3" customFormat="1" ht="28.9" customHeight="1" x14ac:dyDescent="0.3">
      <c r="A74" s="30" t="s">
        <v>51</v>
      </c>
      <c r="B74" s="4" t="s">
        <v>52</v>
      </c>
      <c r="C74" s="14">
        <v>35.866</v>
      </c>
      <c r="D74" s="13">
        <f t="shared" ref="D74:D77" si="38">SUM(C74/4)</f>
        <v>8.9664999999999999</v>
      </c>
      <c r="E74" s="14">
        <v>1.631</v>
      </c>
      <c r="F74" s="13">
        <f>SUM(E74*100)/D74</f>
        <v>18.18992918083979</v>
      </c>
      <c r="G74" s="14">
        <v>1.875</v>
      </c>
      <c r="H74" s="13">
        <f>SUM(G74*100)/D74</f>
        <v>20.911169352590196</v>
      </c>
      <c r="I74" s="14">
        <v>17.940000000000001</v>
      </c>
      <c r="J74" s="13">
        <v>50</v>
      </c>
      <c r="K74" s="14">
        <f>SUM(E74+K52)</f>
        <v>3.2880000000000003</v>
      </c>
      <c r="L74" s="13">
        <f>SUM(K74*100)/I74</f>
        <v>18.327759197324415</v>
      </c>
      <c r="M74" s="14">
        <f>SUM(G74+M52)</f>
        <v>4.5179999999999998</v>
      </c>
      <c r="N74" s="13">
        <f>SUM(M74*100)/I74</f>
        <v>25.18394648829431</v>
      </c>
      <c r="O74" s="31" t="s">
        <v>53</v>
      </c>
    </row>
    <row r="75" spans="1:15" s="3" customFormat="1" ht="28.9" customHeight="1" x14ac:dyDescent="0.3">
      <c r="A75" s="30"/>
      <c r="B75" s="4" t="s">
        <v>54</v>
      </c>
      <c r="C75" s="14">
        <v>35.866</v>
      </c>
      <c r="D75" s="13">
        <f t="shared" si="38"/>
        <v>8.9664999999999999</v>
      </c>
      <c r="E75" s="14">
        <v>1.538</v>
      </c>
      <c r="F75" s="13">
        <f t="shared" ref="F75:F78" si="39">SUM(E75*100)/D75</f>
        <v>17.152735180951321</v>
      </c>
      <c r="G75" s="14">
        <v>16.420999999999999</v>
      </c>
      <c r="H75" s="13">
        <f t="shared" ref="H75:H78" si="40">SUM(G75*100)/D75</f>
        <v>183.13723303407124</v>
      </c>
      <c r="I75" s="14">
        <v>17.940000000000001</v>
      </c>
      <c r="J75" s="13">
        <v>50</v>
      </c>
      <c r="K75" s="14">
        <f>SUM(E75+K53)</f>
        <v>2.9889999999999999</v>
      </c>
      <c r="L75" s="13">
        <f t="shared" ref="L75:L78" si="41">SUM(K75*100)/I75</f>
        <v>16.661092530657747</v>
      </c>
      <c r="M75" s="14">
        <f>SUM(G75+M53)</f>
        <v>31.277000000000001</v>
      </c>
      <c r="N75" s="13">
        <f t="shared" ref="N75:N78" si="42">SUM(M75*100)/I75</f>
        <v>174.3422519509476</v>
      </c>
      <c r="O75" s="31"/>
    </row>
    <row r="76" spans="1:15" s="3" customFormat="1" ht="28.9" customHeight="1" x14ac:dyDescent="0.3">
      <c r="A76" s="30"/>
      <c r="B76" s="4" t="s">
        <v>55</v>
      </c>
      <c r="C76" s="14">
        <v>35.866</v>
      </c>
      <c r="D76" s="13">
        <f t="shared" si="38"/>
        <v>8.9664999999999999</v>
      </c>
      <c r="E76" s="14">
        <v>5.6230000000000002</v>
      </c>
      <c r="F76" s="13">
        <f t="shared" si="39"/>
        <v>62.711202810461167</v>
      </c>
      <c r="G76" s="14">
        <v>1.96</v>
      </c>
      <c r="H76" s="13">
        <f t="shared" si="40"/>
        <v>21.859142363240952</v>
      </c>
      <c r="I76" s="14">
        <v>17.940000000000001</v>
      </c>
      <c r="J76" s="13">
        <v>50</v>
      </c>
      <c r="K76" s="14">
        <f>SUM(E76+K54)</f>
        <v>10.018000000000001</v>
      </c>
      <c r="L76" s="13">
        <f t="shared" si="41"/>
        <v>55.841694537346712</v>
      </c>
      <c r="M76" s="14">
        <f>SUM(G76+M54)</f>
        <v>4.0030000000000001</v>
      </c>
      <c r="N76" s="13">
        <f t="shared" si="42"/>
        <v>22.313266443701224</v>
      </c>
      <c r="O76" s="31"/>
    </row>
    <row r="77" spans="1:15" s="3" customFormat="1" ht="28.9" customHeight="1" x14ac:dyDescent="0.3">
      <c r="A77" s="30"/>
      <c r="B77" s="4" t="s">
        <v>56</v>
      </c>
      <c r="C77" s="14">
        <v>35.866</v>
      </c>
      <c r="D77" s="13">
        <f t="shared" si="38"/>
        <v>8.9664999999999999</v>
      </c>
      <c r="E77" s="14">
        <v>8.0739999999999998</v>
      </c>
      <c r="F77" s="13">
        <f t="shared" si="39"/>
        <v>90.046283388167069</v>
      </c>
      <c r="G77" s="14">
        <v>16.411000000000001</v>
      </c>
      <c r="H77" s="13">
        <f t="shared" si="40"/>
        <v>183.02570679752412</v>
      </c>
      <c r="I77" s="14">
        <v>17.940000000000001</v>
      </c>
      <c r="J77" s="13">
        <v>50</v>
      </c>
      <c r="K77" s="14">
        <f>SUM(E77+K55)</f>
        <v>29.503</v>
      </c>
      <c r="L77" s="13">
        <f t="shared" si="41"/>
        <v>164.45373467112597</v>
      </c>
      <c r="M77" s="14">
        <f>SUM(G77+M55)</f>
        <v>34.746000000000002</v>
      </c>
      <c r="N77" s="13">
        <f t="shared" si="42"/>
        <v>193.67892976588629</v>
      </c>
      <c r="O77" s="31"/>
    </row>
    <row r="78" spans="1:15" s="3" customFormat="1" ht="28.9" customHeight="1" x14ac:dyDescent="0.3">
      <c r="A78" s="32" t="s">
        <v>57</v>
      </c>
      <c r="B78" s="32"/>
      <c r="C78" s="20">
        <f>SUM(C74:C77)</f>
        <v>143.464</v>
      </c>
      <c r="D78" s="19">
        <f>SUM(D74:D77)</f>
        <v>35.866</v>
      </c>
      <c r="E78" s="20">
        <f>SUM(E73:E77)</f>
        <v>16.866</v>
      </c>
      <c r="F78" s="19">
        <f t="shared" si="39"/>
        <v>47.025037640104834</v>
      </c>
      <c r="G78" s="20">
        <f>SUM(G73:G77)</f>
        <v>36.667000000000002</v>
      </c>
      <c r="H78" s="19">
        <f t="shared" si="40"/>
        <v>102.23331288685664</v>
      </c>
      <c r="I78" s="20">
        <f>SUM(I73:I77)</f>
        <v>71.760000000000005</v>
      </c>
      <c r="J78" s="19">
        <v>50</v>
      </c>
      <c r="K78" s="20">
        <f>SUM(K73:K77)</f>
        <v>45.798000000000002</v>
      </c>
      <c r="L78" s="19">
        <f t="shared" si="41"/>
        <v>63.821070234113712</v>
      </c>
      <c r="M78" s="20">
        <f>SUM(M73:M77)</f>
        <v>74.544000000000011</v>
      </c>
      <c r="N78" s="19">
        <f t="shared" si="42"/>
        <v>103.87959866220737</v>
      </c>
      <c r="O78" s="31"/>
    </row>
    <row r="79" spans="1:15" s="3" customFormat="1" ht="15.75" x14ac:dyDescent="0.3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</row>
    <row r="80" spans="1:15" s="3" customFormat="1" ht="50.45" customHeight="1" x14ac:dyDescent="0.3">
      <c r="A80" s="34" t="s">
        <v>58</v>
      </c>
      <c r="B80" s="5" t="s">
        <v>59</v>
      </c>
      <c r="C80" s="14">
        <v>63.475000000000001</v>
      </c>
      <c r="D80" s="13">
        <f t="shared" ref="D80:D81" si="43">SUM(C80/4)</f>
        <v>15.86875</v>
      </c>
      <c r="E80" s="14">
        <v>2.9220000000000002</v>
      </c>
      <c r="F80" s="13">
        <f>SUM(E80*100)/D80</f>
        <v>18.41354864119732</v>
      </c>
      <c r="G80" s="14">
        <v>3.3719999999999999</v>
      </c>
      <c r="H80" s="13">
        <f>SUM(G80*100)/D80</f>
        <v>21.24931075226467</v>
      </c>
      <c r="I80" s="14">
        <v>31.74</v>
      </c>
      <c r="J80" s="13">
        <v>50</v>
      </c>
      <c r="K80" s="14">
        <f>SUM(E80+K58)</f>
        <v>5.883</v>
      </c>
      <c r="L80" s="13">
        <f>SUM(K80*100)/I80</f>
        <v>18.534971644612476</v>
      </c>
      <c r="M80" s="14">
        <f>SUM(G80+M58)</f>
        <v>6.9039999999999999</v>
      </c>
      <c r="N80" s="13">
        <f>SUM(M80*100)/I80</f>
        <v>21.751732829237554</v>
      </c>
      <c r="O80" s="31" t="s">
        <v>60</v>
      </c>
    </row>
    <row r="81" spans="1:15" s="3" customFormat="1" ht="43.15" customHeight="1" x14ac:dyDescent="0.3">
      <c r="A81" s="34"/>
      <c r="B81" s="5" t="s">
        <v>61</v>
      </c>
      <c r="C81" s="14">
        <v>59.125</v>
      </c>
      <c r="D81" s="13">
        <f t="shared" si="43"/>
        <v>14.78125</v>
      </c>
      <c r="E81" s="14">
        <v>2.827</v>
      </c>
      <c r="F81" s="13">
        <f t="shared" ref="F81:F82" si="44">SUM(E81*100)/D81</f>
        <v>19.125581395348835</v>
      </c>
      <c r="G81" s="14">
        <v>2.1539999999999999</v>
      </c>
      <c r="H81" s="13">
        <f t="shared" ref="H81:H82" si="45">SUM(G81*100)/D81</f>
        <v>14.572515856236786</v>
      </c>
      <c r="I81" s="14">
        <v>29.56</v>
      </c>
      <c r="J81" s="13">
        <v>50</v>
      </c>
      <c r="K81" s="14">
        <f>SUM(E81+K59)</f>
        <v>5.7460000000000004</v>
      </c>
      <c r="L81" s="13">
        <f>SUM(K81*100)/I81</f>
        <v>19.438430311231397</v>
      </c>
      <c r="M81" s="14">
        <f>SUM(G81+M59)</f>
        <v>3.8890000000000002</v>
      </c>
      <c r="N81" s="13">
        <f>SUM(M81*100)/I81</f>
        <v>13.156292286874155</v>
      </c>
      <c r="O81" s="31"/>
    </row>
    <row r="82" spans="1:15" s="3" customFormat="1" ht="29.1" customHeight="1" x14ac:dyDescent="0.3">
      <c r="A82" s="32" t="s">
        <v>62</v>
      </c>
      <c r="B82" s="32"/>
      <c r="C82" s="20">
        <f>SUM(C80:C81)</f>
        <v>122.6</v>
      </c>
      <c r="D82" s="19">
        <f>SUM(D80:D81)</f>
        <v>30.65</v>
      </c>
      <c r="E82" s="20">
        <f>SUM(E80:E81)</f>
        <v>5.7490000000000006</v>
      </c>
      <c r="F82" s="19">
        <f t="shared" si="44"/>
        <v>18.75693311582382</v>
      </c>
      <c r="G82" s="20">
        <f>SUM(G80:G81)</f>
        <v>5.5259999999999998</v>
      </c>
      <c r="H82" s="19">
        <f t="shared" si="45"/>
        <v>18.029363784665581</v>
      </c>
      <c r="I82" s="20">
        <f>SUM(I80:I81)</f>
        <v>61.3</v>
      </c>
      <c r="J82" s="19">
        <v>50</v>
      </c>
      <c r="K82" s="20">
        <f>SUM(K80:K81)</f>
        <v>11.629000000000001</v>
      </c>
      <c r="L82" s="19">
        <f t="shared" ref="L82" si="46">SUM(K82*100)/I82</f>
        <v>18.970636215334423</v>
      </c>
      <c r="M82" s="20">
        <f>SUM(M80:M81)</f>
        <v>10.792999999999999</v>
      </c>
      <c r="N82" s="19">
        <f t="shared" ref="N82" si="47">SUM(M82*100)/I82</f>
        <v>17.606851549755302</v>
      </c>
      <c r="O82" s="31"/>
    </row>
    <row r="83" spans="1:15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8" x14ac:dyDescent="0.25">
      <c r="A87" s="28" t="s">
        <v>47</v>
      </c>
      <c r="B87" s="28"/>
      <c r="C87" s="28"/>
      <c r="D87" s="28"/>
      <c r="E87" s="28"/>
      <c r="F87" s="28" t="s">
        <v>48</v>
      </c>
      <c r="G87" s="28"/>
      <c r="H87" s="28"/>
      <c r="I87" s="28"/>
      <c r="J87" s="28"/>
      <c r="K87" s="28" t="s">
        <v>49</v>
      </c>
      <c r="L87" s="28"/>
      <c r="M87" s="28"/>
      <c r="N87" s="28"/>
      <c r="O87" s="28"/>
    </row>
    <row r="88" spans="1:15" ht="18" x14ac:dyDescent="0.2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1:15" ht="18" x14ac:dyDescent="0.3">
      <c r="A89" s="28" t="s">
        <v>0</v>
      </c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6" t="s">
        <v>50</v>
      </c>
    </row>
    <row r="90" spans="1:15" ht="18" x14ac:dyDescent="0.25">
      <c r="A90" s="28" t="s">
        <v>2</v>
      </c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10"/>
    </row>
    <row r="91" spans="1:15" ht="18" x14ac:dyDescent="0.25">
      <c r="A91" s="28" t="s">
        <v>63</v>
      </c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11"/>
    </row>
    <row r="92" spans="1:15" s="3" customFormat="1" ht="36.75" customHeight="1" x14ac:dyDescent="0.3">
      <c r="A92" s="29" t="s">
        <v>3</v>
      </c>
      <c r="B92" s="29" t="s">
        <v>4</v>
      </c>
      <c r="C92" s="29" t="s">
        <v>5</v>
      </c>
      <c r="D92" s="29" t="s">
        <v>6</v>
      </c>
      <c r="E92" s="29" t="s">
        <v>7</v>
      </c>
      <c r="F92" s="29"/>
      <c r="G92" s="29" t="s">
        <v>8</v>
      </c>
      <c r="H92" s="29"/>
      <c r="I92" s="29" t="s">
        <v>9</v>
      </c>
      <c r="J92" s="29"/>
      <c r="K92" s="29"/>
      <c r="L92" s="29"/>
      <c r="M92" s="29" t="s">
        <v>10</v>
      </c>
      <c r="N92" s="29"/>
      <c r="O92" s="29" t="s">
        <v>11</v>
      </c>
    </row>
    <row r="93" spans="1:15" s="3" customFormat="1" ht="30.75" customHeight="1" x14ac:dyDescent="0.3">
      <c r="A93" s="29"/>
      <c r="B93" s="29"/>
      <c r="C93" s="29"/>
      <c r="D93" s="29"/>
      <c r="E93" s="29"/>
      <c r="F93" s="29"/>
      <c r="G93" s="29"/>
      <c r="H93" s="29"/>
      <c r="I93" s="29" t="s">
        <v>12</v>
      </c>
      <c r="J93" s="29"/>
      <c r="K93" s="29" t="s">
        <v>13</v>
      </c>
      <c r="L93" s="29"/>
      <c r="M93" s="29"/>
      <c r="N93" s="29"/>
      <c r="O93" s="29"/>
    </row>
    <row r="94" spans="1:15" s="3" customFormat="1" ht="31.5" x14ac:dyDescent="0.3">
      <c r="A94" s="29"/>
      <c r="B94" s="29"/>
      <c r="C94" s="18" t="s">
        <v>14</v>
      </c>
      <c r="D94" s="17" t="s">
        <v>15</v>
      </c>
      <c r="E94" s="17" t="s">
        <v>16</v>
      </c>
      <c r="F94" s="17" t="s">
        <v>15</v>
      </c>
      <c r="G94" s="17" t="s">
        <v>16</v>
      </c>
      <c r="H94" s="17" t="s">
        <v>15</v>
      </c>
      <c r="I94" s="17" t="s">
        <v>16</v>
      </c>
      <c r="J94" s="17" t="s">
        <v>15</v>
      </c>
      <c r="K94" s="17" t="s">
        <v>16</v>
      </c>
      <c r="L94" s="17" t="s">
        <v>15</v>
      </c>
      <c r="M94" s="17" t="s">
        <v>16</v>
      </c>
      <c r="N94" s="17" t="s">
        <v>15</v>
      </c>
      <c r="O94" s="29"/>
    </row>
    <row r="95" spans="1:15" s="3" customFormat="1" ht="15.75" x14ac:dyDescent="0.3">
      <c r="A95" s="17" t="s">
        <v>17</v>
      </c>
      <c r="B95" s="17" t="s">
        <v>18</v>
      </c>
      <c r="C95" s="17" t="s">
        <v>19</v>
      </c>
      <c r="D95" s="17" t="s">
        <v>20</v>
      </c>
      <c r="E95" s="17" t="s">
        <v>21</v>
      </c>
      <c r="F95" s="17" t="s">
        <v>22</v>
      </c>
      <c r="G95" s="17" t="s">
        <v>23</v>
      </c>
      <c r="H95" s="17" t="s">
        <v>24</v>
      </c>
      <c r="I95" s="17" t="s">
        <v>25</v>
      </c>
      <c r="J95" s="17" t="s">
        <v>26</v>
      </c>
      <c r="K95" s="17" t="s">
        <v>27</v>
      </c>
      <c r="L95" s="17" t="s">
        <v>28</v>
      </c>
      <c r="M95" s="17" t="s">
        <v>29</v>
      </c>
      <c r="N95" s="17" t="s">
        <v>30</v>
      </c>
      <c r="O95" s="17" t="s">
        <v>31</v>
      </c>
    </row>
    <row r="96" spans="1:15" s="3" customFormat="1" ht="28.9" customHeight="1" x14ac:dyDescent="0.3">
      <c r="A96" s="30" t="s">
        <v>51</v>
      </c>
      <c r="B96" s="4" t="s">
        <v>52</v>
      </c>
      <c r="C96" s="14">
        <v>35.866</v>
      </c>
      <c r="D96" s="13">
        <f t="shared" ref="D96:D99" si="48">SUM(C96/4)</f>
        <v>8.9664999999999999</v>
      </c>
      <c r="E96" s="14">
        <v>1.5960000000000001</v>
      </c>
      <c r="F96" s="13">
        <f>SUM(E96*100)/D96</f>
        <v>17.799587352924778</v>
      </c>
      <c r="G96" s="14">
        <f>E8</f>
        <v>0.68600000000000005</v>
      </c>
      <c r="H96" s="13">
        <f>SUM(G96*100)/D96</f>
        <v>7.6506998271343347</v>
      </c>
      <c r="I96" s="14">
        <v>26.91</v>
      </c>
      <c r="J96" s="13">
        <v>75</v>
      </c>
      <c r="K96" s="14">
        <f>SUM(E96+K74)</f>
        <v>4.8840000000000003</v>
      </c>
      <c r="L96" s="13">
        <f>SUM(K96*100)/I96</f>
        <v>18.149386845039022</v>
      </c>
      <c r="M96" s="14">
        <f>SUM(G96+M74)</f>
        <v>5.2039999999999997</v>
      </c>
      <c r="N96" s="13">
        <f>SUM(M96*100)/I96</f>
        <v>19.338535860274991</v>
      </c>
      <c r="O96" s="31" t="s">
        <v>53</v>
      </c>
    </row>
    <row r="97" spans="1:15" s="3" customFormat="1" ht="28.9" customHeight="1" x14ac:dyDescent="0.3">
      <c r="A97" s="30"/>
      <c r="B97" s="4" t="s">
        <v>54</v>
      </c>
      <c r="C97" s="14">
        <v>35.866</v>
      </c>
      <c r="D97" s="13">
        <f t="shared" si="48"/>
        <v>8.9664999999999999</v>
      </c>
      <c r="E97" s="14">
        <v>1.466</v>
      </c>
      <c r="F97" s="13">
        <f t="shared" ref="F97:F100" si="49">SUM(E97*100)/D97</f>
        <v>16.349746277811853</v>
      </c>
      <c r="G97" s="14">
        <f>E9</f>
        <v>24.13</v>
      </c>
      <c r="H97" s="13">
        <f t="shared" ref="H97:H100" si="50">SUM(G97*100)/D97</f>
        <v>269.11280878826744</v>
      </c>
      <c r="I97" s="14">
        <v>26.91</v>
      </c>
      <c r="J97" s="13">
        <v>75</v>
      </c>
      <c r="K97" s="14">
        <f>SUM(E97+K75)</f>
        <v>4.4550000000000001</v>
      </c>
      <c r="L97" s="13">
        <f t="shared" ref="L97:L100" si="51">SUM(K97*100)/I97</f>
        <v>16.555183946488295</v>
      </c>
      <c r="M97" s="14">
        <f>SUM(G97+M75)</f>
        <v>55.406999999999996</v>
      </c>
      <c r="N97" s="13">
        <f t="shared" ref="N97:N100" si="52">SUM(M97*100)/I97</f>
        <v>205.89743589743588</v>
      </c>
      <c r="O97" s="31"/>
    </row>
    <row r="98" spans="1:15" s="3" customFormat="1" ht="28.9" customHeight="1" x14ac:dyDescent="0.3">
      <c r="A98" s="30"/>
      <c r="B98" s="4" t="s">
        <v>55</v>
      </c>
      <c r="C98" s="14">
        <v>35.866</v>
      </c>
      <c r="D98" s="13">
        <f t="shared" si="48"/>
        <v>8.9664999999999999</v>
      </c>
      <c r="E98" s="14">
        <v>4.87</v>
      </c>
      <c r="F98" s="13">
        <f t="shared" si="49"/>
        <v>54.313277198460938</v>
      </c>
      <c r="G98" s="14">
        <f>E10</f>
        <v>0.97099999999999997</v>
      </c>
      <c r="H98" s="13">
        <f t="shared" si="50"/>
        <v>10.829197568728043</v>
      </c>
      <c r="I98" s="14">
        <v>26.91</v>
      </c>
      <c r="J98" s="13">
        <v>75</v>
      </c>
      <c r="K98" s="14">
        <f>SUM(E98+K76)</f>
        <v>14.888000000000002</v>
      </c>
      <c r="L98" s="13">
        <f t="shared" si="51"/>
        <v>55.325157933853589</v>
      </c>
      <c r="M98" s="14">
        <f>SUM(G98+M76)</f>
        <v>4.9740000000000002</v>
      </c>
      <c r="N98" s="13">
        <f t="shared" si="52"/>
        <v>18.483835005574136</v>
      </c>
      <c r="O98" s="31"/>
    </row>
    <row r="99" spans="1:15" s="3" customFormat="1" ht="28.9" customHeight="1" x14ac:dyDescent="0.3">
      <c r="A99" s="30"/>
      <c r="B99" s="4" t="s">
        <v>56</v>
      </c>
      <c r="C99" s="14">
        <v>35.866</v>
      </c>
      <c r="D99" s="13">
        <f t="shared" si="48"/>
        <v>8.9664999999999999</v>
      </c>
      <c r="E99" s="14">
        <v>3.99</v>
      </c>
      <c r="F99" s="13">
        <f t="shared" si="49"/>
        <v>44.498968382311936</v>
      </c>
      <c r="G99" s="14">
        <f>E11</f>
        <v>14.603</v>
      </c>
      <c r="H99" s="13">
        <f t="shared" si="50"/>
        <v>162.86176322979981</v>
      </c>
      <c r="I99" s="14">
        <v>26.91</v>
      </c>
      <c r="J99" s="13">
        <v>75</v>
      </c>
      <c r="K99" s="14">
        <f>SUM(E99+K77)</f>
        <v>33.493000000000002</v>
      </c>
      <c r="L99" s="13">
        <f t="shared" si="51"/>
        <v>124.46302489780751</v>
      </c>
      <c r="M99" s="14">
        <f>SUM(G99+M77)</f>
        <v>49.349000000000004</v>
      </c>
      <c r="N99" s="13">
        <f t="shared" si="52"/>
        <v>183.38535860274993</v>
      </c>
      <c r="O99" s="31"/>
    </row>
    <row r="100" spans="1:15" s="3" customFormat="1" ht="28.9" customHeight="1" x14ac:dyDescent="0.3">
      <c r="A100" s="32" t="s">
        <v>57</v>
      </c>
      <c r="B100" s="32"/>
      <c r="C100" s="20">
        <f>SUM(C96:C99)</f>
        <v>143.464</v>
      </c>
      <c r="D100" s="19">
        <f>SUM(D96:D99)</f>
        <v>35.866</v>
      </c>
      <c r="E100" s="20">
        <f>SUM(E95:E99)</f>
        <v>11.922000000000001</v>
      </c>
      <c r="F100" s="19">
        <f t="shared" si="49"/>
        <v>33.240394802877375</v>
      </c>
      <c r="G100" s="20">
        <f>SUM(G95:G99)</f>
        <v>40.39</v>
      </c>
      <c r="H100" s="19">
        <f t="shared" si="50"/>
        <v>112.61361735348241</v>
      </c>
      <c r="I100" s="20">
        <f>SUM(I95:I99)</f>
        <v>107.64</v>
      </c>
      <c r="J100" s="19">
        <v>75</v>
      </c>
      <c r="K100" s="20">
        <f>SUM(K95:K99)</f>
        <v>57.720000000000006</v>
      </c>
      <c r="L100" s="19">
        <f t="shared" si="51"/>
        <v>53.623188405797109</v>
      </c>
      <c r="M100" s="20">
        <f>SUM(M95:M99)</f>
        <v>114.934</v>
      </c>
      <c r="N100" s="19">
        <f t="shared" si="52"/>
        <v>106.77629134150872</v>
      </c>
      <c r="O100" s="31"/>
    </row>
    <row r="101" spans="1:15" s="3" customFormat="1" ht="15.75" x14ac:dyDescent="0.3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</row>
    <row r="102" spans="1:15" s="3" customFormat="1" ht="50.45" customHeight="1" x14ac:dyDescent="0.3">
      <c r="A102" s="34" t="s">
        <v>58</v>
      </c>
      <c r="B102" s="5" t="s">
        <v>59</v>
      </c>
      <c r="C102" s="14">
        <v>63.475000000000001</v>
      </c>
      <c r="D102" s="13">
        <f>SUM(C102/4)</f>
        <v>15.86875</v>
      </c>
      <c r="E102" s="14">
        <v>2.2559999999999998</v>
      </c>
      <c r="F102" s="13">
        <f>SUM(E102*100)/D102</f>
        <v>14.216620716817642</v>
      </c>
      <c r="G102" s="14">
        <f>E14</f>
        <v>1.365</v>
      </c>
      <c r="H102" s="13">
        <f>SUM(G102*100)/D102</f>
        <v>8.6018117369042937</v>
      </c>
      <c r="I102" s="14">
        <v>47.61</v>
      </c>
      <c r="J102" s="13">
        <v>75</v>
      </c>
      <c r="K102" s="14">
        <f>SUM(E102+K80)</f>
        <v>8.1389999999999993</v>
      </c>
      <c r="L102" s="13">
        <f>SUM(K102*100)/I102</f>
        <v>17.095148078134844</v>
      </c>
      <c r="M102" s="14">
        <f>SUM(G102+M80)</f>
        <v>8.2690000000000001</v>
      </c>
      <c r="N102" s="13">
        <f>SUM(M102*100)/I102</f>
        <v>17.368199957992019</v>
      </c>
      <c r="O102" s="31" t="s">
        <v>60</v>
      </c>
    </row>
    <row r="103" spans="1:15" s="3" customFormat="1" ht="43.15" customHeight="1" x14ac:dyDescent="0.3">
      <c r="A103" s="34"/>
      <c r="B103" s="5" t="s">
        <v>61</v>
      </c>
      <c r="C103" s="14">
        <v>59.125</v>
      </c>
      <c r="D103" s="13">
        <f t="shared" ref="D103" si="53">SUM(C103/4)</f>
        <v>14.78125</v>
      </c>
      <c r="E103" s="14">
        <v>2.1640000000000001</v>
      </c>
      <c r="F103" s="13">
        <f t="shared" ref="F103:F104" si="54">SUM(E103*100)/D103</f>
        <v>14.640169133192389</v>
      </c>
      <c r="G103" s="14">
        <f>E15</f>
        <v>0.749</v>
      </c>
      <c r="H103" s="13">
        <f t="shared" ref="H103:H104" si="55">SUM(G103*100)/D103</f>
        <v>5.0672304439746307</v>
      </c>
      <c r="I103" s="14">
        <v>44.34</v>
      </c>
      <c r="J103" s="13">
        <v>75</v>
      </c>
      <c r="K103" s="14">
        <f>SUM(E103+K81)</f>
        <v>7.91</v>
      </c>
      <c r="L103" s="13">
        <f>SUM(K103*100)/I103</f>
        <v>17.839422643211545</v>
      </c>
      <c r="M103" s="14">
        <f>SUM(G103+M81)</f>
        <v>4.6379999999999999</v>
      </c>
      <c r="N103" s="13">
        <f>SUM(M103*100)/I103</f>
        <v>10.460081190798375</v>
      </c>
      <c r="O103" s="31"/>
    </row>
    <row r="104" spans="1:15" s="3" customFormat="1" ht="29.1" customHeight="1" x14ac:dyDescent="0.3">
      <c r="A104" s="32" t="s">
        <v>62</v>
      </c>
      <c r="B104" s="32"/>
      <c r="C104" s="20">
        <f>SUM(C102:C103)</f>
        <v>122.6</v>
      </c>
      <c r="D104" s="19">
        <f>SUM(D102:D103)</f>
        <v>30.65</v>
      </c>
      <c r="E104" s="20">
        <f>SUM(E102:E103)</f>
        <v>4.42</v>
      </c>
      <c r="F104" s="19">
        <f t="shared" si="54"/>
        <v>14.420880913539968</v>
      </c>
      <c r="G104" s="20">
        <f>SUM(G102:G103)</f>
        <v>2.1139999999999999</v>
      </c>
      <c r="H104" s="19">
        <f t="shared" si="55"/>
        <v>6.8972267536704726</v>
      </c>
      <c r="I104" s="20">
        <f>SUM(I102:I103)</f>
        <v>91.95</v>
      </c>
      <c r="J104" s="19">
        <v>75</v>
      </c>
      <c r="K104" s="20">
        <f>SUM(K102:K103)</f>
        <v>16.048999999999999</v>
      </c>
      <c r="L104" s="19">
        <f t="shared" ref="L104" si="56">SUM(K104*100)/I104</f>
        <v>17.454051114736266</v>
      </c>
      <c r="M104" s="20">
        <f>SUM(M102:M103)</f>
        <v>12.907</v>
      </c>
      <c r="N104" s="19">
        <f t="shared" ref="N104" si="57">SUM(M104*100)/I104</f>
        <v>14.036976617727026</v>
      </c>
      <c r="O104" s="31"/>
    </row>
    <row r="105" spans="1:15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8" x14ac:dyDescent="0.25">
      <c r="A109" s="28" t="s">
        <v>47</v>
      </c>
      <c r="B109" s="28"/>
      <c r="C109" s="28"/>
      <c r="D109" s="28"/>
      <c r="E109" s="28"/>
      <c r="F109" s="28" t="s">
        <v>48</v>
      </c>
      <c r="G109" s="28"/>
      <c r="H109" s="28"/>
      <c r="I109" s="28"/>
      <c r="J109" s="28"/>
      <c r="K109" s="28" t="s">
        <v>49</v>
      </c>
      <c r="L109" s="28"/>
      <c r="M109" s="28"/>
      <c r="N109" s="28"/>
      <c r="O109" s="28"/>
    </row>
    <row r="111" spans="1:15" ht="18" x14ac:dyDescent="0.3">
      <c r="A111" s="28" t="s">
        <v>0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6" t="s">
        <v>50</v>
      </c>
    </row>
    <row r="112" spans="1:15" ht="18" x14ac:dyDescent="0.25">
      <c r="A112" s="28" t="s">
        <v>2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10"/>
    </row>
    <row r="113" spans="1:15" ht="18" x14ac:dyDescent="0.25">
      <c r="A113" s="28" t="s">
        <v>88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11"/>
    </row>
    <row r="114" spans="1:15" s="3" customFormat="1" ht="36.75" customHeight="1" x14ac:dyDescent="0.3">
      <c r="A114" s="29" t="s">
        <v>3</v>
      </c>
      <c r="B114" s="29" t="s">
        <v>4</v>
      </c>
      <c r="C114" s="29" t="s">
        <v>5</v>
      </c>
      <c r="D114" s="29" t="s">
        <v>6</v>
      </c>
      <c r="E114" s="29" t="s">
        <v>90</v>
      </c>
      <c r="F114" s="29"/>
      <c r="G114" s="29" t="s">
        <v>91</v>
      </c>
      <c r="H114" s="29"/>
      <c r="I114" s="29" t="s">
        <v>86</v>
      </c>
      <c r="J114" s="29"/>
      <c r="K114" s="29"/>
      <c r="L114" s="29"/>
      <c r="M114" s="29" t="s">
        <v>87</v>
      </c>
      <c r="N114" s="29"/>
      <c r="O114" s="29" t="s">
        <v>11</v>
      </c>
    </row>
    <row r="115" spans="1:15" s="3" customFormat="1" ht="30.75" customHeight="1" x14ac:dyDescent="0.3">
      <c r="A115" s="29"/>
      <c r="B115" s="29"/>
      <c r="C115" s="29"/>
      <c r="D115" s="29"/>
      <c r="E115" s="29"/>
      <c r="F115" s="29"/>
      <c r="G115" s="29"/>
      <c r="H115" s="29"/>
      <c r="I115" s="29" t="s">
        <v>12</v>
      </c>
      <c r="J115" s="29"/>
      <c r="K115" s="29" t="s">
        <v>13</v>
      </c>
      <c r="L115" s="29"/>
      <c r="M115" s="29"/>
      <c r="N115" s="29"/>
      <c r="O115" s="29"/>
    </row>
    <row r="116" spans="1:15" s="3" customFormat="1" ht="31.5" x14ac:dyDescent="0.3">
      <c r="A116" s="29"/>
      <c r="B116" s="29"/>
      <c r="C116" s="25" t="s">
        <v>14</v>
      </c>
      <c r="D116" s="24" t="s">
        <v>15</v>
      </c>
      <c r="E116" s="24" t="s">
        <v>16</v>
      </c>
      <c r="F116" s="24" t="s">
        <v>15</v>
      </c>
      <c r="G116" s="24" t="s">
        <v>16</v>
      </c>
      <c r="H116" s="24" t="s">
        <v>15</v>
      </c>
      <c r="I116" s="24" t="s">
        <v>16</v>
      </c>
      <c r="J116" s="24" t="s">
        <v>15</v>
      </c>
      <c r="K116" s="24" t="s">
        <v>16</v>
      </c>
      <c r="L116" s="24" t="s">
        <v>15</v>
      </c>
      <c r="M116" s="24" t="s">
        <v>16</v>
      </c>
      <c r="N116" s="24" t="s">
        <v>15</v>
      </c>
      <c r="O116" s="29"/>
    </row>
    <row r="117" spans="1:15" s="3" customFormat="1" ht="15.75" x14ac:dyDescent="0.3">
      <c r="A117" s="24" t="s">
        <v>17</v>
      </c>
      <c r="B117" s="24" t="s">
        <v>18</v>
      </c>
      <c r="C117" s="24" t="s">
        <v>19</v>
      </c>
      <c r="D117" s="24" t="s">
        <v>20</v>
      </c>
      <c r="E117" s="24" t="s">
        <v>21</v>
      </c>
      <c r="F117" s="24" t="s">
        <v>22</v>
      </c>
      <c r="G117" s="24" t="s">
        <v>23</v>
      </c>
      <c r="H117" s="24" t="s">
        <v>24</v>
      </c>
      <c r="I117" s="24" t="s">
        <v>25</v>
      </c>
      <c r="J117" s="24" t="s">
        <v>26</v>
      </c>
      <c r="K117" s="24" t="s">
        <v>27</v>
      </c>
      <c r="L117" s="24" t="s">
        <v>28</v>
      </c>
      <c r="M117" s="24" t="s">
        <v>29</v>
      </c>
      <c r="N117" s="24" t="s">
        <v>30</v>
      </c>
      <c r="O117" s="24" t="s">
        <v>31</v>
      </c>
    </row>
    <row r="118" spans="1:15" s="3" customFormat="1" ht="28.9" customHeight="1" x14ac:dyDescent="0.3">
      <c r="A118" s="30" t="s">
        <v>51</v>
      </c>
      <c r="B118" s="4" t="s">
        <v>52</v>
      </c>
      <c r="C118" s="14">
        <v>35.866</v>
      </c>
      <c r="D118" s="13">
        <f t="shared" ref="D118:D121" si="58">SUM(C118/4)</f>
        <v>8.9664999999999999</v>
      </c>
      <c r="E118" s="14">
        <v>1.66</v>
      </c>
      <c r="F118" s="13">
        <f>SUM(E118*100)/D118</f>
        <v>18.513355266826522</v>
      </c>
      <c r="G118" s="14">
        <f>E30</f>
        <v>1.2390000000000001</v>
      </c>
      <c r="H118" s="13">
        <f>SUM(G118*100)/D118</f>
        <v>13.818100708191603</v>
      </c>
      <c r="I118" s="14">
        <v>35.866</v>
      </c>
      <c r="J118" s="13">
        <v>100</v>
      </c>
      <c r="K118" s="14">
        <f>SUM(E118+K96)</f>
        <v>6.5440000000000005</v>
      </c>
      <c r="L118" s="13">
        <f>SUM(K118*100)/I118</f>
        <v>18.245692299113369</v>
      </c>
      <c r="M118" s="14">
        <f>SUM(G118+M96)</f>
        <v>6.4429999999999996</v>
      </c>
      <c r="N118" s="13">
        <f>SUM(M118*100)/I118</f>
        <v>17.964088551831818</v>
      </c>
      <c r="O118" s="31" t="s">
        <v>53</v>
      </c>
    </row>
    <row r="119" spans="1:15" s="3" customFormat="1" ht="28.9" customHeight="1" x14ac:dyDescent="0.3">
      <c r="A119" s="30"/>
      <c r="B119" s="4" t="s">
        <v>54</v>
      </c>
      <c r="C119" s="14">
        <v>35.866</v>
      </c>
      <c r="D119" s="13">
        <f t="shared" si="58"/>
        <v>8.9664999999999999</v>
      </c>
      <c r="E119" s="14">
        <v>1.601</v>
      </c>
      <c r="F119" s="13">
        <f t="shared" ref="F119:F122" si="59">SUM(E119*100)/D119</f>
        <v>17.855350471198349</v>
      </c>
      <c r="G119" s="14">
        <f t="shared" ref="G119:G121" si="60">E31</f>
        <v>7.0960000000000001</v>
      </c>
      <c r="H119" s="13">
        <f t="shared" ref="H119:H122" si="61">SUM(G119*100)/D119</f>
        <v>79.139017453856027</v>
      </c>
      <c r="I119" s="14">
        <v>35.866</v>
      </c>
      <c r="J119" s="13">
        <v>100</v>
      </c>
      <c r="K119" s="14">
        <f t="shared" ref="K119:K121" si="62">SUM(E119+K97)</f>
        <v>6.056</v>
      </c>
      <c r="L119" s="13">
        <f t="shared" ref="L119:L122" si="63">SUM(K119*100)/I119</f>
        <v>16.885072213238164</v>
      </c>
      <c r="M119" s="14">
        <f t="shared" ref="M119:M121" si="64">SUM(G119+M97)</f>
        <v>62.503</v>
      </c>
      <c r="N119" s="13">
        <f t="shared" ref="N119:N122" si="65">SUM(M119*100)/I119</f>
        <v>174.26810907265934</v>
      </c>
      <c r="O119" s="31"/>
    </row>
    <row r="120" spans="1:15" s="3" customFormat="1" ht="28.9" customHeight="1" x14ac:dyDescent="0.3">
      <c r="A120" s="30"/>
      <c r="B120" s="4" t="s">
        <v>55</v>
      </c>
      <c r="C120" s="14">
        <v>35.866</v>
      </c>
      <c r="D120" s="13">
        <f t="shared" si="58"/>
        <v>8.9664999999999999</v>
      </c>
      <c r="E120" s="14">
        <v>3.4630000000000001</v>
      </c>
      <c r="F120" s="13">
        <f t="shared" si="59"/>
        <v>38.621535716277258</v>
      </c>
      <c r="G120" s="14">
        <f t="shared" si="60"/>
        <v>0.83299999999999996</v>
      </c>
      <c r="H120" s="13">
        <f t="shared" si="61"/>
        <v>9.290135504377405</v>
      </c>
      <c r="I120" s="14">
        <v>35.866</v>
      </c>
      <c r="J120" s="13">
        <v>100</v>
      </c>
      <c r="K120" s="14">
        <f t="shared" si="62"/>
        <v>18.351000000000003</v>
      </c>
      <c r="L120" s="13">
        <f t="shared" si="63"/>
        <v>51.165449171917707</v>
      </c>
      <c r="M120" s="14">
        <f t="shared" si="64"/>
        <v>5.8070000000000004</v>
      </c>
      <c r="N120" s="13">
        <f t="shared" si="65"/>
        <v>16.190821390732172</v>
      </c>
      <c r="O120" s="31"/>
    </row>
    <row r="121" spans="1:15" s="3" customFormat="1" ht="28.9" customHeight="1" x14ac:dyDescent="0.3">
      <c r="A121" s="30"/>
      <c r="B121" s="4" t="s">
        <v>56</v>
      </c>
      <c r="C121" s="14">
        <v>35.866</v>
      </c>
      <c r="D121" s="13">
        <f t="shared" si="58"/>
        <v>8.9664999999999999</v>
      </c>
      <c r="E121" s="14">
        <v>6.444</v>
      </c>
      <c r="F121" s="13">
        <f t="shared" si="59"/>
        <v>71.867506830981981</v>
      </c>
      <c r="G121" s="14">
        <f t="shared" si="60"/>
        <v>17.09</v>
      </c>
      <c r="H121" s="13">
        <f t="shared" si="61"/>
        <v>190.59833825907546</v>
      </c>
      <c r="I121" s="14">
        <v>35.866</v>
      </c>
      <c r="J121" s="13">
        <v>100</v>
      </c>
      <c r="K121" s="14">
        <f t="shared" si="62"/>
        <v>39.937000000000005</v>
      </c>
      <c r="L121" s="13">
        <f t="shared" si="63"/>
        <v>111.35058272458596</v>
      </c>
      <c r="M121" s="14">
        <f t="shared" si="64"/>
        <v>66.439000000000007</v>
      </c>
      <c r="N121" s="13">
        <f t="shared" si="65"/>
        <v>185.24229074889868</v>
      </c>
      <c r="O121" s="31"/>
    </row>
    <row r="122" spans="1:15" s="3" customFormat="1" ht="28.9" customHeight="1" x14ac:dyDescent="0.3">
      <c r="A122" s="32" t="s">
        <v>57</v>
      </c>
      <c r="B122" s="32"/>
      <c r="C122" s="20">
        <f>SUM(C118:C121)</f>
        <v>143.464</v>
      </c>
      <c r="D122" s="19">
        <f>SUM(D118:D121)</f>
        <v>35.866</v>
      </c>
      <c r="E122" s="20">
        <f>SUM(E117:E121)</f>
        <v>13.167999999999999</v>
      </c>
      <c r="F122" s="19">
        <f t="shared" si="59"/>
        <v>36.714437071321029</v>
      </c>
      <c r="G122" s="20">
        <f>SUM(G117:G121)</f>
        <v>26.258000000000003</v>
      </c>
      <c r="H122" s="19">
        <f t="shared" si="61"/>
        <v>73.211397981375129</v>
      </c>
      <c r="I122" s="20">
        <f>SUM(I117:I121)</f>
        <v>143.464</v>
      </c>
      <c r="J122" s="19">
        <v>100</v>
      </c>
      <c r="K122" s="20">
        <f>SUM(K117:K121)</f>
        <v>70.888000000000005</v>
      </c>
      <c r="L122" s="19">
        <f t="shared" si="63"/>
        <v>49.411699102213795</v>
      </c>
      <c r="M122" s="20">
        <f>SUM(M117:M121)</f>
        <v>141.19200000000001</v>
      </c>
      <c r="N122" s="19">
        <f t="shared" si="65"/>
        <v>98.416327441030504</v>
      </c>
      <c r="O122" s="31"/>
    </row>
    <row r="123" spans="1:15" s="3" customFormat="1" ht="15.75" x14ac:dyDescent="0.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</row>
    <row r="124" spans="1:15" s="3" customFormat="1" ht="50.45" customHeight="1" x14ac:dyDescent="0.3">
      <c r="A124" s="34" t="s">
        <v>58</v>
      </c>
      <c r="B124" s="5" t="s">
        <v>59</v>
      </c>
      <c r="C124" s="14">
        <v>63.475000000000001</v>
      </c>
      <c r="D124" s="13">
        <f>SUM(C124/4)</f>
        <v>15.86875</v>
      </c>
      <c r="E124" s="14">
        <v>2.3380000000000001</v>
      </c>
      <c r="F124" s="13">
        <f>SUM(E124*100)/D124</f>
        <v>14.733359590389918</v>
      </c>
      <c r="G124" s="14">
        <f>E36</f>
        <v>2.1459999999999999</v>
      </c>
      <c r="H124" s="13">
        <f>SUM(G124*100)/D124</f>
        <v>13.523434423001181</v>
      </c>
      <c r="I124" s="14">
        <v>63.475000000000001</v>
      </c>
      <c r="J124" s="13">
        <v>100</v>
      </c>
      <c r="K124" s="14">
        <f>SUM(E124+K102)</f>
        <v>10.477</v>
      </c>
      <c r="L124" s="13">
        <f>SUM(K124*100)/I124</f>
        <v>16.505710909807011</v>
      </c>
      <c r="M124" s="14">
        <f>SUM(G124+M102)</f>
        <v>10.414999999999999</v>
      </c>
      <c r="N124" s="13">
        <f>SUM(M124*100)/I124</f>
        <v>16.408034659314691</v>
      </c>
      <c r="O124" s="31" t="s">
        <v>60</v>
      </c>
    </row>
    <row r="125" spans="1:15" s="3" customFormat="1" ht="43.15" customHeight="1" x14ac:dyDescent="0.3">
      <c r="A125" s="34"/>
      <c r="B125" s="5" t="s">
        <v>61</v>
      </c>
      <c r="C125" s="14">
        <v>59.125</v>
      </c>
      <c r="D125" s="13">
        <f t="shared" ref="D125" si="66">SUM(C125/4)</f>
        <v>14.78125</v>
      </c>
      <c r="E125" s="14">
        <v>2.161</v>
      </c>
      <c r="F125" s="13">
        <f t="shared" ref="F125:F126" si="67">SUM(E125*100)/D125</f>
        <v>14.619873150105708</v>
      </c>
      <c r="G125" s="14">
        <f>E37</f>
        <v>2.0099999999999998</v>
      </c>
      <c r="H125" s="13">
        <f t="shared" ref="H125:H126" si="68">SUM(G125*100)/D125</f>
        <v>13.598308668076108</v>
      </c>
      <c r="I125" s="14">
        <v>59.125</v>
      </c>
      <c r="J125" s="13">
        <v>100</v>
      </c>
      <c r="K125" s="14">
        <f>SUM(E125+K103)</f>
        <v>10.071</v>
      </c>
      <c r="L125" s="13">
        <f>SUM(K125*100)/I125</f>
        <v>17.033403805496828</v>
      </c>
      <c r="M125" s="14">
        <f>SUM(G125+M103)</f>
        <v>6.6479999999999997</v>
      </c>
      <c r="N125" s="13">
        <f>SUM(M125*100)/I125</f>
        <v>11.243974630021141</v>
      </c>
      <c r="O125" s="31"/>
    </row>
    <row r="126" spans="1:15" s="3" customFormat="1" ht="29.1" customHeight="1" x14ac:dyDescent="0.3">
      <c r="A126" s="32" t="s">
        <v>62</v>
      </c>
      <c r="B126" s="32"/>
      <c r="C126" s="20">
        <f>SUM(C124:C125)</f>
        <v>122.6</v>
      </c>
      <c r="D126" s="19">
        <f>SUM(D124:D125)</f>
        <v>30.65</v>
      </c>
      <c r="E126" s="20">
        <f>SUM(E124:E125)</f>
        <v>4.4990000000000006</v>
      </c>
      <c r="F126" s="19">
        <f t="shared" si="67"/>
        <v>14.678629690048941</v>
      </c>
      <c r="G126" s="20">
        <f>SUM(G124:G125)</f>
        <v>4.1559999999999997</v>
      </c>
      <c r="H126" s="19">
        <f t="shared" si="68"/>
        <v>13.559543230016313</v>
      </c>
      <c r="I126" s="20">
        <f>SUM(I124:I125)</f>
        <v>122.6</v>
      </c>
      <c r="J126" s="19">
        <v>100</v>
      </c>
      <c r="K126" s="20">
        <f>SUM(K124:K125)</f>
        <v>20.548000000000002</v>
      </c>
      <c r="L126" s="19">
        <f t="shared" ref="L126" si="69">SUM(K126*100)/I126</f>
        <v>16.760195758564439</v>
      </c>
      <c r="M126" s="20">
        <f>SUM(M124:M125)</f>
        <v>17.062999999999999</v>
      </c>
      <c r="N126" s="19">
        <f t="shared" ref="N126" si="70">SUM(M126*100)/I126</f>
        <v>13.917618270799348</v>
      </c>
      <c r="O126" s="31"/>
    </row>
    <row r="127" spans="1:15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8" x14ac:dyDescent="0.25">
      <c r="A131" s="28" t="s">
        <v>47</v>
      </c>
      <c r="B131" s="28"/>
      <c r="C131" s="28"/>
      <c r="D131" s="28"/>
      <c r="E131" s="28"/>
      <c r="F131" s="28" t="s">
        <v>48</v>
      </c>
      <c r="G131" s="28"/>
      <c r="H131" s="28"/>
      <c r="I131" s="28"/>
      <c r="J131" s="28"/>
      <c r="K131" s="28" t="s">
        <v>49</v>
      </c>
      <c r="L131" s="28"/>
      <c r="M131" s="28"/>
      <c r="N131" s="28"/>
      <c r="O131" s="28"/>
    </row>
  </sheetData>
  <mergeCells count="144">
    <mergeCell ref="A131:E131"/>
    <mergeCell ref="F131:J131"/>
    <mergeCell ref="K131:O131"/>
    <mergeCell ref="O114:O116"/>
    <mergeCell ref="I115:J115"/>
    <mergeCell ref="K115:L115"/>
    <mergeCell ref="A118:A121"/>
    <mergeCell ref="O118:O122"/>
    <mergeCell ref="A122:B122"/>
    <mergeCell ref="A123:O123"/>
    <mergeCell ref="A124:A125"/>
    <mergeCell ref="O124:O126"/>
    <mergeCell ref="A126:B126"/>
    <mergeCell ref="A111:N111"/>
    <mergeCell ref="A112:N112"/>
    <mergeCell ref="A113:N113"/>
    <mergeCell ref="A114:A116"/>
    <mergeCell ref="B114:B116"/>
    <mergeCell ref="C114:C115"/>
    <mergeCell ref="D114:D115"/>
    <mergeCell ref="E114:F115"/>
    <mergeCell ref="G114:H115"/>
    <mergeCell ref="I114:L114"/>
    <mergeCell ref="M114:N115"/>
    <mergeCell ref="A101:O101"/>
    <mergeCell ref="A102:A103"/>
    <mergeCell ref="O102:O104"/>
    <mergeCell ref="A104:B104"/>
    <mergeCell ref="A109:E109"/>
    <mergeCell ref="F109:J109"/>
    <mergeCell ref="K109:O109"/>
    <mergeCell ref="O92:O94"/>
    <mergeCell ref="I93:J93"/>
    <mergeCell ref="K93:L93"/>
    <mergeCell ref="A96:A99"/>
    <mergeCell ref="O96:O100"/>
    <mergeCell ref="A100:B100"/>
    <mergeCell ref="A89:N89"/>
    <mergeCell ref="A90:N90"/>
    <mergeCell ref="A91:N91"/>
    <mergeCell ref="A92:A94"/>
    <mergeCell ref="B92:B94"/>
    <mergeCell ref="C92:C93"/>
    <mergeCell ref="D92:D93"/>
    <mergeCell ref="E92:F93"/>
    <mergeCell ref="G92:H93"/>
    <mergeCell ref="I92:L92"/>
    <mergeCell ref="M92:N93"/>
    <mergeCell ref="A79:O79"/>
    <mergeCell ref="A80:A81"/>
    <mergeCell ref="O80:O82"/>
    <mergeCell ref="A82:B82"/>
    <mergeCell ref="A87:E87"/>
    <mergeCell ref="F87:J87"/>
    <mergeCell ref="K87:O87"/>
    <mergeCell ref="O70:O72"/>
    <mergeCell ref="I71:J71"/>
    <mergeCell ref="K71:L71"/>
    <mergeCell ref="A74:A77"/>
    <mergeCell ref="O74:O78"/>
    <mergeCell ref="A78:B78"/>
    <mergeCell ref="A67:N67"/>
    <mergeCell ref="A68:N68"/>
    <mergeCell ref="A69:N69"/>
    <mergeCell ref="A70:A72"/>
    <mergeCell ref="B70:B72"/>
    <mergeCell ref="C70:C71"/>
    <mergeCell ref="D70:D71"/>
    <mergeCell ref="E70:F71"/>
    <mergeCell ref="G70:H71"/>
    <mergeCell ref="I70:L70"/>
    <mergeCell ref="M70:N71"/>
    <mergeCell ref="A57:O57"/>
    <mergeCell ref="A58:A59"/>
    <mergeCell ref="O58:O60"/>
    <mergeCell ref="A60:B60"/>
    <mergeCell ref="A65:E65"/>
    <mergeCell ref="F65:J65"/>
    <mergeCell ref="K65:O65"/>
    <mergeCell ref="O48:O50"/>
    <mergeCell ref="I49:J49"/>
    <mergeCell ref="K49:L49"/>
    <mergeCell ref="A52:A55"/>
    <mergeCell ref="O52:O56"/>
    <mergeCell ref="A56:B56"/>
    <mergeCell ref="A45:N45"/>
    <mergeCell ref="A46:N46"/>
    <mergeCell ref="A47:N47"/>
    <mergeCell ref="A48:A50"/>
    <mergeCell ref="B48:B50"/>
    <mergeCell ref="C48:C49"/>
    <mergeCell ref="D48:D49"/>
    <mergeCell ref="E48:F49"/>
    <mergeCell ref="G48:H49"/>
    <mergeCell ref="I48:L48"/>
    <mergeCell ref="M48:N49"/>
    <mergeCell ref="A35:O35"/>
    <mergeCell ref="A36:A37"/>
    <mergeCell ref="O36:O38"/>
    <mergeCell ref="A38:B38"/>
    <mergeCell ref="A43:E43"/>
    <mergeCell ref="F43:J43"/>
    <mergeCell ref="K43:O43"/>
    <mergeCell ref="O26:O28"/>
    <mergeCell ref="I27:J27"/>
    <mergeCell ref="K27:L27"/>
    <mergeCell ref="A30:A33"/>
    <mergeCell ref="O30:O34"/>
    <mergeCell ref="A34:B34"/>
    <mergeCell ref="A23:N23"/>
    <mergeCell ref="A24:N24"/>
    <mergeCell ref="A25:N25"/>
    <mergeCell ref="A26:A28"/>
    <mergeCell ref="B26:B28"/>
    <mergeCell ref="C26:C27"/>
    <mergeCell ref="D26:D27"/>
    <mergeCell ref="E26:F27"/>
    <mergeCell ref="G26:H27"/>
    <mergeCell ref="I26:L26"/>
    <mergeCell ref="M26:N27"/>
    <mergeCell ref="A1:N1"/>
    <mergeCell ref="A2:N2"/>
    <mergeCell ref="A3:N3"/>
    <mergeCell ref="A4:A6"/>
    <mergeCell ref="B4:B6"/>
    <mergeCell ref="C4:C5"/>
    <mergeCell ref="D4:D5"/>
    <mergeCell ref="E4:F5"/>
    <mergeCell ref="G4:H5"/>
    <mergeCell ref="I4:L4"/>
    <mergeCell ref="M4:N5"/>
    <mergeCell ref="A21:E21"/>
    <mergeCell ref="F21:J21"/>
    <mergeCell ref="K21:O21"/>
    <mergeCell ref="O4:O6"/>
    <mergeCell ref="I5:J5"/>
    <mergeCell ref="K5:L5"/>
    <mergeCell ref="A8:A11"/>
    <mergeCell ref="O8:O12"/>
    <mergeCell ref="A12:B12"/>
    <mergeCell ref="A13:O13"/>
    <mergeCell ref="A14:A15"/>
    <mergeCell ref="O14:O16"/>
    <mergeCell ref="A16:B16"/>
  </mergeCells>
  <pageMargins left="0.5" right="0.5" top="0.45833333333333298" bottom="0.45833333333333298" header="0.359722222222222" footer="0.359722222222222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সংযোজনী- অ</vt:lpstr>
      <vt:lpstr>সংযোজনী- 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Revenue &amp; Return</cp:lastModifiedBy>
  <cp:revision>69</cp:revision>
  <cp:lastPrinted>2024-07-25T07:35:14Z</cp:lastPrinted>
  <dcterms:created xsi:type="dcterms:W3CDTF">2024-03-13T12:44:05Z</dcterms:created>
  <dcterms:modified xsi:type="dcterms:W3CDTF">2024-07-25T07:37:23Z</dcterms:modified>
  <dc:language>en-US</dc:language>
</cp:coreProperties>
</file>