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1. Official\04. TM Revnue\"/>
    </mc:Choice>
  </mc:AlternateContent>
  <bookViews>
    <workbookView xWindow="0" yWindow="0" windowWidth="5220" windowHeight="3495"/>
  </bookViews>
  <sheets>
    <sheet name="TM Revnue-1" sheetId="1" r:id="rId1"/>
    <sheet name="TM Revnue-2" sheetId="2" r:id="rId2"/>
    <sheet name="TM Revnue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89" i="1" l="1"/>
  <c r="C89" i="1"/>
  <c r="C109" i="1" l="1"/>
  <c r="L39" i="1"/>
  <c r="E905" i="1" l="1"/>
  <c r="D905" i="1"/>
  <c r="B905" i="1"/>
  <c r="E904" i="1"/>
  <c r="D904" i="1"/>
  <c r="B904" i="1"/>
  <c r="E903" i="1"/>
  <c r="D903" i="1"/>
  <c r="B903" i="1"/>
  <c r="E901" i="1"/>
  <c r="D901" i="1"/>
  <c r="B901" i="1"/>
  <c r="E900" i="1"/>
  <c r="D900" i="1"/>
  <c r="B900" i="1"/>
  <c r="F898" i="1"/>
  <c r="F905" i="1" s="1"/>
  <c r="F896" i="1"/>
  <c r="F903" i="1" s="1"/>
  <c r="L894" i="1"/>
  <c r="E894" i="1"/>
  <c r="D894" i="1"/>
  <c r="L875" i="1"/>
  <c r="F875" i="1"/>
  <c r="F901" i="1" s="1"/>
  <c r="L869" i="1"/>
  <c r="F869" i="1"/>
  <c r="F904" i="1" s="1"/>
  <c r="L849" i="1"/>
  <c r="F849" i="1"/>
  <c r="F900" i="1" s="1"/>
  <c r="F902" i="1" l="1"/>
  <c r="E902" i="1"/>
  <c r="D902" i="1"/>
  <c r="B902" i="1"/>
  <c r="F894" i="1"/>
  <c r="L906" i="1"/>
  <c r="L905" i="1"/>
  <c r="L870" i="1"/>
  <c r="L904" i="1"/>
  <c r="J14" i="2"/>
  <c r="E829" i="1" l="1"/>
  <c r="D829" i="1"/>
  <c r="B829" i="1"/>
  <c r="E828" i="1"/>
  <c r="D828" i="1"/>
  <c r="B828" i="1"/>
  <c r="E827" i="1"/>
  <c r="D827" i="1"/>
  <c r="B827" i="1"/>
  <c r="E825" i="1"/>
  <c r="D825" i="1"/>
  <c r="B825" i="1"/>
  <c r="E824" i="1"/>
  <c r="D824" i="1"/>
  <c r="B824" i="1"/>
  <c r="F822" i="1"/>
  <c r="F829" i="1" s="1"/>
  <c r="F820" i="1"/>
  <c r="F827" i="1" s="1"/>
  <c r="L818" i="1"/>
  <c r="E818" i="1"/>
  <c r="D818" i="1"/>
  <c r="L799" i="1"/>
  <c r="F799" i="1"/>
  <c r="F825" i="1" s="1"/>
  <c r="L793" i="1"/>
  <c r="F793" i="1"/>
  <c r="F828" i="1" s="1"/>
  <c r="L773" i="1"/>
  <c r="F773" i="1"/>
  <c r="F824" i="1" s="1"/>
  <c r="D826" i="1" l="1"/>
  <c r="E826" i="1"/>
  <c r="F826" i="1"/>
  <c r="B826" i="1"/>
  <c r="F818" i="1"/>
  <c r="L829" i="1"/>
  <c r="L828" i="1"/>
  <c r="L794" i="1"/>
  <c r="L830" i="1"/>
  <c r="E753" i="1"/>
  <c r="D753" i="1"/>
  <c r="B753" i="1"/>
  <c r="E752" i="1"/>
  <c r="D752" i="1"/>
  <c r="B752" i="1"/>
  <c r="E751" i="1"/>
  <c r="D751" i="1"/>
  <c r="B751" i="1"/>
  <c r="E749" i="1"/>
  <c r="D749" i="1"/>
  <c r="B749" i="1"/>
  <c r="E748" i="1"/>
  <c r="D748" i="1"/>
  <c r="B748" i="1"/>
  <c r="B750" i="1" s="1"/>
  <c r="F746" i="1"/>
  <c r="F753" i="1" s="1"/>
  <c r="F744" i="1"/>
  <c r="F751" i="1" s="1"/>
  <c r="L742" i="1"/>
  <c r="E742" i="1"/>
  <c r="D742" i="1"/>
  <c r="L723" i="1"/>
  <c r="F723" i="1"/>
  <c r="F749" i="1" s="1"/>
  <c r="L717" i="1"/>
  <c r="F717" i="1"/>
  <c r="F752" i="1" s="1"/>
  <c r="L697" i="1"/>
  <c r="F697" i="1"/>
  <c r="F748" i="1" s="1"/>
  <c r="D750" i="1" l="1"/>
  <c r="L753" i="1"/>
  <c r="E750" i="1"/>
  <c r="F750" i="1"/>
  <c r="F742" i="1"/>
  <c r="L754" i="1"/>
  <c r="L718" i="1"/>
  <c r="L752" i="1"/>
  <c r="E677" i="1"/>
  <c r="D677" i="1"/>
  <c r="B677" i="1"/>
  <c r="E676" i="1"/>
  <c r="D676" i="1"/>
  <c r="B676" i="1"/>
  <c r="E675" i="1"/>
  <c r="D675" i="1"/>
  <c r="B675" i="1"/>
  <c r="E673" i="1"/>
  <c r="D673" i="1"/>
  <c r="B673" i="1"/>
  <c r="E672" i="1"/>
  <c r="D672" i="1"/>
  <c r="B672" i="1"/>
  <c r="B674" i="1" s="1"/>
  <c r="F670" i="1"/>
  <c r="F677" i="1" s="1"/>
  <c r="F668" i="1"/>
  <c r="F675" i="1" s="1"/>
  <c r="L666" i="1"/>
  <c r="E666" i="1"/>
  <c r="D666" i="1"/>
  <c r="L647" i="1"/>
  <c r="F647" i="1"/>
  <c r="F673" i="1" s="1"/>
  <c r="L641" i="1"/>
  <c r="F641" i="1"/>
  <c r="F676" i="1" s="1"/>
  <c r="L621" i="1"/>
  <c r="F621" i="1"/>
  <c r="F672" i="1" s="1"/>
  <c r="D674" i="1" l="1"/>
  <c r="E674" i="1"/>
  <c r="L676" i="1"/>
  <c r="F666" i="1"/>
  <c r="F674" i="1"/>
  <c r="L678" i="1"/>
  <c r="L642" i="1"/>
  <c r="L677" i="1"/>
  <c r="E601" i="1" l="1"/>
  <c r="D601" i="1"/>
  <c r="B601" i="1"/>
  <c r="E600" i="1"/>
  <c r="D600" i="1"/>
  <c r="B600" i="1"/>
  <c r="E599" i="1"/>
  <c r="D599" i="1"/>
  <c r="B599" i="1"/>
  <c r="E597" i="1"/>
  <c r="D597" i="1"/>
  <c r="B597" i="1"/>
  <c r="E596" i="1"/>
  <c r="D596" i="1"/>
  <c r="B596" i="1"/>
  <c r="B598" i="1" s="1"/>
  <c r="F594" i="1"/>
  <c r="F601" i="1" s="1"/>
  <c r="F592" i="1"/>
  <c r="F599" i="1" s="1"/>
  <c r="L590" i="1"/>
  <c r="E590" i="1"/>
  <c r="D590" i="1"/>
  <c r="L571" i="1"/>
  <c r="F571" i="1"/>
  <c r="F597" i="1" s="1"/>
  <c r="L565" i="1"/>
  <c r="F565" i="1"/>
  <c r="F600" i="1" s="1"/>
  <c r="L545" i="1"/>
  <c r="F545" i="1"/>
  <c r="F596" i="1" s="1"/>
  <c r="D598" i="1" l="1"/>
  <c r="E598" i="1"/>
  <c r="F590" i="1"/>
  <c r="L602" i="1"/>
  <c r="L566" i="1"/>
  <c r="L601" i="1"/>
  <c r="F598" i="1"/>
  <c r="L600" i="1"/>
  <c r="E525" i="1"/>
  <c r="D525" i="1"/>
  <c r="B525" i="1"/>
  <c r="E524" i="1"/>
  <c r="D524" i="1"/>
  <c r="B524" i="1"/>
  <c r="E523" i="1"/>
  <c r="D523" i="1"/>
  <c r="B523" i="1"/>
  <c r="E521" i="1"/>
  <c r="D521" i="1"/>
  <c r="B521" i="1"/>
  <c r="E520" i="1"/>
  <c r="D520" i="1"/>
  <c r="B520" i="1"/>
  <c r="F518" i="1"/>
  <c r="F525" i="1" s="1"/>
  <c r="F516" i="1"/>
  <c r="F523" i="1" s="1"/>
  <c r="L514" i="1"/>
  <c r="E514" i="1"/>
  <c r="D514" i="1"/>
  <c r="L495" i="1"/>
  <c r="F495" i="1"/>
  <c r="F521" i="1" s="1"/>
  <c r="L489" i="1"/>
  <c r="F489" i="1"/>
  <c r="F524" i="1" s="1"/>
  <c r="L469" i="1"/>
  <c r="F469" i="1"/>
  <c r="F520" i="1" s="1"/>
  <c r="F514" i="1" l="1"/>
  <c r="E522" i="1"/>
  <c r="D522" i="1"/>
  <c r="B522" i="1"/>
  <c r="L526" i="1"/>
  <c r="F522" i="1"/>
  <c r="L525" i="1"/>
  <c r="L490" i="1"/>
  <c r="L524" i="1"/>
  <c r="E449" i="1"/>
  <c r="D449" i="1"/>
  <c r="B449" i="1"/>
  <c r="E448" i="1"/>
  <c r="D448" i="1"/>
  <c r="B448" i="1"/>
  <c r="E447" i="1"/>
  <c r="D447" i="1"/>
  <c r="B447" i="1"/>
  <c r="E445" i="1"/>
  <c r="D445" i="1"/>
  <c r="B445" i="1"/>
  <c r="E444" i="1"/>
  <c r="D444" i="1"/>
  <c r="B444" i="1"/>
  <c r="F442" i="1"/>
  <c r="F449" i="1" s="1"/>
  <c r="F440" i="1"/>
  <c r="F447" i="1" s="1"/>
  <c r="L438" i="1"/>
  <c r="E438" i="1"/>
  <c r="D438" i="1"/>
  <c r="L419" i="1"/>
  <c r="F419" i="1"/>
  <c r="F445" i="1" s="1"/>
  <c r="L413" i="1"/>
  <c r="F413" i="1"/>
  <c r="F448" i="1" s="1"/>
  <c r="L393" i="1"/>
  <c r="F393" i="1"/>
  <c r="F444" i="1" s="1"/>
  <c r="E446" i="1" l="1"/>
  <c r="F446" i="1"/>
  <c r="D446" i="1"/>
  <c r="B446" i="1"/>
  <c r="F438" i="1"/>
  <c r="L450" i="1"/>
  <c r="L449" i="1"/>
  <c r="L414" i="1"/>
  <c r="L448" i="1"/>
  <c r="C10" i="3"/>
  <c r="E373" i="1" l="1"/>
  <c r="D373" i="1"/>
  <c r="B373" i="1"/>
  <c r="E372" i="1"/>
  <c r="D372" i="1"/>
  <c r="B372" i="1"/>
  <c r="E371" i="1"/>
  <c r="D371" i="1"/>
  <c r="B371" i="1"/>
  <c r="E369" i="1"/>
  <c r="D369" i="1"/>
  <c r="B369" i="1"/>
  <c r="E368" i="1"/>
  <c r="E370" i="1" s="1"/>
  <c r="D368" i="1"/>
  <c r="B368" i="1"/>
  <c r="F366" i="1"/>
  <c r="F373" i="1" s="1"/>
  <c r="F364" i="1"/>
  <c r="F371" i="1" s="1"/>
  <c r="L362" i="1"/>
  <c r="E362" i="1"/>
  <c r="D362" i="1"/>
  <c r="L343" i="1"/>
  <c r="F343" i="1"/>
  <c r="F369" i="1" s="1"/>
  <c r="L337" i="1"/>
  <c r="F337" i="1"/>
  <c r="F372" i="1" s="1"/>
  <c r="L317" i="1"/>
  <c r="F317" i="1"/>
  <c r="F368" i="1" s="1"/>
  <c r="B370" i="1" l="1"/>
  <c r="L372" i="1"/>
  <c r="L373" i="1"/>
  <c r="D370" i="1"/>
  <c r="F362" i="1"/>
  <c r="F370" i="1"/>
  <c r="L374" i="1"/>
  <c r="L338" i="1"/>
  <c r="E297" i="1"/>
  <c r="D297" i="1"/>
  <c r="B297" i="1"/>
  <c r="E296" i="1"/>
  <c r="D296" i="1"/>
  <c r="B296" i="1"/>
  <c r="E295" i="1"/>
  <c r="D295" i="1"/>
  <c r="B295" i="1"/>
  <c r="E293" i="1"/>
  <c r="D293" i="1"/>
  <c r="B293" i="1"/>
  <c r="E292" i="1"/>
  <c r="D292" i="1"/>
  <c r="B292" i="1"/>
  <c r="F290" i="1"/>
  <c r="F297" i="1" s="1"/>
  <c r="F288" i="1"/>
  <c r="F295" i="1" s="1"/>
  <c r="L286" i="1"/>
  <c r="E286" i="1"/>
  <c r="D286" i="1"/>
  <c r="L267" i="1"/>
  <c r="F267" i="1"/>
  <c r="F293" i="1" s="1"/>
  <c r="L261" i="1"/>
  <c r="F261" i="1"/>
  <c r="F296" i="1" s="1"/>
  <c r="L241" i="1"/>
  <c r="F241" i="1"/>
  <c r="F292" i="1" s="1"/>
  <c r="F294" i="1" l="1"/>
  <c r="E294" i="1"/>
  <c r="D294" i="1"/>
  <c r="B294" i="1"/>
  <c r="F286" i="1"/>
  <c r="L262" i="1"/>
  <c r="L298" i="1"/>
  <c r="L297" i="1"/>
  <c r="L296" i="1"/>
  <c r="C165" i="1"/>
  <c r="C241" i="1" s="1"/>
  <c r="C292" i="1" l="1"/>
  <c r="C317" i="1"/>
  <c r="E221" i="1"/>
  <c r="D221" i="1"/>
  <c r="B221" i="1"/>
  <c r="E220" i="1"/>
  <c r="D220" i="1"/>
  <c r="B220" i="1"/>
  <c r="E219" i="1"/>
  <c r="D219" i="1"/>
  <c r="B219" i="1"/>
  <c r="E217" i="1"/>
  <c r="D217" i="1"/>
  <c r="B217" i="1"/>
  <c r="E216" i="1"/>
  <c r="E218" i="1" s="1"/>
  <c r="D216" i="1"/>
  <c r="C216" i="1"/>
  <c r="B216" i="1"/>
  <c r="B218" i="1" s="1"/>
  <c r="F214" i="1"/>
  <c r="F221" i="1" s="1"/>
  <c r="F212" i="1"/>
  <c r="F219" i="1" s="1"/>
  <c r="L210" i="1"/>
  <c r="E210" i="1"/>
  <c r="D210" i="1"/>
  <c r="L191" i="1"/>
  <c r="F191" i="1"/>
  <c r="F217" i="1" s="1"/>
  <c r="L185" i="1"/>
  <c r="F185" i="1"/>
  <c r="F220" i="1" s="1"/>
  <c r="L165" i="1"/>
  <c r="F165" i="1"/>
  <c r="F216" i="1" s="1"/>
  <c r="D218" i="1" l="1"/>
  <c r="L221" i="1"/>
  <c r="C368" i="1"/>
  <c r="C393" i="1"/>
  <c r="F210" i="1"/>
  <c r="L222" i="1"/>
  <c r="F218" i="1"/>
  <c r="L186" i="1"/>
  <c r="L220" i="1"/>
  <c r="H10" i="3"/>
  <c r="G10" i="3"/>
  <c r="C444" i="1" l="1"/>
  <c r="C469" i="1"/>
  <c r="H138" i="1"/>
  <c r="H214" i="1" s="1"/>
  <c r="G138" i="1"/>
  <c r="G214" i="1" s="1"/>
  <c r="H136" i="1"/>
  <c r="H212" i="1" s="1"/>
  <c r="G136" i="1"/>
  <c r="G212" i="1" s="1"/>
  <c r="H115" i="1"/>
  <c r="H191" i="1" s="1"/>
  <c r="G115" i="1"/>
  <c r="G191" i="1" s="1"/>
  <c r="H109" i="1"/>
  <c r="H185" i="1" s="1"/>
  <c r="G109" i="1"/>
  <c r="G185" i="1" s="1"/>
  <c r="H89" i="1"/>
  <c r="G89" i="1"/>
  <c r="C138" i="1"/>
  <c r="C214" i="1" s="1"/>
  <c r="C136" i="1"/>
  <c r="C212" i="1" s="1"/>
  <c r="C115" i="1"/>
  <c r="C191" i="1" s="1"/>
  <c r="C185" i="1"/>
  <c r="M99" i="1"/>
  <c r="M175" i="1" s="1"/>
  <c r="M251" i="1" s="1"/>
  <c r="M327" i="1" s="1"/>
  <c r="M403" i="1" s="1"/>
  <c r="M479" i="1" s="1"/>
  <c r="M555" i="1" s="1"/>
  <c r="M631" i="1" s="1"/>
  <c r="M707" i="1" s="1"/>
  <c r="M783" i="1" s="1"/>
  <c r="M859" i="1" s="1"/>
  <c r="H288" i="1" l="1"/>
  <c r="H219" i="1"/>
  <c r="H267" i="1"/>
  <c r="H217" i="1"/>
  <c r="C520" i="1"/>
  <c r="C545" i="1"/>
  <c r="H221" i="1"/>
  <c r="H290" i="1"/>
  <c r="G221" i="1"/>
  <c r="G290" i="1"/>
  <c r="I214" i="1"/>
  <c r="I221" i="1" s="1"/>
  <c r="C221" i="1"/>
  <c r="C290" i="1"/>
  <c r="G219" i="1"/>
  <c r="G288" i="1"/>
  <c r="I212" i="1"/>
  <c r="I219" i="1" s="1"/>
  <c r="C219" i="1"/>
  <c r="C288" i="1"/>
  <c r="G217" i="1"/>
  <c r="G267" i="1"/>
  <c r="I191" i="1"/>
  <c r="I217" i="1" s="1"/>
  <c r="C217" i="1"/>
  <c r="C218" i="1" s="1"/>
  <c r="C267" i="1"/>
  <c r="H261" i="1"/>
  <c r="H220" i="1"/>
  <c r="G220" i="1"/>
  <c r="G261" i="1"/>
  <c r="I185" i="1"/>
  <c r="I220" i="1" s="1"/>
  <c r="C261" i="1"/>
  <c r="C220" i="1"/>
  <c r="H134" i="1"/>
  <c r="H165" i="1"/>
  <c r="G134" i="1"/>
  <c r="G165" i="1"/>
  <c r="M136" i="1"/>
  <c r="M212" i="1" s="1"/>
  <c r="M288" i="1" s="1"/>
  <c r="M364" i="1" s="1"/>
  <c r="M440" i="1" s="1"/>
  <c r="M516" i="1" s="1"/>
  <c r="M592" i="1" s="1"/>
  <c r="M668" i="1" s="1"/>
  <c r="M744" i="1" s="1"/>
  <c r="M820" i="1" s="1"/>
  <c r="M896" i="1" s="1"/>
  <c r="M133" i="1"/>
  <c r="M209" i="1" s="1"/>
  <c r="M285" i="1" s="1"/>
  <c r="M361" i="1" s="1"/>
  <c r="M437" i="1" s="1"/>
  <c r="M513" i="1" s="1"/>
  <c r="M589" i="1" s="1"/>
  <c r="M665" i="1" s="1"/>
  <c r="M741" i="1" s="1"/>
  <c r="M817" i="1" s="1"/>
  <c r="M893" i="1" s="1"/>
  <c r="M132" i="1"/>
  <c r="M208" i="1" s="1"/>
  <c r="M284" i="1" s="1"/>
  <c r="M360" i="1" s="1"/>
  <c r="M436" i="1" s="1"/>
  <c r="M512" i="1" s="1"/>
  <c r="M588" i="1" s="1"/>
  <c r="M664" i="1" s="1"/>
  <c r="M740" i="1" s="1"/>
  <c r="M816" i="1" s="1"/>
  <c r="M892" i="1" s="1"/>
  <c r="M131" i="1"/>
  <c r="M207" i="1" s="1"/>
  <c r="M283" i="1" s="1"/>
  <c r="M359" i="1" s="1"/>
  <c r="M435" i="1" s="1"/>
  <c r="M511" i="1" s="1"/>
  <c r="M587" i="1" s="1"/>
  <c r="M663" i="1" s="1"/>
  <c r="M739" i="1" s="1"/>
  <c r="M815" i="1" s="1"/>
  <c r="M891" i="1" s="1"/>
  <c r="M130" i="1"/>
  <c r="M206" i="1" s="1"/>
  <c r="M282" i="1" s="1"/>
  <c r="M358" i="1" s="1"/>
  <c r="M434" i="1" s="1"/>
  <c r="M510" i="1" s="1"/>
  <c r="M586" i="1" s="1"/>
  <c r="M662" i="1" s="1"/>
  <c r="M738" i="1" s="1"/>
  <c r="M814" i="1" s="1"/>
  <c r="M890" i="1" s="1"/>
  <c r="M129" i="1"/>
  <c r="M205" i="1" s="1"/>
  <c r="M281" i="1" s="1"/>
  <c r="M357" i="1" s="1"/>
  <c r="M433" i="1" s="1"/>
  <c r="M509" i="1" s="1"/>
  <c r="M585" i="1" s="1"/>
  <c r="M661" i="1" s="1"/>
  <c r="M737" i="1" s="1"/>
  <c r="M813" i="1" s="1"/>
  <c r="M889" i="1" s="1"/>
  <c r="M128" i="1"/>
  <c r="M204" i="1" s="1"/>
  <c r="M280" i="1" s="1"/>
  <c r="M356" i="1" s="1"/>
  <c r="M432" i="1" s="1"/>
  <c r="M508" i="1" s="1"/>
  <c r="M584" i="1" s="1"/>
  <c r="M660" i="1" s="1"/>
  <c r="M736" i="1" s="1"/>
  <c r="M812" i="1" s="1"/>
  <c r="M888" i="1" s="1"/>
  <c r="M127" i="1"/>
  <c r="M203" i="1" s="1"/>
  <c r="M279" i="1" s="1"/>
  <c r="M355" i="1" s="1"/>
  <c r="M431" i="1" s="1"/>
  <c r="M507" i="1" s="1"/>
  <c r="M583" i="1" s="1"/>
  <c r="M659" i="1" s="1"/>
  <c r="M735" i="1" s="1"/>
  <c r="M811" i="1" s="1"/>
  <c r="M887" i="1" s="1"/>
  <c r="M126" i="1"/>
  <c r="M202" i="1" s="1"/>
  <c r="M278" i="1" s="1"/>
  <c r="M354" i="1" s="1"/>
  <c r="M430" i="1" s="1"/>
  <c r="M506" i="1" s="1"/>
  <c r="M582" i="1" s="1"/>
  <c r="M658" i="1" s="1"/>
  <c r="M734" i="1" s="1"/>
  <c r="M810" i="1" s="1"/>
  <c r="M886" i="1" s="1"/>
  <c r="M125" i="1"/>
  <c r="M201" i="1" s="1"/>
  <c r="M277" i="1" s="1"/>
  <c r="M353" i="1" s="1"/>
  <c r="M429" i="1" s="1"/>
  <c r="M505" i="1" s="1"/>
  <c r="M581" i="1" s="1"/>
  <c r="M657" i="1" s="1"/>
  <c r="M733" i="1" s="1"/>
  <c r="M809" i="1" s="1"/>
  <c r="M885" i="1" s="1"/>
  <c r="M124" i="1"/>
  <c r="M200" i="1" s="1"/>
  <c r="M276" i="1" s="1"/>
  <c r="M352" i="1" s="1"/>
  <c r="M428" i="1" s="1"/>
  <c r="M504" i="1" s="1"/>
  <c r="M580" i="1" s="1"/>
  <c r="M656" i="1" s="1"/>
  <c r="M732" i="1" s="1"/>
  <c r="M808" i="1" s="1"/>
  <c r="M884" i="1" s="1"/>
  <c r="M123" i="1"/>
  <c r="M199" i="1" s="1"/>
  <c r="M275" i="1" s="1"/>
  <c r="M351" i="1" s="1"/>
  <c r="M427" i="1" s="1"/>
  <c r="M503" i="1" s="1"/>
  <c r="M579" i="1" s="1"/>
  <c r="M655" i="1" s="1"/>
  <c r="M731" i="1" s="1"/>
  <c r="M807" i="1" s="1"/>
  <c r="M883" i="1" s="1"/>
  <c r="M122" i="1"/>
  <c r="M198" i="1" s="1"/>
  <c r="M274" i="1" s="1"/>
  <c r="M350" i="1" s="1"/>
  <c r="M426" i="1" s="1"/>
  <c r="M502" i="1" s="1"/>
  <c r="M578" i="1" s="1"/>
  <c r="M654" i="1" s="1"/>
  <c r="M730" i="1" s="1"/>
  <c r="M806" i="1" s="1"/>
  <c r="M882" i="1" s="1"/>
  <c r="M121" i="1"/>
  <c r="M197" i="1" s="1"/>
  <c r="M120" i="1"/>
  <c r="M196" i="1" s="1"/>
  <c r="M272" i="1" s="1"/>
  <c r="M348" i="1" s="1"/>
  <c r="M424" i="1" s="1"/>
  <c r="M500" i="1" s="1"/>
  <c r="M576" i="1" s="1"/>
  <c r="M652" i="1" s="1"/>
  <c r="M728" i="1" s="1"/>
  <c r="M804" i="1" s="1"/>
  <c r="M880" i="1" s="1"/>
  <c r="M119" i="1"/>
  <c r="M195" i="1" s="1"/>
  <c r="M271" i="1" s="1"/>
  <c r="M347" i="1" s="1"/>
  <c r="M423" i="1" s="1"/>
  <c r="M114" i="1"/>
  <c r="M190" i="1" s="1"/>
  <c r="M266" i="1" s="1"/>
  <c r="M342" i="1" s="1"/>
  <c r="M418" i="1" s="1"/>
  <c r="M494" i="1" s="1"/>
  <c r="M570" i="1" s="1"/>
  <c r="M646" i="1" s="1"/>
  <c r="M722" i="1" s="1"/>
  <c r="M798" i="1" s="1"/>
  <c r="M874" i="1" s="1"/>
  <c r="M113" i="1"/>
  <c r="M189" i="1" s="1"/>
  <c r="M265" i="1" s="1"/>
  <c r="M341" i="1" s="1"/>
  <c r="M417" i="1" s="1"/>
  <c r="M493" i="1" s="1"/>
  <c r="M569" i="1" s="1"/>
  <c r="M645" i="1" s="1"/>
  <c r="M721" i="1" s="1"/>
  <c r="M797" i="1" s="1"/>
  <c r="M873" i="1" s="1"/>
  <c r="M112" i="1"/>
  <c r="M188" i="1" s="1"/>
  <c r="M108" i="1"/>
  <c r="M184" i="1" s="1"/>
  <c r="M260" i="1" s="1"/>
  <c r="M336" i="1" s="1"/>
  <c r="M412" i="1" s="1"/>
  <c r="M488" i="1" s="1"/>
  <c r="M564" i="1" s="1"/>
  <c r="M640" i="1" s="1"/>
  <c r="M716" i="1" s="1"/>
  <c r="M792" i="1" s="1"/>
  <c r="M868" i="1" s="1"/>
  <c r="M107" i="1"/>
  <c r="M183" i="1" s="1"/>
  <c r="M259" i="1" s="1"/>
  <c r="M335" i="1" s="1"/>
  <c r="M411" i="1" s="1"/>
  <c r="M487" i="1" s="1"/>
  <c r="M563" i="1" s="1"/>
  <c r="M639" i="1" s="1"/>
  <c r="M715" i="1" s="1"/>
  <c r="M791" i="1" s="1"/>
  <c r="M867" i="1" s="1"/>
  <c r="M106" i="1"/>
  <c r="M182" i="1" s="1"/>
  <c r="M258" i="1" s="1"/>
  <c r="M334" i="1" s="1"/>
  <c r="M410" i="1" s="1"/>
  <c r="M486" i="1" s="1"/>
  <c r="M562" i="1" s="1"/>
  <c r="M638" i="1" s="1"/>
  <c r="M714" i="1" s="1"/>
  <c r="M790" i="1" s="1"/>
  <c r="M866" i="1" s="1"/>
  <c r="M105" i="1"/>
  <c r="M181" i="1" s="1"/>
  <c r="M257" i="1" s="1"/>
  <c r="M333" i="1" s="1"/>
  <c r="M409" i="1" s="1"/>
  <c r="M485" i="1" s="1"/>
  <c r="M561" i="1" s="1"/>
  <c r="M637" i="1" s="1"/>
  <c r="M713" i="1" s="1"/>
  <c r="M789" i="1" s="1"/>
  <c r="M865" i="1" s="1"/>
  <c r="M104" i="1"/>
  <c r="M180" i="1" s="1"/>
  <c r="M256" i="1" s="1"/>
  <c r="M332" i="1" s="1"/>
  <c r="M408" i="1" s="1"/>
  <c r="M484" i="1" s="1"/>
  <c r="M560" i="1" s="1"/>
  <c r="M636" i="1" s="1"/>
  <c r="M712" i="1" s="1"/>
  <c r="M788" i="1" s="1"/>
  <c r="M864" i="1" s="1"/>
  <c r="M103" i="1"/>
  <c r="M179" i="1" s="1"/>
  <c r="M255" i="1" s="1"/>
  <c r="M331" i="1" s="1"/>
  <c r="M407" i="1" s="1"/>
  <c r="M483" i="1" s="1"/>
  <c r="M559" i="1" s="1"/>
  <c r="M635" i="1" s="1"/>
  <c r="M711" i="1" s="1"/>
  <c r="M787" i="1" s="1"/>
  <c r="M863" i="1" s="1"/>
  <c r="M102" i="1"/>
  <c r="M178" i="1" s="1"/>
  <c r="M254" i="1" s="1"/>
  <c r="M330" i="1" s="1"/>
  <c r="M406" i="1" s="1"/>
  <c r="M482" i="1" s="1"/>
  <c r="M558" i="1" s="1"/>
  <c r="M634" i="1" s="1"/>
  <c r="M710" i="1" s="1"/>
  <c r="M786" i="1" s="1"/>
  <c r="M862" i="1" s="1"/>
  <c r="M101" i="1"/>
  <c r="M177" i="1" s="1"/>
  <c r="M253" i="1" s="1"/>
  <c r="M329" i="1" s="1"/>
  <c r="M405" i="1" s="1"/>
  <c r="M481" i="1" s="1"/>
  <c r="M557" i="1" s="1"/>
  <c r="M633" i="1" s="1"/>
  <c r="M709" i="1" s="1"/>
  <c r="M785" i="1" s="1"/>
  <c r="M861" i="1" s="1"/>
  <c r="M100" i="1"/>
  <c r="M176" i="1" s="1"/>
  <c r="M252" i="1" s="1"/>
  <c r="M328" i="1" s="1"/>
  <c r="M404" i="1" s="1"/>
  <c r="M480" i="1" s="1"/>
  <c r="M556" i="1" s="1"/>
  <c r="M632" i="1" s="1"/>
  <c r="M708" i="1" s="1"/>
  <c r="M784" i="1" s="1"/>
  <c r="M860" i="1" s="1"/>
  <c r="M98" i="1"/>
  <c r="M174" i="1" s="1"/>
  <c r="M250" i="1" s="1"/>
  <c r="M326" i="1" s="1"/>
  <c r="M402" i="1" s="1"/>
  <c r="M478" i="1" s="1"/>
  <c r="M554" i="1" s="1"/>
  <c r="M630" i="1" s="1"/>
  <c r="M706" i="1" s="1"/>
  <c r="M782" i="1" s="1"/>
  <c r="M858" i="1" s="1"/>
  <c r="M97" i="1"/>
  <c r="M173" i="1" s="1"/>
  <c r="M249" i="1" s="1"/>
  <c r="M325" i="1" s="1"/>
  <c r="M401" i="1" s="1"/>
  <c r="M477" i="1" s="1"/>
  <c r="M553" i="1" s="1"/>
  <c r="M629" i="1" s="1"/>
  <c r="M705" i="1" s="1"/>
  <c r="M781" i="1" s="1"/>
  <c r="M857" i="1" s="1"/>
  <c r="M96" i="1"/>
  <c r="M172" i="1" s="1"/>
  <c r="M248" i="1" s="1"/>
  <c r="M324" i="1" s="1"/>
  <c r="M400" i="1" s="1"/>
  <c r="M476" i="1" s="1"/>
  <c r="M552" i="1" s="1"/>
  <c r="M628" i="1" s="1"/>
  <c r="M704" i="1" s="1"/>
  <c r="M780" i="1" s="1"/>
  <c r="M856" i="1" s="1"/>
  <c r="M95" i="1"/>
  <c r="M171" i="1" s="1"/>
  <c r="M247" i="1" s="1"/>
  <c r="M323" i="1" s="1"/>
  <c r="M399" i="1" s="1"/>
  <c r="M475" i="1" s="1"/>
  <c r="M551" i="1" s="1"/>
  <c r="M627" i="1" s="1"/>
  <c r="M703" i="1" s="1"/>
  <c r="M779" i="1" s="1"/>
  <c r="M855" i="1" s="1"/>
  <c r="M94" i="1"/>
  <c r="M170" i="1" s="1"/>
  <c r="M246" i="1" s="1"/>
  <c r="M322" i="1" s="1"/>
  <c r="M398" i="1" s="1"/>
  <c r="M474" i="1" s="1"/>
  <c r="M550" i="1" s="1"/>
  <c r="M626" i="1" s="1"/>
  <c r="M702" i="1" s="1"/>
  <c r="M778" i="1" s="1"/>
  <c r="M854" i="1" s="1"/>
  <c r="M93" i="1"/>
  <c r="M169" i="1" s="1"/>
  <c r="M245" i="1" s="1"/>
  <c r="M321" i="1" s="1"/>
  <c r="M397" i="1" s="1"/>
  <c r="M473" i="1" s="1"/>
  <c r="M549" i="1" s="1"/>
  <c r="M625" i="1" s="1"/>
  <c r="M701" i="1" s="1"/>
  <c r="M777" i="1" s="1"/>
  <c r="M853" i="1" s="1"/>
  <c r="M92" i="1"/>
  <c r="M168" i="1" s="1"/>
  <c r="M244" i="1" s="1"/>
  <c r="M320" i="1" s="1"/>
  <c r="M396" i="1" s="1"/>
  <c r="M472" i="1" s="1"/>
  <c r="M548" i="1" s="1"/>
  <c r="M624" i="1" s="1"/>
  <c r="M700" i="1" s="1"/>
  <c r="M776" i="1" s="1"/>
  <c r="M852" i="1" s="1"/>
  <c r="M91" i="1"/>
  <c r="M167" i="1" s="1"/>
  <c r="M88" i="1"/>
  <c r="M164" i="1" s="1"/>
  <c r="M240" i="1" s="1"/>
  <c r="M316" i="1" s="1"/>
  <c r="M392" i="1" s="1"/>
  <c r="M468" i="1" s="1"/>
  <c r="M544" i="1" s="1"/>
  <c r="M620" i="1" s="1"/>
  <c r="M696" i="1" s="1"/>
  <c r="M772" i="1" s="1"/>
  <c r="M848" i="1" s="1"/>
  <c r="M87" i="1"/>
  <c r="M163" i="1" s="1"/>
  <c r="M239" i="1" s="1"/>
  <c r="M315" i="1" s="1"/>
  <c r="M391" i="1" s="1"/>
  <c r="M467" i="1" s="1"/>
  <c r="M543" i="1" s="1"/>
  <c r="M619" i="1" s="1"/>
  <c r="M695" i="1" s="1"/>
  <c r="M771" i="1" s="1"/>
  <c r="M847" i="1" s="1"/>
  <c r="M86" i="1"/>
  <c r="M162" i="1" s="1"/>
  <c r="M238" i="1" s="1"/>
  <c r="M314" i="1" s="1"/>
  <c r="M390" i="1" s="1"/>
  <c r="M466" i="1" s="1"/>
  <c r="M542" i="1" s="1"/>
  <c r="M618" i="1" s="1"/>
  <c r="M694" i="1" s="1"/>
  <c r="M770" i="1" s="1"/>
  <c r="M846" i="1" s="1"/>
  <c r="M85" i="1"/>
  <c r="M161" i="1" s="1"/>
  <c r="H295" i="1" l="1"/>
  <c r="H364" i="1"/>
  <c r="H343" i="1"/>
  <c r="H293" i="1"/>
  <c r="C596" i="1"/>
  <c r="C621" i="1"/>
  <c r="H297" i="1"/>
  <c r="H366" i="1"/>
  <c r="G297" i="1"/>
  <c r="G366" i="1"/>
  <c r="I290" i="1"/>
  <c r="I297" i="1" s="1"/>
  <c r="C297" i="1"/>
  <c r="C366" i="1"/>
  <c r="G295" i="1"/>
  <c r="G364" i="1"/>
  <c r="I288" i="1"/>
  <c r="I295" i="1" s="1"/>
  <c r="C295" i="1"/>
  <c r="C364" i="1"/>
  <c r="G293" i="1"/>
  <c r="G343" i="1"/>
  <c r="I267" i="1"/>
  <c r="I293" i="1" s="1"/>
  <c r="C293" i="1"/>
  <c r="C294" i="1" s="1"/>
  <c r="C343" i="1"/>
  <c r="H337" i="1"/>
  <c r="H296" i="1"/>
  <c r="G296" i="1"/>
  <c r="G337" i="1"/>
  <c r="I261" i="1"/>
  <c r="I296" i="1" s="1"/>
  <c r="C296" i="1"/>
  <c r="C337" i="1"/>
  <c r="M499" i="1"/>
  <c r="M191" i="1"/>
  <c r="M264" i="1"/>
  <c r="M243" i="1"/>
  <c r="M185" i="1"/>
  <c r="M237" i="1"/>
  <c r="M165" i="1"/>
  <c r="H210" i="1"/>
  <c r="H241" i="1"/>
  <c r="H216" i="1"/>
  <c r="H218" i="1" s="1"/>
  <c r="G216" i="1"/>
  <c r="G218" i="1" s="1"/>
  <c r="G241" i="1"/>
  <c r="I165" i="1"/>
  <c r="I216" i="1" s="1"/>
  <c r="I218" i="1" s="1"/>
  <c r="G210" i="1"/>
  <c r="M273" i="1"/>
  <c r="M210" i="1"/>
  <c r="H145" i="1"/>
  <c r="G145" i="1"/>
  <c r="E145" i="1"/>
  <c r="D145" i="1"/>
  <c r="C145" i="1"/>
  <c r="B145" i="1"/>
  <c r="H144" i="1"/>
  <c r="G144" i="1"/>
  <c r="E144" i="1"/>
  <c r="D144" i="1"/>
  <c r="C144" i="1"/>
  <c r="B144" i="1"/>
  <c r="H143" i="1"/>
  <c r="G143" i="1"/>
  <c r="E143" i="1"/>
  <c r="D143" i="1"/>
  <c r="C143" i="1"/>
  <c r="B143" i="1"/>
  <c r="H141" i="1"/>
  <c r="G141" i="1"/>
  <c r="E141" i="1"/>
  <c r="D141" i="1"/>
  <c r="C141" i="1"/>
  <c r="B141" i="1"/>
  <c r="H140" i="1"/>
  <c r="G140" i="1"/>
  <c r="E140" i="1"/>
  <c r="D140" i="1"/>
  <c r="C140" i="1"/>
  <c r="B140" i="1"/>
  <c r="I138" i="1"/>
  <c r="I145" i="1" s="1"/>
  <c r="F138" i="1"/>
  <c r="F145" i="1" s="1"/>
  <c r="I136" i="1"/>
  <c r="I143" i="1" s="1"/>
  <c r="F136" i="1"/>
  <c r="F143" i="1" s="1"/>
  <c r="M134" i="1"/>
  <c r="L134" i="1"/>
  <c r="E134" i="1"/>
  <c r="D134" i="1"/>
  <c r="M115" i="1"/>
  <c r="L115" i="1"/>
  <c r="I115" i="1"/>
  <c r="I141" i="1" s="1"/>
  <c r="F115" i="1"/>
  <c r="F141" i="1" s="1"/>
  <c r="M109" i="1"/>
  <c r="L109" i="1"/>
  <c r="I109" i="1"/>
  <c r="I144" i="1" s="1"/>
  <c r="F109" i="1"/>
  <c r="F144" i="1" s="1"/>
  <c r="M89" i="1"/>
  <c r="L89" i="1"/>
  <c r="I89" i="1"/>
  <c r="I140" i="1" s="1"/>
  <c r="F140" i="1"/>
  <c r="H440" i="1" l="1"/>
  <c r="H371" i="1"/>
  <c r="H419" i="1"/>
  <c r="H369" i="1"/>
  <c r="I210" i="1"/>
  <c r="I142" i="1"/>
  <c r="C672" i="1"/>
  <c r="C697" i="1"/>
  <c r="H442" i="1"/>
  <c r="H373" i="1"/>
  <c r="G442" i="1"/>
  <c r="I366" i="1"/>
  <c r="I373" i="1" s="1"/>
  <c r="G373" i="1"/>
  <c r="C373" i="1"/>
  <c r="C442" i="1"/>
  <c r="G371" i="1"/>
  <c r="G440" i="1"/>
  <c r="I364" i="1"/>
  <c r="I371" i="1" s="1"/>
  <c r="C371" i="1"/>
  <c r="C440" i="1"/>
  <c r="G369" i="1"/>
  <c r="G419" i="1"/>
  <c r="I343" i="1"/>
  <c r="I369" i="1" s="1"/>
  <c r="C369" i="1"/>
  <c r="C370" i="1" s="1"/>
  <c r="C419" i="1"/>
  <c r="H413" i="1"/>
  <c r="H372" i="1"/>
  <c r="G372" i="1"/>
  <c r="G413" i="1"/>
  <c r="I337" i="1"/>
  <c r="I372" i="1" s="1"/>
  <c r="C372" i="1"/>
  <c r="C413" i="1"/>
  <c r="M575" i="1"/>
  <c r="M340" i="1"/>
  <c r="M267" i="1"/>
  <c r="M319" i="1"/>
  <c r="M261" i="1"/>
  <c r="M186" i="1"/>
  <c r="M220" i="1"/>
  <c r="M313" i="1"/>
  <c r="M241" i="1"/>
  <c r="H292" i="1"/>
  <c r="H294" i="1" s="1"/>
  <c r="H317" i="1"/>
  <c r="H286" i="1"/>
  <c r="G292" i="1"/>
  <c r="G294" i="1" s="1"/>
  <c r="G317" i="1"/>
  <c r="G286" i="1"/>
  <c r="I241" i="1"/>
  <c r="I292" i="1" s="1"/>
  <c r="I294" i="1" s="1"/>
  <c r="M349" i="1"/>
  <c r="M286" i="1"/>
  <c r="F134" i="1"/>
  <c r="H142" i="1"/>
  <c r="D142" i="1"/>
  <c r="F142" i="1"/>
  <c r="C142" i="1"/>
  <c r="L146" i="1"/>
  <c r="E142" i="1"/>
  <c r="I134" i="1"/>
  <c r="B142" i="1"/>
  <c r="G142" i="1"/>
  <c r="L145" i="1"/>
  <c r="L110" i="1"/>
  <c r="M110" i="1"/>
  <c r="L144" i="1"/>
  <c r="M144" i="1"/>
  <c r="E69" i="1"/>
  <c r="D69" i="1"/>
  <c r="B69" i="1"/>
  <c r="H68" i="1"/>
  <c r="E68" i="1"/>
  <c r="D68" i="1"/>
  <c r="B68" i="1"/>
  <c r="H67" i="1"/>
  <c r="E67" i="1"/>
  <c r="D67" i="1"/>
  <c r="B67" i="1"/>
  <c r="H65" i="1"/>
  <c r="E65" i="1"/>
  <c r="D65" i="1"/>
  <c r="B65" i="1"/>
  <c r="E64" i="1"/>
  <c r="D64" i="1"/>
  <c r="C64" i="1"/>
  <c r="B64" i="1"/>
  <c r="B66" i="1" s="1"/>
  <c r="H69" i="1"/>
  <c r="G69" i="1"/>
  <c r="F62" i="1"/>
  <c r="F69" i="1" s="1"/>
  <c r="C69" i="1"/>
  <c r="I60" i="1"/>
  <c r="I67" i="1" s="1"/>
  <c r="G67" i="1"/>
  <c r="F60" i="1"/>
  <c r="F67" i="1" s="1"/>
  <c r="C67" i="1"/>
  <c r="L58" i="1"/>
  <c r="E58" i="1"/>
  <c r="D58" i="1"/>
  <c r="I39" i="1"/>
  <c r="I65" i="1" s="1"/>
  <c r="G65" i="1"/>
  <c r="F39" i="1"/>
  <c r="F65" i="1" s="1"/>
  <c r="C65" i="1"/>
  <c r="L33" i="1"/>
  <c r="G68" i="1"/>
  <c r="F33" i="1"/>
  <c r="F68" i="1" s="1"/>
  <c r="C68" i="1"/>
  <c r="L13" i="1"/>
  <c r="H58" i="1"/>
  <c r="G64" i="1"/>
  <c r="F13" i="1"/>
  <c r="F64" i="1" s="1"/>
  <c r="H516" i="1" l="1"/>
  <c r="H447" i="1"/>
  <c r="H495" i="1"/>
  <c r="H445" i="1"/>
  <c r="I286" i="1"/>
  <c r="C748" i="1"/>
  <c r="C773" i="1"/>
  <c r="H449" i="1"/>
  <c r="H518" i="1"/>
  <c r="G449" i="1"/>
  <c r="G518" i="1"/>
  <c r="I442" i="1"/>
  <c r="I449" i="1" s="1"/>
  <c r="C449" i="1"/>
  <c r="C518" i="1"/>
  <c r="G516" i="1"/>
  <c r="G447" i="1"/>
  <c r="I440" i="1"/>
  <c r="I447" i="1" s="1"/>
  <c r="C447" i="1"/>
  <c r="C516" i="1"/>
  <c r="G445" i="1"/>
  <c r="G495" i="1"/>
  <c r="I419" i="1"/>
  <c r="I445" i="1" s="1"/>
  <c r="C445" i="1"/>
  <c r="C446" i="1" s="1"/>
  <c r="C495" i="1"/>
  <c r="H489" i="1"/>
  <c r="H448" i="1"/>
  <c r="G448" i="1"/>
  <c r="G489" i="1"/>
  <c r="I413" i="1"/>
  <c r="I448" i="1" s="1"/>
  <c r="C448" i="1"/>
  <c r="C489" i="1"/>
  <c r="M362" i="1"/>
  <c r="M425" i="1"/>
  <c r="M651" i="1"/>
  <c r="M416" i="1"/>
  <c r="M343" i="1"/>
  <c r="M395" i="1"/>
  <c r="M337" i="1"/>
  <c r="M389" i="1"/>
  <c r="M317" i="1"/>
  <c r="M262" i="1"/>
  <c r="M296" i="1"/>
  <c r="H362" i="1"/>
  <c r="H393" i="1"/>
  <c r="H368" i="1"/>
  <c r="H370" i="1" s="1"/>
  <c r="G368" i="1"/>
  <c r="G370" i="1" s="1"/>
  <c r="G393" i="1"/>
  <c r="G362" i="1"/>
  <c r="I317" i="1"/>
  <c r="I368" i="1" s="1"/>
  <c r="I370" i="1" s="1"/>
  <c r="G66" i="1"/>
  <c r="F58" i="1"/>
  <c r="E66" i="1"/>
  <c r="M58" i="1"/>
  <c r="L70" i="1"/>
  <c r="M33" i="1"/>
  <c r="M39" i="1"/>
  <c r="M13" i="1"/>
  <c r="F66" i="1"/>
  <c r="D66" i="1"/>
  <c r="I33" i="1"/>
  <c r="I68" i="1" s="1"/>
  <c r="C66" i="1"/>
  <c r="I62" i="1"/>
  <c r="I69" i="1" s="1"/>
  <c r="H64" i="1"/>
  <c r="H66" i="1" s="1"/>
  <c r="L69" i="1"/>
  <c r="I13" i="1"/>
  <c r="I64" i="1" s="1"/>
  <c r="I66" i="1" s="1"/>
  <c r="L34" i="1"/>
  <c r="G58" i="1"/>
  <c r="I58" i="1" s="1"/>
  <c r="L68" i="1"/>
  <c r="H592" i="1" l="1"/>
  <c r="H523" i="1"/>
  <c r="H571" i="1"/>
  <c r="H521" i="1"/>
  <c r="I362" i="1"/>
  <c r="C824" i="1"/>
  <c r="C849" i="1"/>
  <c r="C900" i="1" s="1"/>
  <c r="H525" i="1"/>
  <c r="H594" i="1"/>
  <c r="G525" i="1"/>
  <c r="G594" i="1"/>
  <c r="I518" i="1"/>
  <c r="I525" i="1" s="1"/>
  <c r="C525" i="1"/>
  <c r="C594" i="1"/>
  <c r="G523" i="1"/>
  <c r="G592" i="1"/>
  <c r="I516" i="1"/>
  <c r="I523" i="1" s="1"/>
  <c r="C523" i="1"/>
  <c r="C592" i="1"/>
  <c r="G521" i="1"/>
  <c r="G571" i="1"/>
  <c r="I495" i="1"/>
  <c r="I521" i="1" s="1"/>
  <c r="C521" i="1"/>
  <c r="C522" i="1" s="1"/>
  <c r="C571" i="1"/>
  <c r="H565" i="1"/>
  <c r="H524" i="1"/>
  <c r="G565" i="1"/>
  <c r="G524" i="1"/>
  <c r="I489" i="1"/>
  <c r="I524" i="1" s="1"/>
  <c r="C524" i="1"/>
  <c r="C565" i="1"/>
  <c r="M501" i="1"/>
  <c r="M438" i="1"/>
  <c r="M727" i="1"/>
  <c r="M492" i="1"/>
  <c r="M419" i="1"/>
  <c r="M471" i="1"/>
  <c r="M413" i="1"/>
  <c r="M338" i="1"/>
  <c r="M372" i="1"/>
  <c r="M465" i="1"/>
  <c r="M393" i="1"/>
  <c r="H444" i="1"/>
  <c r="H446" i="1" s="1"/>
  <c r="H469" i="1"/>
  <c r="H438" i="1"/>
  <c r="G444" i="1"/>
  <c r="G446" i="1" s="1"/>
  <c r="G469" i="1"/>
  <c r="G438" i="1"/>
  <c r="I393" i="1"/>
  <c r="I444" i="1" s="1"/>
  <c r="I446" i="1" s="1"/>
  <c r="M34" i="1"/>
  <c r="M68" i="1"/>
  <c r="H668" i="1" l="1"/>
  <c r="H599" i="1"/>
  <c r="H647" i="1"/>
  <c r="H597" i="1"/>
  <c r="H601" i="1"/>
  <c r="H670" i="1"/>
  <c r="G601" i="1"/>
  <c r="G670" i="1"/>
  <c r="I594" i="1"/>
  <c r="I601" i="1" s="1"/>
  <c r="C601" i="1"/>
  <c r="C670" i="1"/>
  <c r="G599" i="1"/>
  <c r="G668" i="1"/>
  <c r="I592" i="1"/>
  <c r="I599" i="1" s="1"/>
  <c r="C599" i="1"/>
  <c r="C668" i="1"/>
  <c r="G597" i="1"/>
  <c r="G647" i="1"/>
  <c r="I571" i="1"/>
  <c r="I597" i="1" s="1"/>
  <c r="C597" i="1"/>
  <c r="C598" i="1" s="1"/>
  <c r="C647" i="1"/>
  <c r="H641" i="1"/>
  <c r="H600" i="1"/>
  <c r="G600" i="1"/>
  <c r="G641" i="1"/>
  <c r="I565" i="1"/>
  <c r="I600" i="1" s="1"/>
  <c r="C600" i="1"/>
  <c r="C641" i="1"/>
  <c r="M577" i="1"/>
  <c r="M514" i="1"/>
  <c r="M803" i="1"/>
  <c r="M568" i="1"/>
  <c r="M495" i="1"/>
  <c r="M547" i="1"/>
  <c r="M489" i="1"/>
  <c r="M414" i="1"/>
  <c r="M448" i="1"/>
  <c r="M541" i="1"/>
  <c r="M469" i="1"/>
  <c r="I438" i="1"/>
  <c r="H514" i="1"/>
  <c r="H545" i="1"/>
  <c r="H520" i="1"/>
  <c r="H522" i="1" s="1"/>
  <c r="G520" i="1"/>
  <c r="G522" i="1" s="1"/>
  <c r="G545" i="1"/>
  <c r="G514" i="1"/>
  <c r="I514" i="1" s="1"/>
  <c r="I469" i="1"/>
  <c r="I520" i="1" s="1"/>
  <c r="I522" i="1" s="1"/>
  <c r="M138" i="1"/>
  <c r="M214" i="1" s="1"/>
  <c r="M290" i="1" s="1"/>
  <c r="M366" i="1" s="1"/>
  <c r="M442" i="1" s="1"/>
  <c r="M518" i="1" s="1"/>
  <c r="M594" i="1" s="1"/>
  <c r="M670" i="1" s="1"/>
  <c r="M746" i="1" s="1"/>
  <c r="M822" i="1" s="1"/>
  <c r="M898" i="1" s="1"/>
  <c r="H744" i="1" l="1"/>
  <c r="H675" i="1"/>
  <c r="H723" i="1"/>
  <c r="H673" i="1"/>
  <c r="H746" i="1"/>
  <c r="H677" i="1"/>
  <c r="G677" i="1"/>
  <c r="G746" i="1"/>
  <c r="I670" i="1"/>
  <c r="I677" i="1" s="1"/>
  <c r="C677" i="1"/>
  <c r="C746" i="1"/>
  <c r="G675" i="1"/>
  <c r="G744" i="1"/>
  <c r="I668" i="1"/>
  <c r="I675" i="1" s="1"/>
  <c r="C675" i="1"/>
  <c r="C744" i="1"/>
  <c r="G673" i="1"/>
  <c r="G723" i="1"/>
  <c r="I647" i="1"/>
  <c r="I673" i="1" s="1"/>
  <c r="C673" i="1"/>
  <c r="C674" i="1" s="1"/>
  <c r="C723" i="1"/>
  <c r="H717" i="1"/>
  <c r="H676" i="1"/>
  <c r="G717" i="1"/>
  <c r="G676" i="1"/>
  <c r="I641" i="1"/>
  <c r="I676" i="1" s="1"/>
  <c r="C676" i="1"/>
  <c r="C717" i="1"/>
  <c r="M653" i="1"/>
  <c r="M590" i="1"/>
  <c r="M879" i="1"/>
  <c r="M571" i="1"/>
  <c r="M644" i="1"/>
  <c r="M623" i="1"/>
  <c r="M565" i="1"/>
  <c r="M490" i="1"/>
  <c r="M524" i="1"/>
  <c r="M617" i="1"/>
  <c r="M545" i="1"/>
  <c r="H621" i="1"/>
  <c r="H596" i="1"/>
  <c r="H598" i="1" s="1"/>
  <c r="H590" i="1"/>
  <c r="G596" i="1"/>
  <c r="G598" i="1" s="1"/>
  <c r="G621" i="1"/>
  <c r="I545" i="1"/>
  <c r="I596" i="1" s="1"/>
  <c r="I598" i="1" s="1"/>
  <c r="G590" i="1"/>
  <c r="M117" i="1"/>
  <c r="M193" i="1" s="1"/>
  <c r="M70" i="1"/>
  <c r="M69" i="1"/>
  <c r="M269" i="1" l="1"/>
  <c r="M221" i="1"/>
  <c r="M222" i="1"/>
  <c r="H820" i="1"/>
  <c r="H751" i="1"/>
  <c r="H799" i="1"/>
  <c r="H749" i="1"/>
  <c r="I590" i="1"/>
  <c r="H753" i="1"/>
  <c r="H822" i="1"/>
  <c r="G753" i="1"/>
  <c r="G822" i="1"/>
  <c r="I746" i="1"/>
  <c r="I753" i="1" s="1"/>
  <c r="C753" i="1"/>
  <c r="C822" i="1"/>
  <c r="G820" i="1"/>
  <c r="G751" i="1"/>
  <c r="I744" i="1"/>
  <c r="I751" i="1" s="1"/>
  <c r="C751" i="1"/>
  <c r="C820" i="1"/>
  <c r="G749" i="1"/>
  <c r="G799" i="1"/>
  <c r="I723" i="1"/>
  <c r="I749" i="1" s="1"/>
  <c r="C749" i="1"/>
  <c r="C750" i="1" s="1"/>
  <c r="C799" i="1"/>
  <c r="H752" i="1"/>
  <c r="H793" i="1"/>
  <c r="G752" i="1"/>
  <c r="G793" i="1"/>
  <c r="I717" i="1"/>
  <c r="I752" i="1" s="1"/>
  <c r="C752" i="1"/>
  <c r="C793" i="1"/>
  <c r="M729" i="1"/>
  <c r="M666" i="1"/>
  <c r="M720" i="1"/>
  <c r="M647" i="1"/>
  <c r="M699" i="1"/>
  <c r="M641" i="1"/>
  <c r="M566" i="1"/>
  <c r="M600" i="1"/>
  <c r="M693" i="1"/>
  <c r="M621" i="1"/>
  <c r="H697" i="1"/>
  <c r="H672" i="1"/>
  <c r="H674" i="1" s="1"/>
  <c r="H666" i="1"/>
  <c r="G672" i="1"/>
  <c r="G674" i="1" s="1"/>
  <c r="G697" i="1"/>
  <c r="I621" i="1"/>
  <c r="I672" i="1" s="1"/>
  <c r="I674" i="1" s="1"/>
  <c r="G666" i="1"/>
  <c r="M146" i="1"/>
  <c r="M145" i="1"/>
  <c r="H896" i="1" l="1"/>
  <c r="H903" i="1" s="1"/>
  <c r="H827" i="1"/>
  <c r="M345" i="1"/>
  <c r="M297" i="1"/>
  <c r="M298" i="1"/>
  <c r="H825" i="1"/>
  <c r="H875" i="1"/>
  <c r="H901" i="1" s="1"/>
  <c r="I666" i="1"/>
  <c r="H829" i="1"/>
  <c r="H898" i="1"/>
  <c r="H905" i="1" s="1"/>
  <c r="G829" i="1"/>
  <c r="G898" i="1"/>
  <c r="I822" i="1"/>
  <c r="I829" i="1" s="1"/>
  <c r="C829" i="1"/>
  <c r="C898" i="1"/>
  <c r="C905" i="1" s="1"/>
  <c r="I820" i="1"/>
  <c r="I827" i="1" s="1"/>
  <c r="G896" i="1"/>
  <c r="G827" i="1"/>
  <c r="C827" i="1"/>
  <c r="C896" i="1"/>
  <c r="C903" i="1" s="1"/>
  <c r="G825" i="1"/>
  <c r="G875" i="1"/>
  <c r="I799" i="1"/>
  <c r="I825" i="1" s="1"/>
  <c r="C825" i="1"/>
  <c r="C826" i="1" s="1"/>
  <c r="C875" i="1"/>
  <c r="C901" i="1" s="1"/>
  <c r="C902" i="1" s="1"/>
  <c r="H869" i="1"/>
  <c r="H904" i="1" s="1"/>
  <c r="H828" i="1"/>
  <c r="G869" i="1"/>
  <c r="G828" i="1"/>
  <c r="I793" i="1"/>
  <c r="I828" i="1" s="1"/>
  <c r="C828" i="1"/>
  <c r="C869" i="1"/>
  <c r="C904" i="1" s="1"/>
  <c r="M805" i="1"/>
  <c r="M742" i="1"/>
  <c r="M796" i="1"/>
  <c r="M723" i="1"/>
  <c r="M717" i="1"/>
  <c r="M775" i="1"/>
  <c r="M642" i="1"/>
  <c r="M676" i="1"/>
  <c r="M769" i="1"/>
  <c r="M697" i="1"/>
  <c r="H748" i="1"/>
  <c r="H750" i="1" s="1"/>
  <c r="H773" i="1"/>
  <c r="H742" i="1"/>
  <c r="G748" i="1"/>
  <c r="G750" i="1" s="1"/>
  <c r="G773" i="1"/>
  <c r="I697" i="1"/>
  <c r="I748" i="1" s="1"/>
  <c r="I750" i="1" s="1"/>
  <c r="G742" i="1"/>
  <c r="J14" i="3"/>
  <c r="I8" i="2"/>
  <c r="I742" i="1" l="1"/>
  <c r="M421" i="1"/>
  <c r="M373" i="1"/>
  <c r="M374" i="1"/>
  <c r="G905" i="1"/>
  <c r="I898" i="1"/>
  <c r="I905" i="1" s="1"/>
  <c r="G903" i="1"/>
  <c r="I896" i="1"/>
  <c r="I903" i="1" s="1"/>
  <c r="G901" i="1"/>
  <c r="I875" i="1"/>
  <c r="I901" i="1" s="1"/>
  <c r="G904" i="1"/>
  <c r="I869" i="1"/>
  <c r="I904" i="1" s="1"/>
  <c r="M881" i="1"/>
  <c r="M894" i="1" s="1"/>
  <c r="M818" i="1"/>
  <c r="M872" i="1"/>
  <c r="M875" i="1" s="1"/>
  <c r="M799" i="1"/>
  <c r="M851" i="1"/>
  <c r="M869" i="1" s="1"/>
  <c r="M793" i="1"/>
  <c r="M718" i="1"/>
  <c r="M752" i="1"/>
  <c r="M773" i="1"/>
  <c r="M845" i="1"/>
  <c r="M849" i="1" s="1"/>
  <c r="H824" i="1"/>
  <c r="H826" i="1" s="1"/>
  <c r="H849" i="1"/>
  <c r="H818" i="1"/>
  <c r="G824" i="1"/>
  <c r="G826" i="1" s="1"/>
  <c r="G849" i="1"/>
  <c r="I773" i="1"/>
  <c r="I824" i="1" s="1"/>
  <c r="I826" i="1" s="1"/>
  <c r="G818" i="1"/>
  <c r="I13" i="2"/>
  <c r="I12" i="2"/>
  <c r="C10" i="2"/>
  <c r="M497" i="1" l="1"/>
  <c r="M450" i="1"/>
  <c r="M449" i="1"/>
  <c r="I818" i="1"/>
  <c r="M904" i="1"/>
  <c r="M870" i="1"/>
  <c r="M828" i="1"/>
  <c r="M794" i="1"/>
  <c r="H894" i="1"/>
  <c r="H900" i="1"/>
  <c r="H902" i="1" s="1"/>
  <c r="G900" i="1"/>
  <c r="G902" i="1" s="1"/>
  <c r="G894" i="1"/>
  <c r="I849" i="1"/>
  <c r="I900" i="1" s="1"/>
  <c r="I902" i="1" s="1"/>
  <c r="I7" i="2"/>
  <c r="I10" i="2" s="1"/>
  <c r="M573" i="1" l="1"/>
  <c r="M526" i="1"/>
  <c r="M525" i="1"/>
  <c r="I894" i="1"/>
  <c r="I13" i="3"/>
  <c r="I12" i="3"/>
  <c r="I8" i="3"/>
  <c r="I7" i="3"/>
  <c r="E14" i="2"/>
  <c r="D14" i="2"/>
  <c r="E14" i="3"/>
  <c r="D14" i="3"/>
  <c r="F11" i="3"/>
  <c r="F14" i="3" s="1"/>
  <c r="H14" i="3"/>
  <c r="G14" i="3"/>
  <c r="I14" i="2"/>
  <c r="H10" i="2"/>
  <c r="H14" i="2" s="1"/>
  <c r="G14" i="2"/>
  <c r="F11" i="2"/>
  <c r="F14" i="2" s="1"/>
  <c r="M649" i="1" l="1"/>
  <c r="M602" i="1"/>
  <c r="M601" i="1"/>
  <c r="I10" i="3"/>
  <c r="I14" i="3" s="1"/>
  <c r="M725" i="1" l="1"/>
  <c r="M678" i="1"/>
  <c r="M677" i="1"/>
  <c r="M801" i="1" l="1"/>
  <c r="M753" i="1"/>
  <c r="M754" i="1"/>
  <c r="M877" i="1" l="1"/>
  <c r="M829" i="1"/>
  <c r="M830" i="1"/>
  <c r="M905" i="1" l="1"/>
  <c r="M906" i="1"/>
</calcChain>
</file>

<file path=xl/sharedStrings.xml><?xml version="1.0" encoding="utf-8"?>
<sst xmlns="http://schemas.openxmlformats.org/spreadsheetml/2006/main" count="1552" uniqueCount="124">
  <si>
    <t>ক্রঃ নং</t>
  </si>
  <si>
    <t>এ মাসে</t>
  </si>
  <si>
    <t>এ মাস পর্যন্ত</t>
  </si>
  <si>
    <t>আমদানী</t>
  </si>
  <si>
    <t>রপ্তানী</t>
  </si>
  <si>
    <t>মোট</t>
  </si>
  <si>
    <t xml:space="preserve">সমুদ্রগামী জাহাজ/ ল্যাশবার্জ/ কন্টেইনার/ অভ্যন্তরীণ নৌযান/ ট্রাকের সংখ্যা </t>
  </si>
  <si>
    <t xml:space="preserve">এ মাসে কন্টেইনারের সংখ্যা </t>
  </si>
  <si>
    <t xml:space="preserve">(টিইইউজ/পণ্যের পরিমান (মেঃ টন) </t>
  </si>
  <si>
    <t xml:space="preserve">এ মাস পর্যন্ত কন্টেইনারের সংখ্যা </t>
  </si>
  <si>
    <t xml:space="preserve">রাজস্ব আয়ের খাত </t>
  </si>
  <si>
    <t xml:space="preserve">এ মাসে অর্জিত রাজস্ব আয়ের পরিমান (টাকায়) </t>
  </si>
  <si>
    <t xml:space="preserve">এ মাস পর্যন্ত অর্জিত রাজস্ব আয়ের পরিমান (টাকায়) </t>
  </si>
  <si>
    <t>মন্তব্য</t>
  </si>
  <si>
    <t>ক)</t>
  </si>
  <si>
    <t xml:space="preserve">কন্টেইনার জাহাজ হিসাবঃ- </t>
  </si>
  <si>
    <t xml:space="preserve">বার্দিং চার্জ </t>
  </si>
  <si>
    <t xml:space="preserve">নাইট চার্জ </t>
  </si>
  <si>
    <t xml:space="preserve">হলিডে চার্জ </t>
  </si>
  <si>
    <t xml:space="preserve">ইকুইপমেন্ট চার্জ </t>
  </si>
  <si>
    <t>মোট (ক)-</t>
  </si>
  <si>
    <t>খ)</t>
  </si>
  <si>
    <t>কন্টেইনার হিসাবঃ-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</si>
  <si>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</si>
  <si>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</si>
  <si>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</si>
  <si>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</si>
  <si>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রিভার ডিউজ </t>
  </si>
  <si>
    <t xml:space="preserve">হোয়েষ্টিং চার্জ </t>
  </si>
  <si>
    <t xml:space="preserve">লিফট অন লিফট অব চার্জ </t>
  </si>
  <si>
    <t xml:space="preserve">কার্পেন্টার চার্জ </t>
  </si>
  <si>
    <t xml:space="preserve">ওয়ার্ফরেন্ট চার্জ </t>
  </si>
  <si>
    <t xml:space="preserve">বিলম্ব সুদ </t>
  </si>
  <si>
    <t xml:space="preserve">ওয়েমেন্ট চার্জ </t>
  </si>
  <si>
    <t xml:space="preserve">এক্সট্রা মুভমেন্ট চার্জ </t>
  </si>
  <si>
    <t xml:space="preserve">চেঞ্জ অভ স্ট্যাটাস চার্জ </t>
  </si>
  <si>
    <t xml:space="preserve">জেনারেটর চার্জ </t>
  </si>
  <si>
    <t xml:space="preserve">বিবিধ চার্জ </t>
  </si>
  <si>
    <t xml:space="preserve">অগ্রিম জমা </t>
  </si>
  <si>
    <t>মোট (খ)-</t>
  </si>
  <si>
    <t xml:space="preserve">মোট (ক+খ)- </t>
  </si>
  <si>
    <t xml:space="preserve">গ) </t>
  </si>
  <si>
    <t>কনভেনশনাল জাহাজ হিসাবঃ-</t>
  </si>
  <si>
    <t>মোট (গ)-</t>
  </si>
  <si>
    <t>ঘ)</t>
  </si>
  <si>
    <t>ল্যাশবার্জ</t>
  </si>
  <si>
    <t>মোট (ঘ)-</t>
  </si>
  <si>
    <t>ঙ)</t>
  </si>
  <si>
    <t xml:space="preserve">পণ্য হিসাবঃ-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</si>
  <si>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</si>
  <si>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</si>
  <si>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</si>
  <si>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</si>
  <si>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</si>
  <si>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>স্টোরেজ চার্জ</t>
  </si>
  <si>
    <t>শিপিং চার্জ</t>
  </si>
  <si>
    <t>মোট (ঙ)-</t>
  </si>
  <si>
    <t xml:space="preserve">কন্টেইনারজাত পণ্য </t>
  </si>
  <si>
    <t xml:space="preserve">খ) </t>
  </si>
  <si>
    <t xml:space="preserve">কন্টেইনার হিসাবঃ- </t>
  </si>
  <si>
    <t>টিইইউজ</t>
  </si>
  <si>
    <t>(গ)</t>
  </si>
  <si>
    <t xml:space="preserve">কনভেনশনাল জাহাজ হিসাবঃ- </t>
  </si>
  <si>
    <t xml:space="preserve">ঘ) </t>
  </si>
  <si>
    <t xml:space="preserve">ল্যাশবার্জ হিসাবঃ- </t>
  </si>
  <si>
    <t xml:space="preserve">অত্র মাসে জেটিতে কোন ল্যাশবার্জ আসে নাই। </t>
  </si>
  <si>
    <t xml:space="preserve">জেটিতে কোন ল্যাশবার্জ আগমন করে নাই। </t>
  </si>
  <si>
    <t>চ)</t>
  </si>
  <si>
    <t xml:space="preserve">অভ্যন্তরীণ নৌযান হিসাবঃ- </t>
  </si>
  <si>
    <t>অভ্যন্তরীণ নৌযান হিসাবঃ-</t>
  </si>
  <si>
    <t xml:space="preserve">মোট (চ)- </t>
  </si>
  <si>
    <t>ছ)</t>
  </si>
  <si>
    <t xml:space="preserve">ট্রাক ভেহিক্যাল হিসাবঃ- </t>
  </si>
  <si>
    <t>মোট (ছ)-</t>
  </si>
  <si>
    <t xml:space="preserve">সার- সংক্ষেপ </t>
  </si>
  <si>
    <t>কন্টেঃ জাহাজ</t>
  </si>
  <si>
    <t xml:space="preserve">কনঃ জাহাজ </t>
  </si>
  <si>
    <t xml:space="preserve">মোট জাহাজ </t>
  </si>
  <si>
    <t xml:space="preserve">অভ্যঃ নৌযান </t>
  </si>
  <si>
    <t>ট্রাক ভেহিঃ</t>
  </si>
  <si>
    <t>মোট= (ক+গ+ঘ+চ)-</t>
  </si>
  <si>
    <t>মোট= (ক+খ+গ+ঘ+ঙ+চ+ছ)-</t>
  </si>
  <si>
    <t>মোট= (ক+খ)-</t>
  </si>
  <si>
    <t xml:space="preserve">প্রস্তুতকারী </t>
  </si>
  <si>
    <t xml:space="preserve">পরীক্ষা ও যাচাইকারী, ট্রাফিক পরিদর্শক (রাজস্ব) </t>
  </si>
  <si>
    <t xml:space="preserve">মোংলা বন্দর কর্তৃপক্ষ </t>
  </si>
  <si>
    <t xml:space="preserve">মোংলা, বাগেরহাট। </t>
  </si>
  <si>
    <t xml:space="preserve">ক্রঃ নংঃ </t>
  </si>
  <si>
    <t>হিসাবের খাত</t>
  </si>
  <si>
    <t xml:space="preserve">সমুদ্রগামী জাহাজ/ কন্টেইনার/ অভ্যন্তরীন নৌযান/ ট্রাকের সংখ্যা </t>
  </si>
  <si>
    <t xml:space="preserve">কন্টেইনার উঠানামার হিসাব (টিইইউ) </t>
  </si>
  <si>
    <t xml:space="preserve">পণ্য উঠানামার হিসাব (মেঃ টন) </t>
  </si>
  <si>
    <t xml:space="preserve">এ মাসে অর্জিত রাজস্ব আয়ের হিসাব (টাকায়) </t>
  </si>
  <si>
    <t xml:space="preserve">আমদানী </t>
  </si>
  <si>
    <t xml:space="preserve">রপ্তানী </t>
  </si>
  <si>
    <t>কন্টেইনার জাহাজ</t>
  </si>
  <si>
    <t xml:space="preserve">কনভেনশনাল জাহাজ </t>
  </si>
  <si>
    <t xml:space="preserve">ল্যাশবার্জ </t>
  </si>
  <si>
    <t xml:space="preserve">পণ্য (ট্রানজিট শেড/ ওয়ারহাউজ, কন্টেইনার ইয়ার্ড) </t>
  </si>
  <si>
    <t xml:space="preserve">কন্টেইনার (টিইইউ) </t>
  </si>
  <si>
    <t xml:space="preserve">অভ্যন্তরীণ নৌযান </t>
  </si>
  <si>
    <t xml:space="preserve">ট্রাকের সংখ্যা </t>
  </si>
  <si>
    <t xml:space="preserve">সর্বোমোট= </t>
  </si>
  <si>
    <t xml:space="preserve">মন্তব্যঃ অভ্যন্তরীণ নৌযান ও ট্রাক দ্বারা বৈদেশিক আমদানী ও রপ্তানী পণ্য স্থানীয়ভাবে পরিবহণ করা হয়, যাহা মোট আমদানী ও রপ্তানী পণ্যের অন্তর্ভূক্ত নহে। </t>
  </si>
  <si>
    <t xml:space="preserve">এ মাস পর্যন্ত অর্জিত রাজস্ব আয়ের হিসাব (টাকায়) </t>
  </si>
  <si>
    <t xml:space="preserve">(স্থানীয় বার্জ/কার্গোতে স্থানীয়ভাবে টার্মিনাল চার্জ আদায় করা হয়েছে) </t>
  </si>
  <si>
    <t xml:space="preserve">মোট (ছ)- </t>
  </si>
  <si>
    <t xml:space="preserve">পণ্য স্থানীয় ভাবে পরিবহন করা হয় বিধায় এখানে সরাসরি রাজস্ব অর্জিত হয় না। কেবলমাত্র পরিসংখ্যান তথ্যের জন্য খাতটি দেখানো হয়েছে। </t>
  </si>
  <si>
    <t>বিবিধ চার্জ</t>
  </si>
  <si>
    <t xml:space="preserve">স্টাফিং এর জন্য স্থানান্তর </t>
  </si>
  <si>
    <t xml:space="preserve">বিষয়ঃ- ২০২৩-২০২৪ অর্থ বৎসরের আগস্ট-২০২৩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</si>
  <si>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সেপ্টেম্বর-২০২৩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</si>
  <si>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অক্টোবর-২০২৩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</si>
  <si>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নভেম্বর-২০২৩ মাসে বন্দর জেটিতে অর্জিত রাজস্ব আয়ের একীভূত হিসাব বিবরণী। </t>
  </si>
  <si>
    <t xml:space="preserve">                              পরীক্ষা ও যাচাইকারী, ট্রাফিক পরিদর্শক (রাজস্ব) </t>
  </si>
  <si>
    <t xml:space="preserve">বিষয়ঃ- ২০২৩-২০২৪ অর্থ বৎসরের ডিসেম্বর-২০২৩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</si>
  <si>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জানুয়ারি-২০২৪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</si>
  <si>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ফেব্রুয়ারি-২০২৪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</si>
  <si>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মার্চ-২০২৪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</si>
  <si>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এপ্রিল-২০২৪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</si>
  <si>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মে-২০২৪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</si>
  <si>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জুন-২০২৪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</si>
  <si>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জুলাই-২০২৩ হতে  জুন -২০২৪ মাসে বন্দর জেটিতে অর্জিত রাজস্ব আয়ের একীভূত হিসাব বিবরণী। </t>
  </si>
  <si>
    <t xml:space="preserve">বিষয়ঃ- ২০২৪-২০২৫ অর্থ বৎসরের  জুলাই-২০২৪ মাসে বন্দর জেটিতে অর্জিত রাজস্ব আয়ের একীভূত হিসাব বিবরণী।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</si>
</sst>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5000445]0"/>
    <numFmt numFmtId="165" formatCode="[$-5000445]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b/>
      <sz val="11"/>
      <color theme="1"/>
      <name val="Nikosh"/>
    </font>
    <font>
      <b/>
      <u/>
      <sz val="11"/>
      <color theme="1"/>
      <name val="Nikosh"/>
    </font>
    <font>
      <sz val="14"/>
      <color theme="1"/>
      <name val="Nikosh"/>
    </font>
    <font>
      <sz val="11"/>
      <color theme="1"/>
      <name val="Calibri"/>
      <family val="2"/>
      <scheme val="minor"/>
    </font>
    <font>
      <sz val="16"/>
      <color theme="1"/>
      <name val="Nikosh"/>
    </font>
    <font>
      <u/>
      <sz val="14"/>
      <color theme="1"/>
      <name val="Nikosh"/>
    </font>
    <font>
      <u/>
      <sz val="12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Nikosh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165" fontId="1" fillId="0" borderId="1" xfId="1" applyNumberFormat="1" applyFont="1" applyFill="1" applyBorder="1" applyAlignment="1">
      <alignment horizontal="right" vertical="center"/>
    </xf>
    <xf numFmtId="165" fontId="1" fillId="0" borderId="7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165" fontId="1" fillId="0" borderId="13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165" fontId="1" fillId="0" borderId="6" xfId="0" applyNumberFormat="1" applyFont="1" applyFill="1" applyBorder="1" applyAlignment="1">
      <alignment horizontal="right" vertical="center" wrapText="1"/>
    </xf>
    <xf numFmtId="165" fontId="1" fillId="0" borderId="6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11"/>
  <sheetViews>
    <sheetView tabSelected="1" workbookViewId="0">
      <selection activeCell="I10" sqref="I10"/>
    </sheetView>
  </sheetViews>
  <sheetFormatPr defaultRowHeight="15" customHeight="1" x14ac:dyDescent="0.25"/>
  <cols>
    <col min="1" max="1" width="10.42578125" style="27" customWidth="1"/>
    <col min="2" max="2" width="13" style="27" customWidth="1"/>
    <col min="3" max="3" width="12" style="27" customWidth="1"/>
    <col min="4" max="6" width="10.7109375" style="27" customWidth="1"/>
    <col min="7" max="7" width="10.42578125" style="27" customWidth="1"/>
    <col min="8" max="8" width="10.28515625" style="27" customWidth="1"/>
    <col min="9" max="9" width="10.140625" style="27" customWidth="1"/>
    <col min="10" max="10" width="9.140625" style="27" customWidth="1"/>
    <col min="11" max="11" width="25.42578125" style="27" customWidth="1"/>
    <col min="12" max="12" width="18.140625" style="27" customWidth="1"/>
    <col min="13" max="13" width="14.140625" style="27" customWidth="1"/>
    <col min="14" max="14" width="7.42578125" style="27" customWidth="1"/>
    <col min="15" max="16384" width="9.140625" style="27"/>
  </cols>
  <sheetData>
    <row r="1" spans="1:14" ht="15" customHeight="1" x14ac:dyDescent="0.25">
      <c r="A1" s="24" t="s">
        <v>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ht="15" customHeight="1" x14ac:dyDescent="0.25">
      <c r="A2" s="30" t="s">
        <v>86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customHeight="1" x14ac:dyDescent="0.25">
      <c r="A3" s="33" t="s">
        <v>123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</row>
    <row r="4" spans="1:14" ht="15" customHeight="1" x14ac:dyDescent="0.25">
      <c r="A4" s="36" t="s">
        <v>0</v>
      </c>
      <c r="B4" s="37" t="s">
        <v>6</v>
      </c>
      <c r="C4" s="37"/>
      <c r="D4" s="36" t="s">
        <v>7</v>
      </c>
      <c r="E4" s="36"/>
      <c r="F4" s="36"/>
      <c r="G4" s="36" t="s">
        <v>9</v>
      </c>
      <c r="H4" s="36"/>
      <c r="I4" s="36"/>
      <c r="J4" s="36" t="s">
        <v>0</v>
      </c>
      <c r="K4" s="37" t="s">
        <v>10</v>
      </c>
      <c r="L4" s="37" t="s">
        <v>11</v>
      </c>
      <c r="M4" s="37" t="s">
        <v>12</v>
      </c>
      <c r="N4" s="36" t="s">
        <v>13</v>
      </c>
    </row>
    <row r="5" spans="1:14" ht="15" customHeight="1" x14ac:dyDescent="0.25">
      <c r="A5" s="36"/>
      <c r="B5" s="37"/>
      <c r="C5" s="37"/>
      <c r="D5" s="36" t="s">
        <v>8</v>
      </c>
      <c r="E5" s="36"/>
      <c r="F5" s="36"/>
      <c r="G5" s="36" t="s">
        <v>8</v>
      </c>
      <c r="H5" s="36"/>
      <c r="I5" s="36"/>
      <c r="J5" s="36"/>
      <c r="K5" s="37"/>
      <c r="L5" s="37"/>
      <c r="M5" s="37"/>
      <c r="N5" s="36"/>
    </row>
    <row r="6" spans="1:14" ht="15" customHeight="1" x14ac:dyDescent="0.25">
      <c r="A6" s="36"/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3</v>
      </c>
      <c r="H6" s="38" t="s">
        <v>4</v>
      </c>
      <c r="I6" s="38" t="s">
        <v>5</v>
      </c>
      <c r="J6" s="36"/>
      <c r="K6" s="37"/>
      <c r="L6" s="37"/>
      <c r="M6" s="37"/>
      <c r="N6" s="36"/>
    </row>
    <row r="7" spans="1:14" ht="15" customHeight="1" x14ac:dyDescent="0.25">
      <c r="A7" s="39">
        <v>1</v>
      </c>
      <c r="B7" s="40"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1">
        <v>14</v>
      </c>
    </row>
    <row r="8" spans="1:14" ht="15" customHeight="1" x14ac:dyDescent="0.25">
      <c r="A8" s="42" t="s">
        <v>14</v>
      </c>
      <c r="B8" s="43" t="s">
        <v>15</v>
      </c>
      <c r="C8" s="43"/>
      <c r="D8" s="43"/>
      <c r="E8" s="44"/>
      <c r="F8" s="44"/>
      <c r="G8" s="44"/>
      <c r="H8" s="44"/>
      <c r="I8" s="45"/>
      <c r="J8" s="46" t="s">
        <v>14</v>
      </c>
      <c r="K8" s="47" t="s">
        <v>15</v>
      </c>
      <c r="L8" s="47"/>
      <c r="M8" s="47"/>
      <c r="N8" s="47"/>
    </row>
    <row r="9" spans="1:14" ht="15" customHeight="1" x14ac:dyDescent="0.25">
      <c r="A9" s="48"/>
      <c r="B9" s="49">
        <v>1</v>
      </c>
      <c r="C9" s="50" t="s">
        <v>57</v>
      </c>
      <c r="D9" s="50"/>
      <c r="E9" s="51"/>
      <c r="F9" s="51"/>
      <c r="G9" s="51"/>
      <c r="H9" s="51"/>
      <c r="I9" s="52"/>
      <c r="J9" s="53">
        <v>1</v>
      </c>
      <c r="K9" s="54" t="s">
        <v>16</v>
      </c>
      <c r="L9" s="55">
        <v>511925.04</v>
      </c>
      <c r="M9" s="55">
        <v>511925.04</v>
      </c>
      <c r="N9" s="57"/>
    </row>
    <row r="10" spans="1:14" ht="15" customHeight="1" x14ac:dyDescent="0.25">
      <c r="A10" s="48"/>
      <c r="B10" s="51"/>
      <c r="C10" s="51"/>
      <c r="D10" s="51"/>
      <c r="E10" s="51"/>
      <c r="F10" s="51"/>
      <c r="G10" s="51"/>
      <c r="H10" s="51"/>
      <c r="I10" s="52"/>
      <c r="J10" s="53">
        <v>2</v>
      </c>
      <c r="K10" s="58" t="s">
        <v>17</v>
      </c>
      <c r="L10" s="59">
        <v>19620</v>
      </c>
      <c r="M10" s="59">
        <v>19620</v>
      </c>
      <c r="N10" s="60"/>
    </row>
    <row r="11" spans="1:14" ht="15" customHeight="1" x14ac:dyDescent="0.25">
      <c r="A11" s="48"/>
      <c r="B11" s="51"/>
      <c r="C11" s="51"/>
      <c r="D11" s="51"/>
      <c r="E11" s="51"/>
      <c r="F11" s="51"/>
      <c r="G11" s="51"/>
      <c r="H11" s="51"/>
      <c r="I11" s="52"/>
      <c r="J11" s="53">
        <v>3</v>
      </c>
      <c r="K11" s="58" t="s">
        <v>18</v>
      </c>
      <c r="L11" s="59">
        <v>13080</v>
      </c>
      <c r="M11" s="59">
        <v>13080</v>
      </c>
      <c r="N11" s="60"/>
    </row>
    <row r="12" spans="1:14" ht="15" customHeight="1" x14ac:dyDescent="0.25">
      <c r="A12" s="61"/>
      <c r="B12" s="62"/>
      <c r="C12" s="62"/>
      <c r="D12" s="62"/>
      <c r="E12" s="62"/>
      <c r="F12" s="62"/>
      <c r="G12" s="62"/>
      <c r="H12" s="62"/>
      <c r="I12" s="63"/>
      <c r="J12" s="53">
        <v>4</v>
      </c>
      <c r="K12" s="58" t="s">
        <v>19</v>
      </c>
      <c r="L12" s="59">
        <v>11083.5</v>
      </c>
      <c r="M12" s="59">
        <v>11083.5</v>
      </c>
      <c r="N12" s="60"/>
    </row>
    <row r="13" spans="1:14" ht="15" customHeight="1" x14ac:dyDescent="0.25">
      <c r="A13" s="46" t="s">
        <v>20</v>
      </c>
      <c r="B13" s="53">
        <v>3</v>
      </c>
      <c r="C13" s="53">
        <v>3</v>
      </c>
      <c r="D13" s="53">
        <v>15645</v>
      </c>
      <c r="E13" s="53">
        <v>3678</v>
      </c>
      <c r="F13" s="53">
        <f>SUM(E13+D13)</f>
        <v>19323</v>
      </c>
      <c r="G13" s="53">
        <v>15645</v>
      </c>
      <c r="H13" s="53">
        <v>3678</v>
      </c>
      <c r="I13" s="53">
        <f>SUM(H13+G13)</f>
        <v>19323</v>
      </c>
      <c r="J13" s="47" t="s">
        <v>20</v>
      </c>
      <c r="K13" s="47"/>
      <c r="L13" s="64">
        <f>SUM(L9:L12)</f>
        <v>555708.54</v>
      </c>
      <c r="M13" s="64">
        <f t="shared" ref="M13" si="0">SUM(M9:M12)</f>
        <v>555708.54</v>
      </c>
      <c r="N13" s="65"/>
    </row>
    <row r="14" spans="1:14" ht="15" customHeight="1" x14ac:dyDescent="0.25">
      <c r="A14" s="42" t="s">
        <v>58</v>
      </c>
      <c r="B14" s="43" t="s">
        <v>59</v>
      </c>
      <c r="C14" s="43"/>
      <c r="D14" s="43"/>
      <c r="E14" s="66"/>
      <c r="F14" s="66"/>
      <c r="G14" s="66"/>
      <c r="H14" s="66"/>
      <c r="I14" s="67"/>
      <c r="J14" s="46" t="s">
        <v>21</v>
      </c>
      <c r="K14" s="47" t="s">
        <v>22</v>
      </c>
      <c r="L14" s="47"/>
      <c r="M14" s="47"/>
      <c r="N14" s="47"/>
    </row>
    <row r="15" spans="1:14" ht="15" customHeight="1" x14ac:dyDescent="0.25">
      <c r="A15" s="48"/>
      <c r="B15" s="49">
        <v>1</v>
      </c>
      <c r="C15" s="51" t="s">
        <v>60</v>
      </c>
      <c r="D15" s="51"/>
      <c r="E15" s="51"/>
      <c r="F15" s="51"/>
      <c r="G15" s="51"/>
      <c r="H15" s="51"/>
      <c r="I15" s="52"/>
      <c r="J15" s="53">
        <v>1</v>
      </c>
      <c r="K15" s="68" t="s">
        <v>23</v>
      </c>
      <c r="L15" s="56">
        <v>11655851.59</v>
      </c>
      <c r="M15" s="56">
        <v>11655851.59</v>
      </c>
      <c r="N15" s="57"/>
    </row>
    <row r="16" spans="1:14" ht="15" customHeight="1" x14ac:dyDescent="0.25">
      <c r="A16" s="48"/>
      <c r="B16" s="51"/>
      <c r="C16" s="51"/>
      <c r="D16" s="51"/>
      <c r="E16" s="51"/>
      <c r="F16" s="51"/>
      <c r="G16" s="51"/>
      <c r="H16" s="51"/>
      <c r="I16" s="52"/>
      <c r="J16" s="53">
        <v>2</v>
      </c>
      <c r="K16" s="69" t="s">
        <v>24</v>
      </c>
      <c r="L16" s="64">
        <v>7394316.9000000004</v>
      </c>
      <c r="M16" s="64">
        <v>7394316.9000000004</v>
      </c>
      <c r="N16" s="60"/>
    </row>
    <row r="17" spans="1:14" ht="15" customHeight="1" x14ac:dyDescent="0.25">
      <c r="A17" s="48"/>
      <c r="B17" s="51"/>
      <c r="C17" s="51"/>
      <c r="D17" s="51"/>
      <c r="E17" s="51"/>
      <c r="F17" s="51"/>
      <c r="G17" s="51"/>
      <c r="H17" s="51"/>
      <c r="I17" s="52"/>
      <c r="J17" s="53">
        <v>3</v>
      </c>
      <c r="K17" s="69" t="s">
        <v>25</v>
      </c>
      <c r="L17" s="64">
        <v>19209385.719999999</v>
      </c>
      <c r="M17" s="64">
        <v>19209385.719999999</v>
      </c>
      <c r="N17" s="60"/>
    </row>
    <row r="18" spans="1:14" ht="15" customHeight="1" x14ac:dyDescent="0.25">
      <c r="A18" s="48"/>
      <c r="B18" s="51"/>
      <c r="C18" s="51"/>
      <c r="D18" s="51"/>
      <c r="E18" s="51"/>
      <c r="F18" s="51"/>
      <c r="G18" s="51"/>
      <c r="H18" s="51"/>
      <c r="I18" s="52"/>
      <c r="J18" s="53">
        <v>4</v>
      </c>
      <c r="K18" s="69" t="s">
        <v>26</v>
      </c>
      <c r="L18" s="64">
        <v>636835.43999999994</v>
      </c>
      <c r="M18" s="64">
        <v>636835.43999999994</v>
      </c>
      <c r="N18" s="60"/>
    </row>
    <row r="19" spans="1:14" ht="15" customHeight="1" x14ac:dyDescent="0.25">
      <c r="A19" s="48"/>
      <c r="B19" s="51"/>
      <c r="C19" s="51"/>
      <c r="D19" s="51"/>
      <c r="E19" s="51"/>
      <c r="F19" s="51"/>
      <c r="G19" s="51"/>
      <c r="H19" s="51"/>
      <c r="I19" s="52"/>
      <c r="J19" s="53">
        <v>5</v>
      </c>
      <c r="K19" s="69" t="s">
        <v>27</v>
      </c>
      <c r="L19" s="64">
        <v>857906</v>
      </c>
      <c r="M19" s="64">
        <v>857906</v>
      </c>
      <c r="N19" s="60"/>
    </row>
    <row r="20" spans="1:14" ht="15" customHeight="1" x14ac:dyDescent="0.25">
      <c r="A20" s="48"/>
      <c r="B20" s="51"/>
      <c r="C20" s="51"/>
      <c r="D20" s="51"/>
      <c r="E20" s="51"/>
      <c r="F20" s="51"/>
      <c r="G20" s="51"/>
      <c r="H20" s="51"/>
      <c r="I20" s="52"/>
      <c r="J20" s="53">
        <v>6</v>
      </c>
      <c r="K20" s="69" t="s">
        <v>28</v>
      </c>
      <c r="L20" s="64">
        <v>3859500</v>
      </c>
      <c r="M20" s="64">
        <v>3859500</v>
      </c>
      <c r="N20" s="60"/>
    </row>
    <row r="21" spans="1:14" ht="15" customHeight="1" x14ac:dyDescent="0.25">
      <c r="A21" s="48"/>
      <c r="B21" s="51"/>
      <c r="C21" s="51"/>
      <c r="D21" s="51"/>
      <c r="E21" s="51"/>
      <c r="F21" s="51"/>
      <c r="G21" s="51"/>
      <c r="H21" s="51"/>
      <c r="I21" s="52"/>
      <c r="J21" s="53">
        <v>7</v>
      </c>
      <c r="K21" s="69" t="s">
        <v>29</v>
      </c>
      <c r="L21" s="64">
        <v>898837.5</v>
      </c>
      <c r="M21" s="64">
        <v>898837.5</v>
      </c>
      <c r="N21" s="60"/>
    </row>
    <row r="22" spans="1:14" ht="15" customHeight="1" x14ac:dyDescent="0.25">
      <c r="A22" s="48"/>
      <c r="B22" s="51"/>
      <c r="C22" s="51"/>
      <c r="D22" s="51"/>
      <c r="E22" s="51"/>
      <c r="F22" s="51"/>
      <c r="G22" s="51"/>
      <c r="H22" s="51"/>
      <c r="I22" s="52"/>
      <c r="J22" s="53">
        <v>8</v>
      </c>
      <c r="K22" s="69" t="s">
        <v>30</v>
      </c>
      <c r="L22" s="64">
        <v>62705</v>
      </c>
      <c r="M22" s="64">
        <v>62705</v>
      </c>
      <c r="N22" s="60"/>
    </row>
    <row r="23" spans="1:14" ht="15" customHeight="1" x14ac:dyDescent="0.25">
      <c r="A23" s="48"/>
      <c r="B23" s="51"/>
      <c r="C23" s="51"/>
      <c r="D23" s="51"/>
      <c r="E23" s="51"/>
      <c r="F23" s="51"/>
      <c r="G23" s="51"/>
      <c r="H23" s="51"/>
      <c r="I23" s="52"/>
      <c r="J23" s="53">
        <v>9</v>
      </c>
      <c r="K23" s="69" t="s">
        <v>19</v>
      </c>
      <c r="L23" s="64">
        <v>3565478.75</v>
      </c>
      <c r="M23" s="64">
        <v>3565478.75</v>
      </c>
      <c r="N23" s="60"/>
    </row>
    <row r="24" spans="1:14" ht="15" customHeight="1" x14ac:dyDescent="0.25">
      <c r="A24" s="48"/>
      <c r="B24" s="51"/>
      <c r="C24" s="51"/>
      <c r="D24" s="51"/>
      <c r="E24" s="51"/>
      <c r="F24" s="51"/>
      <c r="G24" s="51"/>
      <c r="H24" s="51"/>
      <c r="I24" s="52"/>
      <c r="J24" s="53">
        <v>10</v>
      </c>
      <c r="K24" s="69" t="s">
        <v>31</v>
      </c>
      <c r="L24" s="64">
        <v>0</v>
      </c>
      <c r="M24" s="64">
        <v>0</v>
      </c>
      <c r="N24" s="60"/>
    </row>
    <row r="25" spans="1:14" ht="15" customHeight="1" x14ac:dyDescent="0.25">
      <c r="A25" s="48"/>
      <c r="B25" s="51"/>
      <c r="C25" s="51"/>
      <c r="D25" s="51"/>
      <c r="E25" s="51"/>
      <c r="F25" s="51"/>
      <c r="G25" s="51"/>
      <c r="H25" s="51"/>
      <c r="I25" s="52"/>
      <c r="J25" s="53">
        <v>11</v>
      </c>
      <c r="K25" s="69" t="s">
        <v>32</v>
      </c>
      <c r="L25" s="64">
        <v>0</v>
      </c>
      <c r="M25" s="64">
        <v>0</v>
      </c>
      <c r="N25" s="60"/>
    </row>
    <row r="26" spans="1:14" ht="15" customHeight="1" x14ac:dyDescent="0.25">
      <c r="A26" s="48"/>
      <c r="B26" s="51"/>
      <c r="C26" s="51"/>
      <c r="D26" s="51"/>
      <c r="E26" s="51"/>
      <c r="F26" s="51"/>
      <c r="G26" s="51"/>
      <c r="H26" s="51"/>
      <c r="I26" s="52"/>
      <c r="J26" s="53">
        <v>12</v>
      </c>
      <c r="K26" s="69" t="s">
        <v>33</v>
      </c>
      <c r="L26" s="64">
        <v>191246.84</v>
      </c>
      <c r="M26" s="64">
        <v>191246.84</v>
      </c>
      <c r="N26" s="60"/>
    </row>
    <row r="27" spans="1:14" ht="15" customHeight="1" x14ac:dyDescent="0.25">
      <c r="A27" s="48"/>
      <c r="B27" s="51"/>
      <c r="C27" s="51"/>
      <c r="D27" s="51"/>
      <c r="E27" s="51"/>
      <c r="F27" s="51"/>
      <c r="G27" s="51"/>
      <c r="H27" s="51"/>
      <c r="I27" s="52"/>
      <c r="J27" s="53">
        <v>13</v>
      </c>
      <c r="K27" s="69" t="s">
        <v>34</v>
      </c>
      <c r="L27" s="64">
        <v>1084233.8999999999</v>
      </c>
      <c r="M27" s="64">
        <v>1084233.8999999999</v>
      </c>
      <c r="N27" s="60"/>
    </row>
    <row r="28" spans="1:14" ht="15" customHeight="1" x14ac:dyDescent="0.25">
      <c r="A28" s="48"/>
      <c r="B28" s="51"/>
      <c r="C28" s="51"/>
      <c r="D28" s="51"/>
      <c r="E28" s="51"/>
      <c r="F28" s="51"/>
      <c r="G28" s="51"/>
      <c r="H28" s="51"/>
      <c r="I28" s="52"/>
      <c r="J28" s="53">
        <v>14</v>
      </c>
      <c r="K28" s="69" t="s">
        <v>35</v>
      </c>
      <c r="L28" s="64">
        <v>0</v>
      </c>
      <c r="M28" s="64">
        <v>0</v>
      </c>
      <c r="N28" s="60"/>
    </row>
    <row r="29" spans="1:14" ht="15" customHeight="1" x14ac:dyDescent="0.25">
      <c r="A29" s="48"/>
      <c r="B29" s="51"/>
      <c r="C29" s="51"/>
      <c r="D29" s="51"/>
      <c r="E29" s="51"/>
      <c r="F29" s="51"/>
      <c r="G29" s="51"/>
      <c r="H29" s="51"/>
      <c r="I29" s="52"/>
      <c r="J29" s="53">
        <v>15</v>
      </c>
      <c r="K29" s="69" t="s">
        <v>36</v>
      </c>
      <c r="L29" s="64">
        <v>0</v>
      </c>
      <c r="M29" s="64">
        <v>0</v>
      </c>
      <c r="N29" s="60"/>
    </row>
    <row r="30" spans="1:14" ht="15" customHeight="1" x14ac:dyDescent="0.25">
      <c r="A30" s="48"/>
      <c r="B30" s="51"/>
      <c r="C30" s="51"/>
      <c r="D30" s="51"/>
      <c r="E30" s="51"/>
      <c r="F30" s="51"/>
      <c r="G30" s="51"/>
      <c r="H30" s="51"/>
      <c r="I30" s="52"/>
      <c r="J30" s="53">
        <v>16</v>
      </c>
      <c r="K30" s="69" t="s">
        <v>37</v>
      </c>
      <c r="L30" s="64">
        <v>76.5</v>
      </c>
      <c r="M30" s="64">
        <v>76.5</v>
      </c>
      <c r="N30" s="60"/>
    </row>
    <row r="31" spans="1:14" ht="15" customHeight="1" x14ac:dyDescent="0.25">
      <c r="A31" s="48"/>
      <c r="B31" s="51"/>
      <c r="C31" s="51"/>
      <c r="D31" s="51"/>
      <c r="E31" s="51"/>
      <c r="F31" s="51"/>
      <c r="G31" s="51"/>
      <c r="H31" s="51"/>
      <c r="I31" s="52"/>
      <c r="J31" s="53">
        <v>17</v>
      </c>
      <c r="K31" s="69" t="s">
        <v>109</v>
      </c>
      <c r="L31" s="64">
        <v>182250</v>
      </c>
      <c r="M31" s="64">
        <v>182250</v>
      </c>
      <c r="N31" s="60"/>
    </row>
    <row r="32" spans="1:14" ht="15" customHeight="1" x14ac:dyDescent="0.25">
      <c r="A32" s="61"/>
      <c r="B32" s="62"/>
      <c r="C32" s="62"/>
      <c r="D32" s="62"/>
      <c r="E32" s="62"/>
      <c r="F32" s="62"/>
      <c r="G32" s="62"/>
      <c r="H32" s="62"/>
      <c r="I32" s="63"/>
      <c r="J32" s="53">
        <v>18</v>
      </c>
      <c r="K32" s="69" t="s">
        <v>38</v>
      </c>
      <c r="L32" s="64">
        <v>0</v>
      </c>
      <c r="M32" s="64">
        <v>0</v>
      </c>
      <c r="N32" s="60"/>
    </row>
    <row r="33" spans="1:14" ht="15" customHeight="1" x14ac:dyDescent="0.25">
      <c r="A33" s="70" t="s">
        <v>60</v>
      </c>
      <c r="B33" s="53">
        <v>2485</v>
      </c>
      <c r="C33" s="53">
        <v>2485</v>
      </c>
      <c r="D33" s="53">
        <v>1097</v>
      </c>
      <c r="E33" s="53">
        <v>1388</v>
      </c>
      <c r="F33" s="53">
        <f>SUM(E33+D33)</f>
        <v>2485</v>
      </c>
      <c r="G33" s="53">
        <v>1097</v>
      </c>
      <c r="H33" s="53">
        <v>1388</v>
      </c>
      <c r="I33" s="53">
        <f>SUM(H33+G33)</f>
        <v>2485</v>
      </c>
      <c r="J33" s="47" t="s">
        <v>39</v>
      </c>
      <c r="K33" s="47"/>
      <c r="L33" s="64">
        <f t="shared" ref="L33:M33" si="1">SUM(L15:L32)</f>
        <v>49598624.140000001</v>
      </c>
      <c r="M33" s="64">
        <f t="shared" si="1"/>
        <v>49598624.140000001</v>
      </c>
      <c r="N33" s="60"/>
    </row>
    <row r="34" spans="1:14" ht="15" customHeight="1" x14ac:dyDescent="0.25">
      <c r="A34" s="71"/>
      <c r="B34" s="51"/>
      <c r="C34" s="51"/>
      <c r="D34" s="51"/>
      <c r="E34" s="51"/>
      <c r="F34" s="51"/>
      <c r="G34" s="51"/>
      <c r="H34" s="51"/>
      <c r="I34" s="51"/>
      <c r="J34" s="72" t="s">
        <v>40</v>
      </c>
      <c r="K34" s="73"/>
      <c r="L34" s="74">
        <f>SUM(L13+L33)</f>
        <v>50154332.68</v>
      </c>
      <c r="M34" s="74">
        <f>SUM(M13+M33)</f>
        <v>50154332.68</v>
      </c>
      <c r="N34" s="65"/>
    </row>
    <row r="35" spans="1:14" ht="15" customHeight="1" x14ac:dyDescent="0.25">
      <c r="A35" s="42" t="s">
        <v>61</v>
      </c>
      <c r="B35" s="43" t="s">
        <v>62</v>
      </c>
      <c r="C35" s="43"/>
      <c r="D35" s="43"/>
      <c r="E35" s="66"/>
      <c r="F35" s="66"/>
      <c r="G35" s="66"/>
      <c r="H35" s="66"/>
      <c r="I35" s="67"/>
      <c r="J35" s="46" t="s">
        <v>41</v>
      </c>
      <c r="K35" s="47" t="s">
        <v>42</v>
      </c>
      <c r="L35" s="47"/>
      <c r="M35" s="47"/>
      <c r="N35" s="47"/>
    </row>
    <row r="36" spans="1:14" ht="15" customHeight="1" x14ac:dyDescent="0.25">
      <c r="A36" s="48"/>
      <c r="B36" s="51"/>
      <c r="C36" s="51"/>
      <c r="D36" s="51"/>
      <c r="E36" s="51"/>
      <c r="F36" s="51"/>
      <c r="G36" s="51"/>
      <c r="H36" s="51"/>
      <c r="I36" s="52"/>
      <c r="J36" s="53">
        <v>1</v>
      </c>
      <c r="K36" s="54" t="s">
        <v>16</v>
      </c>
      <c r="L36" s="56">
        <v>822627.17</v>
      </c>
      <c r="M36" s="56">
        <v>822627.17</v>
      </c>
      <c r="N36" s="57"/>
    </row>
    <row r="37" spans="1:14" ht="15" customHeight="1" x14ac:dyDescent="0.25">
      <c r="A37" s="48"/>
      <c r="B37" s="51"/>
      <c r="C37" s="51"/>
      <c r="D37" s="51"/>
      <c r="E37" s="51"/>
      <c r="F37" s="51"/>
      <c r="G37" s="51"/>
      <c r="H37" s="51"/>
      <c r="I37" s="52"/>
      <c r="J37" s="53">
        <v>2</v>
      </c>
      <c r="K37" s="58" t="s">
        <v>17</v>
      </c>
      <c r="L37" s="64">
        <v>55635.6</v>
      </c>
      <c r="M37" s="64">
        <v>55635.6</v>
      </c>
      <c r="N37" s="60"/>
    </row>
    <row r="38" spans="1:14" ht="15" customHeight="1" x14ac:dyDescent="0.25">
      <c r="A38" s="61"/>
      <c r="B38" s="62"/>
      <c r="C38" s="62"/>
      <c r="D38" s="62"/>
      <c r="E38" s="62"/>
      <c r="F38" s="62"/>
      <c r="G38" s="62"/>
      <c r="H38" s="62"/>
      <c r="I38" s="63"/>
      <c r="J38" s="75">
        <v>3</v>
      </c>
      <c r="K38" s="76" t="s">
        <v>18</v>
      </c>
      <c r="L38" s="77">
        <v>19620</v>
      </c>
      <c r="M38" s="77">
        <v>19620</v>
      </c>
      <c r="N38" s="60"/>
    </row>
    <row r="39" spans="1:14" ht="15" customHeight="1" x14ac:dyDescent="0.25">
      <c r="A39" s="46" t="s">
        <v>43</v>
      </c>
      <c r="B39" s="53">
        <v>7</v>
      </c>
      <c r="C39" s="53">
        <v>7</v>
      </c>
      <c r="D39" s="53">
        <v>12694</v>
      </c>
      <c r="E39" s="53">
        <v>0</v>
      </c>
      <c r="F39" s="53">
        <f>SUM(E39+D39)</f>
        <v>12694</v>
      </c>
      <c r="G39" s="53">
        <v>12694</v>
      </c>
      <c r="H39" s="53">
        <v>0</v>
      </c>
      <c r="I39" s="53">
        <f>SUM(H39+G39)</f>
        <v>12694</v>
      </c>
      <c r="J39" s="58"/>
      <c r="K39" s="58" t="s">
        <v>43</v>
      </c>
      <c r="L39" s="64">
        <f>SUM(L36:L38)</f>
        <v>897882.77</v>
      </c>
      <c r="M39" s="64">
        <f t="shared" ref="M39" si="2">SUM(M36:M38)</f>
        <v>897882.77</v>
      </c>
      <c r="N39" s="65"/>
    </row>
    <row r="40" spans="1:14" ht="15" customHeight="1" x14ac:dyDescent="0.25">
      <c r="A40" s="46" t="s">
        <v>63</v>
      </c>
      <c r="B40" s="78" t="s">
        <v>64</v>
      </c>
      <c r="C40" s="79"/>
      <c r="D40" s="80" t="s">
        <v>65</v>
      </c>
      <c r="E40" s="81"/>
      <c r="F40" s="81"/>
      <c r="G40" s="81"/>
      <c r="H40" s="81"/>
      <c r="I40" s="82"/>
      <c r="J40" s="46" t="s">
        <v>44</v>
      </c>
      <c r="K40" s="47" t="s">
        <v>45</v>
      </c>
      <c r="L40" s="47"/>
      <c r="M40" s="47"/>
      <c r="N40" s="47"/>
    </row>
    <row r="41" spans="1:14" ht="15" customHeight="1" x14ac:dyDescent="0.25">
      <c r="A41" s="46" t="s">
        <v>46</v>
      </c>
      <c r="B41" s="83" t="s">
        <v>66</v>
      </c>
      <c r="C41" s="83"/>
      <c r="D41" s="83"/>
      <c r="E41" s="83"/>
      <c r="F41" s="83"/>
      <c r="G41" s="83"/>
      <c r="H41" s="83"/>
      <c r="I41" s="83"/>
      <c r="J41" s="47" t="s">
        <v>46</v>
      </c>
      <c r="K41" s="73"/>
      <c r="L41" s="74">
        <v>0</v>
      </c>
      <c r="M41" s="56">
        <v>0</v>
      </c>
      <c r="N41" s="52"/>
    </row>
    <row r="42" spans="1:14" ht="15" customHeight="1" x14ac:dyDescent="0.25">
      <c r="A42" s="42" t="s">
        <v>47</v>
      </c>
      <c r="B42" s="84" t="s">
        <v>48</v>
      </c>
      <c r="C42" s="84"/>
      <c r="D42" s="84"/>
      <c r="E42" s="66"/>
      <c r="F42" s="66"/>
      <c r="G42" s="66"/>
      <c r="H42" s="66"/>
      <c r="I42" s="67"/>
      <c r="J42" s="46" t="s">
        <v>47</v>
      </c>
      <c r="K42" s="47" t="s">
        <v>48</v>
      </c>
      <c r="L42" s="47"/>
      <c r="M42" s="47"/>
      <c r="N42" s="47"/>
    </row>
    <row r="43" spans="1:14" ht="15" customHeight="1" x14ac:dyDescent="0.25">
      <c r="A43" s="48"/>
      <c r="B43" s="51"/>
      <c r="C43" s="51"/>
      <c r="D43" s="51"/>
      <c r="E43" s="51"/>
      <c r="F43" s="51"/>
      <c r="G43" s="51"/>
      <c r="H43" s="51"/>
      <c r="I43" s="52"/>
      <c r="J43" s="85">
        <v>1</v>
      </c>
      <c r="K43" s="68" t="s">
        <v>31</v>
      </c>
      <c r="L43" s="56">
        <v>7215232.5</v>
      </c>
      <c r="M43" s="56">
        <v>7215232.5</v>
      </c>
      <c r="N43" s="57"/>
    </row>
    <row r="44" spans="1:14" ht="15" customHeight="1" x14ac:dyDescent="0.25">
      <c r="A44" s="48"/>
      <c r="B44" s="51"/>
      <c r="C44" s="51"/>
      <c r="D44" s="51"/>
      <c r="E44" s="51"/>
      <c r="F44" s="51"/>
      <c r="G44" s="51"/>
      <c r="H44" s="51"/>
      <c r="I44" s="52"/>
      <c r="J44" s="53">
        <v>2</v>
      </c>
      <c r="K44" s="69" t="s">
        <v>28</v>
      </c>
      <c r="L44" s="64">
        <v>1798250</v>
      </c>
      <c r="M44" s="64">
        <v>1798250</v>
      </c>
      <c r="N44" s="60"/>
    </row>
    <row r="45" spans="1:14" ht="15" customHeight="1" x14ac:dyDescent="0.25">
      <c r="A45" s="48"/>
      <c r="B45" s="51"/>
      <c r="C45" s="51"/>
      <c r="D45" s="51"/>
      <c r="E45" s="51"/>
      <c r="F45" s="51"/>
      <c r="G45" s="51"/>
      <c r="H45" s="51"/>
      <c r="I45" s="52"/>
      <c r="J45" s="53">
        <v>3</v>
      </c>
      <c r="K45" s="69" t="s">
        <v>49</v>
      </c>
      <c r="L45" s="64">
        <v>0</v>
      </c>
      <c r="M45" s="64">
        <v>0</v>
      </c>
      <c r="N45" s="60"/>
    </row>
    <row r="46" spans="1:14" ht="15" customHeight="1" x14ac:dyDescent="0.25">
      <c r="A46" s="48"/>
      <c r="B46" s="51"/>
      <c r="C46" s="51"/>
      <c r="D46" s="51"/>
      <c r="E46" s="51"/>
      <c r="F46" s="51"/>
      <c r="G46" s="51"/>
      <c r="H46" s="51"/>
      <c r="I46" s="52"/>
      <c r="J46" s="53">
        <v>4</v>
      </c>
      <c r="K46" s="69" t="s">
        <v>33</v>
      </c>
      <c r="L46" s="64">
        <v>5800</v>
      </c>
      <c r="M46" s="64">
        <v>5800</v>
      </c>
      <c r="N46" s="60"/>
    </row>
    <row r="47" spans="1:14" ht="15" customHeight="1" x14ac:dyDescent="0.25">
      <c r="A47" s="48"/>
      <c r="B47" s="51"/>
      <c r="C47" s="51"/>
      <c r="D47" s="51"/>
      <c r="E47" s="51"/>
      <c r="F47" s="51"/>
      <c r="G47" s="51"/>
      <c r="H47" s="51"/>
      <c r="I47" s="52"/>
      <c r="J47" s="53">
        <v>5</v>
      </c>
      <c r="K47" s="69" t="s">
        <v>50</v>
      </c>
      <c r="L47" s="64">
        <v>812000</v>
      </c>
      <c r="M47" s="64">
        <v>812000</v>
      </c>
      <c r="N47" s="60"/>
    </row>
    <row r="48" spans="1:14" ht="15" customHeight="1" x14ac:dyDescent="0.25">
      <c r="A48" s="48"/>
      <c r="B48" s="51"/>
      <c r="C48" s="51"/>
      <c r="D48" s="51"/>
      <c r="E48" s="51"/>
      <c r="F48" s="51"/>
      <c r="G48" s="51"/>
      <c r="H48" s="51"/>
      <c r="I48" s="52"/>
      <c r="J48" s="53">
        <v>6</v>
      </c>
      <c r="K48" s="69" t="s">
        <v>32</v>
      </c>
      <c r="L48" s="64">
        <v>0</v>
      </c>
      <c r="M48" s="64">
        <v>0</v>
      </c>
      <c r="N48" s="60"/>
    </row>
    <row r="49" spans="1:14" ht="15" customHeight="1" x14ac:dyDescent="0.25">
      <c r="A49" s="48"/>
      <c r="B49" s="51"/>
      <c r="C49" s="51"/>
      <c r="D49" s="51"/>
      <c r="E49" s="51"/>
      <c r="F49" s="51"/>
      <c r="G49" s="51"/>
      <c r="H49" s="51"/>
      <c r="I49" s="52"/>
      <c r="J49" s="53">
        <v>7</v>
      </c>
      <c r="K49" s="69" t="s">
        <v>51</v>
      </c>
      <c r="L49" s="64">
        <v>0</v>
      </c>
      <c r="M49" s="64">
        <v>0</v>
      </c>
      <c r="N49" s="60"/>
    </row>
    <row r="50" spans="1:14" ht="15" customHeight="1" x14ac:dyDescent="0.25">
      <c r="A50" s="48"/>
      <c r="B50" s="51"/>
      <c r="C50" s="51"/>
      <c r="D50" s="51"/>
      <c r="E50" s="51"/>
      <c r="F50" s="51"/>
      <c r="G50" s="51"/>
      <c r="H50" s="51"/>
      <c r="I50" s="52"/>
      <c r="J50" s="53">
        <v>8</v>
      </c>
      <c r="K50" s="69" t="s">
        <v>52</v>
      </c>
      <c r="L50" s="64">
        <v>2164300</v>
      </c>
      <c r="M50" s="64">
        <v>2164300</v>
      </c>
      <c r="N50" s="60"/>
    </row>
    <row r="51" spans="1:14" ht="15" customHeight="1" x14ac:dyDescent="0.25">
      <c r="A51" s="48"/>
      <c r="B51" s="51"/>
      <c r="C51" s="51"/>
      <c r="D51" s="51"/>
      <c r="E51" s="51"/>
      <c r="F51" s="51"/>
      <c r="G51" s="51"/>
      <c r="H51" s="51"/>
      <c r="I51" s="52"/>
      <c r="J51" s="53">
        <v>9</v>
      </c>
      <c r="K51" s="69" t="s">
        <v>53</v>
      </c>
      <c r="L51" s="64">
        <v>0</v>
      </c>
      <c r="M51" s="64">
        <v>0</v>
      </c>
      <c r="N51" s="60"/>
    </row>
    <row r="52" spans="1:14" ht="15" customHeight="1" x14ac:dyDescent="0.25">
      <c r="A52" s="48"/>
      <c r="B52" s="51"/>
      <c r="C52" s="51"/>
      <c r="D52" s="51"/>
      <c r="E52" s="51"/>
      <c r="F52" s="51"/>
      <c r="G52" s="51"/>
      <c r="H52" s="51"/>
      <c r="I52" s="52"/>
      <c r="J52" s="53">
        <v>10</v>
      </c>
      <c r="K52" s="69" t="s">
        <v>30</v>
      </c>
      <c r="L52" s="64">
        <v>0</v>
      </c>
      <c r="M52" s="64">
        <v>0</v>
      </c>
      <c r="N52" s="60"/>
    </row>
    <row r="53" spans="1:14" ht="15" customHeight="1" x14ac:dyDescent="0.25">
      <c r="A53" s="48"/>
      <c r="B53" s="51"/>
      <c r="C53" s="51"/>
      <c r="D53" s="51"/>
      <c r="E53" s="51"/>
      <c r="F53" s="51"/>
      <c r="G53" s="51"/>
      <c r="H53" s="51"/>
      <c r="I53" s="52"/>
      <c r="J53" s="53">
        <v>11</v>
      </c>
      <c r="K53" s="69" t="s">
        <v>27</v>
      </c>
      <c r="L53" s="64">
        <v>590794</v>
      </c>
      <c r="M53" s="64">
        <v>590794</v>
      </c>
      <c r="N53" s="60"/>
    </row>
    <row r="54" spans="1:14" ht="15" customHeight="1" x14ac:dyDescent="0.25">
      <c r="A54" s="48"/>
      <c r="B54" s="51"/>
      <c r="C54" s="51"/>
      <c r="D54" s="51"/>
      <c r="E54" s="51"/>
      <c r="F54" s="51"/>
      <c r="G54" s="51"/>
      <c r="H54" s="51"/>
      <c r="I54" s="52"/>
      <c r="J54" s="53">
        <v>12</v>
      </c>
      <c r="K54" s="69" t="s">
        <v>54</v>
      </c>
      <c r="L54" s="64">
        <v>0</v>
      </c>
      <c r="M54" s="64">
        <v>0</v>
      </c>
      <c r="N54" s="60"/>
    </row>
    <row r="55" spans="1:14" ht="15" customHeight="1" x14ac:dyDescent="0.25">
      <c r="A55" s="48"/>
      <c r="B55" s="51"/>
      <c r="C55" s="51"/>
      <c r="D55" s="51"/>
      <c r="E55" s="51"/>
      <c r="F55" s="51"/>
      <c r="G55" s="51"/>
      <c r="H55" s="51"/>
      <c r="I55" s="52"/>
      <c r="J55" s="53">
        <v>13</v>
      </c>
      <c r="K55" s="69" t="s">
        <v>108</v>
      </c>
      <c r="L55" s="64">
        <v>0</v>
      </c>
      <c r="M55" s="64">
        <v>0</v>
      </c>
      <c r="N55" s="60"/>
    </row>
    <row r="56" spans="1:14" ht="15" customHeight="1" x14ac:dyDescent="0.25">
      <c r="A56" s="48"/>
      <c r="B56" s="51"/>
      <c r="C56" s="51"/>
      <c r="D56" s="51"/>
      <c r="E56" s="51"/>
      <c r="F56" s="51"/>
      <c r="G56" s="51"/>
      <c r="H56" s="51"/>
      <c r="I56" s="52"/>
      <c r="J56" s="53">
        <v>14</v>
      </c>
      <c r="K56" s="69" t="s">
        <v>55</v>
      </c>
      <c r="L56" s="64">
        <v>0</v>
      </c>
      <c r="M56" s="64">
        <v>0</v>
      </c>
      <c r="N56" s="60"/>
    </row>
    <row r="57" spans="1:14" ht="15" customHeight="1" x14ac:dyDescent="0.25">
      <c r="A57" s="61"/>
      <c r="B57" s="62"/>
      <c r="C57" s="62"/>
      <c r="D57" s="62"/>
      <c r="E57" s="62"/>
      <c r="F57" s="62"/>
      <c r="G57" s="62"/>
      <c r="H57" s="62"/>
      <c r="I57" s="63"/>
      <c r="J57" s="75">
        <v>15</v>
      </c>
      <c r="K57" s="76" t="s">
        <v>38</v>
      </c>
      <c r="L57" s="64">
        <v>0</v>
      </c>
      <c r="M57" s="64">
        <v>0</v>
      </c>
      <c r="N57" s="60"/>
    </row>
    <row r="58" spans="1:14" ht="15" customHeight="1" x14ac:dyDescent="0.25">
      <c r="A58" s="46" t="s">
        <v>56</v>
      </c>
      <c r="B58" s="53">
        <v>0</v>
      </c>
      <c r="C58" s="53">
        <v>0</v>
      </c>
      <c r="D58" s="53">
        <f t="shared" ref="D58:E58" si="3">SUM(D13+D39)</f>
        <v>28339</v>
      </c>
      <c r="E58" s="53">
        <f t="shared" si="3"/>
        <v>3678</v>
      </c>
      <c r="F58" s="53">
        <f>SUM(E58+D58)</f>
        <v>32017</v>
      </c>
      <c r="G58" s="53">
        <f>SUM(G13+G39)</f>
        <v>28339</v>
      </c>
      <c r="H58" s="53">
        <f>SUM(H13+H39)</f>
        <v>3678</v>
      </c>
      <c r="I58" s="53">
        <f>SUM(H58+G58)</f>
        <v>32017</v>
      </c>
      <c r="J58" s="47" t="s">
        <v>56</v>
      </c>
      <c r="K58" s="47"/>
      <c r="L58" s="64">
        <f t="shared" ref="L58" si="4">SUM(L43:L57)</f>
        <v>12586376.5</v>
      </c>
      <c r="M58" s="64">
        <f>SUM(M43:M57)</f>
        <v>12586376.5</v>
      </c>
      <c r="N58" s="65"/>
    </row>
    <row r="59" spans="1:14" ht="15" customHeight="1" x14ac:dyDescent="0.25">
      <c r="A59" s="46" t="s">
        <v>67</v>
      </c>
      <c r="B59" s="47" t="s">
        <v>68</v>
      </c>
      <c r="C59" s="47"/>
      <c r="D59" s="47"/>
      <c r="E59" s="58"/>
      <c r="F59" s="58"/>
      <c r="G59" s="58"/>
      <c r="H59" s="58"/>
      <c r="I59" s="58"/>
      <c r="J59" s="46" t="s">
        <v>67</v>
      </c>
      <c r="K59" s="86" t="s">
        <v>69</v>
      </c>
      <c r="L59" s="87"/>
      <c r="M59" s="87"/>
      <c r="N59" s="88"/>
    </row>
    <row r="60" spans="1:14" ht="34.5" customHeight="1" x14ac:dyDescent="0.25">
      <c r="A60" s="89" t="s">
        <v>70</v>
      </c>
      <c r="B60" s="75">
        <v>45</v>
      </c>
      <c r="C60" s="75">
        <v>45</v>
      </c>
      <c r="D60" s="75">
        <v>8163</v>
      </c>
      <c r="E60" s="75">
        <v>0</v>
      </c>
      <c r="F60" s="75">
        <f>SUM(E60+D60)</f>
        <v>8163</v>
      </c>
      <c r="G60" s="75">
        <v>8163</v>
      </c>
      <c r="H60" s="75">
        <v>0</v>
      </c>
      <c r="I60" s="75">
        <f>SUM(H60+G60)</f>
        <v>8163</v>
      </c>
      <c r="J60" s="90" t="s">
        <v>70</v>
      </c>
      <c r="K60" s="91" t="s">
        <v>105</v>
      </c>
      <c r="L60" s="59">
        <v>20940.5</v>
      </c>
      <c r="M60" s="59">
        <v>20940.5</v>
      </c>
      <c r="N60" s="92"/>
    </row>
    <row r="61" spans="1:14" ht="15" customHeight="1" x14ac:dyDescent="0.25">
      <c r="A61" s="46" t="s">
        <v>71</v>
      </c>
      <c r="B61" s="93" t="s">
        <v>72</v>
      </c>
      <c r="C61" s="93"/>
      <c r="D61" s="93"/>
      <c r="E61" s="58"/>
      <c r="F61" s="58"/>
      <c r="G61" s="58"/>
      <c r="H61" s="58"/>
      <c r="I61" s="58"/>
      <c r="J61" s="46" t="s">
        <v>71</v>
      </c>
      <c r="K61" s="86" t="s">
        <v>72</v>
      </c>
      <c r="L61" s="87"/>
      <c r="M61" s="87"/>
      <c r="N61" s="88"/>
    </row>
    <row r="62" spans="1:14" ht="49.5" customHeight="1" x14ac:dyDescent="0.25">
      <c r="A62" s="89" t="s">
        <v>73</v>
      </c>
      <c r="B62" s="75">
        <v>3374</v>
      </c>
      <c r="C62" s="75">
        <v>3374</v>
      </c>
      <c r="D62" s="75">
        <v>30657</v>
      </c>
      <c r="E62" s="75">
        <v>4046</v>
      </c>
      <c r="F62" s="75">
        <f>SUM(E62+D62)</f>
        <v>34703</v>
      </c>
      <c r="G62" s="75">
        <v>30657</v>
      </c>
      <c r="H62" s="75">
        <v>4046</v>
      </c>
      <c r="I62" s="75">
        <f>SUM(H62+G62)</f>
        <v>34703</v>
      </c>
      <c r="J62" s="90" t="s">
        <v>106</v>
      </c>
      <c r="K62" s="94" t="s">
        <v>107</v>
      </c>
      <c r="L62" s="95">
        <v>0</v>
      </c>
      <c r="M62" s="96">
        <v>0</v>
      </c>
      <c r="N62" s="92"/>
    </row>
    <row r="63" spans="1:14" ht="15" customHeight="1" x14ac:dyDescent="0.25">
      <c r="A63" s="47" t="s">
        <v>74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1:14" ht="15" customHeight="1" x14ac:dyDescent="0.25">
      <c r="A64" s="58" t="s">
        <v>75</v>
      </c>
      <c r="B64" s="97">
        <f t="shared" ref="B64:I64" si="5">B13</f>
        <v>3</v>
      </c>
      <c r="C64" s="97">
        <f t="shared" si="5"/>
        <v>3</v>
      </c>
      <c r="D64" s="97">
        <f t="shared" si="5"/>
        <v>15645</v>
      </c>
      <c r="E64" s="97">
        <f t="shared" si="5"/>
        <v>3678</v>
      </c>
      <c r="F64" s="97">
        <f t="shared" si="5"/>
        <v>19323</v>
      </c>
      <c r="G64" s="97">
        <f t="shared" si="5"/>
        <v>15645</v>
      </c>
      <c r="H64" s="97">
        <f t="shared" si="5"/>
        <v>3678</v>
      </c>
      <c r="I64" s="97">
        <f t="shared" si="5"/>
        <v>19323</v>
      </c>
      <c r="J64" s="51"/>
      <c r="K64" s="51"/>
      <c r="L64" s="51"/>
      <c r="M64" s="51"/>
      <c r="N64" s="52"/>
    </row>
    <row r="65" spans="1:14" ht="15" customHeight="1" x14ac:dyDescent="0.25">
      <c r="A65" s="58" t="s">
        <v>76</v>
      </c>
      <c r="B65" s="97">
        <f t="shared" ref="B65:I65" si="6">B39</f>
        <v>7</v>
      </c>
      <c r="C65" s="97">
        <f t="shared" si="6"/>
        <v>7</v>
      </c>
      <c r="D65" s="97">
        <f t="shared" si="6"/>
        <v>12694</v>
      </c>
      <c r="E65" s="97">
        <f t="shared" si="6"/>
        <v>0</v>
      </c>
      <c r="F65" s="97">
        <f t="shared" si="6"/>
        <v>12694</v>
      </c>
      <c r="G65" s="97">
        <f t="shared" si="6"/>
        <v>12694</v>
      </c>
      <c r="H65" s="97">
        <f t="shared" si="6"/>
        <v>0</v>
      </c>
      <c r="I65" s="97">
        <f t="shared" si="6"/>
        <v>12694</v>
      </c>
      <c r="J65" s="51"/>
      <c r="K65" s="51"/>
      <c r="L65" s="51"/>
      <c r="M65" s="51"/>
      <c r="N65" s="52"/>
    </row>
    <row r="66" spans="1:14" ht="15" customHeight="1" x14ac:dyDescent="0.25">
      <c r="A66" s="58" t="s">
        <v>77</v>
      </c>
      <c r="B66" s="97">
        <f>SUM(B64:B65)</f>
        <v>10</v>
      </c>
      <c r="C66" s="97">
        <f t="shared" ref="C66:I66" si="7">SUM(C64:C65)</f>
        <v>10</v>
      </c>
      <c r="D66" s="97">
        <f t="shared" si="7"/>
        <v>28339</v>
      </c>
      <c r="E66" s="97">
        <f t="shared" si="7"/>
        <v>3678</v>
      </c>
      <c r="F66" s="97">
        <f t="shared" si="7"/>
        <v>32017</v>
      </c>
      <c r="G66" s="97">
        <f t="shared" si="7"/>
        <v>28339</v>
      </c>
      <c r="H66" s="97">
        <f t="shared" si="7"/>
        <v>3678</v>
      </c>
      <c r="I66" s="97">
        <f t="shared" si="7"/>
        <v>32017</v>
      </c>
      <c r="J66" s="51"/>
      <c r="K66" s="51"/>
      <c r="L66" s="51"/>
      <c r="M66" s="51"/>
      <c r="N66" s="52"/>
    </row>
    <row r="67" spans="1:14" ht="15" customHeight="1" x14ac:dyDescent="0.25">
      <c r="A67" s="58" t="s">
        <v>78</v>
      </c>
      <c r="B67" s="97">
        <f t="shared" ref="B67:I67" si="8">B60</f>
        <v>45</v>
      </c>
      <c r="C67" s="97">
        <f t="shared" si="8"/>
        <v>45</v>
      </c>
      <c r="D67" s="97">
        <f t="shared" si="8"/>
        <v>8163</v>
      </c>
      <c r="E67" s="97">
        <f t="shared" si="8"/>
        <v>0</v>
      </c>
      <c r="F67" s="97">
        <f t="shared" si="8"/>
        <v>8163</v>
      </c>
      <c r="G67" s="97">
        <f t="shared" si="8"/>
        <v>8163</v>
      </c>
      <c r="H67" s="97">
        <f t="shared" si="8"/>
        <v>0</v>
      </c>
      <c r="I67" s="97">
        <f t="shared" si="8"/>
        <v>8163</v>
      </c>
      <c r="J67" s="51"/>
      <c r="K67" s="51"/>
      <c r="L67" s="51"/>
      <c r="M67" s="51"/>
      <c r="N67" s="52"/>
    </row>
    <row r="68" spans="1:14" ht="15" customHeight="1" x14ac:dyDescent="0.25">
      <c r="A68" s="58" t="s">
        <v>60</v>
      </c>
      <c r="B68" s="97">
        <f t="shared" ref="B68:I68" si="9">B33</f>
        <v>2485</v>
      </c>
      <c r="C68" s="97">
        <f t="shared" si="9"/>
        <v>2485</v>
      </c>
      <c r="D68" s="97">
        <f t="shared" si="9"/>
        <v>1097</v>
      </c>
      <c r="E68" s="97">
        <f t="shared" si="9"/>
        <v>1388</v>
      </c>
      <c r="F68" s="97">
        <f t="shared" si="9"/>
        <v>2485</v>
      </c>
      <c r="G68" s="97">
        <f t="shared" si="9"/>
        <v>1097</v>
      </c>
      <c r="H68" s="97">
        <f t="shared" si="9"/>
        <v>1388</v>
      </c>
      <c r="I68" s="97">
        <f t="shared" si="9"/>
        <v>2485</v>
      </c>
      <c r="J68" s="51"/>
      <c r="K68" s="58" t="s">
        <v>82</v>
      </c>
      <c r="L68" s="64">
        <f>SUM(L13+L33)</f>
        <v>50154332.68</v>
      </c>
      <c r="M68" s="64">
        <f>SUM(M13+M33)</f>
        <v>50154332.68</v>
      </c>
      <c r="N68" s="57"/>
    </row>
    <row r="69" spans="1:14" ht="15" customHeight="1" x14ac:dyDescent="0.25">
      <c r="A69" s="58" t="s">
        <v>79</v>
      </c>
      <c r="B69" s="97">
        <f>B62</f>
        <v>3374</v>
      </c>
      <c r="C69" s="97">
        <f t="shared" ref="C69:I69" si="10">C62</f>
        <v>3374</v>
      </c>
      <c r="D69" s="97">
        <f t="shared" si="10"/>
        <v>30657</v>
      </c>
      <c r="E69" s="97">
        <f t="shared" si="10"/>
        <v>4046</v>
      </c>
      <c r="F69" s="97">
        <f t="shared" si="10"/>
        <v>34703</v>
      </c>
      <c r="G69" s="97">
        <f t="shared" si="10"/>
        <v>30657</v>
      </c>
      <c r="H69" s="97">
        <f t="shared" si="10"/>
        <v>4046</v>
      </c>
      <c r="I69" s="97">
        <f t="shared" si="10"/>
        <v>34703</v>
      </c>
      <c r="J69" s="51"/>
      <c r="K69" s="58" t="s">
        <v>80</v>
      </c>
      <c r="L69" s="64">
        <f>SUM(L13+L39+L41+L60)</f>
        <v>1474531.81</v>
      </c>
      <c r="M69" s="64">
        <f>SUM(M13+M39+M41+M60)</f>
        <v>1474531.81</v>
      </c>
      <c r="N69" s="60"/>
    </row>
    <row r="70" spans="1:14" ht="15" customHeight="1" x14ac:dyDescent="0.25">
      <c r="A70" s="58" t="s">
        <v>45</v>
      </c>
      <c r="B70" s="98" t="s">
        <v>65</v>
      </c>
      <c r="C70" s="99"/>
      <c r="D70" s="99"/>
      <c r="E70" s="99"/>
      <c r="F70" s="99"/>
      <c r="G70" s="99"/>
      <c r="H70" s="99"/>
      <c r="I70" s="100"/>
      <c r="J70" s="62"/>
      <c r="K70" s="58" t="s">
        <v>81</v>
      </c>
      <c r="L70" s="64">
        <f>SUM(L13+L33+L39+L41+L58+L60+L62)</f>
        <v>63659532.450000003</v>
      </c>
      <c r="M70" s="64">
        <f>SUM(M13+M33+M39+M41+M58+M60+M62)</f>
        <v>63659532.450000003</v>
      </c>
      <c r="N70" s="65"/>
    </row>
    <row r="75" spans="1:14" ht="15" customHeight="1" x14ac:dyDescent="0.25">
      <c r="A75" s="28" t="s">
        <v>83</v>
      </c>
      <c r="B75" s="28"/>
      <c r="C75" s="28"/>
      <c r="D75" s="29"/>
      <c r="E75" s="29"/>
      <c r="F75" s="28"/>
      <c r="G75" s="28"/>
      <c r="H75" s="28"/>
      <c r="I75" s="28"/>
      <c r="J75" s="28"/>
      <c r="K75" s="28" t="s">
        <v>84</v>
      </c>
      <c r="L75" s="28"/>
      <c r="M75" s="28"/>
      <c r="N75" s="28"/>
    </row>
    <row r="77" spans="1:14" ht="15" customHeight="1" x14ac:dyDescent="0.25">
      <c r="A77" s="24" t="s">
        <v>85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</row>
    <row r="78" spans="1:14" ht="15" customHeight="1" x14ac:dyDescent="0.25">
      <c r="A78" s="30" t="s">
        <v>86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2"/>
    </row>
    <row r="79" spans="1:14" ht="15" customHeight="1" x14ac:dyDescent="0.25">
      <c r="A79" s="33" t="s">
        <v>110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5"/>
    </row>
    <row r="80" spans="1:14" ht="15" customHeight="1" x14ac:dyDescent="0.25">
      <c r="A80" s="36" t="s">
        <v>0</v>
      </c>
      <c r="B80" s="37" t="s">
        <v>6</v>
      </c>
      <c r="C80" s="37"/>
      <c r="D80" s="36" t="s">
        <v>7</v>
      </c>
      <c r="E80" s="36"/>
      <c r="F80" s="36"/>
      <c r="G80" s="36" t="s">
        <v>9</v>
      </c>
      <c r="H80" s="36"/>
      <c r="I80" s="36"/>
      <c r="J80" s="36" t="s">
        <v>0</v>
      </c>
      <c r="K80" s="37" t="s">
        <v>10</v>
      </c>
      <c r="L80" s="37" t="s">
        <v>11</v>
      </c>
      <c r="M80" s="37" t="s">
        <v>12</v>
      </c>
      <c r="N80" s="36" t="s">
        <v>13</v>
      </c>
    </row>
    <row r="81" spans="1:14" ht="15" customHeight="1" x14ac:dyDescent="0.25">
      <c r="A81" s="36"/>
      <c r="B81" s="37"/>
      <c r="C81" s="37"/>
      <c r="D81" s="36" t="s">
        <v>8</v>
      </c>
      <c r="E81" s="36"/>
      <c r="F81" s="36"/>
      <c r="G81" s="36" t="s">
        <v>8</v>
      </c>
      <c r="H81" s="36"/>
      <c r="I81" s="36"/>
      <c r="J81" s="36"/>
      <c r="K81" s="37"/>
      <c r="L81" s="37"/>
      <c r="M81" s="37"/>
      <c r="N81" s="36"/>
    </row>
    <row r="82" spans="1:14" ht="15" customHeight="1" x14ac:dyDescent="0.25">
      <c r="A82" s="36"/>
      <c r="B82" s="38" t="s">
        <v>1</v>
      </c>
      <c r="C82" s="38" t="s">
        <v>2</v>
      </c>
      <c r="D82" s="38" t="s">
        <v>3</v>
      </c>
      <c r="E82" s="38" t="s">
        <v>4</v>
      </c>
      <c r="F82" s="38" t="s">
        <v>5</v>
      </c>
      <c r="G82" s="38" t="s">
        <v>3</v>
      </c>
      <c r="H82" s="38" t="s">
        <v>4</v>
      </c>
      <c r="I82" s="38" t="s">
        <v>5</v>
      </c>
      <c r="J82" s="36"/>
      <c r="K82" s="37"/>
      <c r="L82" s="37"/>
      <c r="M82" s="37"/>
      <c r="N82" s="36"/>
    </row>
    <row r="83" spans="1:14" ht="15" customHeight="1" x14ac:dyDescent="0.25">
      <c r="A83" s="39">
        <v>1</v>
      </c>
      <c r="B83" s="40">
        <v>2</v>
      </c>
      <c r="C83" s="40">
        <v>3</v>
      </c>
      <c r="D83" s="40">
        <v>4</v>
      </c>
      <c r="E83" s="40">
        <v>5</v>
      </c>
      <c r="F83" s="40">
        <v>6</v>
      </c>
      <c r="G83" s="40">
        <v>7</v>
      </c>
      <c r="H83" s="40">
        <v>8</v>
      </c>
      <c r="I83" s="40">
        <v>9</v>
      </c>
      <c r="J83" s="40">
        <v>10</v>
      </c>
      <c r="K83" s="40">
        <v>11</v>
      </c>
      <c r="L83" s="40">
        <v>12</v>
      </c>
      <c r="M83" s="40">
        <v>13</v>
      </c>
      <c r="N83" s="41">
        <v>14</v>
      </c>
    </row>
    <row r="84" spans="1:14" ht="15" customHeight="1" x14ac:dyDescent="0.25">
      <c r="A84" s="42" t="s">
        <v>14</v>
      </c>
      <c r="B84" s="43" t="s">
        <v>15</v>
      </c>
      <c r="C84" s="43"/>
      <c r="D84" s="43"/>
      <c r="E84" s="44"/>
      <c r="F84" s="44"/>
      <c r="G84" s="44"/>
      <c r="H84" s="44"/>
      <c r="I84" s="45"/>
      <c r="J84" s="46" t="s">
        <v>14</v>
      </c>
      <c r="K84" s="47" t="s">
        <v>15</v>
      </c>
      <c r="L84" s="47"/>
      <c r="M84" s="47"/>
      <c r="N84" s="47"/>
    </row>
    <row r="85" spans="1:14" ht="15" customHeight="1" x14ac:dyDescent="0.25">
      <c r="A85" s="48"/>
      <c r="B85" s="49">
        <v>1</v>
      </c>
      <c r="C85" s="50" t="s">
        <v>57</v>
      </c>
      <c r="D85" s="50"/>
      <c r="E85" s="51"/>
      <c r="F85" s="51"/>
      <c r="G85" s="51"/>
      <c r="H85" s="51"/>
      <c r="I85" s="52"/>
      <c r="J85" s="53">
        <v>1</v>
      </c>
      <c r="K85" s="54" t="s">
        <v>16</v>
      </c>
      <c r="L85" s="55">
        <v>1050119.1499999999</v>
      </c>
      <c r="M85" s="56">
        <f>SUM(M9+L85)</f>
        <v>1562044.19</v>
      </c>
      <c r="N85" s="57"/>
    </row>
    <row r="86" spans="1:14" ht="15" customHeight="1" x14ac:dyDescent="0.25">
      <c r="A86" s="48"/>
      <c r="B86" s="51"/>
      <c r="C86" s="51"/>
      <c r="D86" s="51"/>
      <c r="E86" s="51"/>
      <c r="F86" s="51"/>
      <c r="G86" s="51"/>
      <c r="H86" s="51"/>
      <c r="I86" s="52"/>
      <c r="J86" s="53">
        <v>2</v>
      </c>
      <c r="K86" s="58" t="s">
        <v>17</v>
      </c>
      <c r="L86" s="59">
        <v>26273.7</v>
      </c>
      <c r="M86" s="56">
        <f>SUM(M10+L86)</f>
        <v>45893.7</v>
      </c>
      <c r="N86" s="60"/>
    </row>
    <row r="87" spans="1:14" ht="15" customHeight="1" x14ac:dyDescent="0.25">
      <c r="A87" s="48"/>
      <c r="B87" s="51"/>
      <c r="C87" s="51"/>
      <c r="D87" s="51"/>
      <c r="E87" s="51"/>
      <c r="F87" s="51"/>
      <c r="G87" s="51"/>
      <c r="H87" s="51"/>
      <c r="I87" s="52"/>
      <c r="J87" s="53">
        <v>3</v>
      </c>
      <c r="K87" s="58" t="s">
        <v>18</v>
      </c>
      <c r="L87" s="59">
        <v>39411.599999999999</v>
      </c>
      <c r="M87" s="56">
        <f>SUM(M11+L87)</f>
        <v>52491.6</v>
      </c>
      <c r="N87" s="60"/>
    </row>
    <row r="88" spans="1:14" ht="15" customHeight="1" x14ac:dyDescent="0.25">
      <c r="A88" s="61"/>
      <c r="B88" s="62"/>
      <c r="C88" s="62"/>
      <c r="D88" s="62"/>
      <c r="E88" s="62"/>
      <c r="F88" s="62"/>
      <c r="G88" s="62"/>
      <c r="H88" s="62"/>
      <c r="I88" s="63"/>
      <c r="J88" s="53">
        <v>4</v>
      </c>
      <c r="K88" s="58" t="s">
        <v>19</v>
      </c>
      <c r="L88" s="59">
        <v>32844</v>
      </c>
      <c r="M88" s="56">
        <f>SUM(M12+L88)</f>
        <v>43927.5</v>
      </c>
      <c r="N88" s="60"/>
    </row>
    <row r="89" spans="1:14" ht="15" customHeight="1" x14ac:dyDescent="0.25">
      <c r="A89" s="46" t="s">
        <v>20</v>
      </c>
      <c r="B89" s="53">
        <v>4</v>
      </c>
      <c r="C89" s="53">
        <f>SUM(C13+B89)</f>
        <v>7</v>
      </c>
      <c r="D89" s="53">
        <v>22299</v>
      </c>
      <c r="E89" s="53">
        <v>6459</v>
      </c>
      <c r="F89" s="53">
        <f>SUM(E89+D89)</f>
        <v>28758</v>
      </c>
      <c r="G89" s="53">
        <f>SUM(G13+D89)</f>
        <v>37944</v>
      </c>
      <c r="H89" s="53">
        <f>SUM(H13+E89)</f>
        <v>10137</v>
      </c>
      <c r="I89" s="53">
        <f>SUM(H89+G89)</f>
        <v>48081</v>
      </c>
      <c r="J89" s="47" t="s">
        <v>20</v>
      </c>
      <c r="K89" s="47"/>
      <c r="L89" s="64">
        <f>SUM(L85:L88)</f>
        <v>1148648.45</v>
      </c>
      <c r="M89" s="64">
        <f t="shared" ref="M89" si="11">SUM(M85:M88)</f>
        <v>1704356.99</v>
      </c>
      <c r="N89" s="65"/>
    </row>
    <row r="90" spans="1:14" ht="15" customHeight="1" x14ac:dyDescent="0.25">
      <c r="A90" s="42" t="s">
        <v>58</v>
      </c>
      <c r="B90" s="43" t="s">
        <v>59</v>
      </c>
      <c r="C90" s="43"/>
      <c r="D90" s="43"/>
      <c r="E90" s="66"/>
      <c r="F90" s="66"/>
      <c r="G90" s="66"/>
      <c r="H90" s="66"/>
      <c r="I90" s="67"/>
      <c r="J90" s="46" t="s">
        <v>21</v>
      </c>
      <c r="K90" s="47" t="s">
        <v>22</v>
      </c>
      <c r="L90" s="47"/>
      <c r="M90" s="47"/>
      <c r="N90" s="47"/>
    </row>
    <row r="91" spans="1:14" ht="15" customHeight="1" x14ac:dyDescent="0.25">
      <c r="A91" s="48"/>
      <c r="B91" s="49">
        <v>1</v>
      </c>
      <c r="C91" s="51" t="s">
        <v>60</v>
      </c>
      <c r="D91" s="51"/>
      <c r="E91" s="51"/>
      <c r="F91" s="51"/>
      <c r="G91" s="51"/>
      <c r="H91" s="51"/>
      <c r="I91" s="52"/>
      <c r="J91" s="53">
        <v>1</v>
      </c>
      <c r="K91" s="68" t="s">
        <v>23</v>
      </c>
      <c r="L91" s="56">
        <v>6244357.3399999999</v>
      </c>
      <c r="M91" s="56">
        <f t="shared" ref="M91:M108" si="12">SUM(M15+L91)</f>
        <v>17900208.93</v>
      </c>
      <c r="N91" s="57"/>
    </row>
    <row r="92" spans="1:14" ht="15" customHeight="1" x14ac:dyDescent="0.25">
      <c r="A92" s="48"/>
      <c r="B92" s="51"/>
      <c r="C92" s="51"/>
      <c r="D92" s="51"/>
      <c r="E92" s="51"/>
      <c r="F92" s="51"/>
      <c r="G92" s="51"/>
      <c r="H92" s="51"/>
      <c r="I92" s="52"/>
      <c r="J92" s="53">
        <v>2</v>
      </c>
      <c r="K92" s="69" t="s">
        <v>24</v>
      </c>
      <c r="L92" s="64">
        <v>3401519.41</v>
      </c>
      <c r="M92" s="56">
        <f t="shared" si="12"/>
        <v>10795836.310000001</v>
      </c>
      <c r="N92" s="60"/>
    </row>
    <row r="93" spans="1:14" ht="15" customHeight="1" x14ac:dyDescent="0.25">
      <c r="A93" s="48"/>
      <c r="B93" s="51"/>
      <c r="C93" s="51"/>
      <c r="D93" s="51"/>
      <c r="E93" s="51"/>
      <c r="F93" s="51"/>
      <c r="G93" s="51"/>
      <c r="H93" s="51"/>
      <c r="I93" s="52"/>
      <c r="J93" s="53">
        <v>3</v>
      </c>
      <c r="K93" s="69" t="s">
        <v>25</v>
      </c>
      <c r="L93" s="64">
        <v>12385077.869999999</v>
      </c>
      <c r="M93" s="56">
        <f t="shared" si="12"/>
        <v>31594463.589999996</v>
      </c>
      <c r="N93" s="60"/>
    </row>
    <row r="94" spans="1:14" ht="15" customHeight="1" x14ac:dyDescent="0.25">
      <c r="A94" s="48"/>
      <c r="B94" s="51"/>
      <c r="C94" s="51"/>
      <c r="D94" s="51"/>
      <c r="E94" s="51"/>
      <c r="F94" s="51"/>
      <c r="G94" s="51"/>
      <c r="H94" s="51"/>
      <c r="I94" s="52"/>
      <c r="J94" s="53">
        <v>4</v>
      </c>
      <c r="K94" s="69" t="s">
        <v>26</v>
      </c>
      <c r="L94" s="64">
        <v>304064.86</v>
      </c>
      <c r="M94" s="56">
        <f t="shared" si="12"/>
        <v>940900.29999999993</v>
      </c>
      <c r="N94" s="60"/>
    </row>
    <row r="95" spans="1:14" ht="15" customHeight="1" x14ac:dyDescent="0.25">
      <c r="A95" s="48"/>
      <c r="B95" s="51"/>
      <c r="C95" s="51"/>
      <c r="D95" s="51"/>
      <c r="E95" s="51"/>
      <c r="F95" s="51"/>
      <c r="G95" s="51"/>
      <c r="H95" s="51"/>
      <c r="I95" s="52"/>
      <c r="J95" s="53">
        <v>5</v>
      </c>
      <c r="K95" s="69" t="s">
        <v>27</v>
      </c>
      <c r="L95" s="64">
        <v>771110</v>
      </c>
      <c r="M95" s="56">
        <f t="shared" si="12"/>
        <v>1629016</v>
      </c>
      <c r="N95" s="60"/>
    </row>
    <row r="96" spans="1:14" ht="15" customHeight="1" x14ac:dyDescent="0.25">
      <c r="A96" s="48"/>
      <c r="B96" s="51"/>
      <c r="C96" s="51"/>
      <c r="D96" s="51"/>
      <c r="E96" s="51"/>
      <c r="F96" s="51"/>
      <c r="G96" s="51"/>
      <c r="H96" s="51"/>
      <c r="I96" s="52"/>
      <c r="J96" s="53">
        <v>6</v>
      </c>
      <c r="K96" s="69" t="s">
        <v>28</v>
      </c>
      <c r="L96" s="64">
        <v>3842250</v>
      </c>
      <c r="M96" s="56">
        <f t="shared" si="12"/>
        <v>7701750</v>
      </c>
      <c r="N96" s="60"/>
    </row>
    <row r="97" spans="1:14" ht="15" customHeight="1" x14ac:dyDescent="0.25">
      <c r="A97" s="48"/>
      <c r="B97" s="51"/>
      <c r="C97" s="51"/>
      <c r="D97" s="51"/>
      <c r="E97" s="51"/>
      <c r="F97" s="51"/>
      <c r="G97" s="51"/>
      <c r="H97" s="51"/>
      <c r="I97" s="52"/>
      <c r="J97" s="53">
        <v>7</v>
      </c>
      <c r="K97" s="69" t="s">
        <v>29</v>
      </c>
      <c r="L97" s="64">
        <v>992475</v>
      </c>
      <c r="M97" s="56">
        <f t="shared" si="12"/>
        <v>1891312.5</v>
      </c>
      <c r="N97" s="60"/>
    </row>
    <row r="98" spans="1:14" ht="15" customHeight="1" x14ac:dyDescent="0.25">
      <c r="A98" s="48"/>
      <c r="B98" s="51"/>
      <c r="C98" s="51"/>
      <c r="D98" s="51"/>
      <c r="E98" s="51"/>
      <c r="F98" s="51"/>
      <c r="G98" s="51"/>
      <c r="H98" s="51"/>
      <c r="I98" s="52"/>
      <c r="J98" s="53">
        <v>8</v>
      </c>
      <c r="K98" s="69" t="s">
        <v>30</v>
      </c>
      <c r="L98" s="64">
        <v>38255</v>
      </c>
      <c r="M98" s="56">
        <f t="shared" si="12"/>
        <v>100960</v>
      </c>
      <c r="N98" s="60"/>
    </row>
    <row r="99" spans="1:14" ht="15" customHeight="1" x14ac:dyDescent="0.25">
      <c r="A99" s="48"/>
      <c r="B99" s="51"/>
      <c r="C99" s="51"/>
      <c r="D99" s="51"/>
      <c r="E99" s="51"/>
      <c r="F99" s="51"/>
      <c r="G99" s="51"/>
      <c r="H99" s="51"/>
      <c r="I99" s="52"/>
      <c r="J99" s="53">
        <v>9</v>
      </c>
      <c r="K99" s="69" t="s">
        <v>19</v>
      </c>
      <c r="L99" s="64">
        <v>1465231.25</v>
      </c>
      <c r="M99" s="56">
        <f>SUM(M23+L99)</f>
        <v>5030710</v>
      </c>
      <c r="N99" s="60"/>
    </row>
    <row r="100" spans="1:14" ht="15" customHeight="1" x14ac:dyDescent="0.25">
      <c r="A100" s="48"/>
      <c r="B100" s="51"/>
      <c r="C100" s="51"/>
      <c r="D100" s="51"/>
      <c r="E100" s="51"/>
      <c r="F100" s="51"/>
      <c r="G100" s="51"/>
      <c r="H100" s="51"/>
      <c r="I100" s="52"/>
      <c r="J100" s="53">
        <v>10</v>
      </c>
      <c r="K100" s="69" t="s">
        <v>31</v>
      </c>
      <c r="L100" s="64">
        <v>0</v>
      </c>
      <c r="M100" s="56">
        <f t="shared" si="12"/>
        <v>0</v>
      </c>
      <c r="N100" s="60"/>
    </row>
    <row r="101" spans="1:14" ht="15" customHeight="1" x14ac:dyDescent="0.25">
      <c r="A101" s="48"/>
      <c r="B101" s="51"/>
      <c r="C101" s="51"/>
      <c r="D101" s="51"/>
      <c r="E101" s="51"/>
      <c r="F101" s="51"/>
      <c r="G101" s="51"/>
      <c r="H101" s="51"/>
      <c r="I101" s="52"/>
      <c r="J101" s="53">
        <v>11</v>
      </c>
      <c r="K101" s="69" t="s">
        <v>32</v>
      </c>
      <c r="L101" s="64">
        <v>0</v>
      </c>
      <c r="M101" s="56">
        <f t="shared" si="12"/>
        <v>0</v>
      </c>
      <c r="N101" s="60"/>
    </row>
    <row r="102" spans="1:14" ht="15" customHeight="1" x14ac:dyDescent="0.25">
      <c r="A102" s="48"/>
      <c r="B102" s="51"/>
      <c r="C102" s="51"/>
      <c r="D102" s="51"/>
      <c r="E102" s="51"/>
      <c r="F102" s="51"/>
      <c r="G102" s="51"/>
      <c r="H102" s="51"/>
      <c r="I102" s="52"/>
      <c r="J102" s="53">
        <v>12</v>
      </c>
      <c r="K102" s="69" t="s">
        <v>33</v>
      </c>
      <c r="L102" s="64">
        <v>354076.2</v>
      </c>
      <c r="M102" s="56">
        <f t="shared" si="12"/>
        <v>545323.04</v>
      </c>
      <c r="N102" s="60"/>
    </row>
    <row r="103" spans="1:14" ht="15" customHeight="1" x14ac:dyDescent="0.25">
      <c r="A103" s="48"/>
      <c r="B103" s="51"/>
      <c r="C103" s="51"/>
      <c r="D103" s="51"/>
      <c r="E103" s="51"/>
      <c r="F103" s="51"/>
      <c r="G103" s="51"/>
      <c r="H103" s="51"/>
      <c r="I103" s="52"/>
      <c r="J103" s="53">
        <v>13</v>
      </c>
      <c r="K103" s="69" t="s">
        <v>34</v>
      </c>
      <c r="L103" s="64">
        <v>895005.55</v>
      </c>
      <c r="M103" s="56">
        <f t="shared" si="12"/>
        <v>1979239.45</v>
      </c>
      <c r="N103" s="60"/>
    </row>
    <row r="104" spans="1:14" ht="15" customHeight="1" x14ac:dyDescent="0.25">
      <c r="A104" s="48"/>
      <c r="B104" s="51"/>
      <c r="C104" s="51"/>
      <c r="D104" s="51"/>
      <c r="E104" s="51"/>
      <c r="F104" s="51"/>
      <c r="G104" s="51"/>
      <c r="H104" s="51"/>
      <c r="I104" s="52"/>
      <c r="J104" s="53">
        <v>14</v>
      </c>
      <c r="K104" s="69" t="s">
        <v>35</v>
      </c>
      <c r="L104" s="64">
        <v>1094.3</v>
      </c>
      <c r="M104" s="56">
        <f t="shared" si="12"/>
        <v>1094.3</v>
      </c>
      <c r="N104" s="60"/>
    </row>
    <row r="105" spans="1:14" ht="15" customHeight="1" x14ac:dyDescent="0.25">
      <c r="A105" s="48"/>
      <c r="B105" s="51"/>
      <c r="C105" s="51"/>
      <c r="D105" s="51"/>
      <c r="E105" s="51"/>
      <c r="F105" s="51"/>
      <c r="G105" s="51"/>
      <c r="H105" s="51"/>
      <c r="I105" s="52"/>
      <c r="J105" s="53">
        <v>15</v>
      </c>
      <c r="K105" s="69" t="s">
        <v>36</v>
      </c>
      <c r="L105" s="64">
        <v>0</v>
      </c>
      <c r="M105" s="56">
        <f t="shared" si="12"/>
        <v>0</v>
      </c>
      <c r="N105" s="60"/>
    </row>
    <row r="106" spans="1:14" ht="15" customHeight="1" x14ac:dyDescent="0.25">
      <c r="A106" s="48"/>
      <c r="B106" s="51"/>
      <c r="C106" s="51"/>
      <c r="D106" s="51"/>
      <c r="E106" s="51"/>
      <c r="F106" s="51"/>
      <c r="G106" s="51"/>
      <c r="H106" s="51"/>
      <c r="I106" s="52"/>
      <c r="J106" s="53">
        <v>16</v>
      </c>
      <c r="K106" s="69" t="s">
        <v>37</v>
      </c>
      <c r="L106" s="64">
        <v>122.4</v>
      </c>
      <c r="M106" s="56">
        <f t="shared" si="12"/>
        <v>198.9</v>
      </c>
      <c r="N106" s="60"/>
    </row>
    <row r="107" spans="1:14" ht="15" customHeight="1" x14ac:dyDescent="0.25">
      <c r="A107" s="48"/>
      <c r="B107" s="51"/>
      <c r="C107" s="51"/>
      <c r="D107" s="51"/>
      <c r="E107" s="51"/>
      <c r="F107" s="51"/>
      <c r="G107" s="51"/>
      <c r="H107" s="51"/>
      <c r="I107" s="52"/>
      <c r="J107" s="53">
        <v>17</v>
      </c>
      <c r="K107" s="69" t="s">
        <v>109</v>
      </c>
      <c r="L107" s="64">
        <v>107000</v>
      </c>
      <c r="M107" s="56">
        <f t="shared" si="12"/>
        <v>289250</v>
      </c>
      <c r="N107" s="60"/>
    </row>
    <row r="108" spans="1:14" ht="15" customHeight="1" x14ac:dyDescent="0.25">
      <c r="A108" s="61"/>
      <c r="B108" s="62"/>
      <c r="C108" s="62"/>
      <c r="D108" s="62"/>
      <c r="E108" s="62"/>
      <c r="F108" s="62"/>
      <c r="G108" s="62"/>
      <c r="H108" s="62"/>
      <c r="I108" s="63"/>
      <c r="J108" s="53">
        <v>18</v>
      </c>
      <c r="K108" s="69" t="s">
        <v>38</v>
      </c>
      <c r="L108" s="64">
        <v>0</v>
      </c>
      <c r="M108" s="56">
        <f t="shared" si="12"/>
        <v>0</v>
      </c>
      <c r="N108" s="60"/>
    </row>
    <row r="109" spans="1:14" ht="15" customHeight="1" x14ac:dyDescent="0.25">
      <c r="A109" s="70" t="s">
        <v>60</v>
      </c>
      <c r="B109" s="53">
        <v>2647</v>
      </c>
      <c r="C109" s="53">
        <f>SUM(C33+B109)</f>
        <v>5132</v>
      </c>
      <c r="D109" s="53">
        <v>1550</v>
      </c>
      <c r="E109" s="53">
        <v>1097</v>
      </c>
      <c r="F109" s="53">
        <f>SUM(E109+D109)</f>
        <v>2647</v>
      </c>
      <c r="G109" s="53">
        <f>SUM(G33+D109)</f>
        <v>2647</v>
      </c>
      <c r="H109" s="53">
        <f>SUM(H33+E109)</f>
        <v>2485</v>
      </c>
      <c r="I109" s="53">
        <f>SUM(H109+G109)</f>
        <v>5132</v>
      </c>
      <c r="J109" s="47" t="s">
        <v>39</v>
      </c>
      <c r="K109" s="47"/>
      <c r="L109" s="64">
        <f t="shared" ref="L109:M109" si="13">SUM(L91:L108)</f>
        <v>30801639.179999996</v>
      </c>
      <c r="M109" s="64">
        <f t="shared" si="13"/>
        <v>80400263.320000008</v>
      </c>
      <c r="N109" s="60"/>
    </row>
    <row r="110" spans="1:14" ht="15" customHeight="1" x14ac:dyDescent="0.25">
      <c r="A110" s="71"/>
      <c r="B110" s="51"/>
      <c r="C110" s="51"/>
      <c r="D110" s="51"/>
      <c r="E110" s="51"/>
      <c r="F110" s="51"/>
      <c r="G110" s="51"/>
      <c r="H110" s="51"/>
      <c r="I110" s="51"/>
      <c r="J110" s="72" t="s">
        <v>40</v>
      </c>
      <c r="K110" s="73"/>
      <c r="L110" s="74">
        <f>SUM(L89+L109)</f>
        <v>31950287.629999995</v>
      </c>
      <c r="M110" s="74">
        <f>SUM(M89+M109)</f>
        <v>82104620.310000002</v>
      </c>
      <c r="N110" s="65"/>
    </row>
    <row r="111" spans="1:14" ht="15" customHeight="1" x14ac:dyDescent="0.25">
      <c r="A111" s="42" t="s">
        <v>61</v>
      </c>
      <c r="B111" s="43" t="s">
        <v>62</v>
      </c>
      <c r="C111" s="43"/>
      <c r="D111" s="43"/>
      <c r="E111" s="66"/>
      <c r="F111" s="66"/>
      <c r="G111" s="66"/>
      <c r="H111" s="66"/>
      <c r="I111" s="67"/>
      <c r="J111" s="46" t="s">
        <v>41</v>
      </c>
      <c r="K111" s="47" t="s">
        <v>42</v>
      </c>
      <c r="L111" s="47"/>
      <c r="M111" s="47"/>
      <c r="N111" s="47"/>
    </row>
    <row r="112" spans="1:14" ht="15" customHeight="1" x14ac:dyDescent="0.25">
      <c r="A112" s="48"/>
      <c r="B112" s="51"/>
      <c r="C112" s="51"/>
      <c r="D112" s="51"/>
      <c r="E112" s="51"/>
      <c r="F112" s="51"/>
      <c r="G112" s="51"/>
      <c r="H112" s="51"/>
      <c r="I112" s="52"/>
      <c r="J112" s="53">
        <v>1</v>
      </c>
      <c r="K112" s="54" t="s">
        <v>16</v>
      </c>
      <c r="L112" s="56">
        <v>361330.29</v>
      </c>
      <c r="M112" s="56">
        <f>SUM(M36+L112)</f>
        <v>1183957.46</v>
      </c>
      <c r="N112" s="57"/>
    </row>
    <row r="113" spans="1:14" ht="15" customHeight="1" x14ac:dyDescent="0.25">
      <c r="A113" s="48"/>
      <c r="B113" s="51"/>
      <c r="C113" s="51"/>
      <c r="D113" s="51"/>
      <c r="E113" s="51"/>
      <c r="F113" s="51"/>
      <c r="G113" s="51"/>
      <c r="H113" s="51"/>
      <c r="I113" s="52"/>
      <c r="J113" s="53">
        <v>2</v>
      </c>
      <c r="K113" s="58" t="s">
        <v>17</v>
      </c>
      <c r="L113" s="64">
        <v>16425</v>
      </c>
      <c r="M113" s="56">
        <f>SUM(M37+L113)</f>
        <v>72060.600000000006</v>
      </c>
      <c r="N113" s="60"/>
    </row>
    <row r="114" spans="1:14" ht="15" customHeight="1" x14ac:dyDescent="0.25">
      <c r="A114" s="61"/>
      <c r="B114" s="62"/>
      <c r="C114" s="62"/>
      <c r="D114" s="62"/>
      <c r="E114" s="62"/>
      <c r="F114" s="62"/>
      <c r="G114" s="62"/>
      <c r="H114" s="62"/>
      <c r="I114" s="63"/>
      <c r="J114" s="75">
        <v>3</v>
      </c>
      <c r="K114" s="76" t="s">
        <v>18</v>
      </c>
      <c r="L114" s="77">
        <v>19710</v>
      </c>
      <c r="M114" s="56">
        <f>SUM(M38+L114)</f>
        <v>39330</v>
      </c>
      <c r="N114" s="60"/>
    </row>
    <row r="115" spans="1:14" ht="15" customHeight="1" x14ac:dyDescent="0.25">
      <c r="A115" s="46" t="s">
        <v>43</v>
      </c>
      <c r="B115" s="53">
        <v>4</v>
      </c>
      <c r="C115" s="53">
        <f>SUM(C39+B115)</f>
        <v>11</v>
      </c>
      <c r="D115" s="53">
        <v>4107</v>
      </c>
      <c r="E115" s="53">
        <v>1120</v>
      </c>
      <c r="F115" s="53">
        <f>SUM(E115+D115)</f>
        <v>5227</v>
      </c>
      <c r="G115" s="53">
        <f>SUM(G39+D115)</f>
        <v>16801</v>
      </c>
      <c r="H115" s="53">
        <f>SUM(H39+E115)</f>
        <v>1120</v>
      </c>
      <c r="I115" s="53">
        <f>SUM(H115+G115)</f>
        <v>17921</v>
      </c>
      <c r="J115" s="58"/>
      <c r="K115" s="58" t="s">
        <v>43</v>
      </c>
      <c r="L115" s="64">
        <f t="shared" ref="L115:M115" si="14">SUM(L112:L114)</f>
        <v>397465.29</v>
      </c>
      <c r="M115" s="64">
        <f t="shared" si="14"/>
        <v>1295348.06</v>
      </c>
      <c r="N115" s="65"/>
    </row>
    <row r="116" spans="1:14" ht="15" customHeight="1" x14ac:dyDescent="0.25">
      <c r="A116" s="46" t="s">
        <v>63</v>
      </c>
      <c r="B116" s="78" t="s">
        <v>64</v>
      </c>
      <c r="C116" s="79"/>
      <c r="D116" s="80" t="s">
        <v>65</v>
      </c>
      <c r="E116" s="81"/>
      <c r="F116" s="81"/>
      <c r="G116" s="81"/>
      <c r="H116" s="81"/>
      <c r="I116" s="82"/>
      <c r="J116" s="46" t="s">
        <v>44</v>
      </c>
      <c r="K116" s="47" t="s">
        <v>45</v>
      </c>
      <c r="L116" s="47"/>
      <c r="M116" s="47"/>
      <c r="N116" s="47"/>
    </row>
    <row r="117" spans="1:14" ht="15" customHeight="1" x14ac:dyDescent="0.25">
      <c r="A117" s="46" t="s">
        <v>46</v>
      </c>
      <c r="B117" s="83" t="s">
        <v>66</v>
      </c>
      <c r="C117" s="83"/>
      <c r="D117" s="83"/>
      <c r="E117" s="83"/>
      <c r="F117" s="83"/>
      <c r="G117" s="83"/>
      <c r="H117" s="83"/>
      <c r="I117" s="83"/>
      <c r="J117" s="47" t="s">
        <v>46</v>
      </c>
      <c r="K117" s="73"/>
      <c r="L117" s="74">
        <v>0</v>
      </c>
      <c r="M117" s="56">
        <f>SUM(M41+L117)</f>
        <v>0</v>
      </c>
      <c r="N117" s="52"/>
    </row>
    <row r="118" spans="1:14" ht="15" customHeight="1" x14ac:dyDescent="0.25">
      <c r="A118" s="42" t="s">
        <v>47</v>
      </c>
      <c r="B118" s="84" t="s">
        <v>48</v>
      </c>
      <c r="C118" s="84"/>
      <c r="D118" s="84"/>
      <c r="E118" s="66"/>
      <c r="F118" s="66"/>
      <c r="G118" s="66"/>
      <c r="H118" s="66"/>
      <c r="I118" s="67"/>
      <c r="J118" s="46" t="s">
        <v>47</v>
      </c>
      <c r="K118" s="47" t="s">
        <v>48</v>
      </c>
      <c r="L118" s="47"/>
      <c r="M118" s="47"/>
      <c r="N118" s="47"/>
    </row>
    <row r="119" spans="1:14" ht="15" customHeight="1" x14ac:dyDescent="0.25">
      <c r="A119" s="48"/>
      <c r="B119" s="51"/>
      <c r="C119" s="51"/>
      <c r="D119" s="51"/>
      <c r="E119" s="51"/>
      <c r="F119" s="51"/>
      <c r="G119" s="51"/>
      <c r="H119" s="51"/>
      <c r="I119" s="52"/>
      <c r="J119" s="85">
        <v>1</v>
      </c>
      <c r="K119" s="68" t="s">
        <v>31</v>
      </c>
      <c r="L119" s="56">
        <v>15403170</v>
      </c>
      <c r="M119" s="56">
        <f t="shared" ref="M119:M133" si="15">SUM(M43+L119)</f>
        <v>22618402.5</v>
      </c>
      <c r="N119" s="57"/>
    </row>
    <row r="120" spans="1:14" ht="15" customHeight="1" x14ac:dyDescent="0.25">
      <c r="A120" s="48"/>
      <c r="B120" s="51"/>
      <c r="C120" s="51"/>
      <c r="D120" s="51"/>
      <c r="E120" s="51"/>
      <c r="F120" s="51"/>
      <c r="G120" s="51"/>
      <c r="H120" s="51"/>
      <c r="I120" s="52"/>
      <c r="J120" s="53">
        <v>2</v>
      </c>
      <c r="K120" s="69" t="s">
        <v>28</v>
      </c>
      <c r="L120" s="64">
        <v>1349406.31</v>
      </c>
      <c r="M120" s="56">
        <f t="shared" si="15"/>
        <v>3147656.31</v>
      </c>
      <c r="N120" s="60"/>
    </row>
    <row r="121" spans="1:14" ht="15" customHeight="1" x14ac:dyDescent="0.25">
      <c r="A121" s="48"/>
      <c r="B121" s="51"/>
      <c r="C121" s="51"/>
      <c r="D121" s="51"/>
      <c r="E121" s="51"/>
      <c r="F121" s="51"/>
      <c r="G121" s="51"/>
      <c r="H121" s="51"/>
      <c r="I121" s="52"/>
      <c r="J121" s="53">
        <v>3</v>
      </c>
      <c r="K121" s="69" t="s">
        <v>49</v>
      </c>
      <c r="L121" s="64">
        <v>0</v>
      </c>
      <c r="M121" s="56">
        <f t="shared" si="15"/>
        <v>0</v>
      </c>
      <c r="N121" s="60"/>
    </row>
    <row r="122" spans="1:14" ht="15" customHeight="1" x14ac:dyDescent="0.25">
      <c r="A122" s="48"/>
      <c r="B122" s="51"/>
      <c r="C122" s="51"/>
      <c r="D122" s="51"/>
      <c r="E122" s="51"/>
      <c r="F122" s="51"/>
      <c r="G122" s="51"/>
      <c r="H122" s="51"/>
      <c r="I122" s="52"/>
      <c r="J122" s="53">
        <v>4</v>
      </c>
      <c r="K122" s="69" t="s">
        <v>33</v>
      </c>
      <c r="L122" s="64">
        <v>7190</v>
      </c>
      <c r="M122" s="56">
        <f t="shared" si="15"/>
        <v>12990</v>
      </c>
      <c r="N122" s="60"/>
    </row>
    <row r="123" spans="1:14" ht="15" customHeight="1" x14ac:dyDescent="0.25">
      <c r="A123" s="48"/>
      <c r="B123" s="51"/>
      <c r="C123" s="51"/>
      <c r="D123" s="51"/>
      <c r="E123" s="51"/>
      <c r="F123" s="51"/>
      <c r="G123" s="51"/>
      <c r="H123" s="51"/>
      <c r="I123" s="52"/>
      <c r="J123" s="53">
        <v>5</v>
      </c>
      <c r="K123" s="69" t="s">
        <v>50</v>
      </c>
      <c r="L123" s="64">
        <v>1006600</v>
      </c>
      <c r="M123" s="56">
        <f t="shared" si="15"/>
        <v>1818600</v>
      </c>
      <c r="N123" s="60"/>
    </row>
    <row r="124" spans="1:14" ht="15" customHeight="1" x14ac:dyDescent="0.25">
      <c r="A124" s="48"/>
      <c r="B124" s="51"/>
      <c r="C124" s="51"/>
      <c r="D124" s="51"/>
      <c r="E124" s="51"/>
      <c r="F124" s="51"/>
      <c r="G124" s="51"/>
      <c r="H124" s="51"/>
      <c r="I124" s="52"/>
      <c r="J124" s="53">
        <v>6</v>
      </c>
      <c r="K124" s="69" t="s">
        <v>32</v>
      </c>
      <c r="L124" s="64">
        <v>0</v>
      </c>
      <c r="M124" s="56">
        <f t="shared" si="15"/>
        <v>0</v>
      </c>
      <c r="N124" s="60"/>
    </row>
    <row r="125" spans="1:14" ht="15" customHeight="1" x14ac:dyDescent="0.25">
      <c r="A125" s="48"/>
      <c r="B125" s="51"/>
      <c r="C125" s="51"/>
      <c r="D125" s="51"/>
      <c r="E125" s="51"/>
      <c r="F125" s="51"/>
      <c r="G125" s="51"/>
      <c r="H125" s="51"/>
      <c r="I125" s="52"/>
      <c r="J125" s="53">
        <v>7</v>
      </c>
      <c r="K125" s="69" t="s">
        <v>51</v>
      </c>
      <c r="L125" s="64">
        <v>209500</v>
      </c>
      <c r="M125" s="56">
        <f t="shared" si="15"/>
        <v>209500</v>
      </c>
      <c r="N125" s="60"/>
    </row>
    <row r="126" spans="1:14" ht="15" customHeight="1" x14ac:dyDescent="0.25">
      <c r="A126" s="48"/>
      <c r="B126" s="51"/>
      <c r="C126" s="51"/>
      <c r="D126" s="51"/>
      <c r="E126" s="51"/>
      <c r="F126" s="51"/>
      <c r="G126" s="51"/>
      <c r="H126" s="51"/>
      <c r="I126" s="52"/>
      <c r="J126" s="53">
        <v>8</v>
      </c>
      <c r="K126" s="69" t="s">
        <v>52</v>
      </c>
      <c r="L126" s="64">
        <v>1320430</v>
      </c>
      <c r="M126" s="56">
        <f t="shared" si="15"/>
        <v>3484730</v>
      </c>
      <c r="N126" s="60"/>
    </row>
    <row r="127" spans="1:14" ht="15" customHeight="1" x14ac:dyDescent="0.25">
      <c r="A127" s="48"/>
      <c r="B127" s="51"/>
      <c r="C127" s="51"/>
      <c r="D127" s="51"/>
      <c r="E127" s="51"/>
      <c r="F127" s="51"/>
      <c r="G127" s="51"/>
      <c r="H127" s="51"/>
      <c r="I127" s="52"/>
      <c r="J127" s="53">
        <v>9</v>
      </c>
      <c r="K127" s="69" t="s">
        <v>53</v>
      </c>
      <c r="L127" s="64">
        <v>0</v>
      </c>
      <c r="M127" s="56">
        <f t="shared" si="15"/>
        <v>0</v>
      </c>
      <c r="N127" s="60"/>
    </row>
    <row r="128" spans="1:14" ht="15" customHeight="1" x14ac:dyDescent="0.25">
      <c r="A128" s="48"/>
      <c r="B128" s="51"/>
      <c r="C128" s="51"/>
      <c r="D128" s="51"/>
      <c r="E128" s="51"/>
      <c r="F128" s="51"/>
      <c r="G128" s="51"/>
      <c r="H128" s="51"/>
      <c r="I128" s="52"/>
      <c r="J128" s="53">
        <v>10</v>
      </c>
      <c r="K128" s="69" t="s">
        <v>30</v>
      </c>
      <c r="L128" s="64">
        <v>0</v>
      </c>
      <c r="M128" s="56">
        <f t="shared" si="15"/>
        <v>0</v>
      </c>
      <c r="N128" s="60"/>
    </row>
    <row r="129" spans="1:14" ht="15" customHeight="1" x14ac:dyDescent="0.25">
      <c r="A129" s="48"/>
      <c r="B129" s="51"/>
      <c r="C129" s="51"/>
      <c r="D129" s="51"/>
      <c r="E129" s="51"/>
      <c r="F129" s="51"/>
      <c r="G129" s="51"/>
      <c r="H129" s="51"/>
      <c r="I129" s="52"/>
      <c r="J129" s="53">
        <v>11</v>
      </c>
      <c r="K129" s="69" t="s">
        <v>27</v>
      </c>
      <c r="L129" s="64">
        <v>210098</v>
      </c>
      <c r="M129" s="56">
        <f t="shared" si="15"/>
        <v>800892</v>
      </c>
      <c r="N129" s="60"/>
    </row>
    <row r="130" spans="1:14" ht="15" customHeight="1" x14ac:dyDescent="0.25">
      <c r="A130" s="48"/>
      <c r="B130" s="51"/>
      <c r="C130" s="51"/>
      <c r="D130" s="51"/>
      <c r="E130" s="51"/>
      <c r="F130" s="51"/>
      <c r="G130" s="51"/>
      <c r="H130" s="51"/>
      <c r="I130" s="52"/>
      <c r="J130" s="53">
        <v>12</v>
      </c>
      <c r="K130" s="69" t="s">
        <v>54</v>
      </c>
      <c r="L130" s="64">
        <v>55188</v>
      </c>
      <c r="M130" s="56">
        <f t="shared" si="15"/>
        <v>55188</v>
      </c>
      <c r="N130" s="60"/>
    </row>
    <row r="131" spans="1:14" ht="15" customHeight="1" x14ac:dyDescent="0.25">
      <c r="A131" s="48"/>
      <c r="B131" s="51"/>
      <c r="C131" s="51"/>
      <c r="D131" s="51"/>
      <c r="E131" s="51"/>
      <c r="F131" s="51"/>
      <c r="G131" s="51"/>
      <c r="H131" s="51"/>
      <c r="I131" s="52"/>
      <c r="J131" s="53">
        <v>13</v>
      </c>
      <c r="K131" s="69" t="s">
        <v>108</v>
      </c>
      <c r="L131" s="64">
        <v>0</v>
      </c>
      <c r="M131" s="56">
        <f t="shared" si="15"/>
        <v>0</v>
      </c>
      <c r="N131" s="60"/>
    </row>
    <row r="132" spans="1:14" ht="15" customHeight="1" x14ac:dyDescent="0.25">
      <c r="A132" s="48"/>
      <c r="B132" s="51"/>
      <c r="C132" s="51"/>
      <c r="D132" s="51"/>
      <c r="E132" s="51"/>
      <c r="F132" s="51"/>
      <c r="G132" s="51"/>
      <c r="H132" s="51"/>
      <c r="I132" s="52"/>
      <c r="J132" s="53">
        <v>14</v>
      </c>
      <c r="K132" s="69" t="s">
        <v>55</v>
      </c>
      <c r="L132" s="64">
        <v>0</v>
      </c>
      <c r="M132" s="56">
        <f t="shared" si="15"/>
        <v>0</v>
      </c>
      <c r="N132" s="60"/>
    </row>
    <row r="133" spans="1:14" ht="15" customHeight="1" x14ac:dyDescent="0.25">
      <c r="A133" s="61"/>
      <c r="B133" s="62"/>
      <c r="C133" s="62"/>
      <c r="D133" s="62"/>
      <c r="E133" s="62"/>
      <c r="F133" s="62"/>
      <c r="G133" s="62"/>
      <c r="H133" s="62"/>
      <c r="I133" s="63"/>
      <c r="J133" s="75">
        <v>15</v>
      </c>
      <c r="K133" s="76" t="s">
        <v>38</v>
      </c>
      <c r="L133" s="64">
        <v>0</v>
      </c>
      <c r="M133" s="56">
        <f t="shared" si="15"/>
        <v>0</v>
      </c>
      <c r="N133" s="60"/>
    </row>
    <row r="134" spans="1:14" ht="15" customHeight="1" x14ac:dyDescent="0.25">
      <c r="A134" s="46" t="s">
        <v>56</v>
      </c>
      <c r="B134" s="53">
        <v>0</v>
      </c>
      <c r="C134" s="53">
        <v>0</v>
      </c>
      <c r="D134" s="53">
        <f t="shared" ref="D134:E134" si="16">SUM(D89+D115)</f>
        <v>26406</v>
      </c>
      <c r="E134" s="53">
        <f t="shared" si="16"/>
        <v>7579</v>
      </c>
      <c r="F134" s="53">
        <f>SUM(E134+D134)</f>
        <v>33985</v>
      </c>
      <c r="G134" s="53">
        <f>SUM(G89+G115)</f>
        <v>54745</v>
      </c>
      <c r="H134" s="53">
        <f>SUM(H89+H115)</f>
        <v>11257</v>
      </c>
      <c r="I134" s="53">
        <f>SUM(H134+G134)</f>
        <v>66002</v>
      </c>
      <c r="J134" s="47" t="s">
        <v>56</v>
      </c>
      <c r="K134" s="47"/>
      <c r="L134" s="64">
        <f t="shared" ref="L134" si="17">SUM(L119:L133)</f>
        <v>19561582.310000002</v>
      </c>
      <c r="M134" s="64">
        <f>SUM(M119:M133)</f>
        <v>32147958.809999999</v>
      </c>
      <c r="N134" s="65"/>
    </row>
    <row r="135" spans="1:14" ht="15" customHeight="1" x14ac:dyDescent="0.25">
      <c r="A135" s="46" t="s">
        <v>67</v>
      </c>
      <c r="B135" s="47" t="s">
        <v>68</v>
      </c>
      <c r="C135" s="47"/>
      <c r="D135" s="47"/>
      <c r="E135" s="58"/>
      <c r="F135" s="58"/>
      <c r="G135" s="58"/>
      <c r="H135" s="58"/>
      <c r="I135" s="58"/>
      <c r="J135" s="46" t="s">
        <v>67</v>
      </c>
      <c r="K135" s="86" t="s">
        <v>69</v>
      </c>
      <c r="L135" s="87"/>
      <c r="M135" s="87"/>
      <c r="N135" s="88"/>
    </row>
    <row r="136" spans="1:14" ht="30.75" customHeight="1" x14ac:dyDescent="0.25">
      <c r="A136" s="89" t="s">
        <v>70</v>
      </c>
      <c r="B136" s="75">
        <v>38</v>
      </c>
      <c r="C136" s="75">
        <f>SUM(C60+B136)</f>
        <v>83</v>
      </c>
      <c r="D136" s="75">
        <v>2262</v>
      </c>
      <c r="E136" s="75">
        <v>0</v>
      </c>
      <c r="F136" s="75">
        <f>SUM(E136+D136)</f>
        <v>2262</v>
      </c>
      <c r="G136" s="75">
        <f>SUM(G60+D136)</f>
        <v>10425</v>
      </c>
      <c r="H136" s="75">
        <f>SUM(H60+E136)</f>
        <v>0</v>
      </c>
      <c r="I136" s="75">
        <f>SUM(H136+G136)</f>
        <v>10425</v>
      </c>
      <c r="J136" s="90" t="s">
        <v>70</v>
      </c>
      <c r="K136" s="91" t="s">
        <v>105</v>
      </c>
      <c r="L136" s="59">
        <v>48000.4</v>
      </c>
      <c r="M136" s="59">
        <f>SUM(M60+L136)</f>
        <v>68940.899999999994</v>
      </c>
      <c r="N136" s="92"/>
    </row>
    <row r="137" spans="1:14" ht="15" customHeight="1" x14ac:dyDescent="0.25">
      <c r="A137" s="46" t="s">
        <v>71</v>
      </c>
      <c r="B137" s="93" t="s">
        <v>72</v>
      </c>
      <c r="C137" s="93"/>
      <c r="D137" s="93"/>
      <c r="E137" s="58"/>
      <c r="F137" s="58"/>
      <c r="G137" s="58"/>
      <c r="H137" s="58"/>
      <c r="I137" s="58"/>
      <c r="J137" s="46" t="s">
        <v>71</v>
      </c>
      <c r="K137" s="86" t="s">
        <v>72</v>
      </c>
      <c r="L137" s="87"/>
      <c r="M137" s="87"/>
      <c r="N137" s="88"/>
    </row>
    <row r="138" spans="1:14" ht="48.75" customHeight="1" x14ac:dyDescent="0.25">
      <c r="A138" s="89" t="s">
        <v>73</v>
      </c>
      <c r="B138" s="75">
        <v>3685</v>
      </c>
      <c r="C138" s="75">
        <f>SUM(C62+B138)</f>
        <v>7059</v>
      </c>
      <c r="D138" s="75">
        <v>31662</v>
      </c>
      <c r="E138" s="75">
        <v>7825</v>
      </c>
      <c r="F138" s="75">
        <f>SUM(E138+D138)</f>
        <v>39487</v>
      </c>
      <c r="G138" s="75">
        <f>SUM(G62+D138)</f>
        <v>62319</v>
      </c>
      <c r="H138" s="75">
        <f>SUM(H62+E138)</f>
        <v>11871</v>
      </c>
      <c r="I138" s="75">
        <f>SUM(H138+G138)</f>
        <v>74190</v>
      </c>
      <c r="J138" s="90" t="s">
        <v>106</v>
      </c>
      <c r="K138" s="94" t="s">
        <v>107</v>
      </c>
      <c r="L138" s="95">
        <v>0</v>
      </c>
      <c r="M138" s="96">
        <f>SUM(L138+M62)</f>
        <v>0</v>
      </c>
      <c r="N138" s="92"/>
    </row>
    <row r="139" spans="1:14" ht="15" customHeight="1" x14ac:dyDescent="0.25">
      <c r="A139" s="47" t="s">
        <v>74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</row>
    <row r="140" spans="1:14" ht="15" customHeight="1" x14ac:dyDescent="0.25">
      <c r="A140" s="58" t="s">
        <v>75</v>
      </c>
      <c r="B140" s="97">
        <f t="shared" ref="B140:I140" si="18">B89</f>
        <v>4</v>
      </c>
      <c r="C140" s="97">
        <f t="shared" si="18"/>
        <v>7</v>
      </c>
      <c r="D140" s="97">
        <f t="shared" si="18"/>
        <v>22299</v>
      </c>
      <c r="E140" s="97">
        <f t="shared" si="18"/>
        <v>6459</v>
      </c>
      <c r="F140" s="97">
        <f t="shared" si="18"/>
        <v>28758</v>
      </c>
      <c r="G140" s="97">
        <f t="shared" si="18"/>
        <v>37944</v>
      </c>
      <c r="H140" s="97">
        <f t="shared" si="18"/>
        <v>10137</v>
      </c>
      <c r="I140" s="97">
        <f t="shared" si="18"/>
        <v>48081</v>
      </c>
      <c r="J140" s="51"/>
      <c r="K140" s="51"/>
      <c r="L140" s="51"/>
      <c r="M140" s="51"/>
      <c r="N140" s="52"/>
    </row>
    <row r="141" spans="1:14" ht="15" customHeight="1" x14ac:dyDescent="0.25">
      <c r="A141" s="58" t="s">
        <v>76</v>
      </c>
      <c r="B141" s="97">
        <f t="shared" ref="B141:I141" si="19">B115</f>
        <v>4</v>
      </c>
      <c r="C141" s="97">
        <f t="shared" si="19"/>
        <v>11</v>
      </c>
      <c r="D141" s="97">
        <f t="shared" si="19"/>
        <v>4107</v>
      </c>
      <c r="E141" s="97">
        <f t="shared" si="19"/>
        <v>1120</v>
      </c>
      <c r="F141" s="97">
        <f t="shared" si="19"/>
        <v>5227</v>
      </c>
      <c r="G141" s="97">
        <f t="shared" si="19"/>
        <v>16801</v>
      </c>
      <c r="H141" s="97">
        <f t="shared" si="19"/>
        <v>1120</v>
      </c>
      <c r="I141" s="97">
        <f t="shared" si="19"/>
        <v>17921</v>
      </c>
      <c r="J141" s="51"/>
      <c r="K141" s="51"/>
      <c r="L141" s="51"/>
      <c r="M141" s="51"/>
      <c r="N141" s="52"/>
    </row>
    <row r="142" spans="1:14" ht="15" customHeight="1" x14ac:dyDescent="0.25">
      <c r="A142" s="58" t="s">
        <v>77</v>
      </c>
      <c r="B142" s="97">
        <f>SUM(B140:B141)</f>
        <v>8</v>
      </c>
      <c r="C142" s="97">
        <f t="shared" ref="C142:I142" si="20">SUM(C140:C141)</f>
        <v>18</v>
      </c>
      <c r="D142" s="97">
        <f t="shared" si="20"/>
        <v>26406</v>
      </c>
      <c r="E142" s="97">
        <f t="shared" si="20"/>
        <v>7579</v>
      </c>
      <c r="F142" s="97">
        <f t="shared" si="20"/>
        <v>33985</v>
      </c>
      <c r="G142" s="97">
        <f t="shared" si="20"/>
        <v>54745</v>
      </c>
      <c r="H142" s="97">
        <f t="shared" si="20"/>
        <v>11257</v>
      </c>
      <c r="I142" s="97">
        <f t="shared" si="20"/>
        <v>66002</v>
      </c>
      <c r="J142" s="51"/>
      <c r="K142" s="51"/>
      <c r="L142" s="51"/>
      <c r="M142" s="51"/>
      <c r="N142" s="52"/>
    </row>
    <row r="143" spans="1:14" ht="15" customHeight="1" x14ac:dyDescent="0.25">
      <c r="A143" s="58" t="s">
        <v>78</v>
      </c>
      <c r="B143" s="97">
        <f t="shared" ref="B143:I143" si="21">B136</f>
        <v>38</v>
      </c>
      <c r="C143" s="97">
        <f t="shared" si="21"/>
        <v>83</v>
      </c>
      <c r="D143" s="97">
        <f t="shared" si="21"/>
        <v>2262</v>
      </c>
      <c r="E143" s="97">
        <f t="shared" si="21"/>
        <v>0</v>
      </c>
      <c r="F143" s="97">
        <f t="shared" si="21"/>
        <v>2262</v>
      </c>
      <c r="G143" s="97">
        <f t="shared" si="21"/>
        <v>10425</v>
      </c>
      <c r="H143" s="97">
        <f t="shared" si="21"/>
        <v>0</v>
      </c>
      <c r="I143" s="97">
        <f t="shared" si="21"/>
        <v>10425</v>
      </c>
      <c r="J143" s="51"/>
      <c r="K143" s="51"/>
      <c r="L143" s="51"/>
      <c r="M143" s="51"/>
      <c r="N143" s="52"/>
    </row>
    <row r="144" spans="1:14" ht="15" customHeight="1" x14ac:dyDescent="0.25">
      <c r="A144" s="58" t="s">
        <v>60</v>
      </c>
      <c r="B144" s="97">
        <f t="shared" ref="B144:I144" si="22">B109</f>
        <v>2647</v>
      </c>
      <c r="C144" s="97">
        <f t="shared" si="22"/>
        <v>5132</v>
      </c>
      <c r="D144" s="97">
        <f t="shared" si="22"/>
        <v>1550</v>
      </c>
      <c r="E144" s="97">
        <f t="shared" si="22"/>
        <v>1097</v>
      </c>
      <c r="F144" s="97">
        <f t="shared" si="22"/>
        <v>2647</v>
      </c>
      <c r="G144" s="97">
        <f t="shared" si="22"/>
        <v>2647</v>
      </c>
      <c r="H144" s="97">
        <f t="shared" si="22"/>
        <v>2485</v>
      </c>
      <c r="I144" s="97">
        <f t="shared" si="22"/>
        <v>5132</v>
      </c>
      <c r="J144" s="51"/>
      <c r="K144" s="58" t="s">
        <v>82</v>
      </c>
      <c r="L144" s="64">
        <f>SUM(L89+L109)</f>
        <v>31950287.629999995</v>
      </c>
      <c r="M144" s="64">
        <f>SUM(M89+M109)</f>
        <v>82104620.310000002</v>
      </c>
      <c r="N144" s="57"/>
    </row>
    <row r="145" spans="1:14" ht="15" customHeight="1" x14ac:dyDescent="0.25">
      <c r="A145" s="58" t="s">
        <v>79</v>
      </c>
      <c r="B145" s="97">
        <f>B138</f>
        <v>3685</v>
      </c>
      <c r="C145" s="97">
        <f t="shared" ref="C145:I145" si="23">C138</f>
        <v>7059</v>
      </c>
      <c r="D145" s="97">
        <f t="shared" si="23"/>
        <v>31662</v>
      </c>
      <c r="E145" s="97">
        <f t="shared" si="23"/>
        <v>7825</v>
      </c>
      <c r="F145" s="97">
        <f t="shared" si="23"/>
        <v>39487</v>
      </c>
      <c r="G145" s="97">
        <f t="shared" si="23"/>
        <v>62319</v>
      </c>
      <c r="H145" s="97">
        <f t="shared" si="23"/>
        <v>11871</v>
      </c>
      <c r="I145" s="97">
        <f t="shared" si="23"/>
        <v>74190</v>
      </c>
      <c r="J145" s="51"/>
      <c r="K145" s="58" t="s">
        <v>80</v>
      </c>
      <c r="L145" s="64">
        <f>SUM(L89+L115+L117+L136)</f>
        <v>1594114.14</v>
      </c>
      <c r="M145" s="64">
        <f>SUM(M89+M115+M117+M136)</f>
        <v>3068645.9499999997</v>
      </c>
      <c r="N145" s="60"/>
    </row>
    <row r="146" spans="1:14" ht="15" customHeight="1" x14ac:dyDescent="0.25">
      <c r="A146" s="58" t="s">
        <v>45</v>
      </c>
      <c r="B146" s="98" t="s">
        <v>65</v>
      </c>
      <c r="C146" s="99"/>
      <c r="D146" s="99"/>
      <c r="E146" s="99"/>
      <c r="F146" s="99"/>
      <c r="G146" s="99"/>
      <c r="H146" s="99"/>
      <c r="I146" s="100"/>
      <c r="J146" s="62"/>
      <c r="K146" s="58" t="s">
        <v>81</v>
      </c>
      <c r="L146" s="64">
        <f>SUM(L89+L109+L115+L117+L134+L136+L138)</f>
        <v>51957335.629999995</v>
      </c>
      <c r="M146" s="64">
        <f>SUM(M89+M109+M115+M117+M134+M136+M138)</f>
        <v>115616868.08000001</v>
      </c>
      <c r="N146" s="65"/>
    </row>
    <row r="151" spans="1:14" ht="15" customHeight="1" x14ac:dyDescent="0.25">
      <c r="A151" s="28" t="s">
        <v>83</v>
      </c>
      <c r="B151" s="28"/>
      <c r="C151" s="28"/>
      <c r="D151" s="29"/>
      <c r="E151" s="29"/>
      <c r="F151" s="28"/>
      <c r="G151" s="28"/>
      <c r="H151" s="28"/>
      <c r="I151" s="28"/>
      <c r="J151" s="28"/>
      <c r="K151" s="28" t="s">
        <v>84</v>
      </c>
      <c r="L151" s="28"/>
      <c r="M151" s="28"/>
      <c r="N151" s="28"/>
    </row>
    <row r="153" spans="1:14" ht="15" customHeight="1" x14ac:dyDescent="0.25">
      <c r="A153" s="24" t="s">
        <v>85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6"/>
    </row>
    <row r="154" spans="1:14" ht="15" customHeight="1" x14ac:dyDescent="0.25">
      <c r="A154" s="30" t="s">
        <v>86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2"/>
    </row>
    <row r="155" spans="1:14" ht="15" customHeight="1" x14ac:dyDescent="0.25">
      <c r="A155" s="33" t="s">
        <v>111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5"/>
    </row>
    <row r="156" spans="1:14" ht="15" customHeight="1" x14ac:dyDescent="0.25">
      <c r="A156" s="36" t="s">
        <v>0</v>
      </c>
      <c r="B156" s="37" t="s">
        <v>6</v>
      </c>
      <c r="C156" s="37"/>
      <c r="D156" s="36" t="s">
        <v>7</v>
      </c>
      <c r="E156" s="36"/>
      <c r="F156" s="36"/>
      <c r="G156" s="36" t="s">
        <v>9</v>
      </c>
      <c r="H156" s="36"/>
      <c r="I156" s="36"/>
      <c r="J156" s="36" t="s">
        <v>0</v>
      </c>
      <c r="K156" s="37" t="s">
        <v>10</v>
      </c>
      <c r="L156" s="37" t="s">
        <v>11</v>
      </c>
      <c r="M156" s="37" t="s">
        <v>12</v>
      </c>
      <c r="N156" s="36" t="s">
        <v>13</v>
      </c>
    </row>
    <row r="157" spans="1:14" ht="15" customHeight="1" x14ac:dyDescent="0.25">
      <c r="A157" s="36"/>
      <c r="B157" s="37"/>
      <c r="C157" s="37"/>
      <c r="D157" s="36" t="s">
        <v>8</v>
      </c>
      <c r="E157" s="36"/>
      <c r="F157" s="36"/>
      <c r="G157" s="36" t="s">
        <v>8</v>
      </c>
      <c r="H157" s="36"/>
      <c r="I157" s="36"/>
      <c r="J157" s="36"/>
      <c r="K157" s="37"/>
      <c r="L157" s="37"/>
      <c r="M157" s="37"/>
      <c r="N157" s="36"/>
    </row>
    <row r="158" spans="1:14" ht="15" customHeight="1" x14ac:dyDescent="0.25">
      <c r="A158" s="36"/>
      <c r="B158" s="38" t="s">
        <v>1</v>
      </c>
      <c r="C158" s="38" t="s">
        <v>2</v>
      </c>
      <c r="D158" s="38" t="s">
        <v>3</v>
      </c>
      <c r="E158" s="38" t="s">
        <v>4</v>
      </c>
      <c r="F158" s="38" t="s">
        <v>5</v>
      </c>
      <c r="G158" s="38" t="s">
        <v>3</v>
      </c>
      <c r="H158" s="38" t="s">
        <v>4</v>
      </c>
      <c r="I158" s="38" t="s">
        <v>5</v>
      </c>
      <c r="J158" s="36"/>
      <c r="K158" s="37"/>
      <c r="L158" s="37"/>
      <c r="M158" s="37"/>
      <c r="N158" s="36"/>
    </row>
    <row r="159" spans="1:14" ht="15" customHeight="1" x14ac:dyDescent="0.25">
      <c r="A159" s="39">
        <v>1</v>
      </c>
      <c r="B159" s="40">
        <v>2</v>
      </c>
      <c r="C159" s="40">
        <v>3</v>
      </c>
      <c r="D159" s="40">
        <v>4</v>
      </c>
      <c r="E159" s="40">
        <v>5</v>
      </c>
      <c r="F159" s="40">
        <v>6</v>
      </c>
      <c r="G159" s="40">
        <v>7</v>
      </c>
      <c r="H159" s="40">
        <v>8</v>
      </c>
      <c r="I159" s="40">
        <v>9</v>
      </c>
      <c r="J159" s="40">
        <v>10</v>
      </c>
      <c r="K159" s="40">
        <v>11</v>
      </c>
      <c r="L159" s="40">
        <v>12</v>
      </c>
      <c r="M159" s="40">
        <v>13</v>
      </c>
      <c r="N159" s="41">
        <v>14</v>
      </c>
    </row>
    <row r="160" spans="1:14" ht="15" customHeight="1" x14ac:dyDescent="0.25">
      <c r="A160" s="42" t="s">
        <v>14</v>
      </c>
      <c r="B160" s="43" t="s">
        <v>15</v>
      </c>
      <c r="C160" s="43"/>
      <c r="D160" s="43"/>
      <c r="E160" s="44"/>
      <c r="F160" s="44"/>
      <c r="G160" s="44"/>
      <c r="H160" s="44"/>
      <c r="I160" s="45"/>
      <c r="J160" s="46" t="s">
        <v>14</v>
      </c>
      <c r="K160" s="47" t="s">
        <v>15</v>
      </c>
      <c r="L160" s="47"/>
      <c r="M160" s="47"/>
      <c r="N160" s="47"/>
    </row>
    <row r="161" spans="1:14" ht="15" customHeight="1" x14ac:dyDescent="0.25">
      <c r="A161" s="48"/>
      <c r="B161" s="49">
        <v>1</v>
      </c>
      <c r="C161" s="50" t="s">
        <v>57</v>
      </c>
      <c r="D161" s="50"/>
      <c r="E161" s="51"/>
      <c r="F161" s="51"/>
      <c r="G161" s="51"/>
      <c r="H161" s="51"/>
      <c r="I161" s="52"/>
      <c r="J161" s="53">
        <v>1</v>
      </c>
      <c r="K161" s="54" t="s">
        <v>16</v>
      </c>
      <c r="L161" s="55">
        <v>918094.44</v>
      </c>
      <c r="M161" s="56">
        <f>SUM(M85+L161)</f>
        <v>2480138.63</v>
      </c>
      <c r="N161" s="57"/>
    </row>
    <row r="162" spans="1:14" ht="15" customHeight="1" x14ac:dyDescent="0.25">
      <c r="A162" s="48"/>
      <c r="B162" s="51"/>
      <c r="C162" s="51"/>
      <c r="D162" s="51"/>
      <c r="E162" s="51"/>
      <c r="F162" s="51"/>
      <c r="G162" s="51"/>
      <c r="H162" s="51"/>
      <c r="I162" s="52"/>
      <c r="J162" s="53">
        <v>2</v>
      </c>
      <c r="K162" s="58" t="s">
        <v>17</v>
      </c>
      <c r="L162" s="59">
        <v>23100</v>
      </c>
      <c r="M162" s="56">
        <f>SUM(M86+L162)</f>
        <v>68993.7</v>
      </c>
      <c r="N162" s="60"/>
    </row>
    <row r="163" spans="1:14" ht="15" customHeight="1" x14ac:dyDescent="0.25">
      <c r="A163" s="48"/>
      <c r="B163" s="51"/>
      <c r="C163" s="51"/>
      <c r="D163" s="51"/>
      <c r="E163" s="51"/>
      <c r="F163" s="51"/>
      <c r="G163" s="51"/>
      <c r="H163" s="51"/>
      <c r="I163" s="52"/>
      <c r="J163" s="53">
        <v>3</v>
      </c>
      <c r="K163" s="58" t="s">
        <v>18</v>
      </c>
      <c r="L163" s="59">
        <v>39690</v>
      </c>
      <c r="M163" s="56">
        <f>SUM(M87+L163)</f>
        <v>92181.6</v>
      </c>
      <c r="N163" s="60"/>
    </row>
    <row r="164" spans="1:14" ht="15" customHeight="1" x14ac:dyDescent="0.25">
      <c r="A164" s="61"/>
      <c r="B164" s="62"/>
      <c r="C164" s="62"/>
      <c r="D164" s="62"/>
      <c r="E164" s="62"/>
      <c r="F164" s="62"/>
      <c r="G164" s="62"/>
      <c r="H164" s="62"/>
      <c r="I164" s="63"/>
      <c r="J164" s="53">
        <v>4</v>
      </c>
      <c r="K164" s="58" t="s">
        <v>19</v>
      </c>
      <c r="L164" s="59">
        <v>24511.5</v>
      </c>
      <c r="M164" s="56">
        <f>SUM(M88+L164)</f>
        <v>68439</v>
      </c>
      <c r="N164" s="60"/>
    </row>
    <row r="165" spans="1:14" ht="15" customHeight="1" x14ac:dyDescent="0.25">
      <c r="A165" s="46" t="s">
        <v>20</v>
      </c>
      <c r="B165" s="53">
        <v>5</v>
      </c>
      <c r="C165" s="53">
        <f>SUM(C89+B165)</f>
        <v>12</v>
      </c>
      <c r="D165" s="53">
        <v>23674</v>
      </c>
      <c r="E165" s="53">
        <v>7678</v>
      </c>
      <c r="F165" s="53">
        <f>SUM(E165+D165)</f>
        <v>31352</v>
      </c>
      <c r="G165" s="53">
        <f>SUM(G89+D165)</f>
        <v>61618</v>
      </c>
      <c r="H165" s="53">
        <f>SUM(H89+E165)</f>
        <v>17815</v>
      </c>
      <c r="I165" s="53">
        <f>SUM(H165+G165)</f>
        <v>79433</v>
      </c>
      <c r="J165" s="47" t="s">
        <v>20</v>
      </c>
      <c r="K165" s="47"/>
      <c r="L165" s="64">
        <f>SUM(L161:L164)</f>
        <v>1005395.94</v>
      </c>
      <c r="M165" s="64">
        <f t="shared" ref="M165" si="24">SUM(M161:M164)</f>
        <v>2709752.93</v>
      </c>
      <c r="N165" s="65"/>
    </row>
    <row r="166" spans="1:14" ht="15" customHeight="1" x14ac:dyDescent="0.25">
      <c r="A166" s="42" t="s">
        <v>58</v>
      </c>
      <c r="B166" s="43" t="s">
        <v>59</v>
      </c>
      <c r="C166" s="43"/>
      <c r="D166" s="43"/>
      <c r="E166" s="66"/>
      <c r="F166" s="66"/>
      <c r="G166" s="66"/>
      <c r="H166" s="66"/>
      <c r="I166" s="67"/>
      <c r="J166" s="46" t="s">
        <v>21</v>
      </c>
      <c r="K166" s="47" t="s">
        <v>22</v>
      </c>
      <c r="L166" s="47"/>
      <c r="M166" s="47"/>
      <c r="N166" s="47"/>
    </row>
    <row r="167" spans="1:14" ht="15" customHeight="1" x14ac:dyDescent="0.25">
      <c r="A167" s="48"/>
      <c r="B167" s="49">
        <v>1</v>
      </c>
      <c r="C167" s="51" t="s">
        <v>60</v>
      </c>
      <c r="D167" s="51"/>
      <c r="E167" s="51"/>
      <c r="F167" s="51"/>
      <c r="G167" s="51"/>
      <c r="H167" s="51"/>
      <c r="I167" s="52"/>
      <c r="J167" s="53">
        <v>1</v>
      </c>
      <c r="K167" s="68" t="s">
        <v>23</v>
      </c>
      <c r="L167" s="56">
        <v>4756937.6399999997</v>
      </c>
      <c r="M167" s="56">
        <f t="shared" ref="M167:M174" si="25">SUM(M91+L167)</f>
        <v>22657146.57</v>
      </c>
      <c r="N167" s="57"/>
    </row>
    <row r="168" spans="1:14" ht="15" customHeight="1" x14ac:dyDescent="0.25">
      <c r="A168" s="48"/>
      <c r="B168" s="51"/>
      <c r="C168" s="51"/>
      <c r="D168" s="51"/>
      <c r="E168" s="51"/>
      <c r="F168" s="51"/>
      <c r="G168" s="51"/>
      <c r="H168" s="51"/>
      <c r="I168" s="52"/>
      <c r="J168" s="53">
        <v>2</v>
      </c>
      <c r="K168" s="69" t="s">
        <v>24</v>
      </c>
      <c r="L168" s="64">
        <v>5180757.55</v>
      </c>
      <c r="M168" s="56">
        <f t="shared" si="25"/>
        <v>15976593.859999999</v>
      </c>
      <c r="N168" s="60"/>
    </row>
    <row r="169" spans="1:14" ht="15" customHeight="1" x14ac:dyDescent="0.25">
      <c r="A169" s="48"/>
      <c r="B169" s="51"/>
      <c r="C169" s="51"/>
      <c r="D169" s="51"/>
      <c r="E169" s="51"/>
      <c r="F169" s="51"/>
      <c r="G169" s="51"/>
      <c r="H169" s="51"/>
      <c r="I169" s="52"/>
      <c r="J169" s="53">
        <v>3</v>
      </c>
      <c r="K169" s="69" t="s">
        <v>25</v>
      </c>
      <c r="L169" s="64">
        <v>27362585</v>
      </c>
      <c r="M169" s="56">
        <f t="shared" si="25"/>
        <v>58957048.589999996</v>
      </c>
      <c r="N169" s="60"/>
    </row>
    <row r="170" spans="1:14" ht="15" customHeight="1" x14ac:dyDescent="0.25">
      <c r="A170" s="48"/>
      <c r="B170" s="51"/>
      <c r="C170" s="51"/>
      <c r="D170" s="51"/>
      <c r="E170" s="51"/>
      <c r="F170" s="51"/>
      <c r="G170" s="51"/>
      <c r="H170" s="51"/>
      <c r="I170" s="52"/>
      <c r="J170" s="53">
        <v>4</v>
      </c>
      <c r="K170" s="69" t="s">
        <v>26</v>
      </c>
      <c r="L170" s="64">
        <v>352452</v>
      </c>
      <c r="M170" s="56">
        <f t="shared" si="25"/>
        <v>1293352.2999999998</v>
      </c>
      <c r="N170" s="60"/>
    </row>
    <row r="171" spans="1:14" ht="15" customHeight="1" x14ac:dyDescent="0.25">
      <c r="A171" s="48"/>
      <c r="B171" s="51"/>
      <c r="C171" s="51"/>
      <c r="D171" s="51"/>
      <c r="E171" s="51"/>
      <c r="F171" s="51"/>
      <c r="G171" s="51"/>
      <c r="H171" s="51"/>
      <c r="I171" s="52"/>
      <c r="J171" s="53">
        <v>5</v>
      </c>
      <c r="K171" s="69" t="s">
        <v>27</v>
      </c>
      <c r="L171" s="64">
        <v>556510</v>
      </c>
      <c r="M171" s="56">
        <f t="shared" si="25"/>
        <v>2185526</v>
      </c>
      <c r="N171" s="60"/>
    </row>
    <row r="172" spans="1:14" ht="15" customHeight="1" x14ac:dyDescent="0.25">
      <c r="A172" s="48"/>
      <c r="B172" s="51"/>
      <c r="C172" s="51"/>
      <c r="D172" s="51"/>
      <c r="E172" s="51"/>
      <c r="F172" s="51"/>
      <c r="G172" s="51"/>
      <c r="H172" s="51"/>
      <c r="I172" s="52"/>
      <c r="J172" s="53">
        <v>6</v>
      </c>
      <c r="K172" s="69" t="s">
        <v>28</v>
      </c>
      <c r="L172" s="64">
        <v>2036437.5</v>
      </c>
      <c r="M172" s="56">
        <f t="shared" si="25"/>
        <v>9738187.5</v>
      </c>
      <c r="N172" s="60"/>
    </row>
    <row r="173" spans="1:14" ht="15" customHeight="1" x14ac:dyDescent="0.25">
      <c r="A173" s="48"/>
      <c r="B173" s="51"/>
      <c r="C173" s="51"/>
      <c r="D173" s="51"/>
      <c r="E173" s="51"/>
      <c r="F173" s="51"/>
      <c r="G173" s="51"/>
      <c r="H173" s="51"/>
      <c r="I173" s="52"/>
      <c r="J173" s="53">
        <v>7</v>
      </c>
      <c r="K173" s="69" t="s">
        <v>29</v>
      </c>
      <c r="L173" s="64">
        <v>895537.5</v>
      </c>
      <c r="M173" s="56">
        <f t="shared" si="25"/>
        <v>2786850</v>
      </c>
      <c r="N173" s="60"/>
    </row>
    <row r="174" spans="1:14" ht="15" customHeight="1" x14ac:dyDescent="0.25">
      <c r="A174" s="48"/>
      <c r="B174" s="51"/>
      <c r="C174" s="51"/>
      <c r="D174" s="51"/>
      <c r="E174" s="51"/>
      <c r="F174" s="51"/>
      <c r="G174" s="51"/>
      <c r="H174" s="51"/>
      <c r="I174" s="52"/>
      <c r="J174" s="53">
        <v>8</v>
      </c>
      <c r="K174" s="69" t="s">
        <v>30</v>
      </c>
      <c r="L174" s="64">
        <v>65785</v>
      </c>
      <c r="M174" s="56">
        <f t="shared" si="25"/>
        <v>166745</v>
      </c>
      <c r="N174" s="60"/>
    </row>
    <row r="175" spans="1:14" ht="15" customHeight="1" x14ac:dyDescent="0.25">
      <c r="A175" s="48"/>
      <c r="B175" s="51"/>
      <c r="C175" s="51"/>
      <c r="D175" s="51"/>
      <c r="E175" s="51"/>
      <c r="F175" s="51"/>
      <c r="G175" s="51"/>
      <c r="H175" s="51"/>
      <c r="I175" s="52"/>
      <c r="J175" s="53">
        <v>9</v>
      </c>
      <c r="K175" s="69" t="s">
        <v>19</v>
      </c>
      <c r="L175" s="64">
        <v>2708910</v>
      </c>
      <c r="M175" s="56">
        <f>SUM(M99+L175)</f>
        <v>7739620</v>
      </c>
      <c r="N175" s="60"/>
    </row>
    <row r="176" spans="1:14" ht="15" customHeight="1" x14ac:dyDescent="0.25">
      <c r="A176" s="48"/>
      <c r="B176" s="51"/>
      <c r="C176" s="51"/>
      <c r="D176" s="51"/>
      <c r="E176" s="51"/>
      <c r="F176" s="51"/>
      <c r="G176" s="51"/>
      <c r="H176" s="51"/>
      <c r="I176" s="52"/>
      <c r="J176" s="53">
        <v>10</v>
      </c>
      <c r="K176" s="69" t="s">
        <v>31</v>
      </c>
      <c r="L176" s="64">
        <v>0</v>
      </c>
      <c r="M176" s="56">
        <f t="shared" ref="M176:M184" si="26">SUM(M100+L176)</f>
        <v>0</v>
      </c>
      <c r="N176" s="60"/>
    </row>
    <row r="177" spans="1:14" ht="15" customHeight="1" x14ac:dyDescent="0.25">
      <c r="A177" s="48"/>
      <c r="B177" s="51"/>
      <c r="C177" s="51"/>
      <c r="D177" s="51"/>
      <c r="E177" s="51"/>
      <c r="F177" s="51"/>
      <c r="G177" s="51"/>
      <c r="H177" s="51"/>
      <c r="I177" s="52"/>
      <c r="J177" s="53">
        <v>11</v>
      </c>
      <c r="K177" s="69" t="s">
        <v>32</v>
      </c>
      <c r="L177" s="64">
        <v>0</v>
      </c>
      <c r="M177" s="56">
        <f t="shared" si="26"/>
        <v>0</v>
      </c>
      <c r="N177" s="60"/>
    </row>
    <row r="178" spans="1:14" ht="15" customHeight="1" x14ac:dyDescent="0.25">
      <c r="A178" s="48"/>
      <c r="B178" s="51"/>
      <c r="C178" s="51"/>
      <c r="D178" s="51"/>
      <c r="E178" s="51"/>
      <c r="F178" s="51"/>
      <c r="G178" s="51"/>
      <c r="H178" s="51"/>
      <c r="I178" s="52"/>
      <c r="J178" s="53">
        <v>12</v>
      </c>
      <c r="K178" s="69" t="s">
        <v>33</v>
      </c>
      <c r="L178" s="64">
        <v>186548.92</v>
      </c>
      <c r="M178" s="56">
        <f t="shared" si="26"/>
        <v>731871.96000000008</v>
      </c>
      <c r="N178" s="60"/>
    </row>
    <row r="179" spans="1:14" ht="15" customHeight="1" x14ac:dyDescent="0.25">
      <c r="A179" s="48"/>
      <c r="B179" s="51"/>
      <c r="C179" s="51"/>
      <c r="D179" s="51"/>
      <c r="E179" s="51"/>
      <c r="F179" s="51"/>
      <c r="G179" s="51"/>
      <c r="H179" s="51"/>
      <c r="I179" s="52"/>
      <c r="J179" s="53">
        <v>13</v>
      </c>
      <c r="K179" s="69" t="s">
        <v>34</v>
      </c>
      <c r="L179" s="64">
        <v>891373.05</v>
      </c>
      <c r="M179" s="56">
        <f t="shared" si="26"/>
        <v>2870612.5</v>
      </c>
      <c r="N179" s="60"/>
    </row>
    <row r="180" spans="1:14" ht="15" customHeight="1" x14ac:dyDescent="0.25">
      <c r="A180" s="48"/>
      <c r="B180" s="51"/>
      <c r="C180" s="51"/>
      <c r="D180" s="51"/>
      <c r="E180" s="51"/>
      <c r="F180" s="51"/>
      <c r="G180" s="51"/>
      <c r="H180" s="51"/>
      <c r="I180" s="52"/>
      <c r="J180" s="53">
        <v>14</v>
      </c>
      <c r="K180" s="69" t="s">
        <v>35</v>
      </c>
      <c r="L180" s="64">
        <v>0</v>
      </c>
      <c r="M180" s="56">
        <f t="shared" si="26"/>
        <v>1094.3</v>
      </c>
      <c r="N180" s="60"/>
    </row>
    <row r="181" spans="1:14" ht="15" customHeight="1" x14ac:dyDescent="0.25">
      <c r="A181" s="48"/>
      <c r="B181" s="51"/>
      <c r="C181" s="51"/>
      <c r="D181" s="51"/>
      <c r="E181" s="51"/>
      <c r="F181" s="51"/>
      <c r="G181" s="51"/>
      <c r="H181" s="51"/>
      <c r="I181" s="52"/>
      <c r="J181" s="53">
        <v>15</v>
      </c>
      <c r="K181" s="69" t="s">
        <v>36</v>
      </c>
      <c r="L181" s="64">
        <v>0</v>
      </c>
      <c r="M181" s="56">
        <f t="shared" si="26"/>
        <v>0</v>
      </c>
      <c r="N181" s="60"/>
    </row>
    <row r="182" spans="1:14" ht="15" customHeight="1" x14ac:dyDescent="0.25">
      <c r="A182" s="48"/>
      <c r="B182" s="51"/>
      <c r="C182" s="51"/>
      <c r="D182" s="51"/>
      <c r="E182" s="51"/>
      <c r="F182" s="51"/>
      <c r="G182" s="51"/>
      <c r="H182" s="51"/>
      <c r="I182" s="52"/>
      <c r="J182" s="53">
        <v>16</v>
      </c>
      <c r="K182" s="69" t="s">
        <v>37</v>
      </c>
      <c r="L182" s="64">
        <v>40.799999999999997</v>
      </c>
      <c r="M182" s="56">
        <f t="shared" si="26"/>
        <v>239.7</v>
      </c>
      <c r="N182" s="60"/>
    </row>
    <row r="183" spans="1:14" ht="15" customHeight="1" x14ac:dyDescent="0.25">
      <c r="A183" s="48"/>
      <c r="B183" s="51"/>
      <c r="C183" s="51"/>
      <c r="D183" s="51"/>
      <c r="E183" s="51"/>
      <c r="F183" s="51"/>
      <c r="G183" s="51"/>
      <c r="H183" s="51"/>
      <c r="I183" s="52"/>
      <c r="J183" s="53">
        <v>17</v>
      </c>
      <c r="K183" s="69" t="s">
        <v>109</v>
      </c>
      <c r="L183" s="64">
        <v>166750</v>
      </c>
      <c r="M183" s="56">
        <f t="shared" si="26"/>
        <v>456000</v>
      </c>
      <c r="N183" s="60"/>
    </row>
    <row r="184" spans="1:14" ht="15" customHeight="1" x14ac:dyDescent="0.25">
      <c r="A184" s="61"/>
      <c r="B184" s="62"/>
      <c r="C184" s="62"/>
      <c r="D184" s="62"/>
      <c r="E184" s="62"/>
      <c r="F184" s="62"/>
      <c r="G184" s="62"/>
      <c r="H184" s="62"/>
      <c r="I184" s="63"/>
      <c r="J184" s="53">
        <v>18</v>
      </c>
      <c r="K184" s="69" t="s">
        <v>38</v>
      </c>
      <c r="L184" s="64">
        <v>0</v>
      </c>
      <c r="M184" s="56">
        <f t="shared" si="26"/>
        <v>0</v>
      </c>
      <c r="N184" s="60"/>
    </row>
    <row r="185" spans="1:14" ht="15" customHeight="1" x14ac:dyDescent="0.25">
      <c r="A185" s="70" t="s">
        <v>60</v>
      </c>
      <c r="B185" s="53">
        <v>3646</v>
      </c>
      <c r="C185" s="53">
        <f>SUM(C109+B185)</f>
        <v>8778</v>
      </c>
      <c r="D185" s="53">
        <v>1518</v>
      </c>
      <c r="E185" s="53">
        <v>2128</v>
      </c>
      <c r="F185" s="53">
        <f>SUM(E185+D185)</f>
        <v>3646</v>
      </c>
      <c r="G185" s="53">
        <f>SUM(G109+D185)</f>
        <v>4165</v>
      </c>
      <c r="H185" s="53">
        <f>SUM(H109+E185)</f>
        <v>4613</v>
      </c>
      <c r="I185" s="53">
        <f>SUM(H185+G185)</f>
        <v>8778</v>
      </c>
      <c r="J185" s="47" t="s">
        <v>39</v>
      </c>
      <c r="K185" s="47"/>
      <c r="L185" s="64">
        <f t="shared" ref="L185:M185" si="27">SUM(L167:L184)</f>
        <v>45160624.959999993</v>
      </c>
      <c r="M185" s="64">
        <f t="shared" si="27"/>
        <v>125560888.27999999</v>
      </c>
      <c r="N185" s="60"/>
    </row>
    <row r="186" spans="1:14" ht="15" customHeight="1" x14ac:dyDescent="0.25">
      <c r="A186" s="71"/>
      <c r="B186" s="51"/>
      <c r="C186" s="51"/>
      <c r="D186" s="51"/>
      <c r="E186" s="51"/>
      <c r="F186" s="51"/>
      <c r="G186" s="51"/>
      <c r="H186" s="51"/>
      <c r="I186" s="51"/>
      <c r="J186" s="72" t="s">
        <v>40</v>
      </c>
      <c r="K186" s="73"/>
      <c r="L186" s="74">
        <f>SUM(L165+L185)</f>
        <v>46166020.899999991</v>
      </c>
      <c r="M186" s="74">
        <f>SUM(M165+M185)</f>
        <v>128270641.20999999</v>
      </c>
      <c r="N186" s="65"/>
    </row>
    <row r="187" spans="1:14" ht="15" customHeight="1" x14ac:dyDescent="0.25">
      <c r="A187" s="42" t="s">
        <v>61</v>
      </c>
      <c r="B187" s="43" t="s">
        <v>62</v>
      </c>
      <c r="C187" s="43"/>
      <c r="D187" s="43"/>
      <c r="E187" s="66"/>
      <c r="F187" s="66"/>
      <c r="G187" s="66"/>
      <c r="H187" s="66"/>
      <c r="I187" s="67"/>
      <c r="J187" s="46" t="s">
        <v>41</v>
      </c>
      <c r="K187" s="47" t="s">
        <v>42</v>
      </c>
      <c r="L187" s="47"/>
      <c r="M187" s="47"/>
      <c r="N187" s="47"/>
    </row>
    <row r="188" spans="1:14" ht="15" customHeight="1" x14ac:dyDescent="0.25">
      <c r="A188" s="48"/>
      <c r="B188" s="51"/>
      <c r="C188" s="51"/>
      <c r="D188" s="51"/>
      <c r="E188" s="51"/>
      <c r="F188" s="51"/>
      <c r="G188" s="51"/>
      <c r="H188" s="51"/>
      <c r="I188" s="52"/>
      <c r="J188" s="53">
        <v>1</v>
      </c>
      <c r="K188" s="54" t="s">
        <v>16</v>
      </c>
      <c r="L188" s="56">
        <v>991951.56</v>
      </c>
      <c r="M188" s="56">
        <f>SUM(M112+L188)</f>
        <v>2175909.02</v>
      </c>
      <c r="N188" s="57"/>
    </row>
    <row r="189" spans="1:14" ht="15" customHeight="1" x14ac:dyDescent="0.25">
      <c r="A189" s="48"/>
      <c r="B189" s="51"/>
      <c r="C189" s="51"/>
      <c r="D189" s="51"/>
      <c r="E189" s="51"/>
      <c r="F189" s="51"/>
      <c r="G189" s="51"/>
      <c r="H189" s="51"/>
      <c r="I189" s="52"/>
      <c r="J189" s="53">
        <v>2</v>
      </c>
      <c r="K189" s="58" t="s">
        <v>17</v>
      </c>
      <c r="L189" s="64">
        <v>69165</v>
      </c>
      <c r="M189" s="56">
        <f>SUM(M113+L189)</f>
        <v>141225.60000000001</v>
      </c>
      <c r="N189" s="60"/>
    </row>
    <row r="190" spans="1:14" ht="15" customHeight="1" x14ac:dyDescent="0.25">
      <c r="A190" s="61"/>
      <c r="B190" s="62"/>
      <c r="C190" s="62"/>
      <c r="D190" s="62"/>
      <c r="E190" s="62"/>
      <c r="F190" s="62"/>
      <c r="G190" s="62"/>
      <c r="H190" s="62"/>
      <c r="I190" s="63"/>
      <c r="J190" s="75">
        <v>3</v>
      </c>
      <c r="K190" s="76" t="s">
        <v>18</v>
      </c>
      <c r="L190" s="77">
        <v>65850</v>
      </c>
      <c r="M190" s="56">
        <f>SUM(M114+L190)</f>
        <v>105180</v>
      </c>
      <c r="N190" s="60"/>
    </row>
    <row r="191" spans="1:14" ht="15" customHeight="1" x14ac:dyDescent="0.25">
      <c r="A191" s="46" t="s">
        <v>43</v>
      </c>
      <c r="B191" s="53">
        <v>6</v>
      </c>
      <c r="C191" s="53">
        <f>SUM(C115+B191)</f>
        <v>17</v>
      </c>
      <c r="D191" s="53">
        <v>14645</v>
      </c>
      <c r="E191" s="53">
        <v>0</v>
      </c>
      <c r="F191" s="53">
        <f>SUM(E191+D191)</f>
        <v>14645</v>
      </c>
      <c r="G191" s="53">
        <f>SUM(G115+D191)</f>
        <v>31446</v>
      </c>
      <c r="H191" s="53">
        <f>SUM(H115+E191)</f>
        <v>1120</v>
      </c>
      <c r="I191" s="53">
        <f>SUM(H191+G191)</f>
        <v>32566</v>
      </c>
      <c r="J191" s="58"/>
      <c r="K191" s="58" t="s">
        <v>43</v>
      </c>
      <c r="L191" s="64">
        <f t="shared" ref="L191:M191" si="28">SUM(L188:L190)</f>
        <v>1126966.56</v>
      </c>
      <c r="M191" s="64">
        <f t="shared" si="28"/>
        <v>2422314.62</v>
      </c>
      <c r="N191" s="65"/>
    </row>
    <row r="192" spans="1:14" ht="15" customHeight="1" x14ac:dyDescent="0.25">
      <c r="A192" s="46" t="s">
        <v>63</v>
      </c>
      <c r="B192" s="78" t="s">
        <v>64</v>
      </c>
      <c r="C192" s="79"/>
      <c r="D192" s="80" t="s">
        <v>65</v>
      </c>
      <c r="E192" s="81"/>
      <c r="F192" s="81"/>
      <c r="G192" s="81"/>
      <c r="H192" s="81"/>
      <c r="I192" s="82"/>
      <c r="J192" s="46" t="s">
        <v>44</v>
      </c>
      <c r="K192" s="47" t="s">
        <v>45</v>
      </c>
      <c r="L192" s="47"/>
      <c r="M192" s="47"/>
      <c r="N192" s="47"/>
    </row>
    <row r="193" spans="1:14" ht="15" customHeight="1" x14ac:dyDescent="0.25">
      <c r="A193" s="46" t="s">
        <v>46</v>
      </c>
      <c r="B193" s="83" t="s">
        <v>66</v>
      </c>
      <c r="C193" s="83"/>
      <c r="D193" s="83"/>
      <c r="E193" s="83"/>
      <c r="F193" s="83"/>
      <c r="G193" s="83"/>
      <c r="H193" s="83"/>
      <c r="I193" s="83"/>
      <c r="J193" s="47" t="s">
        <v>46</v>
      </c>
      <c r="K193" s="73"/>
      <c r="L193" s="74">
        <v>0</v>
      </c>
      <c r="M193" s="56">
        <f>SUM(M117+L193)</f>
        <v>0</v>
      </c>
      <c r="N193" s="52"/>
    </row>
    <row r="194" spans="1:14" ht="15" customHeight="1" x14ac:dyDescent="0.25">
      <c r="A194" s="42" t="s">
        <v>47</v>
      </c>
      <c r="B194" s="84" t="s">
        <v>48</v>
      </c>
      <c r="C194" s="84"/>
      <c r="D194" s="84"/>
      <c r="E194" s="66"/>
      <c r="F194" s="66"/>
      <c r="G194" s="66"/>
      <c r="H194" s="66"/>
      <c r="I194" s="67"/>
      <c r="J194" s="46" t="s">
        <v>47</v>
      </c>
      <c r="K194" s="47" t="s">
        <v>48</v>
      </c>
      <c r="L194" s="47"/>
      <c r="M194" s="47"/>
      <c r="N194" s="47"/>
    </row>
    <row r="195" spans="1:14" ht="15" customHeight="1" x14ac:dyDescent="0.25">
      <c r="A195" s="48"/>
      <c r="B195" s="51"/>
      <c r="C195" s="51"/>
      <c r="D195" s="51"/>
      <c r="E195" s="51"/>
      <c r="F195" s="51"/>
      <c r="G195" s="51"/>
      <c r="H195" s="51"/>
      <c r="I195" s="52"/>
      <c r="J195" s="85">
        <v>1</v>
      </c>
      <c r="K195" s="68" t="s">
        <v>31</v>
      </c>
      <c r="L195" s="56">
        <v>11061070</v>
      </c>
      <c r="M195" s="56">
        <f t="shared" ref="M195:M209" si="29">SUM(M119+L195)</f>
        <v>33679472.5</v>
      </c>
      <c r="N195" s="57"/>
    </row>
    <row r="196" spans="1:14" ht="15" customHeight="1" x14ac:dyDescent="0.25">
      <c r="A196" s="48"/>
      <c r="B196" s="51"/>
      <c r="C196" s="51"/>
      <c r="D196" s="51"/>
      <c r="E196" s="51"/>
      <c r="F196" s="51"/>
      <c r="G196" s="51"/>
      <c r="H196" s="51"/>
      <c r="I196" s="52"/>
      <c r="J196" s="53">
        <v>2</v>
      </c>
      <c r="K196" s="69" t="s">
        <v>28</v>
      </c>
      <c r="L196" s="64">
        <v>3124553.2</v>
      </c>
      <c r="M196" s="56">
        <f t="shared" si="29"/>
        <v>6272209.5099999998</v>
      </c>
      <c r="N196" s="60"/>
    </row>
    <row r="197" spans="1:14" ht="15" customHeight="1" x14ac:dyDescent="0.25">
      <c r="A197" s="48"/>
      <c r="B197" s="51"/>
      <c r="C197" s="51"/>
      <c r="D197" s="51"/>
      <c r="E197" s="51"/>
      <c r="F197" s="51"/>
      <c r="G197" s="51"/>
      <c r="H197" s="51"/>
      <c r="I197" s="52"/>
      <c r="J197" s="53">
        <v>3</v>
      </c>
      <c r="K197" s="69" t="s">
        <v>49</v>
      </c>
      <c r="L197" s="64">
        <v>0</v>
      </c>
      <c r="M197" s="56">
        <f t="shared" si="29"/>
        <v>0</v>
      </c>
      <c r="N197" s="60"/>
    </row>
    <row r="198" spans="1:14" ht="15" customHeight="1" x14ac:dyDescent="0.25">
      <c r="A198" s="48"/>
      <c r="B198" s="51"/>
      <c r="C198" s="51"/>
      <c r="D198" s="51"/>
      <c r="E198" s="51"/>
      <c r="F198" s="51"/>
      <c r="G198" s="51"/>
      <c r="H198" s="51"/>
      <c r="I198" s="52"/>
      <c r="J198" s="53">
        <v>4</v>
      </c>
      <c r="K198" s="69" t="s">
        <v>33</v>
      </c>
      <c r="L198" s="64">
        <v>5042.5</v>
      </c>
      <c r="M198" s="56">
        <f t="shared" si="29"/>
        <v>18032.5</v>
      </c>
      <c r="N198" s="60"/>
    </row>
    <row r="199" spans="1:14" ht="15" customHeight="1" x14ac:dyDescent="0.25">
      <c r="A199" s="48"/>
      <c r="B199" s="51"/>
      <c r="C199" s="51"/>
      <c r="D199" s="51"/>
      <c r="E199" s="51"/>
      <c r="F199" s="51"/>
      <c r="G199" s="51"/>
      <c r="H199" s="51"/>
      <c r="I199" s="52"/>
      <c r="J199" s="53">
        <v>5</v>
      </c>
      <c r="K199" s="69" t="s">
        <v>50</v>
      </c>
      <c r="L199" s="64">
        <v>705950</v>
      </c>
      <c r="M199" s="56">
        <f t="shared" si="29"/>
        <v>2524550</v>
      </c>
      <c r="N199" s="60"/>
    </row>
    <row r="200" spans="1:14" ht="15" customHeight="1" x14ac:dyDescent="0.25">
      <c r="A200" s="48"/>
      <c r="B200" s="51"/>
      <c r="C200" s="51"/>
      <c r="D200" s="51"/>
      <c r="E200" s="51"/>
      <c r="F200" s="51"/>
      <c r="G200" s="51"/>
      <c r="H200" s="51"/>
      <c r="I200" s="52"/>
      <c r="J200" s="53">
        <v>6</v>
      </c>
      <c r="K200" s="69" t="s">
        <v>32</v>
      </c>
      <c r="L200" s="64">
        <v>0</v>
      </c>
      <c r="M200" s="56">
        <f t="shared" si="29"/>
        <v>0</v>
      </c>
      <c r="N200" s="60"/>
    </row>
    <row r="201" spans="1:14" ht="15" customHeight="1" x14ac:dyDescent="0.25">
      <c r="A201" s="48"/>
      <c r="B201" s="51"/>
      <c r="C201" s="51"/>
      <c r="D201" s="51"/>
      <c r="E201" s="51"/>
      <c r="F201" s="51"/>
      <c r="G201" s="51"/>
      <c r="H201" s="51"/>
      <c r="I201" s="52"/>
      <c r="J201" s="53">
        <v>7</v>
      </c>
      <c r="K201" s="69" t="s">
        <v>51</v>
      </c>
      <c r="L201" s="64">
        <v>0</v>
      </c>
      <c r="M201" s="56">
        <f t="shared" si="29"/>
        <v>209500</v>
      </c>
      <c r="N201" s="60"/>
    </row>
    <row r="202" spans="1:14" ht="15" customHeight="1" x14ac:dyDescent="0.25">
      <c r="A202" s="48"/>
      <c r="B202" s="51"/>
      <c r="C202" s="51"/>
      <c r="D202" s="51"/>
      <c r="E202" s="51"/>
      <c r="F202" s="51"/>
      <c r="G202" s="51"/>
      <c r="H202" s="51"/>
      <c r="I202" s="52"/>
      <c r="J202" s="53">
        <v>8</v>
      </c>
      <c r="K202" s="69" t="s">
        <v>52</v>
      </c>
      <c r="L202" s="64">
        <v>1684915</v>
      </c>
      <c r="M202" s="56">
        <f t="shared" si="29"/>
        <v>5169645</v>
      </c>
      <c r="N202" s="60"/>
    </row>
    <row r="203" spans="1:14" ht="15" customHeight="1" x14ac:dyDescent="0.25">
      <c r="A203" s="48"/>
      <c r="B203" s="51"/>
      <c r="C203" s="51"/>
      <c r="D203" s="51"/>
      <c r="E203" s="51"/>
      <c r="F203" s="51"/>
      <c r="G203" s="51"/>
      <c r="H203" s="51"/>
      <c r="I203" s="52"/>
      <c r="J203" s="53">
        <v>9</v>
      </c>
      <c r="K203" s="69" t="s">
        <v>53</v>
      </c>
      <c r="L203" s="64">
        <v>0</v>
      </c>
      <c r="M203" s="56">
        <f t="shared" si="29"/>
        <v>0</v>
      </c>
      <c r="N203" s="60"/>
    </row>
    <row r="204" spans="1:14" ht="15" customHeight="1" x14ac:dyDescent="0.25">
      <c r="A204" s="48"/>
      <c r="B204" s="51"/>
      <c r="C204" s="51"/>
      <c r="D204" s="51"/>
      <c r="E204" s="51"/>
      <c r="F204" s="51"/>
      <c r="G204" s="51"/>
      <c r="H204" s="51"/>
      <c r="I204" s="52"/>
      <c r="J204" s="53">
        <v>10</v>
      </c>
      <c r="K204" s="69" t="s">
        <v>30</v>
      </c>
      <c r="L204" s="64">
        <v>0</v>
      </c>
      <c r="M204" s="56">
        <f t="shared" si="29"/>
        <v>0</v>
      </c>
      <c r="N204" s="60"/>
    </row>
    <row r="205" spans="1:14" ht="15" customHeight="1" x14ac:dyDescent="0.25">
      <c r="A205" s="48"/>
      <c r="B205" s="51"/>
      <c r="C205" s="51"/>
      <c r="D205" s="51"/>
      <c r="E205" s="51"/>
      <c r="F205" s="51"/>
      <c r="G205" s="51"/>
      <c r="H205" s="51"/>
      <c r="I205" s="52"/>
      <c r="J205" s="53">
        <v>11</v>
      </c>
      <c r="K205" s="69" t="s">
        <v>27</v>
      </c>
      <c r="L205" s="64">
        <v>366449</v>
      </c>
      <c r="M205" s="56">
        <f t="shared" si="29"/>
        <v>1167341</v>
      </c>
      <c r="N205" s="60"/>
    </row>
    <row r="206" spans="1:14" ht="15" customHeight="1" x14ac:dyDescent="0.25">
      <c r="A206" s="48"/>
      <c r="B206" s="51"/>
      <c r="C206" s="51"/>
      <c r="D206" s="51"/>
      <c r="E206" s="51"/>
      <c r="F206" s="51"/>
      <c r="G206" s="51"/>
      <c r="H206" s="51"/>
      <c r="I206" s="52"/>
      <c r="J206" s="53">
        <v>12</v>
      </c>
      <c r="K206" s="69" t="s">
        <v>54</v>
      </c>
      <c r="L206" s="64">
        <v>0</v>
      </c>
      <c r="M206" s="56">
        <f t="shared" si="29"/>
        <v>55188</v>
      </c>
      <c r="N206" s="60"/>
    </row>
    <row r="207" spans="1:14" ht="15" customHeight="1" x14ac:dyDescent="0.25">
      <c r="A207" s="48"/>
      <c r="B207" s="51"/>
      <c r="C207" s="51"/>
      <c r="D207" s="51"/>
      <c r="E207" s="51"/>
      <c r="F207" s="51"/>
      <c r="G207" s="51"/>
      <c r="H207" s="51"/>
      <c r="I207" s="52"/>
      <c r="J207" s="53">
        <v>13</v>
      </c>
      <c r="K207" s="69" t="s">
        <v>108</v>
      </c>
      <c r="L207" s="64">
        <v>0</v>
      </c>
      <c r="M207" s="56">
        <f t="shared" si="29"/>
        <v>0</v>
      </c>
      <c r="N207" s="60"/>
    </row>
    <row r="208" spans="1:14" ht="15" customHeight="1" x14ac:dyDescent="0.25">
      <c r="A208" s="48"/>
      <c r="B208" s="51"/>
      <c r="C208" s="51"/>
      <c r="D208" s="51"/>
      <c r="E208" s="51"/>
      <c r="F208" s="51"/>
      <c r="G208" s="51"/>
      <c r="H208" s="51"/>
      <c r="I208" s="52"/>
      <c r="J208" s="53">
        <v>14</v>
      </c>
      <c r="K208" s="69" t="s">
        <v>55</v>
      </c>
      <c r="L208" s="64">
        <v>0</v>
      </c>
      <c r="M208" s="56">
        <f t="shared" si="29"/>
        <v>0</v>
      </c>
      <c r="N208" s="60"/>
    </row>
    <row r="209" spans="1:14" ht="15" customHeight="1" x14ac:dyDescent="0.25">
      <c r="A209" s="61"/>
      <c r="B209" s="62"/>
      <c r="C209" s="62"/>
      <c r="D209" s="62"/>
      <c r="E209" s="62"/>
      <c r="F209" s="62"/>
      <c r="G209" s="62"/>
      <c r="H209" s="62"/>
      <c r="I209" s="63"/>
      <c r="J209" s="75">
        <v>15</v>
      </c>
      <c r="K209" s="76" t="s">
        <v>38</v>
      </c>
      <c r="L209" s="64">
        <v>0</v>
      </c>
      <c r="M209" s="56">
        <f t="shared" si="29"/>
        <v>0</v>
      </c>
      <c r="N209" s="60"/>
    </row>
    <row r="210" spans="1:14" ht="15" customHeight="1" x14ac:dyDescent="0.25">
      <c r="A210" s="46" t="s">
        <v>56</v>
      </c>
      <c r="B210" s="53">
        <v>0</v>
      </c>
      <c r="C210" s="53">
        <v>0</v>
      </c>
      <c r="D210" s="53">
        <f t="shared" ref="D210:E210" si="30">SUM(D165+D191)</f>
        <v>38319</v>
      </c>
      <c r="E210" s="53">
        <f t="shared" si="30"/>
        <v>7678</v>
      </c>
      <c r="F210" s="53">
        <f>SUM(E210+D210)</f>
        <v>45997</v>
      </c>
      <c r="G210" s="53">
        <f>SUM(G165+G191)</f>
        <v>93064</v>
      </c>
      <c r="H210" s="53">
        <f>SUM(H165+H191)</f>
        <v>18935</v>
      </c>
      <c r="I210" s="53">
        <f>SUM(H210+G210)</f>
        <v>111999</v>
      </c>
      <c r="J210" s="47" t="s">
        <v>56</v>
      </c>
      <c r="K210" s="47"/>
      <c r="L210" s="64">
        <f t="shared" ref="L210" si="31">SUM(L195:L209)</f>
        <v>16947979.699999999</v>
      </c>
      <c r="M210" s="64">
        <f>SUM(M195:M209)</f>
        <v>49095938.509999998</v>
      </c>
      <c r="N210" s="65"/>
    </row>
    <row r="211" spans="1:14" ht="15" customHeight="1" x14ac:dyDescent="0.25">
      <c r="A211" s="46" t="s">
        <v>67</v>
      </c>
      <c r="B211" s="47" t="s">
        <v>68</v>
      </c>
      <c r="C211" s="47"/>
      <c r="D211" s="47"/>
      <c r="E211" s="58"/>
      <c r="F211" s="58"/>
      <c r="G211" s="58"/>
      <c r="H211" s="58"/>
      <c r="I211" s="58"/>
      <c r="J211" s="46" t="s">
        <v>67</v>
      </c>
      <c r="K211" s="86" t="s">
        <v>69</v>
      </c>
      <c r="L211" s="87"/>
      <c r="M211" s="87"/>
      <c r="N211" s="88"/>
    </row>
    <row r="212" spans="1:14" ht="30" customHeight="1" x14ac:dyDescent="0.25">
      <c r="A212" s="89" t="s">
        <v>70</v>
      </c>
      <c r="B212" s="75">
        <v>67</v>
      </c>
      <c r="C212" s="75">
        <f>SUM(C136+B212)</f>
        <v>150</v>
      </c>
      <c r="D212" s="75">
        <v>5222</v>
      </c>
      <c r="E212" s="75">
        <v>0</v>
      </c>
      <c r="F212" s="75">
        <f>SUM(E212+D212)</f>
        <v>5222</v>
      </c>
      <c r="G212" s="75">
        <f>SUM(G136+D212)</f>
        <v>15647</v>
      </c>
      <c r="H212" s="75">
        <f>SUM(H136+E212)</f>
        <v>0</v>
      </c>
      <c r="I212" s="75">
        <f>SUM(H212+G212)</f>
        <v>15647</v>
      </c>
      <c r="J212" s="90" t="s">
        <v>70</v>
      </c>
      <c r="K212" s="91" t="s">
        <v>105</v>
      </c>
      <c r="L212" s="59">
        <v>110843.6</v>
      </c>
      <c r="M212" s="59">
        <f>SUM(M136+L212)</f>
        <v>179784.5</v>
      </c>
      <c r="N212" s="92"/>
    </row>
    <row r="213" spans="1:14" ht="15" customHeight="1" x14ac:dyDescent="0.25">
      <c r="A213" s="46" t="s">
        <v>71</v>
      </c>
      <c r="B213" s="93" t="s">
        <v>72</v>
      </c>
      <c r="C213" s="93"/>
      <c r="D213" s="93"/>
      <c r="E213" s="58"/>
      <c r="F213" s="58"/>
      <c r="G213" s="58"/>
      <c r="H213" s="58"/>
      <c r="I213" s="58"/>
      <c r="J213" s="46" t="s">
        <v>71</v>
      </c>
      <c r="K213" s="86" t="s">
        <v>72</v>
      </c>
      <c r="L213" s="87"/>
      <c r="M213" s="87"/>
      <c r="N213" s="88"/>
    </row>
    <row r="214" spans="1:14" ht="49.5" customHeight="1" x14ac:dyDescent="0.25">
      <c r="A214" s="89" t="s">
        <v>73</v>
      </c>
      <c r="B214" s="75">
        <v>2606</v>
      </c>
      <c r="C214" s="75">
        <f>SUM(C138+B214)</f>
        <v>9665</v>
      </c>
      <c r="D214" s="75">
        <v>28839</v>
      </c>
      <c r="E214" s="75">
        <v>5286</v>
      </c>
      <c r="F214" s="75">
        <f>SUM(E214+D214)</f>
        <v>34125</v>
      </c>
      <c r="G214" s="75">
        <f>SUM(G138+D214)</f>
        <v>91158</v>
      </c>
      <c r="H214" s="75">
        <f>SUM(H138+E214)</f>
        <v>17157</v>
      </c>
      <c r="I214" s="75">
        <f>SUM(H214+G214)</f>
        <v>108315</v>
      </c>
      <c r="J214" s="90" t="s">
        <v>106</v>
      </c>
      <c r="K214" s="94" t="s">
        <v>107</v>
      </c>
      <c r="L214" s="95">
        <v>0</v>
      </c>
      <c r="M214" s="96">
        <f>SUM(L214+M138)</f>
        <v>0</v>
      </c>
      <c r="N214" s="92"/>
    </row>
    <row r="215" spans="1:14" ht="15" customHeight="1" x14ac:dyDescent="0.25">
      <c r="A215" s="47" t="s">
        <v>74</v>
      </c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</row>
    <row r="216" spans="1:14" ht="15" customHeight="1" x14ac:dyDescent="0.25">
      <c r="A216" s="58" t="s">
        <v>75</v>
      </c>
      <c r="B216" s="97">
        <f t="shared" ref="B216:I216" si="32">B165</f>
        <v>5</v>
      </c>
      <c r="C216" s="97">
        <f t="shared" si="32"/>
        <v>12</v>
      </c>
      <c r="D216" s="97">
        <f t="shared" si="32"/>
        <v>23674</v>
      </c>
      <c r="E216" s="97">
        <f t="shared" si="32"/>
        <v>7678</v>
      </c>
      <c r="F216" s="97">
        <f t="shared" si="32"/>
        <v>31352</v>
      </c>
      <c r="G216" s="97">
        <f t="shared" si="32"/>
        <v>61618</v>
      </c>
      <c r="H216" s="97">
        <f t="shared" si="32"/>
        <v>17815</v>
      </c>
      <c r="I216" s="97">
        <f t="shared" si="32"/>
        <v>79433</v>
      </c>
      <c r="J216" s="51"/>
      <c r="K216" s="51"/>
      <c r="L216" s="51"/>
      <c r="M216" s="51"/>
      <c r="N216" s="52"/>
    </row>
    <row r="217" spans="1:14" ht="15" customHeight="1" x14ac:dyDescent="0.25">
      <c r="A217" s="58" t="s">
        <v>76</v>
      </c>
      <c r="B217" s="97">
        <f t="shared" ref="B217:I217" si="33">B191</f>
        <v>6</v>
      </c>
      <c r="C217" s="97">
        <f t="shared" si="33"/>
        <v>17</v>
      </c>
      <c r="D217" s="97">
        <f t="shared" si="33"/>
        <v>14645</v>
      </c>
      <c r="E217" s="97">
        <f t="shared" si="33"/>
        <v>0</v>
      </c>
      <c r="F217" s="97">
        <f t="shared" si="33"/>
        <v>14645</v>
      </c>
      <c r="G217" s="97">
        <f t="shared" si="33"/>
        <v>31446</v>
      </c>
      <c r="H217" s="97">
        <f t="shared" si="33"/>
        <v>1120</v>
      </c>
      <c r="I217" s="97">
        <f t="shared" si="33"/>
        <v>32566</v>
      </c>
      <c r="J217" s="51"/>
      <c r="K217" s="51"/>
      <c r="L217" s="51"/>
      <c r="M217" s="51"/>
      <c r="N217" s="52"/>
    </row>
    <row r="218" spans="1:14" ht="15" customHeight="1" x14ac:dyDescent="0.25">
      <c r="A218" s="58" t="s">
        <v>77</v>
      </c>
      <c r="B218" s="97">
        <f>SUM(B216:B217)</f>
        <v>11</v>
      </c>
      <c r="C218" s="97">
        <f t="shared" ref="C218:I218" si="34">SUM(C216:C217)</f>
        <v>29</v>
      </c>
      <c r="D218" s="97">
        <f t="shared" si="34"/>
        <v>38319</v>
      </c>
      <c r="E218" s="97">
        <f t="shared" si="34"/>
        <v>7678</v>
      </c>
      <c r="F218" s="97">
        <f t="shared" si="34"/>
        <v>45997</v>
      </c>
      <c r="G218" s="97">
        <f t="shared" si="34"/>
        <v>93064</v>
      </c>
      <c r="H218" s="97">
        <f t="shared" si="34"/>
        <v>18935</v>
      </c>
      <c r="I218" s="97">
        <f t="shared" si="34"/>
        <v>111999</v>
      </c>
      <c r="J218" s="51"/>
      <c r="K218" s="51"/>
      <c r="L218" s="51"/>
      <c r="M218" s="51"/>
      <c r="N218" s="52"/>
    </row>
    <row r="219" spans="1:14" ht="15" customHeight="1" x14ac:dyDescent="0.25">
      <c r="A219" s="58" t="s">
        <v>78</v>
      </c>
      <c r="B219" s="97">
        <f t="shared" ref="B219:I219" si="35">B212</f>
        <v>67</v>
      </c>
      <c r="C219" s="97">
        <f t="shared" si="35"/>
        <v>150</v>
      </c>
      <c r="D219" s="97">
        <f t="shared" si="35"/>
        <v>5222</v>
      </c>
      <c r="E219" s="97">
        <f t="shared" si="35"/>
        <v>0</v>
      </c>
      <c r="F219" s="97">
        <f t="shared" si="35"/>
        <v>5222</v>
      </c>
      <c r="G219" s="97">
        <f t="shared" si="35"/>
        <v>15647</v>
      </c>
      <c r="H219" s="97">
        <f t="shared" si="35"/>
        <v>0</v>
      </c>
      <c r="I219" s="97">
        <f t="shared" si="35"/>
        <v>15647</v>
      </c>
      <c r="J219" s="51"/>
      <c r="K219" s="51"/>
      <c r="L219" s="51"/>
      <c r="M219" s="51"/>
      <c r="N219" s="52"/>
    </row>
    <row r="220" spans="1:14" ht="15" customHeight="1" x14ac:dyDescent="0.25">
      <c r="A220" s="58" t="s">
        <v>60</v>
      </c>
      <c r="B220" s="97">
        <f t="shared" ref="B220:I220" si="36">B185</f>
        <v>3646</v>
      </c>
      <c r="C220" s="97">
        <f t="shared" si="36"/>
        <v>8778</v>
      </c>
      <c r="D220" s="97">
        <f t="shared" si="36"/>
        <v>1518</v>
      </c>
      <c r="E220" s="97">
        <f t="shared" si="36"/>
        <v>2128</v>
      </c>
      <c r="F220" s="97">
        <f t="shared" si="36"/>
        <v>3646</v>
      </c>
      <c r="G220" s="97">
        <f t="shared" si="36"/>
        <v>4165</v>
      </c>
      <c r="H220" s="97">
        <f t="shared" si="36"/>
        <v>4613</v>
      </c>
      <c r="I220" s="97">
        <f t="shared" si="36"/>
        <v>8778</v>
      </c>
      <c r="J220" s="51"/>
      <c r="K220" s="58" t="s">
        <v>82</v>
      </c>
      <c r="L220" s="64">
        <f>SUM(L165+L185)</f>
        <v>46166020.899999991</v>
      </c>
      <c r="M220" s="64">
        <f>SUM(M165+M185)</f>
        <v>128270641.20999999</v>
      </c>
      <c r="N220" s="57"/>
    </row>
    <row r="221" spans="1:14" ht="15" customHeight="1" x14ac:dyDescent="0.25">
      <c r="A221" s="58" t="s">
        <v>79</v>
      </c>
      <c r="B221" s="97">
        <f>B214</f>
        <v>2606</v>
      </c>
      <c r="C221" s="97">
        <f t="shared" ref="C221:I221" si="37">C214</f>
        <v>9665</v>
      </c>
      <c r="D221" s="97">
        <f t="shared" si="37"/>
        <v>28839</v>
      </c>
      <c r="E221" s="97">
        <f t="shared" si="37"/>
        <v>5286</v>
      </c>
      <c r="F221" s="97">
        <f t="shared" si="37"/>
        <v>34125</v>
      </c>
      <c r="G221" s="97">
        <f t="shared" si="37"/>
        <v>91158</v>
      </c>
      <c r="H221" s="97">
        <f t="shared" si="37"/>
        <v>17157</v>
      </c>
      <c r="I221" s="97">
        <f t="shared" si="37"/>
        <v>108315</v>
      </c>
      <c r="J221" s="51"/>
      <c r="K221" s="58" t="s">
        <v>80</v>
      </c>
      <c r="L221" s="64">
        <f>SUM(L165+L191+L193+L212)</f>
        <v>2243206.1</v>
      </c>
      <c r="M221" s="64">
        <f>SUM(M165+M191+M193+M212)</f>
        <v>5311852.0500000007</v>
      </c>
      <c r="N221" s="60"/>
    </row>
    <row r="222" spans="1:14" ht="15" customHeight="1" x14ac:dyDescent="0.25">
      <c r="A222" s="58" t="s">
        <v>45</v>
      </c>
      <c r="B222" s="98" t="s">
        <v>65</v>
      </c>
      <c r="C222" s="99"/>
      <c r="D222" s="99"/>
      <c r="E222" s="99"/>
      <c r="F222" s="99"/>
      <c r="G222" s="99"/>
      <c r="H222" s="99"/>
      <c r="I222" s="100"/>
      <c r="J222" s="62"/>
      <c r="K222" s="58" t="s">
        <v>81</v>
      </c>
      <c r="L222" s="64">
        <f>SUM(L165+L185+L191+L193+L210+L212+L214)</f>
        <v>64351810.759999998</v>
      </c>
      <c r="M222" s="64">
        <f>SUM(M165+M185+M191+M193+M210+M212+M214)</f>
        <v>179968678.84</v>
      </c>
      <c r="N222" s="65"/>
    </row>
    <row r="227" spans="1:14" ht="15" customHeight="1" x14ac:dyDescent="0.25">
      <c r="A227" s="28" t="s">
        <v>83</v>
      </c>
      <c r="B227" s="28"/>
      <c r="C227" s="28"/>
      <c r="D227" s="29"/>
      <c r="E227" s="29"/>
      <c r="F227" s="28"/>
      <c r="G227" s="28"/>
      <c r="H227" s="28"/>
      <c r="I227" s="28"/>
      <c r="J227" s="28"/>
      <c r="K227" s="28" t="s">
        <v>84</v>
      </c>
      <c r="L227" s="28"/>
      <c r="M227" s="28"/>
      <c r="N227" s="28"/>
    </row>
    <row r="229" spans="1:14" ht="15" customHeight="1" x14ac:dyDescent="0.25">
      <c r="A229" s="24" t="s">
        <v>85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6"/>
    </row>
    <row r="230" spans="1:14" ht="15" customHeight="1" x14ac:dyDescent="0.25">
      <c r="A230" s="30" t="s">
        <v>86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2"/>
    </row>
    <row r="231" spans="1:14" ht="15" customHeight="1" x14ac:dyDescent="0.25">
      <c r="A231" s="33" t="s">
        <v>112</v>
      </c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5"/>
    </row>
    <row r="232" spans="1:14" ht="15" customHeight="1" x14ac:dyDescent="0.25">
      <c r="A232" s="36" t="s">
        <v>0</v>
      </c>
      <c r="B232" s="37" t="s">
        <v>6</v>
      </c>
      <c r="C232" s="37"/>
      <c r="D232" s="36" t="s">
        <v>7</v>
      </c>
      <c r="E232" s="36"/>
      <c r="F232" s="36"/>
      <c r="G232" s="36" t="s">
        <v>9</v>
      </c>
      <c r="H232" s="36"/>
      <c r="I232" s="36"/>
      <c r="J232" s="36" t="s">
        <v>0</v>
      </c>
      <c r="K232" s="37" t="s">
        <v>10</v>
      </c>
      <c r="L232" s="37" t="s">
        <v>11</v>
      </c>
      <c r="M232" s="37" t="s">
        <v>12</v>
      </c>
      <c r="N232" s="36" t="s">
        <v>13</v>
      </c>
    </row>
    <row r="233" spans="1:14" ht="15" customHeight="1" x14ac:dyDescent="0.25">
      <c r="A233" s="36"/>
      <c r="B233" s="37"/>
      <c r="C233" s="37"/>
      <c r="D233" s="36" t="s">
        <v>8</v>
      </c>
      <c r="E233" s="36"/>
      <c r="F233" s="36"/>
      <c r="G233" s="36" t="s">
        <v>8</v>
      </c>
      <c r="H233" s="36"/>
      <c r="I233" s="36"/>
      <c r="J233" s="36"/>
      <c r="K233" s="37"/>
      <c r="L233" s="37"/>
      <c r="M233" s="37"/>
      <c r="N233" s="36"/>
    </row>
    <row r="234" spans="1:14" ht="15" customHeight="1" x14ac:dyDescent="0.25">
      <c r="A234" s="36"/>
      <c r="B234" s="38" t="s">
        <v>1</v>
      </c>
      <c r="C234" s="38" t="s">
        <v>2</v>
      </c>
      <c r="D234" s="38" t="s">
        <v>3</v>
      </c>
      <c r="E234" s="38" t="s">
        <v>4</v>
      </c>
      <c r="F234" s="38" t="s">
        <v>5</v>
      </c>
      <c r="G234" s="38" t="s">
        <v>3</v>
      </c>
      <c r="H234" s="38" t="s">
        <v>4</v>
      </c>
      <c r="I234" s="38" t="s">
        <v>5</v>
      </c>
      <c r="J234" s="36"/>
      <c r="K234" s="37"/>
      <c r="L234" s="37"/>
      <c r="M234" s="37"/>
      <c r="N234" s="36"/>
    </row>
    <row r="235" spans="1:14" ht="15" customHeight="1" x14ac:dyDescent="0.25">
      <c r="A235" s="39">
        <v>1</v>
      </c>
      <c r="B235" s="40">
        <v>2</v>
      </c>
      <c r="C235" s="40">
        <v>3</v>
      </c>
      <c r="D235" s="40">
        <v>4</v>
      </c>
      <c r="E235" s="40">
        <v>5</v>
      </c>
      <c r="F235" s="40">
        <v>6</v>
      </c>
      <c r="G235" s="40">
        <v>7</v>
      </c>
      <c r="H235" s="40">
        <v>8</v>
      </c>
      <c r="I235" s="40">
        <v>9</v>
      </c>
      <c r="J235" s="40">
        <v>10</v>
      </c>
      <c r="K235" s="40">
        <v>11</v>
      </c>
      <c r="L235" s="40">
        <v>12</v>
      </c>
      <c r="M235" s="40">
        <v>13</v>
      </c>
      <c r="N235" s="41">
        <v>14</v>
      </c>
    </row>
    <row r="236" spans="1:14" ht="15" customHeight="1" x14ac:dyDescent="0.25">
      <c r="A236" s="42" t="s">
        <v>14</v>
      </c>
      <c r="B236" s="43" t="s">
        <v>15</v>
      </c>
      <c r="C236" s="43"/>
      <c r="D236" s="43"/>
      <c r="E236" s="44"/>
      <c r="F236" s="44"/>
      <c r="G236" s="44"/>
      <c r="H236" s="44"/>
      <c r="I236" s="45"/>
      <c r="J236" s="46" t="s">
        <v>14</v>
      </c>
      <c r="K236" s="47" t="s">
        <v>15</v>
      </c>
      <c r="L236" s="47"/>
      <c r="M236" s="47"/>
      <c r="N236" s="47"/>
    </row>
    <row r="237" spans="1:14" ht="15" customHeight="1" x14ac:dyDescent="0.25">
      <c r="A237" s="48"/>
      <c r="B237" s="49">
        <v>1</v>
      </c>
      <c r="C237" s="50" t="s">
        <v>57</v>
      </c>
      <c r="D237" s="50"/>
      <c r="E237" s="51"/>
      <c r="F237" s="51"/>
      <c r="G237" s="51"/>
      <c r="H237" s="51"/>
      <c r="I237" s="52"/>
      <c r="J237" s="53">
        <v>1</v>
      </c>
      <c r="K237" s="54" t="s">
        <v>16</v>
      </c>
      <c r="L237" s="55">
        <v>1071401.3700000001</v>
      </c>
      <c r="M237" s="56">
        <f>SUM(M161+L237)</f>
        <v>3551540</v>
      </c>
      <c r="N237" s="57"/>
    </row>
    <row r="238" spans="1:14" ht="15" customHeight="1" x14ac:dyDescent="0.25">
      <c r="A238" s="48"/>
      <c r="B238" s="51"/>
      <c r="C238" s="51"/>
      <c r="D238" s="51"/>
      <c r="E238" s="51"/>
      <c r="F238" s="51"/>
      <c r="G238" s="51"/>
      <c r="H238" s="51"/>
      <c r="I238" s="52"/>
      <c r="J238" s="53">
        <v>2</v>
      </c>
      <c r="K238" s="58" t="s">
        <v>17</v>
      </c>
      <c r="L238" s="59">
        <v>26520</v>
      </c>
      <c r="M238" s="56">
        <f>SUM(M162+L238)</f>
        <v>95513.7</v>
      </c>
      <c r="N238" s="60"/>
    </row>
    <row r="239" spans="1:14" ht="15" customHeight="1" x14ac:dyDescent="0.25">
      <c r="A239" s="48"/>
      <c r="B239" s="51"/>
      <c r="C239" s="51"/>
      <c r="D239" s="51"/>
      <c r="E239" s="51"/>
      <c r="F239" s="51"/>
      <c r="G239" s="51"/>
      <c r="H239" s="51"/>
      <c r="I239" s="52"/>
      <c r="J239" s="53">
        <v>3</v>
      </c>
      <c r="K239" s="58" t="s">
        <v>18</v>
      </c>
      <c r="L239" s="59">
        <v>6630</v>
      </c>
      <c r="M239" s="56">
        <f>SUM(M163+L239)</f>
        <v>98811.6</v>
      </c>
      <c r="N239" s="60"/>
    </row>
    <row r="240" spans="1:14" ht="15" customHeight="1" x14ac:dyDescent="0.25">
      <c r="A240" s="61"/>
      <c r="B240" s="62"/>
      <c r="C240" s="62"/>
      <c r="D240" s="62"/>
      <c r="E240" s="62"/>
      <c r="F240" s="62"/>
      <c r="G240" s="62"/>
      <c r="H240" s="62"/>
      <c r="I240" s="63"/>
      <c r="J240" s="53">
        <v>4</v>
      </c>
      <c r="K240" s="58" t="s">
        <v>19</v>
      </c>
      <c r="L240" s="59">
        <v>22827.5</v>
      </c>
      <c r="M240" s="56">
        <f>SUM(M164+L240)</f>
        <v>91266.5</v>
      </c>
      <c r="N240" s="60"/>
    </row>
    <row r="241" spans="1:14" ht="15" customHeight="1" x14ac:dyDescent="0.25">
      <c r="A241" s="46" t="s">
        <v>20</v>
      </c>
      <c r="B241" s="53">
        <v>5</v>
      </c>
      <c r="C241" s="53">
        <f>SUM(C165+B241)</f>
        <v>17</v>
      </c>
      <c r="D241" s="53">
        <v>21191</v>
      </c>
      <c r="E241" s="53">
        <v>7027</v>
      </c>
      <c r="F241" s="53">
        <f>SUM(E241+D241)</f>
        <v>28218</v>
      </c>
      <c r="G241" s="53">
        <f>SUM(G165+D241)</f>
        <v>82809</v>
      </c>
      <c r="H241" s="53">
        <f>SUM(H165+E241)</f>
        <v>24842</v>
      </c>
      <c r="I241" s="53">
        <f>SUM(H241+G241)</f>
        <v>107651</v>
      </c>
      <c r="J241" s="47" t="s">
        <v>20</v>
      </c>
      <c r="K241" s="47"/>
      <c r="L241" s="64">
        <f>SUM(L237:L240)</f>
        <v>1127378.8700000001</v>
      </c>
      <c r="M241" s="64">
        <f t="shared" ref="M241" si="38">SUM(M237:M240)</f>
        <v>3837131.8000000003</v>
      </c>
      <c r="N241" s="65"/>
    </row>
    <row r="242" spans="1:14" ht="15" customHeight="1" x14ac:dyDescent="0.25">
      <c r="A242" s="42" t="s">
        <v>58</v>
      </c>
      <c r="B242" s="43" t="s">
        <v>59</v>
      </c>
      <c r="C242" s="43"/>
      <c r="D242" s="43"/>
      <c r="E242" s="66"/>
      <c r="F242" s="66"/>
      <c r="G242" s="66"/>
      <c r="H242" s="66"/>
      <c r="I242" s="67"/>
      <c r="J242" s="46" t="s">
        <v>21</v>
      </c>
      <c r="K242" s="47" t="s">
        <v>22</v>
      </c>
      <c r="L242" s="47"/>
      <c r="M242" s="47"/>
      <c r="N242" s="47"/>
    </row>
    <row r="243" spans="1:14" ht="15" customHeight="1" x14ac:dyDescent="0.25">
      <c r="A243" s="48"/>
      <c r="B243" s="49">
        <v>1</v>
      </c>
      <c r="C243" s="51" t="s">
        <v>60</v>
      </c>
      <c r="D243" s="51"/>
      <c r="E243" s="51"/>
      <c r="F243" s="51"/>
      <c r="G243" s="51"/>
      <c r="H243" s="51"/>
      <c r="I243" s="52"/>
      <c r="J243" s="53">
        <v>1</v>
      </c>
      <c r="K243" s="68" t="s">
        <v>23</v>
      </c>
      <c r="L243" s="56">
        <v>6533309.9299999997</v>
      </c>
      <c r="M243" s="56">
        <f t="shared" ref="M243:M250" si="39">SUM(M167+L243)</f>
        <v>29190456.5</v>
      </c>
      <c r="N243" s="57"/>
    </row>
    <row r="244" spans="1:14" ht="15" customHeight="1" x14ac:dyDescent="0.25">
      <c r="A244" s="48"/>
      <c r="B244" s="51"/>
      <c r="C244" s="51"/>
      <c r="D244" s="51"/>
      <c r="E244" s="51"/>
      <c r="F244" s="51"/>
      <c r="G244" s="51"/>
      <c r="H244" s="51"/>
      <c r="I244" s="52"/>
      <c r="J244" s="53">
        <v>2</v>
      </c>
      <c r="K244" s="69" t="s">
        <v>24</v>
      </c>
      <c r="L244" s="64">
        <v>5009884.0999999996</v>
      </c>
      <c r="M244" s="56">
        <f t="shared" si="39"/>
        <v>20986477.960000001</v>
      </c>
      <c r="N244" s="60"/>
    </row>
    <row r="245" spans="1:14" ht="15" customHeight="1" x14ac:dyDescent="0.25">
      <c r="A245" s="48"/>
      <c r="B245" s="51"/>
      <c r="C245" s="51"/>
      <c r="D245" s="51"/>
      <c r="E245" s="51"/>
      <c r="F245" s="51"/>
      <c r="G245" s="51"/>
      <c r="H245" s="51"/>
      <c r="I245" s="52"/>
      <c r="J245" s="53">
        <v>3</v>
      </c>
      <c r="K245" s="69" t="s">
        <v>25</v>
      </c>
      <c r="L245" s="64">
        <v>23010026</v>
      </c>
      <c r="M245" s="56">
        <f t="shared" si="39"/>
        <v>81967074.590000004</v>
      </c>
      <c r="N245" s="60"/>
    </row>
    <row r="246" spans="1:14" ht="15" customHeight="1" x14ac:dyDescent="0.25">
      <c r="A246" s="48"/>
      <c r="B246" s="51"/>
      <c r="C246" s="51"/>
      <c r="D246" s="51"/>
      <c r="E246" s="51"/>
      <c r="F246" s="51"/>
      <c r="G246" s="51"/>
      <c r="H246" s="51"/>
      <c r="I246" s="52"/>
      <c r="J246" s="53">
        <v>4</v>
      </c>
      <c r="K246" s="69" t="s">
        <v>26</v>
      </c>
      <c r="L246" s="64">
        <v>333553</v>
      </c>
      <c r="M246" s="56">
        <f t="shared" si="39"/>
        <v>1626905.2999999998</v>
      </c>
      <c r="N246" s="60"/>
    </row>
    <row r="247" spans="1:14" ht="15" customHeight="1" x14ac:dyDescent="0.25">
      <c r="A247" s="48"/>
      <c r="B247" s="51"/>
      <c r="C247" s="51"/>
      <c r="D247" s="51"/>
      <c r="E247" s="51"/>
      <c r="F247" s="51"/>
      <c r="G247" s="51"/>
      <c r="H247" s="51"/>
      <c r="I247" s="52"/>
      <c r="J247" s="53">
        <v>5</v>
      </c>
      <c r="K247" s="69" t="s">
        <v>27</v>
      </c>
      <c r="L247" s="64">
        <v>810210</v>
      </c>
      <c r="M247" s="56">
        <f t="shared" si="39"/>
        <v>2995736</v>
      </c>
      <c r="N247" s="60"/>
    </row>
    <row r="248" spans="1:14" ht="15" customHeight="1" x14ac:dyDescent="0.25">
      <c r="A248" s="48"/>
      <c r="B248" s="51"/>
      <c r="C248" s="51"/>
      <c r="D248" s="51"/>
      <c r="E248" s="51"/>
      <c r="F248" s="51"/>
      <c r="G248" s="51"/>
      <c r="H248" s="51"/>
      <c r="I248" s="52"/>
      <c r="J248" s="53">
        <v>6</v>
      </c>
      <c r="K248" s="69" t="s">
        <v>28</v>
      </c>
      <c r="L248" s="64">
        <v>4025600</v>
      </c>
      <c r="M248" s="56">
        <f t="shared" si="39"/>
        <v>13763787.5</v>
      </c>
      <c r="N248" s="60"/>
    </row>
    <row r="249" spans="1:14" ht="15" customHeight="1" x14ac:dyDescent="0.25">
      <c r="A249" s="48"/>
      <c r="B249" s="51"/>
      <c r="C249" s="51"/>
      <c r="D249" s="51"/>
      <c r="E249" s="51"/>
      <c r="F249" s="51"/>
      <c r="G249" s="51"/>
      <c r="H249" s="51"/>
      <c r="I249" s="52"/>
      <c r="J249" s="53">
        <v>7</v>
      </c>
      <c r="K249" s="69" t="s">
        <v>29</v>
      </c>
      <c r="L249" s="64">
        <v>1124475</v>
      </c>
      <c r="M249" s="56">
        <f t="shared" si="39"/>
        <v>3911325</v>
      </c>
      <c r="N249" s="60"/>
    </row>
    <row r="250" spans="1:14" ht="15" customHeight="1" x14ac:dyDescent="0.25">
      <c r="A250" s="48"/>
      <c r="B250" s="51"/>
      <c r="C250" s="51"/>
      <c r="D250" s="51"/>
      <c r="E250" s="51"/>
      <c r="F250" s="51"/>
      <c r="G250" s="51"/>
      <c r="H250" s="51"/>
      <c r="I250" s="52"/>
      <c r="J250" s="53">
        <v>8</v>
      </c>
      <c r="K250" s="69" t="s">
        <v>30</v>
      </c>
      <c r="L250" s="64">
        <v>93855</v>
      </c>
      <c r="M250" s="56">
        <f t="shared" si="39"/>
        <v>260600</v>
      </c>
      <c r="N250" s="60"/>
    </row>
    <row r="251" spans="1:14" ht="15" customHeight="1" x14ac:dyDescent="0.25">
      <c r="A251" s="48"/>
      <c r="B251" s="51"/>
      <c r="C251" s="51"/>
      <c r="D251" s="51"/>
      <c r="E251" s="51"/>
      <c r="F251" s="51"/>
      <c r="G251" s="51"/>
      <c r="H251" s="51"/>
      <c r="I251" s="52"/>
      <c r="J251" s="53">
        <v>9</v>
      </c>
      <c r="K251" s="69" t="s">
        <v>19</v>
      </c>
      <c r="L251" s="64">
        <v>1660645</v>
      </c>
      <c r="M251" s="56">
        <f>SUM(M175+L251)</f>
        <v>9400265</v>
      </c>
      <c r="N251" s="60"/>
    </row>
    <row r="252" spans="1:14" ht="15" customHeight="1" x14ac:dyDescent="0.25">
      <c r="A252" s="48"/>
      <c r="B252" s="51"/>
      <c r="C252" s="51"/>
      <c r="D252" s="51"/>
      <c r="E252" s="51"/>
      <c r="F252" s="51"/>
      <c r="G252" s="51"/>
      <c r="H252" s="51"/>
      <c r="I252" s="52"/>
      <c r="J252" s="53">
        <v>10</v>
      </c>
      <c r="K252" s="69" t="s">
        <v>31</v>
      </c>
      <c r="L252" s="64">
        <v>0</v>
      </c>
      <c r="M252" s="56">
        <f t="shared" ref="M252:M260" si="40">SUM(M176+L252)</f>
        <v>0</v>
      </c>
      <c r="N252" s="60"/>
    </row>
    <row r="253" spans="1:14" ht="15" customHeight="1" x14ac:dyDescent="0.25">
      <c r="A253" s="48"/>
      <c r="B253" s="51"/>
      <c r="C253" s="51"/>
      <c r="D253" s="51"/>
      <c r="E253" s="51"/>
      <c r="F253" s="51"/>
      <c r="G253" s="51"/>
      <c r="H253" s="51"/>
      <c r="I253" s="52"/>
      <c r="J253" s="53">
        <v>11</v>
      </c>
      <c r="K253" s="69" t="s">
        <v>32</v>
      </c>
      <c r="L253" s="64">
        <v>0</v>
      </c>
      <c r="M253" s="56">
        <f t="shared" si="40"/>
        <v>0</v>
      </c>
      <c r="N253" s="60"/>
    </row>
    <row r="254" spans="1:14" ht="15" customHeight="1" x14ac:dyDescent="0.25">
      <c r="A254" s="48"/>
      <c r="B254" s="51"/>
      <c r="C254" s="51"/>
      <c r="D254" s="51"/>
      <c r="E254" s="51"/>
      <c r="F254" s="51"/>
      <c r="G254" s="51"/>
      <c r="H254" s="51"/>
      <c r="I254" s="52"/>
      <c r="J254" s="53">
        <v>12</v>
      </c>
      <c r="K254" s="69" t="s">
        <v>33</v>
      </c>
      <c r="L254" s="64">
        <v>353867.52000000002</v>
      </c>
      <c r="M254" s="56">
        <f t="shared" si="40"/>
        <v>1085739.48</v>
      </c>
      <c r="N254" s="60"/>
    </row>
    <row r="255" spans="1:14" ht="15" customHeight="1" x14ac:dyDescent="0.25">
      <c r="A255" s="48"/>
      <c r="B255" s="51"/>
      <c r="C255" s="51"/>
      <c r="D255" s="51"/>
      <c r="E255" s="51"/>
      <c r="F255" s="51"/>
      <c r="G255" s="51"/>
      <c r="H255" s="51"/>
      <c r="I255" s="52"/>
      <c r="J255" s="53">
        <v>13</v>
      </c>
      <c r="K255" s="69" t="s">
        <v>34</v>
      </c>
      <c r="L255" s="64">
        <v>1416897.3</v>
      </c>
      <c r="M255" s="56">
        <f t="shared" si="40"/>
        <v>4287509.8</v>
      </c>
      <c r="N255" s="60"/>
    </row>
    <row r="256" spans="1:14" ht="15" customHeight="1" x14ac:dyDescent="0.25">
      <c r="A256" s="48"/>
      <c r="B256" s="51"/>
      <c r="C256" s="51"/>
      <c r="D256" s="51"/>
      <c r="E256" s="51"/>
      <c r="F256" s="51"/>
      <c r="G256" s="51"/>
      <c r="H256" s="51"/>
      <c r="I256" s="52"/>
      <c r="J256" s="53">
        <v>14</v>
      </c>
      <c r="K256" s="69" t="s">
        <v>35</v>
      </c>
      <c r="L256" s="64">
        <v>3300</v>
      </c>
      <c r="M256" s="56">
        <f t="shared" si="40"/>
        <v>4394.3</v>
      </c>
      <c r="N256" s="60"/>
    </row>
    <row r="257" spans="1:14" ht="15" customHeight="1" x14ac:dyDescent="0.25">
      <c r="A257" s="48"/>
      <c r="B257" s="51"/>
      <c r="C257" s="51"/>
      <c r="D257" s="51"/>
      <c r="E257" s="51"/>
      <c r="F257" s="51"/>
      <c r="G257" s="51"/>
      <c r="H257" s="51"/>
      <c r="I257" s="52"/>
      <c r="J257" s="53">
        <v>15</v>
      </c>
      <c r="K257" s="69" t="s">
        <v>36</v>
      </c>
      <c r="L257" s="64">
        <v>0</v>
      </c>
      <c r="M257" s="56">
        <f t="shared" si="40"/>
        <v>0</v>
      </c>
      <c r="N257" s="60"/>
    </row>
    <row r="258" spans="1:14" ht="15" customHeight="1" x14ac:dyDescent="0.25">
      <c r="A258" s="48"/>
      <c r="B258" s="51"/>
      <c r="C258" s="51"/>
      <c r="D258" s="51"/>
      <c r="E258" s="51"/>
      <c r="F258" s="51"/>
      <c r="G258" s="51"/>
      <c r="H258" s="51"/>
      <c r="I258" s="52"/>
      <c r="J258" s="53">
        <v>16</v>
      </c>
      <c r="K258" s="69" t="s">
        <v>37</v>
      </c>
      <c r="L258" s="64">
        <v>260.10000000000002</v>
      </c>
      <c r="M258" s="56">
        <f t="shared" si="40"/>
        <v>499.8</v>
      </c>
      <c r="N258" s="60"/>
    </row>
    <row r="259" spans="1:14" ht="15" customHeight="1" x14ac:dyDescent="0.25">
      <c r="A259" s="48"/>
      <c r="B259" s="51"/>
      <c r="C259" s="51"/>
      <c r="D259" s="51"/>
      <c r="E259" s="51"/>
      <c r="F259" s="51"/>
      <c r="G259" s="51"/>
      <c r="H259" s="51"/>
      <c r="I259" s="52"/>
      <c r="J259" s="53">
        <v>17</v>
      </c>
      <c r="K259" s="69" t="s">
        <v>109</v>
      </c>
      <c r="L259" s="64">
        <v>129000</v>
      </c>
      <c r="M259" s="56">
        <f t="shared" si="40"/>
        <v>585000</v>
      </c>
      <c r="N259" s="60"/>
    </row>
    <row r="260" spans="1:14" ht="15" customHeight="1" x14ac:dyDescent="0.25">
      <c r="A260" s="61"/>
      <c r="B260" s="62"/>
      <c r="C260" s="62"/>
      <c r="D260" s="62"/>
      <c r="E260" s="62"/>
      <c r="F260" s="62"/>
      <c r="G260" s="62"/>
      <c r="H260" s="62"/>
      <c r="I260" s="63"/>
      <c r="J260" s="53">
        <v>18</v>
      </c>
      <c r="K260" s="69" t="s">
        <v>38</v>
      </c>
      <c r="L260" s="64">
        <v>0</v>
      </c>
      <c r="M260" s="56">
        <f t="shared" si="40"/>
        <v>0</v>
      </c>
      <c r="N260" s="60"/>
    </row>
    <row r="261" spans="1:14" ht="15" customHeight="1" x14ac:dyDescent="0.25">
      <c r="A261" s="70" t="s">
        <v>60</v>
      </c>
      <c r="B261" s="53">
        <v>2798</v>
      </c>
      <c r="C261" s="53">
        <f>SUM(C185+B261)</f>
        <v>11576</v>
      </c>
      <c r="D261" s="53">
        <v>1344</v>
      </c>
      <c r="E261" s="53">
        <v>1454</v>
      </c>
      <c r="F261" s="53">
        <f>SUM(E261+D261)</f>
        <v>2798</v>
      </c>
      <c r="G261" s="53">
        <f>SUM(G185+D261)</f>
        <v>5509</v>
      </c>
      <c r="H261" s="53">
        <f>SUM(H185+E261)</f>
        <v>6067</v>
      </c>
      <c r="I261" s="53">
        <f>SUM(H261+G261)</f>
        <v>11576</v>
      </c>
      <c r="J261" s="47" t="s">
        <v>39</v>
      </c>
      <c r="K261" s="47"/>
      <c r="L261" s="64">
        <f t="shared" ref="L261:M261" si="41">SUM(L243:L260)</f>
        <v>44504882.950000003</v>
      </c>
      <c r="M261" s="64">
        <f t="shared" si="41"/>
        <v>170065771.23000005</v>
      </c>
      <c r="N261" s="60"/>
    </row>
    <row r="262" spans="1:14" ht="15" customHeight="1" x14ac:dyDescent="0.25">
      <c r="A262" s="71"/>
      <c r="B262" s="51"/>
      <c r="C262" s="51"/>
      <c r="D262" s="51"/>
      <c r="E262" s="51"/>
      <c r="F262" s="51"/>
      <c r="G262" s="51"/>
      <c r="H262" s="51"/>
      <c r="I262" s="51"/>
      <c r="J262" s="72" t="s">
        <v>40</v>
      </c>
      <c r="K262" s="73"/>
      <c r="L262" s="74">
        <f>SUM(L241+L261)</f>
        <v>45632261.82</v>
      </c>
      <c r="M262" s="74">
        <f>SUM(M241+M261)</f>
        <v>173902903.03000006</v>
      </c>
      <c r="N262" s="65"/>
    </row>
    <row r="263" spans="1:14" ht="15" customHeight="1" x14ac:dyDescent="0.25">
      <c r="A263" s="42" t="s">
        <v>61</v>
      </c>
      <c r="B263" s="43" t="s">
        <v>62</v>
      </c>
      <c r="C263" s="43"/>
      <c r="D263" s="43"/>
      <c r="E263" s="66"/>
      <c r="F263" s="66"/>
      <c r="G263" s="66"/>
      <c r="H263" s="66"/>
      <c r="I263" s="67"/>
      <c r="J263" s="46" t="s">
        <v>41</v>
      </c>
      <c r="K263" s="47" t="s">
        <v>42</v>
      </c>
      <c r="L263" s="47"/>
      <c r="M263" s="47"/>
      <c r="N263" s="47"/>
    </row>
    <row r="264" spans="1:14" ht="15" customHeight="1" x14ac:dyDescent="0.25">
      <c r="A264" s="48"/>
      <c r="B264" s="51"/>
      <c r="C264" s="51"/>
      <c r="D264" s="51"/>
      <c r="E264" s="51"/>
      <c r="F264" s="51"/>
      <c r="G264" s="51"/>
      <c r="H264" s="51"/>
      <c r="I264" s="52"/>
      <c r="J264" s="53">
        <v>1</v>
      </c>
      <c r="K264" s="54" t="s">
        <v>16</v>
      </c>
      <c r="L264" s="56">
        <v>623758.75</v>
      </c>
      <c r="M264" s="56">
        <f>SUM(M188+L264)</f>
        <v>2799667.77</v>
      </c>
      <c r="N264" s="57"/>
    </row>
    <row r="265" spans="1:14" ht="15" customHeight="1" x14ac:dyDescent="0.25">
      <c r="A265" s="48"/>
      <c r="B265" s="51"/>
      <c r="C265" s="51"/>
      <c r="D265" s="51"/>
      <c r="E265" s="51"/>
      <c r="F265" s="51"/>
      <c r="G265" s="51"/>
      <c r="H265" s="51"/>
      <c r="I265" s="52"/>
      <c r="J265" s="53">
        <v>2</v>
      </c>
      <c r="K265" s="58" t="s">
        <v>17</v>
      </c>
      <c r="L265" s="64">
        <v>53055</v>
      </c>
      <c r="M265" s="56">
        <f>SUM(M189+L265)</f>
        <v>194280.6</v>
      </c>
      <c r="N265" s="60"/>
    </row>
    <row r="266" spans="1:14" ht="15" customHeight="1" x14ac:dyDescent="0.25">
      <c r="A266" s="61"/>
      <c r="B266" s="62"/>
      <c r="C266" s="62"/>
      <c r="D266" s="62"/>
      <c r="E266" s="62"/>
      <c r="F266" s="62"/>
      <c r="G266" s="62"/>
      <c r="H266" s="62"/>
      <c r="I266" s="63"/>
      <c r="J266" s="75">
        <v>3</v>
      </c>
      <c r="K266" s="76" t="s">
        <v>18</v>
      </c>
      <c r="L266" s="77">
        <v>39780</v>
      </c>
      <c r="M266" s="56">
        <f>SUM(M190+L266)</f>
        <v>144960</v>
      </c>
      <c r="N266" s="60"/>
    </row>
    <row r="267" spans="1:14" ht="15" customHeight="1" x14ac:dyDescent="0.25">
      <c r="A267" s="46" t="s">
        <v>43</v>
      </c>
      <c r="B267" s="53">
        <v>4</v>
      </c>
      <c r="C267" s="53">
        <f>SUM(C191+B267)</f>
        <v>21</v>
      </c>
      <c r="D267" s="53">
        <v>5790</v>
      </c>
      <c r="E267" s="53">
        <v>0</v>
      </c>
      <c r="F267" s="53">
        <f>SUM(E267+D267)</f>
        <v>5790</v>
      </c>
      <c r="G267" s="53">
        <f>SUM(G191+D267)</f>
        <v>37236</v>
      </c>
      <c r="H267" s="53">
        <f>SUM(H191+E267)</f>
        <v>1120</v>
      </c>
      <c r="I267" s="53">
        <f>SUM(H267+G267)</f>
        <v>38356</v>
      </c>
      <c r="J267" s="58"/>
      <c r="K267" s="58" t="s">
        <v>43</v>
      </c>
      <c r="L267" s="64">
        <f t="shared" ref="L267:M267" si="42">SUM(L264:L266)</f>
        <v>716593.75</v>
      </c>
      <c r="M267" s="64">
        <f t="shared" si="42"/>
        <v>3138908.37</v>
      </c>
      <c r="N267" s="65"/>
    </row>
    <row r="268" spans="1:14" ht="15" customHeight="1" x14ac:dyDescent="0.25">
      <c r="A268" s="46" t="s">
        <v>63</v>
      </c>
      <c r="B268" s="78" t="s">
        <v>64</v>
      </c>
      <c r="C268" s="79"/>
      <c r="D268" s="80" t="s">
        <v>65</v>
      </c>
      <c r="E268" s="81"/>
      <c r="F268" s="81"/>
      <c r="G268" s="81"/>
      <c r="H268" s="81"/>
      <c r="I268" s="82"/>
      <c r="J268" s="46" t="s">
        <v>44</v>
      </c>
      <c r="K268" s="47" t="s">
        <v>45</v>
      </c>
      <c r="L268" s="47"/>
      <c r="M268" s="47"/>
      <c r="N268" s="47"/>
    </row>
    <row r="269" spans="1:14" ht="15" customHeight="1" x14ac:dyDescent="0.25">
      <c r="A269" s="46" t="s">
        <v>46</v>
      </c>
      <c r="B269" s="83" t="s">
        <v>66</v>
      </c>
      <c r="C269" s="83"/>
      <c r="D269" s="83"/>
      <c r="E269" s="83"/>
      <c r="F269" s="83"/>
      <c r="G269" s="83"/>
      <c r="H269" s="83"/>
      <c r="I269" s="83"/>
      <c r="J269" s="47" t="s">
        <v>46</v>
      </c>
      <c r="K269" s="73"/>
      <c r="L269" s="74">
        <v>0</v>
      </c>
      <c r="M269" s="56">
        <f>SUM(M193+L269)</f>
        <v>0</v>
      </c>
      <c r="N269" s="52"/>
    </row>
    <row r="270" spans="1:14" ht="15" customHeight="1" x14ac:dyDescent="0.25">
      <c r="A270" s="42" t="s">
        <v>47</v>
      </c>
      <c r="B270" s="84" t="s">
        <v>48</v>
      </c>
      <c r="C270" s="84"/>
      <c r="D270" s="84"/>
      <c r="E270" s="66"/>
      <c r="F270" s="66"/>
      <c r="G270" s="66"/>
      <c r="H270" s="66"/>
      <c r="I270" s="67"/>
      <c r="J270" s="46" t="s">
        <v>47</v>
      </c>
      <c r="K270" s="47" t="s">
        <v>48</v>
      </c>
      <c r="L270" s="47"/>
      <c r="M270" s="47"/>
      <c r="N270" s="47"/>
    </row>
    <row r="271" spans="1:14" ht="15" customHeight="1" x14ac:dyDescent="0.25">
      <c r="A271" s="48"/>
      <c r="B271" s="51"/>
      <c r="C271" s="51"/>
      <c r="D271" s="51"/>
      <c r="E271" s="51"/>
      <c r="F271" s="51"/>
      <c r="G271" s="51"/>
      <c r="H271" s="51"/>
      <c r="I271" s="52"/>
      <c r="J271" s="85">
        <v>1</v>
      </c>
      <c r="K271" s="68" t="s">
        <v>31</v>
      </c>
      <c r="L271" s="56">
        <v>12336763.630000001</v>
      </c>
      <c r="M271" s="56">
        <f t="shared" ref="M271:M285" si="43">SUM(M195+L271)</f>
        <v>46016236.130000003</v>
      </c>
      <c r="N271" s="57"/>
    </row>
    <row r="272" spans="1:14" ht="15" customHeight="1" x14ac:dyDescent="0.25">
      <c r="A272" s="48"/>
      <c r="B272" s="51"/>
      <c r="C272" s="51"/>
      <c r="D272" s="51"/>
      <c r="E272" s="51"/>
      <c r="F272" s="51"/>
      <c r="G272" s="51"/>
      <c r="H272" s="51"/>
      <c r="I272" s="52"/>
      <c r="J272" s="53">
        <v>2</v>
      </c>
      <c r="K272" s="69" t="s">
        <v>28</v>
      </c>
      <c r="L272" s="64">
        <v>569740.67000000004</v>
      </c>
      <c r="M272" s="56">
        <f t="shared" si="43"/>
        <v>6841950.1799999997</v>
      </c>
      <c r="N272" s="60"/>
    </row>
    <row r="273" spans="1:14" ht="15" customHeight="1" x14ac:dyDescent="0.25">
      <c r="A273" s="48"/>
      <c r="B273" s="51"/>
      <c r="C273" s="51"/>
      <c r="D273" s="51"/>
      <c r="E273" s="51"/>
      <c r="F273" s="51"/>
      <c r="G273" s="51"/>
      <c r="H273" s="51"/>
      <c r="I273" s="52"/>
      <c r="J273" s="53">
        <v>3</v>
      </c>
      <c r="K273" s="69" t="s">
        <v>49</v>
      </c>
      <c r="L273" s="64">
        <v>0</v>
      </c>
      <c r="M273" s="56">
        <f t="shared" si="43"/>
        <v>0</v>
      </c>
      <c r="N273" s="60"/>
    </row>
    <row r="274" spans="1:14" ht="15" customHeight="1" x14ac:dyDescent="0.25">
      <c r="A274" s="48"/>
      <c r="B274" s="51"/>
      <c r="C274" s="51"/>
      <c r="D274" s="51"/>
      <c r="E274" s="51"/>
      <c r="F274" s="51"/>
      <c r="G274" s="51"/>
      <c r="H274" s="51"/>
      <c r="I274" s="52"/>
      <c r="J274" s="53">
        <v>4</v>
      </c>
      <c r="K274" s="69" t="s">
        <v>33</v>
      </c>
      <c r="L274" s="64">
        <v>5617.5</v>
      </c>
      <c r="M274" s="56">
        <f t="shared" si="43"/>
        <v>23650</v>
      </c>
      <c r="N274" s="60"/>
    </row>
    <row r="275" spans="1:14" ht="15" customHeight="1" x14ac:dyDescent="0.25">
      <c r="A275" s="48"/>
      <c r="B275" s="51"/>
      <c r="C275" s="51"/>
      <c r="D275" s="51"/>
      <c r="E275" s="51"/>
      <c r="F275" s="51"/>
      <c r="G275" s="51"/>
      <c r="H275" s="51"/>
      <c r="I275" s="52"/>
      <c r="J275" s="53">
        <v>5</v>
      </c>
      <c r="K275" s="69" t="s">
        <v>50</v>
      </c>
      <c r="L275" s="64">
        <v>786450</v>
      </c>
      <c r="M275" s="56">
        <f t="shared" si="43"/>
        <v>3311000</v>
      </c>
      <c r="N275" s="60"/>
    </row>
    <row r="276" spans="1:14" ht="15" customHeight="1" x14ac:dyDescent="0.25">
      <c r="A276" s="48"/>
      <c r="B276" s="51"/>
      <c r="C276" s="51"/>
      <c r="D276" s="51"/>
      <c r="E276" s="51"/>
      <c r="F276" s="51"/>
      <c r="G276" s="51"/>
      <c r="H276" s="51"/>
      <c r="I276" s="52"/>
      <c r="J276" s="53">
        <v>6</v>
      </c>
      <c r="K276" s="69" t="s">
        <v>32</v>
      </c>
      <c r="L276" s="64">
        <v>0</v>
      </c>
      <c r="M276" s="56">
        <f t="shared" si="43"/>
        <v>0</v>
      </c>
      <c r="N276" s="60"/>
    </row>
    <row r="277" spans="1:14" ht="15" customHeight="1" x14ac:dyDescent="0.25">
      <c r="A277" s="48"/>
      <c r="B277" s="51"/>
      <c r="C277" s="51"/>
      <c r="D277" s="51"/>
      <c r="E277" s="51"/>
      <c r="F277" s="51"/>
      <c r="G277" s="51"/>
      <c r="H277" s="51"/>
      <c r="I277" s="52"/>
      <c r="J277" s="53">
        <v>7</v>
      </c>
      <c r="K277" s="69" t="s">
        <v>51</v>
      </c>
      <c r="L277" s="64">
        <v>5040</v>
      </c>
      <c r="M277" s="56">
        <f t="shared" si="43"/>
        <v>214540</v>
      </c>
      <c r="N277" s="60"/>
    </row>
    <row r="278" spans="1:14" ht="15" customHeight="1" x14ac:dyDescent="0.25">
      <c r="A278" s="48"/>
      <c r="B278" s="51"/>
      <c r="C278" s="51"/>
      <c r="D278" s="51"/>
      <c r="E278" s="51"/>
      <c r="F278" s="51"/>
      <c r="G278" s="51"/>
      <c r="H278" s="51"/>
      <c r="I278" s="52"/>
      <c r="J278" s="53">
        <v>8</v>
      </c>
      <c r="K278" s="69" t="s">
        <v>52</v>
      </c>
      <c r="L278" s="64">
        <v>1290225</v>
      </c>
      <c r="M278" s="56">
        <f t="shared" si="43"/>
        <v>6459870</v>
      </c>
      <c r="N278" s="60"/>
    </row>
    <row r="279" spans="1:14" ht="15" customHeight="1" x14ac:dyDescent="0.25">
      <c r="A279" s="48"/>
      <c r="B279" s="51"/>
      <c r="C279" s="51"/>
      <c r="D279" s="51"/>
      <c r="E279" s="51"/>
      <c r="F279" s="51"/>
      <c r="G279" s="51"/>
      <c r="H279" s="51"/>
      <c r="I279" s="52"/>
      <c r="J279" s="53">
        <v>9</v>
      </c>
      <c r="K279" s="69" t="s">
        <v>53</v>
      </c>
      <c r="L279" s="64">
        <v>0</v>
      </c>
      <c r="M279" s="56">
        <f t="shared" si="43"/>
        <v>0</v>
      </c>
      <c r="N279" s="60"/>
    </row>
    <row r="280" spans="1:14" ht="15" customHeight="1" x14ac:dyDescent="0.25">
      <c r="A280" s="48"/>
      <c r="B280" s="51"/>
      <c r="C280" s="51"/>
      <c r="D280" s="51"/>
      <c r="E280" s="51"/>
      <c r="F280" s="51"/>
      <c r="G280" s="51"/>
      <c r="H280" s="51"/>
      <c r="I280" s="52"/>
      <c r="J280" s="53">
        <v>10</v>
      </c>
      <c r="K280" s="69" t="s">
        <v>30</v>
      </c>
      <c r="L280" s="64">
        <v>0</v>
      </c>
      <c r="M280" s="56">
        <f t="shared" si="43"/>
        <v>0</v>
      </c>
      <c r="N280" s="60"/>
    </row>
    <row r="281" spans="1:14" ht="15" customHeight="1" x14ac:dyDescent="0.25">
      <c r="A281" s="48"/>
      <c r="B281" s="51"/>
      <c r="C281" s="51"/>
      <c r="D281" s="51"/>
      <c r="E281" s="51"/>
      <c r="F281" s="51"/>
      <c r="G281" s="51"/>
      <c r="H281" s="51"/>
      <c r="I281" s="52"/>
      <c r="J281" s="53">
        <v>11</v>
      </c>
      <c r="K281" s="69" t="s">
        <v>27</v>
      </c>
      <c r="L281" s="64">
        <v>221565</v>
      </c>
      <c r="M281" s="56">
        <f t="shared" si="43"/>
        <v>1388906</v>
      </c>
      <c r="N281" s="60"/>
    </row>
    <row r="282" spans="1:14" ht="15" customHeight="1" x14ac:dyDescent="0.25">
      <c r="A282" s="48"/>
      <c r="B282" s="51"/>
      <c r="C282" s="51"/>
      <c r="D282" s="51"/>
      <c r="E282" s="51"/>
      <c r="F282" s="51"/>
      <c r="G282" s="51"/>
      <c r="H282" s="51"/>
      <c r="I282" s="52"/>
      <c r="J282" s="53">
        <v>12</v>
      </c>
      <c r="K282" s="69" t="s">
        <v>54</v>
      </c>
      <c r="L282" s="64">
        <v>0</v>
      </c>
      <c r="M282" s="56">
        <f t="shared" si="43"/>
        <v>55188</v>
      </c>
      <c r="N282" s="60"/>
    </row>
    <row r="283" spans="1:14" ht="15" customHeight="1" x14ac:dyDescent="0.25">
      <c r="A283" s="48"/>
      <c r="B283" s="51"/>
      <c r="C283" s="51"/>
      <c r="D283" s="51"/>
      <c r="E283" s="51"/>
      <c r="F283" s="51"/>
      <c r="G283" s="51"/>
      <c r="H283" s="51"/>
      <c r="I283" s="52"/>
      <c r="J283" s="53">
        <v>13</v>
      </c>
      <c r="K283" s="69" t="s">
        <v>108</v>
      </c>
      <c r="L283" s="64">
        <v>0</v>
      </c>
      <c r="M283" s="56">
        <f t="shared" si="43"/>
        <v>0</v>
      </c>
      <c r="N283" s="60"/>
    </row>
    <row r="284" spans="1:14" ht="15" customHeight="1" x14ac:dyDescent="0.25">
      <c r="A284" s="48"/>
      <c r="B284" s="51"/>
      <c r="C284" s="51"/>
      <c r="D284" s="51"/>
      <c r="E284" s="51"/>
      <c r="F284" s="51"/>
      <c r="G284" s="51"/>
      <c r="H284" s="51"/>
      <c r="I284" s="52"/>
      <c r="J284" s="53">
        <v>14</v>
      </c>
      <c r="K284" s="69" t="s">
        <v>55</v>
      </c>
      <c r="L284" s="64">
        <v>0</v>
      </c>
      <c r="M284" s="56">
        <f t="shared" si="43"/>
        <v>0</v>
      </c>
      <c r="N284" s="60"/>
    </row>
    <row r="285" spans="1:14" ht="15" customHeight="1" x14ac:dyDescent="0.25">
      <c r="A285" s="61"/>
      <c r="B285" s="62"/>
      <c r="C285" s="62"/>
      <c r="D285" s="62"/>
      <c r="E285" s="62"/>
      <c r="F285" s="62"/>
      <c r="G285" s="62"/>
      <c r="H285" s="62"/>
      <c r="I285" s="63"/>
      <c r="J285" s="75">
        <v>15</v>
      </c>
      <c r="K285" s="76" t="s">
        <v>38</v>
      </c>
      <c r="L285" s="64">
        <v>0</v>
      </c>
      <c r="M285" s="56">
        <f t="shared" si="43"/>
        <v>0</v>
      </c>
      <c r="N285" s="60"/>
    </row>
    <row r="286" spans="1:14" ht="15" customHeight="1" x14ac:dyDescent="0.25">
      <c r="A286" s="46" t="s">
        <v>56</v>
      </c>
      <c r="B286" s="53">
        <v>0</v>
      </c>
      <c r="C286" s="53">
        <v>0</v>
      </c>
      <c r="D286" s="53">
        <f t="shared" ref="D286:E286" si="44">SUM(D241+D267)</f>
        <v>26981</v>
      </c>
      <c r="E286" s="53">
        <f t="shared" si="44"/>
        <v>7027</v>
      </c>
      <c r="F286" s="53">
        <f>SUM(E286+D286)</f>
        <v>34008</v>
      </c>
      <c r="G286" s="53">
        <f>SUM(G241+G267)</f>
        <v>120045</v>
      </c>
      <c r="H286" s="53">
        <f>SUM(H241+H267)</f>
        <v>25962</v>
      </c>
      <c r="I286" s="53">
        <f>SUM(H286+G286)</f>
        <v>146007</v>
      </c>
      <c r="J286" s="47" t="s">
        <v>56</v>
      </c>
      <c r="K286" s="47"/>
      <c r="L286" s="64">
        <f t="shared" ref="L286" si="45">SUM(L271:L285)</f>
        <v>15215401.800000001</v>
      </c>
      <c r="M286" s="64">
        <f>SUM(M271:M285)</f>
        <v>64311340.310000002</v>
      </c>
      <c r="N286" s="65"/>
    </row>
    <row r="287" spans="1:14" ht="15" customHeight="1" x14ac:dyDescent="0.25">
      <c r="A287" s="46" t="s">
        <v>67</v>
      </c>
      <c r="B287" s="47" t="s">
        <v>68</v>
      </c>
      <c r="C287" s="47"/>
      <c r="D287" s="47"/>
      <c r="E287" s="58"/>
      <c r="F287" s="58"/>
      <c r="G287" s="58"/>
      <c r="H287" s="58"/>
      <c r="I287" s="58"/>
      <c r="J287" s="46" t="s">
        <v>67</v>
      </c>
      <c r="K287" s="86" t="s">
        <v>69</v>
      </c>
      <c r="L287" s="87"/>
      <c r="M287" s="87"/>
      <c r="N287" s="88"/>
    </row>
    <row r="288" spans="1:14" ht="26.25" customHeight="1" x14ac:dyDescent="0.25">
      <c r="A288" s="89" t="s">
        <v>70</v>
      </c>
      <c r="B288" s="75">
        <v>81</v>
      </c>
      <c r="C288" s="75">
        <f>SUM(C212+B288)</f>
        <v>231</v>
      </c>
      <c r="D288" s="75">
        <v>1467</v>
      </c>
      <c r="E288" s="75">
        <v>0</v>
      </c>
      <c r="F288" s="75">
        <f>SUM(E288+D288)</f>
        <v>1467</v>
      </c>
      <c r="G288" s="75">
        <f>SUM(G212+D288)</f>
        <v>17114</v>
      </c>
      <c r="H288" s="75">
        <f>SUM(H212+E288)</f>
        <v>0</v>
      </c>
      <c r="I288" s="75">
        <f>SUM(H288+G288)</f>
        <v>17114</v>
      </c>
      <c r="J288" s="90" t="s">
        <v>70</v>
      </c>
      <c r="K288" s="91" t="s">
        <v>105</v>
      </c>
      <c r="L288" s="59">
        <v>31833.9</v>
      </c>
      <c r="M288" s="59">
        <f>SUM(M212+L288)</f>
        <v>211618.4</v>
      </c>
      <c r="N288" s="92"/>
    </row>
    <row r="289" spans="1:14" ht="15" customHeight="1" x14ac:dyDescent="0.25">
      <c r="A289" s="46" t="s">
        <v>71</v>
      </c>
      <c r="B289" s="93" t="s">
        <v>72</v>
      </c>
      <c r="C289" s="93"/>
      <c r="D289" s="93"/>
      <c r="E289" s="58"/>
      <c r="F289" s="58"/>
      <c r="G289" s="58"/>
      <c r="H289" s="58"/>
      <c r="I289" s="58"/>
      <c r="J289" s="46" t="s">
        <v>71</v>
      </c>
      <c r="K289" s="86" t="s">
        <v>72</v>
      </c>
      <c r="L289" s="87"/>
      <c r="M289" s="87"/>
      <c r="N289" s="88"/>
    </row>
    <row r="290" spans="1:14" ht="54" customHeight="1" x14ac:dyDescent="0.25">
      <c r="A290" s="89" t="s">
        <v>73</v>
      </c>
      <c r="B290" s="75">
        <v>3153</v>
      </c>
      <c r="C290" s="75">
        <f>SUM(C214+B290)</f>
        <v>12818</v>
      </c>
      <c r="D290" s="75">
        <v>34748</v>
      </c>
      <c r="E290" s="75">
        <v>6086</v>
      </c>
      <c r="F290" s="75">
        <f>SUM(E290+D290)</f>
        <v>40834</v>
      </c>
      <c r="G290" s="75">
        <f>SUM(G214+D290)</f>
        <v>125906</v>
      </c>
      <c r="H290" s="75">
        <f>SUM(H214+E290)</f>
        <v>23243</v>
      </c>
      <c r="I290" s="75">
        <f>SUM(H290+G290)</f>
        <v>149149</v>
      </c>
      <c r="J290" s="90" t="s">
        <v>106</v>
      </c>
      <c r="K290" s="94" t="s">
        <v>107</v>
      </c>
      <c r="L290" s="95">
        <v>0</v>
      </c>
      <c r="M290" s="96">
        <f>SUM(L290+M214)</f>
        <v>0</v>
      </c>
      <c r="N290" s="92"/>
    </row>
    <row r="291" spans="1:14" ht="15" customHeight="1" x14ac:dyDescent="0.25">
      <c r="A291" s="47" t="s">
        <v>74</v>
      </c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</row>
    <row r="292" spans="1:14" ht="15" customHeight="1" x14ac:dyDescent="0.25">
      <c r="A292" s="58" t="s">
        <v>75</v>
      </c>
      <c r="B292" s="97">
        <f t="shared" ref="B292:I292" si="46">B241</f>
        <v>5</v>
      </c>
      <c r="C292" s="97">
        <f t="shared" si="46"/>
        <v>17</v>
      </c>
      <c r="D292" s="97">
        <f t="shared" si="46"/>
        <v>21191</v>
      </c>
      <c r="E292" s="97">
        <f t="shared" si="46"/>
        <v>7027</v>
      </c>
      <c r="F292" s="97">
        <f t="shared" si="46"/>
        <v>28218</v>
      </c>
      <c r="G292" s="97">
        <f t="shared" si="46"/>
        <v>82809</v>
      </c>
      <c r="H292" s="97">
        <f t="shared" si="46"/>
        <v>24842</v>
      </c>
      <c r="I292" s="97">
        <f t="shared" si="46"/>
        <v>107651</v>
      </c>
      <c r="J292" s="51"/>
      <c r="K292" s="51"/>
      <c r="L292" s="51"/>
      <c r="M292" s="51"/>
      <c r="N292" s="52"/>
    </row>
    <row r="293" spans="1:14" ht="15" customHeight="1" x14ac:dyDescent="0.25">
      <c r="A293" s="58" t="s">
        <v>76</v>
      </c>
      <c r="B293" s="97">
        <f t="shared" ref="B293:I293" si="47">B267</f>
        <v>4</v>
      </c>
      <c r="C293" s="97">
        <f t="shared" si="47"/>
        <v>21</v>
      </c>
      <c r="D293" s="97">
        <f t="shared" si="47"/>
        <v>5790</v>
      </c>
      <c r="E293" s="97">
        <f t="shared" si="47"/>
        <v>0</v>
      </c>
      <c r="F293" s="97">
        <f t="shared" si="47"/>
        <v>5790</v>
      </c>
      <c r="G293" s="97">
        <f t="shared" si="47"/>
        <v>37236</v>
      </c>
      <c r="H293" s="97">
        <f t="shared" si="47"/>
        <v>1120</v>
      </c>
      <c r="I293" s="97">
        <f t="shared" si="47"/>
        <v>38356</v>
      </c>
      <c r="J293" s="51"/>
      <c r="K293" s="51"/>
      <c r="L293" s="51"/>
      <c r="M293" s="51"/>
      <c r="N293" s="52"/>
    </row>
    <row r="294" spans="1:14" ht="15" customHeight="1" x14ac:dyDescent="0.25">
      <c r="A294" s="58" t="s">
        <v>77</v>
      </c>
      <c r="B294" s="97">
        <f>SUM(B292:B293)</f>
        <v>9</v>
      </c>
      <c r="C294" s="97">
        <f t="shared" ref="C294:I294" si="48">SUM(C292:C293)</f>
        <v>38</v>
      </c>
      <c r="D294" s="97">
        <f t="shared" si="48"/>
        <v>26981</v>
      </c>
      <c r="E294" s="97">
        <f t="shared" si="48"/>
        <v>7027</v>
      </c>
      <c r="F294" s="97">
        <f t="shared" si="48"/>
        <v>34008</v>
      </c>
      <c r="G294" s="97">
        <f t="shared" si="48"/>
        <v>120045</v>
      </c>
      <c r="H294" s="97">
        <f t="shared" si="48"/>
        <v>25962</v>
      </c>
      <c r="I294" s="97">
        <f t="shared" si="48"/>
        <v>146007</v>
      </c>
      <c r="J294" s="51"/>
      <c r="K294" s="51"/>
      <c r="L294" s="51"/>
      <c r="M294" s="51"/>
      <c r="N294" s="52"/>
    </row>
    <row r="295" spans="1:14" ht="15" customHeight="1" x14ac:dyDescent="0.25">
      <c r="A295" s="58" t="s">
        <v>78</v>
      </c>
      <c r="B295" s="97">
        <f t="shared" ref="B295:I295" si="49">B288</f>
        <v>81</v>
      </c>
      <c r="C295" s="97">
        <f t="shared" si="49"/>
        <v>231</v>
      </c>
      <c r="D295" s="97">
        <f t="shared" si="49"/>
        <v>1467</v>
      </c>
      <c r="E295" s="97">
        <f t="shared" si="49"/>
        <v>0</v>
      </c>
      <c r="F295" s="97">
        <f t="shared" si="49"/>
        <v>1467</v>
      </c>
      <c r="G295" s="97">
        <f t="shared" si="49"/>
        <v>17114</v>
      </c>
      <c r="H295" s="97">
        <f t="shared" si="49"/>
        <v>0</v>
      </c>
      <c r="I295" s="97">
        <f t="shared" si="49"/>
        <v>17114</v>
      </c>
      <c r="J295" s="51"/>
      <c r="K295" s="51"/>
      <c r="L295" s="51"/>
      <c r="M295" s="51"/>
      <c r="N295" s="52"/>
    </row>
    <row r="296" spans="1:14" ht="15" customHeight="1" x14ac:dyDescent="0.25">
      <c r="A296" s="58" t="s">
        <v>60</v>
      </c>
      <c r="B296" s="97">
        <f t="shared" ref="B296:I296" si="50">B261</f>
        <v>2798</v>
      </c>
      <c r="C296" s="97">
        <f t="shared" si="50"/>
        <v>11576</v>
      </c>
      <c r="D296" s="97">
        <f t="shared" si="50"/>
        <v>1344</v>
      </c>
      <c r="E296" s="97">
        <f t="shared" si="50"/>
        <v>1454</v>
      </c>
      <c r="F296" s="97">
        <f t="shared" si="50"/>
        <v>2798</v>
      </c>
      <c r="G296" s="97">
        <f t="shared" si="50"/>
        <v>5509</v>
      </c>
      <c r="H296" s="97">
        <f t="shared" si="50"/>
        <v>6067</v>
      </c>
      <c r="I296" s="97">
        <f t="shared" si="50"/>
        <v>11576</v>
      </c>
      <c r="J296" s="51"/>
      <c r="K296" s="58" t="s">
        <v>82</v>
      </c>
      <c r="L296" s="64">
        <f>SUM(L241+L261)</f>
        <v>45632261.82</v>
      </c>
      <c r="M296" s="64">
        <f>SUM(M241+M261)</f>
        <v>173902903.03000006</v>
      </c>
      <c r="N296" s="57"/>
    </row>
    <row r="297" spans="1:14" ht="15" customHeight="1" x14ac:dyDescent="0.25">
      <c r="A297" s="58" t="s">
        <v>79</v>
      </c>
      <c r="B297" s="97">
        <f>B290</f>
        <v>3153</v>
      </c>
      <c r="C297" s="97">
        <f t="shared" ref="C297:I297" si="51">C290</f>
        <v>12818</v>
      </c>
      <c r="D297" s="97">
        <f t="shared" si="51"/>
        <v>34748</v>
      </c>
      <c r="E297" s="97">
        <f t="shared" si="51"/>
        <v>6086</v>
      </c>
      <c r="F297" s="97">
        <f t="shared" si="51"/>
        <v>40834</v>
      </c>
      <c r="G297" s="97">
        <f t="shared" si="51"/>
        <v>125906</v>
      </c>
      <c r="H297" s="97">
        <f t="shared" si="51"/>
        <v>23243</v>
      </c>
      <c r="I297" s="97">
        <f t="shared" si="51"/>
        <v>149149</v>
      </c>
      <c r="J297" s="51"/>
      <c r="K297" s="58" t="s">
        <v>80</v>
      </c>
      <c r="L297" s="64">
        <f>SUM(L241+L267+L269+L288)</f>
        <v>1875806.52</v>
      </c>
      <c r="M297" s="64">
        <f>SUM(M241+M267+M269+M288)</f>
        <v>7187658.5700000003</v>
      </c>
      <c r="N297" s="60"/>
    </row>
    <row r="298" spans="1:14" ht="15" customHeight="1" x14ac:dyDescent="0.25">
      <c r="A298" s="58" t="s">
        <v>45</v>
      </c>
      <c r="B298" s="98" t="s">
        <v>65</v>
      </c>
      <c r="C298" s="99"/>
      <c r="D298" s="99"/>
      <c r="E298" s="99"/>
      <c r="F298" s="99"/>
      <c r="G298" s="99"/>
      <c r="H298" s="99"/>
      <c r="I298" s="100"/>
      <c r="J298" s="62"/>
      <c r="K298" s="58" t="s">
        <v>81</v>
      </c>
      <c r="L298" s="64">
        <f>SUM(L241+L261+L267+L269+L286+L288+L290)</f>
        <v>61596091.270000003</v>
      </c>
      <c r="M298" s="64">
        <f>SUM(M241+M261+M267+M269+M286+M288+M290)</f>
        <v>241564770.11000007</v>
      </c>
      <c r="N298" s="65"/>
    </row>
    <row r="303" spans="1:14" ht="15" customHeight="1" x14ac:dyDescent="0.25">
      <c r="A303" s="28" t="s">
        <v>83</v>
      </c>
      <c r="B303" s="28"/>
      <c r="C303" s="28"/>
      <c r="D303" s="29"/>
      <c r="E303" s="29"/>
      <c r="F303" s="28"/>
      <c r="G303" s="28"/>
      <c r="H303" s="28"/>
      <c r="I303" s="28"/>
      <c r="J303" s="28"/>
      <c r="K303" s="28" t="s">
        <v>84</v>
      </c>
      <c r="L303" s="28"/>
      <c r="M303" s="28"/>
      <c r="N303" s="28"/>
    </row>
    <row r="305" spans="1:14" ht="15" customHeight="1" x14ac:dyDescent="0.25">
      <c r="A305" s="24" t="s">
        <v>85</v>
      </c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6"/>
    </row>
    <row r="306" spans="1:14" ht="15" customHeight="1" x14ac:dyDescent="0.25">
      <c r="A306" s="30" t="s">
        <v>86</v>
      </c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2"/>
    </row>
    <row r="307" spans="1:14" ht="15" customHeight="1" x14ac:dyDescent="0.25">
      <c r="A307" s="33" t="s">
        <v>113</v>
      </c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5"/>
    </row>
    <row r="308" spans="1:14" ht="15" customHeight="1" x14ac:dyDescent="0.25">
      <c r="A308" s="36" t="s">
        <v>0</v>
      </c>
      <c r="B308" s="37" t="s">
        <v>6</v>
      </c>
      <c r="C308" s="37"/>
      <c r="D308" s="36" t="s">
        <v>7</v>
      </c>
      <c r="E308" s="36"/>
      <c r="F308" s="36"/>
      <c r="G308" s="36" t="s">
        <v>9</v>
      </c>
      <c r="H308" s="36"/>
      <c r="I308" s="36"/>
      <c r="J308" s="36" t="s">
        <v>0</v>
      </c>
      <c r="K308" s="37" t="s">
        <v>10</v>
      </c>
      <c r="L308" s="37" t="s">
        <v>11</v>
      </c>
      <c r="M308" s="37" t="s">
        <v>12</v>
      </c>
      <c r="N308" s="36" t="s">
        <v>13</v>
      </c>
    </row>
    <row r="309" spans="1:14" ht="15" customHeight="1" x14ac:dyDescent="0.25">
      <c r="A309" s="36"/>
      <c r="B309" s="37"/>
      <c r="C309" s="37"/>
      <c r="D309" s="36" t="s">
        <v>8</v>
      </c>
      <c r="E309" s="36"/>
      <c r="F309" s="36"/>
      <c r="G309" s="36" t="s">
        <v>8</v>
      </c>
      <c r="H309" s="36"/>
      <c r="I309" s="36"/>
      <c r="J309" s="36"/>
      <c r="K309" s="37"/>
      <c r="L309" s="37"/>
      <c r="M309" s="37"/>
      <c r="N309" s="36"/>
    </row>
    <row r="310" spans="1:14" ht="15" customHeight="1" x14ac:dyDescent="0.25">
      <c r="A310" s="36"/>
      <c r="B310" s="38" t="s">
        <v>1</v>
      </c>
      <c r="C310" s="38" t="s">
        <v>2</v>
      </c>
      <c r="D310" s="38" t="s">
        <v>3</v>
      </c>
      <c r="E310" s="38" t="s">
        <v>4</v>
      </c>
      <c r="F310" s="38" t="s">
        <v>5</v>
      </c>
      <c r="G310" s="38" t="s">
        <v>3</v>
      </c>
      <c r="H310" s="38" t="s">
        <v>4</v>
      </c>
      <c r="I310" s="38" t="s">
        <v>5</v>
      </c>
      <c r="J310" s="36"/>
      <c r="K310" s="37"/>
      <c r="L310" s="37"/>
      <c r="M310" s="37"/>
      <c r="N310" s="36"/>
    </row>
    <row r="311" spans="1:14" ht="15" customHeight="1" x14ac:dyDescent="0.25">
      <c r="A311" s="39">
        <v>1</v>
      </c>
      <c r="B311" s="40">
        <v>2</v>
      </c>
      <c r="C311" s="40">
        <v>3</v>
      </c>
      <c r="D311" s="40">
        <v>4</v>
      </c>
      <c r="E311" s="40">
        <v>5</v>
      </c>
      <c r="F311" s="40">
        <v>6</v>
      </c>
      <c r="G311" s="40">
        <v>7</v>
      </c>
      <c r="H311" s="40">
        <v>8</v>
      </c>
      <c r="I311" s="40">
        <v>9</v>
      </c>
      <c r="J311" s="40">
        <v>10</v>
      </c>
      <c r="K311" s="40">
        <v>11</v>
      </c>
      <c r="L311" s="40">
        <v>12</v>
      </c>
      <c r="M311" s="40">
        <v>13</v>
      </c>
      <c r="N311" s="41">
        <v>14</v>
      </c>
    </row>
    <row r="312" spans="1:14" ht="15" customHeight="1" x14ac:dyDescent="0.25">
      <c r="A312" s="42" t="s">
        <v>14</v>
      </c>
      <c r="B312" s="43" t="s">
        <v>15</v>
      </c>
      <c r="C312" s="43"/>
      <c r="D312" s="43"/>
      <c r="E312" s="44"/>
      <c r="F312" s="44"/>
      <c r="G312" s="44"/>
      <c r="H312" s="44"/>
      <c r="I312" s="45"/>
      <c r="J312" s="46" t="s">
        <v>14</v>
      </c>
      <c r="K312" s="47" t="s">
        <v>15</v>
      </c>
      <c r="L312" s="47"/>
      <c r="M312" s="47"/>
      <c r="N312" s="47"/>
    </row>
    <row r="313" spans="1:14" ht="15" customHeight="1" x14ac:dyDescent="0.25">
      <c r="A313" s="48"/>
      <c r="B313" s="49">
        <v>1</v>
      </c>
      <c r="C313" s="50" t="s">
        <v>57</v>
      </c>
      <c r="D313" s="50"/>
      <c r="E313" s="51"/>
      <c r="F313" s="51"/>
      <c r="G313" s="51"/>
      <c r="H313" s="51"/>
      <c r="I313" s="52"/>
      <c r="J313" s="53">
        <v>1</v>
      </c>
      <c r="K313" s="54" t="s">
        <v>16</v>
      </c>
      <c r="L313" s="55">
        <v>568254.56999999995</v>
      </c>
      <c r="M313" s="56">
        <f>SUM(M237+L313)</f>
        <v>4119794.57</v>
      </c>
      <c r="N313" s="57"/>
    </row>
    <row r="314" spans="1:14" ht="15" customHeight="1" x14ac:dyDescent="0.25">
      <c r="A314" s="48"/>
      <c r="B314" s="51"/>
      <c r="C314" s="51"/>
      <c r="D314" s="51"/>
      <c r="E314" s="51"/>
      <c r="F314" s="51"/>
      <c r="G314" s="51"/>
      <c r="H314" s="51"/>
      <c r="I314" s="52"/>
      <c r="J314" s="53">
        <v>2</v>
      </c>
      <c r="K314" s="58" t="s">
        <v>17</v>
      </c>
      <c r="L314" s="59">
        <v>13305</v>
      </c>
      <c r="M314" s="56">
        <f>SUM(M238+L314)</f>
        <v>108818.7</v>
      </c>
      <c r="N314" s="60"/>
    </row>
    <row r="315" spans="1:14" ht="15" customHeight="1" x14ac:dyDescent="0.25">
      <c r="A315" s="48"/>
      <c r="B315" s="51"/>
      <c r="C315" s="51"/>
      <c r="D315" s="51"/>
      <c r="E315" s="51"/>
      <c r="F315" s="51"/>
      <c r="G315" s="51"/>
      <c r="H315" s="51"/>
      <c r="I315" s="52"/>
      <c r="J315" s="53">
        <v>3</v>
      </c>
      <c r="K315" s="58" t="s">
        <v>18</v>
      </c>
      <c r="L315" s="59">
        <v>13320</v>
      </c>
      <c r="M315" s="56">
        <f>SUM(M239+L315)</f>
        <v>112131.6</v>
      </c>
      <c r="N315" s="60"/>
    </row>
    <row r="316" spans="1:14" ht="15" customHeight="1" x14ac:dyDescent="0.25">
      <c r="A316" s="61"/>
      <c r="B316" s="62"/>
      <c r="C316" s="62"/>
      <c r="D316" s="62"/>
      <c r="E316" s="62"/>
      <c r="F316" s="62"/>
      <c r="G316" s="62"/>
      <c r="H316" s="62"/>
      <c r="I316" s="63"/>
      <c r="J316" s="53">
        <v>4</v>
      </c>
      <c r="K316" s="58" t="s">
        <v>19</v>
      </c>
      <c r="L316" s="59">
        <v>31475.5</v>
      </c>
      <c r="M316" s="56">
        <f>SUM(M240+L316)</f>
        <v>122742</v>
      </c>
      <c r="N316" s="60"/>
    </row>
    <row r="317" spans="1:14" ht="15" customHeight="1" x14ac:dyDescent="0.25">
      <c r="A317" s="46" t="s">
        <v>20</v>
      </c>
      <c r="B317" s="53">
        <v>4</v>
      </c>
      <c r="C317" s="53">
        <f>SUM(C241+B317)</f>
        <v>21</v>
      </c>
      <c r="D317" s="53">
        <v>17422</v>
      </c>
      <c r="E317" s="53">
        <v>7524</v>
      </c>
      <c r="F317" s="53">
        <f>SUM(E317+D317)</f>
        <v>24946</v>
      </c>
      <c r="G317" s="53">
        <f>SUM(G241+D317)</f>
        <v>100231</v>
      </c>
      <c r="H317" s="53">
        <f>SUM(H241+E317)</f>
        <v>32366</v>
      </c>
      <c r="I317" s="53">
        <f>SUM(H317+G317)</f>
        <v>132597</v>
      </c>
      <c r="J317" s="47" t="s">
        <v>20</v>
      </c>
      <c r="K317" s="47"/>
      <c r="L317" s="64">
        <f>SUM(L313:L316)</f>
        <v>626355.06999999995</v>
      </c>
      <c r="M317" s="64">
        <f t="shared" ref="M317" si="52">SUM(M313:M316)</f>
        <v>4463486.8699999992</v>
      </c>
      <c r="N317" s="65"/>
    </row>
    <row r="318" spans="1:14" ht="15" customHeight="1" x14ac:dyDescent="0.25">
      <c r="A318" s="42" t="s">
        <v>58</v>
      </c>
      <c r="B318" s="43" t="s">
        <v>59</v>
      </c>
      <c r="C318" s="43"/>
      <c r="D318" s="43"/>
      <c r="E318" s="66"/>
      <c r="F318" s="66"/>
      <c r="G318" s="66"/>
      <c r="H318" s="66"/>
      <c r="I318" s="67"/>
      <c r="J318" s="46" t="s">
        <v>21</v>
      </c>
      <c r="K318" s="47" t="s">
        <v>22</v>
      </c>
      <c r="L318" s="47"/>
      <c r="M318" s="47"/>
      <c r="N318" s="47"/>
    </row>
    <row r="319" spans="1:14" ht="15" customHeight="1" x14ac:dyDescent="0.25">
      <c r="A319" s="48"/>
      <c r="B319" s="49">
        <v>1</v>
      </c>
      <c r="C319" s="51" t="s">
        <v>60</v>
      </c>
      <c r="D319" s="51"/>
      <c r="E319" s="51"/>
      <c r="F319" s="51"/>
      <c r="G319" s="51"/>
      <c r="H319" s="51"/>
      <c r="I319" s="52"/>
      <c r="J319" s="53">
        <v>1</v>
      </c>
      <c r="K319" s="68" t="s">
        <v>23</v>
      </c>
      <c r="L319" s="56">
        <v>7450567.6200000001</v>
      </c>
      <c r="M319" s="56">
        <f t="shared" ref="M319:M326" si="53">SUM(M243+L319)</f>
        <v>36641024.119999997</v>
      </c>
      <c r="N319" s="57"/>
    </row>
    <row r="320" spans="1:14" ht="15" customHeight="1" x14ac:dyDescent="0.25">
      <c r="A320" s="48"/>
      <c r="B320" s="51"/>
      <c r="C320" s="51"/>
      <c r="D320" s="51"/>
      <c r="E320" s="51"/>
      <c r="F320" s="51"/>
      <c r="G320" s="51"/>
      <c r="H320" s="51"/>
      <c r="I320" s="52"/>
      <c r="J320" s="53">
        <v>2</v>
      </c>
      <c r="K320" s="69" t="s">
        <v>24</v>
      </c>
      <c r="L320" s="64">
        <v>7163432.4000000004</v>
      </c>
      <c r="M320" s="56">
        <f t="shared" si="53"/>
        <v>28149910.359999999</v>
      </c>
      <c r="N320" s="60"/>
    </row>
    <row r="321" spans="1:14" ht="15" customHeight="1" x14ac:dyDescent="0.25">
      <c r="A321" s="48"/>
      <c r="B321" s="51"/>
      <c r="C321" s="51"/>
      <c r="D321" s="51"/>
      <c r="E321" s="51"/>
      <c r="F321" s="51"/>
      <c r="G321" s="51"/>
      <c r="H321" s="51"/>
      <c r="I321" s="52"/>
      <c r="J321" s="53">
        <v>3</v>
      </c>
      <c r="K321" s="69" t="s">
        <v>25</v>
      </c>
      <c r="L321" s="64">
        <v>26659960</v>
      </c>
      <c r="M321" s="56">
        <f t="shared" si="53"/>
        <v>108627034.59</v>
      </c>
      <c r="N321" s="60"/>
    </row>
    <row r="322" spans="1:14" ht="15" customHeight="1" x14ac:dyDescent="0.25">
      <c r="A322" s="48"/>
      <c r="B322" s="51"/>
      <c r="C322" s="51"/>
      <c r="D322" s="51"/>
      <c r="E322" s="51"/>
      <c r="F322" s="51"/>
      <c r="G322" s="51"/>
      <c r="H322" s="51"/>
      <c r="I322" s="52"/>
      <c r="J322" s="53">
        <v>4</v>
      </c>
      <c r="K322" s="69" t="s">
        <v>26</v>
      </c>
      <c r="L322" s="64">
        <v>413308</v>
      </c>
      <c r="M322" s="56">
        <f t="shared" si="53"/>
        <v>2040213.2999999998</v>
      </c>
      <c r="N322" s="60"/>
    </row>
    <row r="323" spans="1:14" ht="15" customHeight="1" x14ac:dyDescent="0.25">
      <c r="A323" s="48"/>
      <c r="B323" s="51"/>
      <c r="C323" s="51"/>
      <c r="D323" s="51"/>
      <c r="E323" s="51"/>
      <c r="F323" s="51"/>
      <c r="G323" s="51"/>
      <c r="H323" s="51"/>
      <c r="I323" s="52"/>
      <c r="J323" s="53">
        <v>5</v>
      </c>
      <c r="K323" s="69" t="s">
        <v>27</v>
      </c>
      <c r="L323" s="64">
        <v>697540</v>
      </c>
      <c r="M323" s="56">
        <f t="shared" si="53"/>
        <v>3693276</v>
      </c>
      <c r="N323" s="60"/>
    </row>
    <row r="324" spans="1:14" ht="15" customHeight="1" x14ac:dyDescent="0.25">
      <c r="A324" s="48"/>
      <c r="B324" s="51"/>
      <c r="C324" s="51"/>
      <c r="D324" s="51"/>
      <c r="E324" s="51"/>
      <c r="F324" s="51"/>
      <c r="G324" s="51"/>
      <c r="H324" s="51"/>
      <c r="I324" s="52"/>
      <c r="J324" s="53">
        <v>6</v>
      </c>
      <c r="K324" s="69" t="s">
        <v>28</v>
      </c>
      <c r="L324" s="64">
        <v>3264375</v>
      </c>
      <c r="M324" s="56">
        <f t="shared" si="53"/>
        <v>17028162.5</v>
      </c>
      <c r="N324" s="60"/>
    </row>
    <row r="325" spans="1:14" ht="15" customHeight="1" x14ac:dyDescent="0.25">
      <c r="A325" s="48"/>
      <c r="B325" s="51"/>
      <c r="C325" s="51"/>
      <c r="D325" s="51"/>
      <c r="E325" s="51"/>
      <c r="F325" s="51"/>
      <c r="G325" s="51"/>
      <c r="H325" s="51"/>
      <c r="I325" s="52"/>
      <c r="J325" s="53">
        <v>7</v>
      </c>
      <c r="K325" s="69" t="s">
        <v>29</v>
      </c>
      <c r="L325" s="64">
        <v>1077450</v>
      </c>
      <c r="M325" s="56">
        <f t="shared" si="53"/>
        <v>4988775</v>
      </c>
      <c r="N325" s="60"/>
    </row>
    <row r="326" spans="1:14" ht="15" customHeight="1" x14ac:dyDescent="0.25">
      <c r="A326" s="48"/>
      <c r="B326" s="51"/>
      <c r="C326" s="51"/>
      <c r="D326" s="51"/>
      <c r="E326" s="51"/>
      <c r="F326" s="51"/>
      <c r="G326" s="51"/>
      <c r="H326" s="51"/>
      <c r="I326" s="52"/>
      <c r="J326" s="53">
        <v>8</v>
      </c>
      <c r="K326" s="69" t="s">
        <v>30</v>
      </c>
      <c r="L326" s="64">
        <v>124505</v>
      </c>
      <c r="M326" s="56">
        <f t="shared" si="53"/>
        <v>385105</v>
      </c>
      <c r="N326" s="60"/>
    </row>
    <row r="327" spans="1:14" ht="15" customHeight="1" x14ac:dyDescent="0.25">
      <c r="A327" s="48"/>
      <c r="B327" s="51"/>
      <c r="C327" s="51"/>
      <c r="D327" s="51"/>
      <c r="E327" s="51"/>
      <c r="F327" s="51"/>
      <c r="G327" s="51"/>
      <c r="H327" s="51"/>
      <c r="I327" s="52"/>
      <c r="J327" s="53">
        <v>9</v>
      </c>
      <c r="K327" s="69" t="s">
        <v>19</v>
      </c>
      <c r="L327" s="64">
        <v>941410</v>
      </c>
      <c r="M327" s="56">
        <f>SUM(M251+L327)</f>
        <v>10341675</v>
      </c>
      <c r="N327" s="60"/>
    </row>
    <row r="328" spans="1:14" ht="15" customHeight="1" x14ac:dyDescent="0.25">
      <c r="A328" s="48"/>
      <c r="B328" s="51"/>
      <c r="C328" s="51"/>
      <c r="D328" s="51"/>
      <c r="E328" s="51"/>
      <c r="F328" s="51"/>
      <c r="G328" s="51"/>
      <c r="H328" s="51"/>
      <c r="I328" s="52"/>
      <c r="J328" s="53">
        <v>10</v>
      </c>
      <c r="K328" s="69" t="s">
        <v>31</v>
      </c>
      <c r="L328" s="64">
        <v>0</v>
      </c>
      <c r="M328" s="56">
        <f t="shared" ref="M328:M336" si="54">SUM(M252+L328)</f>
        <v>0</v>
      </c>
      <c r="N328" s="60"/>
    </row>
    <row r="329" spans="1:14" ht="15" customHeight="1" x14ac:dyDescent="0.25">
      <c r="A329" s="48"/>
      <c r="B329" s="51"/>
      <c r="C329" s="51"/>
      <c r="D329" s="51"/>
      <c r="E329" s="51"/>
      <c r="F329" s="51"/>
      <c r="G329" s="51"/>
      <c r="H329" s="51"/>
      <c r="I329" s="52"/>
      <c r="J329" s="53">
        <v>11</v>
      </c>
      <c r="K329" s="69" t="s">
        <v>32</v>
      </c>
      <c r="L329" s="64">
        <v>0</v>
      </c>
      <c r="M329" s="56">
        <f t="shared" si="54"/>
        <v>0</v>
      </c>
      <c r="N329" s="60"/>
    </row>
    <row r="330" spans="1:14" ht="15" customHeight="1" x14ac:dyDescent="0.25">
      <c r="A330" s="48"/>
      <c r="B330" s="51"/>
      <c r="C330" s="51"/>
      <c r="D330" s="51"/>
      <c r="E330" s="51"/>
      <c r="F330" s="51"/>
      <c r="G330" s="51"/>
      <c r="H330" s="51"/>
      <c r="I330" s="52"/>
      <c r="J330" s="53">
        <v>12</v>
      </c>
      <c r="K330" s="69" t="s">
        <v>33</v>
      </c>
      <c r="L330" s="64">
        <v>337119.84</v>
      </c>
      <c r="M330" s="56">
        <f t="shared" si="54"/>
        <v>1422859.32</v>
      </c>
      <c r="N330" s="60"/>
    </row>
    <row r="331" spans="1:14" ht="15" customHeight="1" x14ac:dyDescent="0.25">
      <c r="A331" s="48"/>
      <c r="B331" s="51"/>
      <c r="C331" s="51"/>
      <c r="D331" s="51"/>
      <c r="E331" s="51"/>
      <c r="F331" s="51"/>
      <c r="G331" s="51"/>
      <c r="H331" s="51"/>
      <c r="I331" s="52"/>
      <c r="J331" s="53">
        <v>13</v>
      </c>
      <c r="K331" s="69" t="s">
        <v>34</v>
      </c>
      <c r="L331" s="64">
        <v>1079036.7</v>
      </c>
      <c r="M331" s="56">
        <f t="shared" si="54"/>
        <v>5366546.5</v>
      </c>
      <c r="N331" s="60"/>
    </row>
    <row r="332" spans="1:14" ht="15" customHeight="1" x14ac:dyDescent="0.25">
      <c r="A332" s="48"/>
      <c r="B332" s="51"/>
      <c r="C332" s="51"/>
      <c r="D332" s="51"/>
      <c r="E332" s="51"/>
      <c r="F332" s="51"/>
      <c r="G332" s="51"/>
      <c r="H332" s="51"/>
      <c r="I332" s="52"/>
      <c r="J332" s="53">
        <v>14</v>
      </c>
      <c r="K332" s="69" t="s">
        <v>35</v>
      </c>
      <c r="L332" s="64">
        <v>1110</v>
      </c>
      <c r="M332" s="56">
        <f t="shared" si="54"/>
        <v>5504.3</v>
      </c>
      <c r="N332" s="60"/>
    </row>
    <row r="333" spans="1:14" ht="15" customHeight="1" x14ac:dyDescent="0.25">
      <c r="A333" s="48"/>
      <c r="B333" s="51"/>
      <c r="C333" s="51"/>
      <c r="D333" s="51"/>
      <c r="E333" s="51"/>
      <c r="F333" s="51"/>
      <c r="G333" s="51"/>
      <c r="H333" s="51"/>
      <c r="I333" s="52"/>
      <c r="J333" s="53">
        <v>15</v>
      </c>
      <c r="K333" s="69" t="s">
        <v>36</v>
      </c>
      <c r="L333" s="64">
        <v>0</v>
      </c>
      <c r="M333" s="56">
        <f t="shared" si="54"/>
        <v>0</v>
      </c>
      <c r="N333" s="60"/>
    </row>
    <row r="334" spans="1:14" ht="15" customHeight="1" x14ac:dyDescent="0.25">
      <c r="A334" s="48"/>
      <c r="B334" s="51"/>
      <c r="C334" s="51"/>
      <c r="D334" s="51"/>
      <c r="E334" s="51"/>
      <c r="F334" s="51"/>
      <c r="G334" s="51"/>
      <c r="H334" s="51"/>
      <c r="I334" s="52"/>
      <c r="J334" s="53">
        <v>16</v>
      </c>
      <c r="K334" s="69" t="s">
        <v>37</v>
      </c>
      <c r="L334" s="64">
        <v>127</v>
      </c>
      <c r="M334" s="56">
        <f t="shared" si="54"/>
        <v>626.79999999999995</v>
      </c>
      <c r="N334" s="60"/>
    </row>
    <row r="335" spans="1:14" ht="15" customHeight="1" x14ac:dyDescent="0.25">
      <c r="A335" s="48"/>
      <c r="B335" s="51"/>
      <c r="C335" s="51"/>
      <c r="D335" s="51"/>
      <c r="E335" s="51"/>
      <c r="F335" s="51"/>
      <c r="G335" s="51"/>
      <c r="H335" s="51"/>
      <c r="I335" s="52"/>
      <c r="J335" s="53">
        <v>17</v>
      </c>
      <c r="K335" s="69" t="s">
        <v>109</v>
      </c>
      <c r="L335" s="64">
        <v>211250</v>
      </c>
      <c r="M335" s="56">
        <f t="shared" si="54"/>
        <v>796250</v>
      </c>
      <c r="N335" s="60"/>
    </row>
    <row r="336" spans="1:14" ht="15" customHeight="1" x14ac:dyDescent="0.25">
      <c r="A336" s="61"/>
      <c r="B336" s="62"/>
      <c r="C336" s="62"/>
      <c r="D336" s="62"/>
      <c r="E336" s="62"/>
      <c r="F336" s="62"/>
      <c r="G336" s="62"/>
      <c r="H336" s="62"/>
      <c r="I336" s="63"/>
      <c r="J336" s="53">
        <v>18</v>
      </c>
      <c r="K336" s="69" t="s">
        <v>38</v>
      </c>
      <c r="L336" s="64">
        <v>0</v>
      </c>
      <c r="M336" s="56">
        <f t="shared" si="54"/>
        <v>0</v>
      </c>
      <c r="N336" s="60"/>
    </row>
    <row r="337" spans="1:14" ht="15" customHeight="1" x14ac:dyDescent="0.25">
      <c r="A337" s="70" t="s">
        <v>60</v>
      </c>
      <c r="B337" s="53">
        <v>2343</v>
      </c>
      <c r="C337" s="53">
        <f>SUM(C261+B337)</f>
        <v>13919</v>
      </c>
      <c r="D337" s="53">
        <v>1130</v>
      </c>
      <c r="E337" s="53">
        <v>1213</v>
      </c>
      <c r="F337" s="53">
        <f>SUM(E337+D337)</f>
        <v>2343</v>
      </c>
      <c r="G337" s="53">
        <f>SUM(G261+D337)</f>
        <v>6639</v>
      </c>
      <c r="H337" s="53">
        <f>SUM(H261+E337)</f>
        <v>7280</v>
      </c>
      <c r="I337" s="53">
        <f>SUM(H337+G337)</f>
        <v>13919</v>
      </c>
      <c r="J337" s="47" t="s">
        <v>39</v>
      </c>
      <c r="K337" s="47"/>
      <c r="L337" s="64">
        <f t="shared" ref="L337:M337" si="55">SUM(L319:L336)</f>
        <v>49421191.560000002</v>
      </c>
      <c r="M337" s="64">
        <f t="shared" si="55"/>
        <v>219486962.79000002</v>
      </c>
      <c r="N337" s="60"/>
    </row>
    <row r="338" spans="1:14" ht="15" customHeight="1" x14ac:dyDescent="0.25">
      <c r="A338" s="71"/>
      <c r="B338" s="51"/>
      <c r="C338" s="51"/>
      <c r="D338" s="51"/>
      <c r="E338" s="51"/>
      <c r="F338" s="51"/>
      <c r="G338" s="51"/>
      <c r="H338" s="51"/>
      <c r="I338" s="51"/>
      <c r="J338" s="72" t="s">
        <v>40</v>
      </c>
      <c r="K338" s="73"/>
      <c r="L338" s="74">
        <f>SUM(L317+L337)</f>
        <v>50047546.630000003</v>
      </c>
      <c r="M338" s="74">
        <f>SUM(M317+M337)</f>
        <v>223950449.66000003</v>
      </c>
      <c r="N338" s="65"/>
    </row>
    <row r="339" spans="1:14" ht="15" customHeight="1" x14ac:dyDescent="0.25">
      <c r="A339" s="42" t="s">
        <v>61</v>
      </c>
      <c r="B339" s="43" t="s">
        <v>62</v>
      </c>
      <c r="C339" s="43"/>
      <c r="D339" s="43"/>
      <c r="E339" s="66"/>
      <c r="F339" s="66"/>
      <c r="G339" s="66"/>
      <c r="H339" s="66"/>
      <c r="I339" s="67"/>
      <c r="J339" s="46" t="s">
        <v>41</v>
      </c>
      <c r="K339" s="47" t="s">
        <v>42</v>
      </c>
      <c r="L339" s="47"/>
      <c r="M339" s="47"/>
      <c r="N339" s="47"/>
    </row>
    <row r="340" spans="1:14" ht="15" customHeight="1" x14ac:dyDescent="0.25">
      <c r="A340" s="48"/>
      <c r="B340" s="51"/>
      <c r="C340" s="51"/>
      <c r="D340" s="51"/>
      <c r="E340" s="51"/>
      <c r="F340" s="51"/>
      <c r="G340" s="51"/>
      <c r="H340" s="51"/>
      <c r="I340" s="52"/>
      <c r="J340" s="53">
        <v>1</v>
      </c>
      <c r="K340" s="54" t="s">
        <v>16</v>
      </c>
      <c r="L340" s="56">
        <v>389650.95</v>
      </c>
      <c r="M340" s="56">
        <f>SUM(M264+L340)</f>
        <v>3189318.72</v>
      </c>
      <c r="N340" s="57"/>
    </row>
    <row r="341" spans="1:14" ht="15" customHeight="1" x14ac:dyDescent="0.25">
      <c r="A341" s="48"/>
      <c r="B341" s="51"/>
      <c r="C341" s="51"/>
      <c r="D341" s="51"/>
      <c r="E341" s="51"/>
      <c r="F341" s="51"/>
      <c r="G341" s="51"/>
      <c r="H341" s="51"/>
      <c r="I341" s="52"/>
      <c r="J341" s="53">
        <v>2</v>
      </c>
      <c r="K341" s="58" t="s">
        <v>17</v>
      </c>
      <c r="L341" s="64">
        <v>19965</v>
      </c>
      <c r="M341" s="56">
        <f>SUM(M265+L341)</f>
        <v>214245.6</v>
      </c>
      <c r="N341" s="60"/>
    </row>
    <row r="342" spans="1:14" ht="15" customHeight="1" x14ac:dyDescent="0.25">
      <c r="A342" s="61"/>
      <c r="B342" s="62"/>
      <c r="C342" s="62"/>
      <c r="D342" s="62"/>
      <c r="E342" s="62"/>
      <c r="F342" s="62"/>
      <c r="G342" s="62"/>
      <c r="H342" s="62"/>
      <c r="I342" s="63"/>
      <c r="J342" s="75">
        <v>3</v>
      </c>
      <c r="K342" s="76" t="s">
        <v>18</v>
      </c>
      <c r="L342" s="77">
        <v>13290</v>
      </c>
      <c r="M342" s="56">
        <f>SUM(M266+L342)</f>
        <v>158250</v>
      </c>
      <c r="N342" s="60"/>
    </row>
    <row r="343" spans="1:14" ht="15" customHeight="1" x14ac:dyDescent="0.25">
      <c r="A343" s="46" t="s">
        <v>43</v>
      </c>
      <c r="B343" s="53">
        <v>5</v>
      </c>
      <c r="C343" s="53">
        <f>SUM(C267+B343)</f>
        <v>26</v>
      </c>
      <c r="D343" s="53">
        <v>4900</v>
      </c>
      <c r="E343" s="53">
        <v>0</v>
      </c>
      <c r="F343" s="53">
        <f>SUM(E343+D343)</f>
        <v>4900</v>
      </c>
      <c r="G343" s="53">
        <f>SUM(G267+D343)</f>
        <v>42136</v>
      </c>
      <c r="H343" s="53">
        <f>SUM(H267+E343)</f>
        <v>1120</v>
      </c>
      <c r="I343" s="53">
        <f>SUM(H343+G343)</f>
        <v>43256</v>
      </c>
      <c r="J343" s="58"/>
      <c r="K343" s="58" t="s">
        <v>43</v>
      </c>
      <c r="L343" s="64">
        <f t="shared" ref="L343:M343" si="56">SUM(L340:L342)</f>
        <v>422905.95</v>
      </c>
      <c r="M343" s="64">
        <f t="shared" si="56"/>
        <v>3561814.3200000003</v>
      </c>
      <c r="N343" s="65"/>
    </row>
    <row r="344" spans="1:14" ht="15" customHeight="1" x14ac:dyDescent="0.25">
      <c r="A344" s="46" t="s">
        <v>63</v>
      </c>
      <c r="B344" s="78" t="s">
        <v>64</v>
      </c>
      <c r="C344" s="79"/>
      <c r="D344" s="80" t="s">
        <v>65</v>
      </c>
      <c r="E344" s="81"/>
      <c r="F344" s="81"/>
      <c r="G344" s="81"/>
      <c r="H344" s="81"/>
      <c r="I344" s="82"/>
      <c r="J344" s="46" t="s">
        <v>44</v>
      </c>
      <c r="K344" s="47" t="s">
        <v>45</v>
      </c>
      <c r="L344" s="47"/>
      <c r="M344" s="47"/>
      <c r="N344" s="47"/>
    </row>
    <row r="345" spans="1:14" ht="15" customHeight="1" x14ac:dyDescent="0.25">
      <c r="A345" s="46" t="s">
        <v>46</v>
      </c>
      <c r="B345" s="83" t="s">
        <v>66</v>
      </c>
      <c r="C345" s="83"/>
      <c r="D345" s="83"/>
      <c r="E345" s="83"/>
      <c r="F345" s="83"/>
      <c r="G345" s="83"/>
      <c r="H345" s="83"/>
      <c r="I345" s="83"/>
      <c r="J345" s="47" t="s">
        <v>46</v>
      </c>
      <c r="K345" s="73"/>
      <c r="L345" s="74">
        <v>0</v>
      </c>
      <c r="M345" s="56">
        <f>SUM(M269+L345)</f>
        <v>0</v>
      </c>
      <c r="N345" s="52"/>
    </row>
    <row r="346" spans="1:14" ht="15" customHeight="1" x14ac:dyDescent="0.25">
      <c r="A346" s="42" t="s">
        <v>47</v>
      </c>
      <c r="B346" s="84" t="s">
        <v>48</v>
      </c>
      <c r="C346" s="84"/>
      <c r="D346" s="84"/>
      <c r="E346" s="66"/>
      <c r="F346" s="66"/>
      <c r="G346" s="66"/>
      <c r="H346" s="66"/>
      <c r="I346" s="67"/>
      <c r="J346" s="46" t="s">
        <v>47</v>
      </c>
      <c r="K346" s="47" t="s">
        <v>48</v>
      </c>
      <c r="L346" s="47"/>
      <c r="M346" s="47"/>
      <c r="N346" s="47"/>
    </row>
    <row r="347" spans="1:14" ht="15" customHeight="1" x14ac:dyDescent="0.25">
      <c r="A347" s="48"/>
      <c r="B347" s="51"/>
      <c r="C347" s="51"/>
      <c r="D347" s="51"/>
      <c r="E347" s="51"/>
      <c r="F347" s="51"/>
      <c r="G347" s="51"/>
      <c r="H347" s="51"/>
      <c r="I347" s="52"/>
      <c r="J347" s="85">
        <v>1</v>
      </c>
      <c r="K347" s="68" t="s">
        <v>31</v>
      </c>
      <c r="L347" s="56">
        <v>9980195</v>
      </c>
      <c r="M347" s="56">
        <f t="shared" ref="M347:M361" si="57">SUM(M271+L347)</f>
        <v>55996431.130000003</v>
      </c>
      <c r="N347" s="57"/>
    </row>
    <row r="348" spans="1:14" ht="15" customHeight="1" x14ac:dyDescent="0.25">
      <c r="A348" s="48"/>
      <c r="B348" s="51"/>
      <c r="C348" s="51"/>
      <c r="D348" s="51"/>
      <c r="E348" s="51"/>
      <c r="F348" s="51"/>
      <c r="G348" s="51"/>
      <c r="H348" s="51"/>
      <c r="I348" s="52"/>
      <c r="J348" s="53">
        <v>2</v>
      </c>
      <c r="K348" s="69" t="s">
        <v>28</v>
      </c>
      <c r="L348" s="64">
        <v>976340.67</v>
      </c>
      <c r="M348" s="56">
        <f t="shared" si="57"/>
        <v>7818290.8499999996</v>
      </c>
      <c r="N348" s="60"/>
    </row>
    <row r="349" spans="1:14" ht="15" customHeight="1" x14ac:dyDescent="0.25">
      <c r="A349" s="48"/>
      <c r="B349" s="51"/>
      <c r="C349" s="51"/>
      <c r="D349" s="51"/>
      <c r="E349" s="51"/>
      <c r="F349" s="51"/>
      <c r="G349" s="51"/>
      <c r="H349" s="51"/>
      <c r="I349" s="52"/>
      <c r="J349" s="53">
        <v>3</v>
      </c>
      <c r="K349" s="69" t="s">
        <v>49</v>
      </c>
      <c r="L349" s="64">
        <v>0</v>
      </c>
      <c r="M349" s="56">
        <f t="shared" si="57"/>
        <v>0</v>
      </c>
      <c r="N349" s="60"/>
    </row>
    <row r="350" spans="1:14" ht="15" customHeight="1" x14ac:dyDescent="0.25">
      <c r="A350" s="48"/>
      <c r="B350" s="51"/>
      <c r="C350" s="51"/>
      <c r="D350" s="51"/>
      <c r="E350" s="51"/>
      <c r="F350" s="51"/>
      <c r="G350" s="51"/>
      <c r="H350" s="51"/>
      <c r="I350" s="52"/>
      <c r="J350" s="53">
        <v>4</v>
      </c>
      <c r="K350" s="69" t="s">
        <v>33</v>
      </c>
      <c r="L350" s="64">
        <v>8935</v>
      </c>
      <c r="M350" s="56">
        <f t="shared" si="57"/>
        <v>32585</v>
      </c>
      <c r="N350" s="60"/>
    </row>
    <row r="351" spans="1:14" ht="15" customHeight="1" x14ac:dyDescent="0.25">
      <c r="A351" s="48"/>
      <c r="B351" s="51"/>
      <c r="C351" s="51"/>
      <c r="D351" s="51"/>
      <c r="E351" s="51"/>
      <c r="F351" s="51"/>
      <c r="G351" s="51"/>
      <c r="H351" s="51"/>
      <c r="I351" s="52"/>
      <c r="J351" s="53">
        <v>5</v>
      </c>
      <c r="K351" s="69" t="s">
        <v>50</v>
      </c>
      <c r="L351" s="64">
        <v>1250900</v>
      </c>
      <c r="M351" s="56">
        <f t="shared" si="57"/>
        <v>4561900</v>
      </c>
      <c r="N351" s="60"/>
    </row>
    <row r="352" spans="1:14" ht="15" customHeight="1" x14ac:dyDescent="0.25">
      <c r="A352" s="48"/>
      <c r="B352" s="51"/>
      <c r="C352" s="51"/>
      <c r="D352" s="51"/>
      <c r="E352" s="51"/>
      <c r="F352" s="51"/>
      <c r="G352" s="51"/>
      <c r="H352" s="51"/>
      <c r="I352" s="52"/>
      <c r="J352" s="53">
        <v>6</v>
      </c>
      <c r="K352" s="69" t="s">
        <v>32</v>
      </c>
      <c r="L352" s="64">
        <v>0</v>
      </c>
      <c r="M352" s="56">
        <f t="shared" si="57"/>
        <v>0</v>
      </c>
      <c r="N352" s="60"/>
    </row>
    <row r="353" spans="1:14" ht="15" customHeight="1" x14ac:dyDescent="0.25">
      <c r="A353" s="48"/>
      <c r="B353" s="51"/>
      <c r="C353" s="51"/>
      <c r="D353" s="51"/>
      <c r="E353" s="51"/>
      <c r="F353" s="51"/>
      <c r="G353" s="51"/>
      <c r="H353" s="51"/>
      <c r="I353" s="52"/>
      <c r="J353" s="53">
        <v>7</v>
      </c>
      <c r="K353" s="69" t="s">
        <v>51</v>
      </c>
      <c r="L353" s="64">
        <v>0</v>
      </c>
      <c r="M353" s="56">
        <f t="shared" si="57"/>
        <v>214540</v>
      </c>
      <c r="N353" s="60"/>
    </row>
    <row r="354" spans="1:14" ht="15" customHeight="1" x14ac:dyDescent="0.25">
      <c r="A354" s="48"/>
      <c r="B354" s="51"/>
      <c r="C354" s="51"/>
      <c r="D354" s="51"/>
      <c r="E354" s="51"/>
      <c r="F354" s="51"/>
      <c r="G354" s="51"/>
      <c r="H354" s="51"/>
      <c r="I354" s="52"/>
      <c r="J354" s="53">
        <v>8</v>
      </c>
      <c r="K354" s="69" t="s">
        <v>52</v>
      </c>
      <c r="L354" s="64">
        <v>967470</v>
      </c>
      <c r="M354" s="56">
        <f t="shared" si="57"/>
        <v>7427340</v>
      </c>
      <c r="N354" s="60"/>
    </row>
    <row r="355" spans="1:14" ht="15" customHeight="1" x14ac:dyDescent="0.25">
      <c r="A355" s="48"/>
      <c r="B355" s="51"/>
      <c r="C355" s="51"/>
      <c r="D355" s="51"/>
      <c r="E355" s="51"/>
      <c r="F355" s="51"/>
      <c r="G355" s="51"/>
      <c r="H355" s="51"/>
      <c r="I355" s="52"/>
      <c r="J355" s="53">
        <v>9</v>
      </c>
      <c r="K355" s="69" t="s">
        <v>53</v>
      </c>
      <c r="L355" s="64">
        <v>0</v>
      </c>
      <c r="M355" s="56">
        <f t="shared" si="57"/>
        <v>0</v>
      </c>
      <c r="N355" s="60"/>
    </row>
    <row r="356" spans="1:14" ht="15" customHeight="1" x14ac:dyDescent="0.25">
      <c r="A356" s="48"/>
      <c r="B356" s="51"/>
      <c r="C356" s="51"/>
      <c r="D356" s="51"/>
      <c r="E356" s="51"/>
      <c r="F356" s="51"/>
      <c r="G356" s="51"/>
      <c r="H356" s="51"/>
      <c r="I356" s="52"/>
      <c r="J356" s="53">
        <v>10</v>
      </c>
      <c r="K356" s="69" t="s">
        <v>30</v>
      </c>
      <c r="L356" s="64">
        <v>0</v>
      </c>
      <c r="M356" s="56">
        <f t="shared" si="57"/>
        <v>0</v>
      </c>
      <c r="N356" s="60"/>
    </row>
    <row r="357" spans="1:14" ht="15" customHeight="1" x14ac:dyDescent="0.25">
      <c r="A357" s="48"/>
      <c r="B357" s="51"/>
      <c r="C357" s="51"/>
      <c r="D357" s="51"/>
      <c r="E357" s="51"/>
      <c r="F357" s="51"/>
      <c r="G357" s="51"/>
      <c r="H357" s="51"/>
      <c r="I357" s="52"/>
      <c r="J357" s="53">
        <v>11</v>
      </c>
      <c r="K357" s="69" t="s">
        <v>27</v>
      </c>
      <c r="L357" s="64">
        <v>186771</v>
      </c>
      <c r="M357" s="56">
        <f t="shared" si="57"/>
        <v>1575677</v>
      </c>
      <c r="N357" s="60"/>
    </row>
    <row r="358" spans="1:14" ht="15" customHeight="1" x14ac:dyDescent="0.25">
      <c r="A358" s="48"/>
      <c r="B358" s="51"/>
      <c r="C358" s="51"/>
      <c r="D358" s="51"/>
      <c r="E358" s="51"/>
      <c r="F358" s="51"/>
      <c r="G358" s="51"/>
      <c r="H358" s="51"/>
      <c r="I358" s="52"/>
      <c r="J358" s="53">
        <v>12</v>
      </c>
      <c r="K358" s="69" t="s">
        <v>54</v>
      </c>
      <c r="L358" s="64">
        <v>0</v>
      </c>
      <c r="M358" s="56">
        <f t="shared" si="57"/>
        <v>55188</v>
      </c>
      <c r="N358" s="60"/>
    </row>
    <row r="359" spans="1:14" ht="15" customHeight="1" x14ac:dyDescent="0.25">
      <c r="A359" s="48"/>
      <c r="B359" s="51"/>
      <c r="C359" s="51"/>
      <c r="D359" s="51"/>
      <c r="E359" s="51"/>
      <c r="F359" s="51"/>
      <c r="G359" s="51"/>
      <c r="H359" s="51"/>
      <c r="I359" s="52"/>
      <c r="J359" s="53">
        <v>13</v>
      </c>
      <c r="K359" s="69" t="s">
        <v>108</v>
      </c>
      <c r="L359" s="64">
        <v>0</v>
      </c>
      <c r="M359" s="56">
        <f t="shared" si="57"/>
        <v>0</v>
      </c>
      <c r="N359" s="60"/>
    </row>
    <row r="360" spans="1:14" ht="15" customHeight="1" x14ac:dyDescent="0.25">
      <c r="A360" s="48"/>
      <c r="B360" s="51"/>
      <c r="C360" s="51"/>
      <c r="D360" s="51"/>
      <c r="E360" s="51"/>
      <c r="F360" s="51"/>
      <c r="G360" s="51"/>
      <c r="H360" s="51"/>
      <c r="I360" s="52"/>
      <c r="J360" s="53">
        <v>14</v>
      </c>
      <c r="K360" s="69" t="s">
        <v>55</v>
      </c>
      <c r="L360" s="64">
        <v>0</v>
      </c>
      <c r="M360" s="56">
        <f t="shared" si="57"/>
        <v>0</v>
      </c>
      <c r="N360" s="60"/>
    </row>
    <row r="361" spans="1:14" ht="15" customHeight="1" x14ac:dyDescent="0.25">
      <c r="A361" s="61"/>
      <c r="B361" s="62"/>
      <c r="C361" s="62"/>
      <c r="D361" s="62"/>
      <c r="E361" s="62"/>
      <c r="F361" s="62"/>
      <c r="G361" s="62"/>
      <c r="H361" s="62"/>
      <c r="I361" s="63"/>
      <c r="J361" s="75">
        <v>15</v>
      </c>
      <c r="K361" s="76" t="s">
        <v>38</v>
      </c>
      <c r="L361" s="64">
        <v>0</v>
      </c>
      <c r="M361" s="56">
        <f t="shared" si="57"/>
        <v>0</v>
      </c>
      <c r="N361" s="60"/>
    </row>
    <row r="362" spans="1:14" ht="15" customHeight="1" x14ac:dyDescent="0.25">
      <c r="A362" s="46" t="s">
        <v>56</v>
      </c>
      <c r="B362" s="53">
        <v>0</v>
      </c>
      <c r="C362" s="53">
        <v>0</v>
      </c>
      <c r="D362" s="53">
        <f t="shared" ref="D362:E362" si="58">SUM(D317+D343)</f>
        <v>22322</v>
      </c>
      <c r="E362" s="53">
        <f t="shared" si="58"/>
        <v>7524</v>
      </c>
      <c r="F362" s="53">
        <f>SUM(E362+D362)</f>
        <v>29846</v>
      </c>
      <c r="G362" s="53">
        <f>SUM(G317+G343)</f>
        <v>142367</v>
      </c>
      <c r="H362" s="53">
        <f>SUM(H317+H343)</f>
        <v>33486</v>
      </c>
      <c r="I362" s="53">
        <f>SUM(H362+G362)</f>
        <v>175853</v>
      </c>
      <c r="J362" s="47" t="s">
        <v>56</v>
      </c>
      <c r="K362" s="47"/>
      <c r="L362" s="64">
        <f t="shared" ref="L362" si="59">SUM(L347:L361)</f>
        <v>13370611.67</v>
      </c>
      <c r="M362" s="64">
        <f>SUM(M347:M361)</f>
        <v>77681951.980000004</v>
      </c>
      <c r="N362" s="65"/>
    </row>
    <row r="363" spans="1:14" ht="15" customHeight="1" x14ac:dyDescent="0.25">
      <c r="A363" s="46" t="s">
        <v>67</v>
      </c>
      <c r="B363" s="47" t="s">
        <v>68</v>
      </c>
      <c r="C363" s="47"/>
      <c r="D363" s="47"/>
      <c r="E363" s="58"/>
      <c r="F363" s="58"/>
      <c r="G363" s="58"/>
      <c r="H363" s="58"/>
      <c r="I363" s="58"/>
      <c r="J363" s="46" t="s">
        <v>67</v>
      </c>
      <c r="K363" s="86" t="s">
        <v>69</v>
      </c>
      <c r="L363" s="87"/>
      <c r="M363" s="87"/>
      <c r="N363" s="88"/>
    </row>
    <row r="364" spans="1:14" ht="27.75" customHeight="1" x14ac:dyDescent="0.25">
      <c r="A364" s="89" t="s">
        <v>70</v>
      </c>
      <c r="B364" s="75">
        <v>80</v>
      </c>
      <c r="C364" s="75">
        <f>SUM(C288+B364)</f>
        <v>311</v>
      </c>
      <c r="D364" s="75">
        <v>6385</v>
      </c>
      <c r="E364" s="75">
        <v>0</v>
      </c>
      <c r="F364" s="75">
        <f>SUM(E364+D364)</f>
        <v>6385</v>
      </c>
      <c r="G364" s="75">
        <f>SUM(G288+D364)</f>
        <v>23499</v>
      </c>
      <c r="H364" s="75">
        <f>SUM(H288+E364)</f>
        <v>0</v>
      </c>
      <c r="I364" s="75">
        <f>SUM(H364+G364)</f>
        <v>23499</v>
      </c>
      <c r="J364" s="90" t="s">
        <v>70</v>
      </c>
      <c r="K364" s="91" t="s">
        <v>105</v>
      </c>
      <c r="L364" s="59">
        <v>25519.200000000001</v>
      </c>
      <c r="M364" s="59">
        <f>SUM(M288+L364)</f>
        <v>237137.6</v>
      </c>
      <c r="N364" s="92"/>
    </row>
    <row r="365" spans="1:14" ht="15" customHeight="1" x14ac:dyDescent="0.25">
      <c r="A365" s="46" t="s">
        <v>71</v>
      </c>
      <c r="B365" s="93" t="s">
        <v>72</v>
      </c>
      <c r="C365" s="93"/>
      <c r="D365" s="93"/>
      <c r="E365" s="58"/>
      <c r="F365" s="58"/>
      <c r="G365" s="58"/>
      <c r="H365" s="58"/>
      <c r="I365" s="58"/>
      <c r="J365" s="46" t="s">
        <v>71</v>
      </c>
      <c r="K365" s="86" t="s">
        <v>72</v>
      </c>
      <c r="L365" s="87"/>
      <c r="M365" s="87"/>
      <c r="N365" s="88"/>
    </row>
    <row r="366" spans="1:14" ht="56.25" customHeight="1" x14ac:dyDescent="0.25">
      <c r="A366" s="89" t="s">
        <v>73</v>
      </c>
      <c r="B366" s="75">
        <v>3443</v>
      </c>
      <c r="C366" s="75">
        <f>SUM(C290+B366)</f>
        <v>16261</v>
      </c>
      <c r="D366" s="75">
        <v>25132</v>
      </c>
      <c r="E366" s="75">
        <v>5858</v>
      </c>
      <c r="F366" s="75">
        <f>SUM(E366+D366)</f>
        <v>30990</v>
      </c>
      <c r="G366" s="75">
        <f>SUM(G290+D366)</f>
        <v>151038</v>
      </c>
      <c r="H366" s="75">
        <f>SUM(H290+E366)</f>
        <v>29101</v>
      </c>
      <c r="I366" s="75">
        <f>SUM(H366+G366)</f>
        <v>180139</v>
      </c>
      <c r="J366" s="90" t="s">
        <v>106</v>
      </c>
      <c r="K366" s="94" t="s">
        <v>107</v>
      </c>
      <c r="L366" s="95">
        <v>0</v>
      </c>
      <c r="M366" s="96">
        <f>SUM(L366+M290)</f>
        <v>0</v>
      </c>
      <c r="N366" s="92"/>
    </row>
    <row r="367" spans="1:14" ht="15" customHeight="1" x14ac:dyDescent="0.25">
      <c r="A367" s="47" t="s">
        <v>74</v>
      </c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</row>
    <row r="368" spans="1:14" ht="15" customHeight="1" x14ac:dyDescent="0.25">
      <c r="A368" s="58" t="s">
        <v>75</v>
      </c>
      <c r="B368" s="97">
        <f t="shared" ref="B368:I368" si="60">B317</f>
        <v>4</v>
      </c>
      <c r="C368" s="97">
        <f t="shared" si="60"/>
        <v>21</v>
      </c>
      <c r="D368" s="97">
        <f t="shared" si="60"/>
        <v>17422</v>
      </c>
      <c r="E368" s="97">
        <f t="shared" si="60"/>
        <v>7524</v>
      </c>
      <c r="F368" s="97">
        <f t="shared" si="60"/>
        <v>24946</v>
      </c>
      <c r="G368" s="97">
        <f t="shared" si="60"/>
        <v>100231</v>
      </c>
      <c r="H368" s="97">
        <f t="shared" si="60"/>
        <v>32366</v>
      </c>
      <c r="I368" s="97">
        <f t="shared" si="60"/>
        <v>132597</v>
      </c>
      <c r="J368" s="51"/>
      <c r="K368" s="51"/>
      <c r="L368" s="51"/>
      <c r="M368" s="51"/>
      <c r="N368" s="52"/>
    </row>
    <row r="369" spans="1:14" ht="15" customHeight="1" x14ac:dyDescent="0.25">
      <c r="A369" s="58" t="s">
        <v>76</v>
      </c>
      <c r="B369" s="97">
        <f t="shared" ref="B369:I369" si="61">B343</f>
        <v>5</v>
      </c>
      <c r="C369" s="97">
        <f t="shared" si="61"/>
        <v>26</v>
      </c>
      <c r="D369" s="97">
        <f t="shared" si="61"/>
        <v>4900</v>
      </c>
      <c r="E369" s="97">
        <f t="shared" si="61"/>
        <v>0</v>
      </c>
      <c r="F369" s="97">
        <f t="shared" si="61"/>
        <v>4900</v>
      </c>
      <c r="G369" s="97">
        <f t="shared" si="61"/>
        <v>42136</v>
      </c>
      <c r="H369" s="97">
        <f t="shared" si="61"/>
        <v>1120</v>
      </c>
      <c r="I369" s="97">
        <f t="shared" si="61"/>
        <v>43256</v>
      </c>
      <c r="J369" s="51"/>
      <c r="K369" s="51"/>
      <c r="L369" s="51"/>
      <c r="M369" s="51"/>
      <c r="N369" s="52"/>
    </row>
    <row r="370" spans="1:14" ht="15" customHeight="1" x14ac:dyDescent="0.25">
      <c r="A370" s="58" t="s">
        <v>77</v>
      </c>
      <c r="B370" s="97">
        <f>SUM(B368:B369)</f>
        <v>9</v>
      </c>
      <c r="C370" s="97">
        <f t="shared" ref="C370:I370" si="62">SUM(C368:C369)</f>
        <v>47</v>
      </c>
      <c r="D370" s="97">
        <f t="shared" si="62"/>
        <v>22322</v>
      </c>
      <c r="E370" s="97">
        <f t="shared" si="62"/>
        <v>7524</v>
      </c>
      <c r="F370" s="97">
        <f t="shared" si="62"/>
        <v>29846</v>
      </c>
      <c r="G370" s="97">
        <f t="shared" si="62"/>
        <v>142367</v>
      </c>
      <c r="H370" s="97">
        <f t="shared" si="62"/>
        <v>33486</v>
      </c>
      <c r="I370" s="97">
        <f t="shared" si="62"/>
        <v>175853</v>
      </c>
      <c r="J370" s="51"/>
      <c r="K370" s="51"/>
      <c r="L370" s="51"/>
      <c r="M370" s="51"/>
      <c r="N370" s="52"/>
    </row>
    <row r="371" spans="1:14" ht="15" customHeight="1" x14ac:dyDescent="0.25">
      <c r="A371" s="58" t="s">
        <v>78</v>
      </c>
      <c r="B371" s="97">
        <f t="shared" ref="B371:I371" si="63">B364</f>
        <v>80</v>
      </c>
      <c r="C371" s="97">
        <f t="shared" si="63"/>
        <v>311</v>
      </c>
      <c r="D371" s="97">
        <f t="shared" si="63"/>
        <v>6385</v>
      </c>
      <c r="E371" s="97">
        <f t="shared" si="63"/>
        <v>0</v>
      </c>
      <c r="F371" s="97">
        <f t="shared" si="63"/>
        <v>6385</v>
      </c>
      <c r="G371" s="97">
        <f t="shared" si="63"/>
        <v>23499</v>
      </c>
      <c r="H371" s="97">
        <f t="shared" si="63"/>
        <v>0</v>
      </c>
      <c r="I371" s="97">
        <f t="shared" si="63"/>
        <v>23499</v>
      </c>
      <c r="J371" s="51"/>
      <c r="K371" s="51"/>
      <c r="L371" s="51"/>
      <c r="M371" s="51"/>
      <c r="N371" s="52"/>
    </row>
    <row r="372" spans="1:14" ht="15" customHeight="1" x14ac:dyDescent="0.25">
      <c r="A372" s="58" t="s">
        <v>60</v>
      </c>
      <c r="B372" s="97">
        <f t="shared" ref="B372:I372" si="64">B337</f>
        <v>2343</v>
      </c>
      <c r="C372" s="97">
        <f t="shared" si="64"/>
        <v>13919</v>
      </c>
      <c r="D372" s="97">
        <f t="shared" si="64"/>
        <v>1130</v>
      </c>
      <c r="E372" s="97">
        <f t="shared" si="64"/>
        <v>1213</v>
      </c>
      <c r="F372" s="97">
        <f t="shared" si="64"/>
        <v>2343</v>
      </c>
      <c r="G372" s="97">
        <f t="shared" si="64"/>
        <v>6639</v>
      </c>
      <c r="H372" s="97">
        <f t="shared" si="64"/>
        <v>7280</v>
      </c>
      <c r="I372" s="97">
        <f t="shared" si="64"/>
        <v>13919</v>
      </c>
      <c r="J372" s="51"/>
      <c r="K372" s="58" t="s">
        <v>82</v>
      </c>
      <c r="L372" s="64">
        <f>SUM(L317+L337)</f>
        <v>50047546.630000003</v>
      </c>
      <c r="M372" s="64">
        <f>SUM(M317+M337)</f>
        <v>223950449.66000003</v>
      </c>
      <c r="N372" s="57"/>
    </row>
    <row r="373" spans="1:14" ht="15" customHeight="1" x14ac:dyDescent="0.25">
      <c r="A373" s="58" t="s">
        <v>79</v>
      </c>
      <c r="B373" s="97">
        <f>B366</f>
        <v>3443</v>
      </c>
      <c r="C373" s="97">
        <f t="shared" ref="C373:I373" si="65">C366</f>
        <v>16261</v>
      </c>
      <c r="D373" s="97">
        <f t="shared" si="65"/>
        <v>25132</v>
      </c>
      <c r="E373" s="97">
        <f t="shared" si="65"/>
        <v>5858</v>
      </c>
      <c r="F373" s="97">
        <f t="shared" si="65"/>
        <v>30990</v>
      </c>
      <c r="G373" s="97">
        <f t="shared" si="65"/>
        <v>151038</v>
      </c>
      <c r="H373" s="97">
        <f t="shared" si="65"/>
        <v>29101</v>
      </c>
      <c r="I373" s="97">
        <f t="shared" si="65"/>
        <v>180139</v>
      </c>
      <c r="J373" s="51"/>
      <c r="K373" s="58" t="s">
        <v>80</v>
      </c>
      <c r="L373" s="64">
        <f>SUM(L317+L343+L345+L364)</f>
        <v>1074780.22</v>
      </c>
      <c r="M373" s="64">
        <f>SUM(M317+M343+M345+M364)</f>
        <v>8262438.7899999991</v>
      </c>
      <c r="N373" s="60"/>
    </row>
    <row r="374" spans="1:14" ht="15" customHeight="1" x14ac:dyDescent="0.25">
      <c r="A374" s="58" t="s">
        <v>45</v>
      </c>
      <c r="B374" s="98" t="s">
        <v>65</v>
      </c>
      <c r="C374" s="99"/>
      <c r="D374" s="99"/>
      <c r="E374" s="99"/>
      <c r="F374" s="99"/>
      <c r="G374" s="99"/>
      <c r="H374" s="99"/>
      <c r="I374" s="100"/>
      <c r="J374" s="62"/>
      <c r="K374" s="58" t="s">
        <v>81</v>
      </c>
      <c r="L374" s="64">
        <f>SUM(L317+L337+L343+L345+L362+L364+L366)</f>
        <v>63866583.45000001</v>
      </c>
      <c r="M374" s="64">
        <f>SUM(M317+M337+M343+M345+M362+M364+M366)</f>
        <v>305431353.56000006</v>
      </c>
      <c r="N374" s="65"/>
    </row>
    <row r="379" spans="1:14" ht="15" customHeight="1" x14ac:dyDescent="0.25">
      <c r="A379" s="28" t="s">
        <v>83</v>
      </c>
      <c r="B379" s="28"/>
      <c r="C379" s="28"/>
      <c r="D379" s="29"/>
      <c r="E379" s="29"/>
      <c r="F379" s="28"/>
      <c r="G379" s="28"/>
      <c r="H379" s="28"/>
      <c r="I379" s="28"/>
      <c r="J379" s="28"/>
      <c r="K379" s="28" t="s">
        <v>84</v>
      </c>
      <c r="L379" s="28"/>
      <c r="M379" s="28"/>
      <c r="N379" s="28"/>
    </row>
    <row r="381" spans="1:14" ht="15" customHeight="1" x14ac:dyDescent="0.25">
      <c r="A381" s="24" t="s">
        <v>85</v>
      </c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6"/>
    </row>
    <row r="382" spans="1:14" ht="15" customHeight="1" x14ac:dyDescent="0.25">
      <c r="A382" s="30" t="s">
        <v>86</v>
      </c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2"/>
    </row>
    <row r="383" spans="1:14" ht="15" customHeight="1" x14ac:dyDescent="0.25">
      <c r="A383" s="33" t="s">
        <v>115</v>
      </c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5"/>
    </row>
    <row r="384" spans="1:14" ht="15" customHeight="1" x14ac:dyDescent="0.25">
      <c r="A384" s="36" t="s">
        <v>0</v>
      </c>
      <c r="B384" s="37" t="s">
        <v>6</v>
      </c>
      <c r="C384" s="37"/>
      <c r="D384" s="36" t="s">
        <v>7</v>
      </c>
      <c r="E384" s="36"/>
      <c r="F384" s="36"/>
      <c r="G384" s="36" t="s">
        <v>9</v>
      </c>
      <c r="H384" s="36"/>
      <c r="I384" s="36"/>
      <c r="J384" s="36" t="s">
        <v>0</v>
      </c>
      <c r="K384" s="37" t="s">
        <v>10</v>
      </c>
      <c r="L384" s="37" t="s">
        <v>11</v>
      </c>
      <c r="M384" s="37" t="s">
        <v>12</v>
      </c>
      <c r="N384" s="36" t="s">
        <v>13</v>
      </c>
    </row>
    <row r="385" spans="1:14" ht="15" customHeight="1" x14ac:dyDescent="0.25">
      <c r="A385" s="36"/>
      <c r="B385" s="37"/>
      <c r="C385" s="37"/>
      <c r="D385" s="36" t="s">
        <v>8</v>
      </c>
      <c r="E385" s="36"/>
      <c r="F385" s="36"/>
      <c r="G385" s="36" t="s">
        <v>8</v>
      </c>
      <c r="H385" s="36"/>
      <c r="I385" s="36"/>
      <c r="J385" s="36"/>
      <c r="K385" s="37"/>
      <c r="L385" s="37"/>
      <c r="M385" s="37"/>
      <c r="N385" s="36"/>
    </row>
    <row r="386" spans="1:14" ht="15" customHeight="1" x14ac:dyDescent="0.25">
      <c r="A386" s="36"/>
      <c r="B386" s="38" t="s">
        <v>1</v>
      </c>
      <c r="C386" s="38" t="s">
        <v>2</v>
      </c>
      <c r="D386" s="38" t="s">
        <v>3</v>
      </c>
      <c r="E386" s="38" t="s">
        <v>4</v>
      </c>
      <c r="F386" s="38" t="s">
        <v>5</v>
      </c>
      <c r="G386" s="38" t="s">
        <v>3</v>
      </c>
      <c r="H386" s="38" t="s">
        <v>4</v>
      </c>
      <c r="I386" s="38" t="s">
        <v>5</v>
      </c>
      <c r="J386" s="36"/>
      <c r="K386" s="37"/>
      <c r="L386" s="37"/>
      <c r="M386" s="37"/>
      <c r="N386" s="36"/>
    </row>
    <row r="387" spans="1:14" ht="15" customHeight="1" x14ac:dyDescent="0.25">
      <c r="A387" s="39">
        <v>1</v>
      </c>
      <c r="B387" s="40">
        <v>2</v>
      </c>
      <c r="C387" s="40">
        <v>3</v>
      </c>
      <c r="D387" s="40">
        <v>4</v>
      </c>
      <c r="E387" s="40">
        <v>5</v>
      </c>
      <c r="F387" s="40">
        <v>6</v>
      </c>
      <c r="G387" s="40">
        <v>7</v>
      </c>
      <c r="H387" s="40">
        <v>8</v>
      </c>
      <c r="I387" s="40">
        <v>9</v>
      </c>
      <c r="J387" s="40">
        <v>10</v>
      </c>
      <c r="K387" s="40">
        <v>11</v>
      </c>
      <c r="L387" s="40">
        <v>12</v>
      </c>
      <c r="M387" s="40">
        <v>13</v>
      </c>
      <c r="N387" s="41">
        <v>14</v>
      </c>
    </row>
    <row r="388" spans="1:14" ht="15" customHeight="1" x14ac:dyDescent="0.25">
      <c r="A388" s="42" t="s">
        <v>14</v>
      </c>
      <c r="B388" s="43" t="s">
        <v>15</v>
      </c>
      <c r="C388" s="43"/>
      <c r="D388" s="43"/>
      <c r="E388" s="44"/>
      <c r="F388" s="44"/>
      <c r="G388" s="44"/>
      <c r="H388" s="44"/>
      <c r="I388" s="45"/>
      <c r="J388" s="46" t="s">
        <v>14</v>
      </c>
      <c r="K388" s="47" t="s">
        <v>15</v>
      </c>
      <c r="L388" s="47"/>
      <c r="M388" s="47"/>
      <c r="N388" s="47"/>
    </row>
    <row r="389" spans="1:14" ht="15" customHeight="1" x14ac:dyDescent="0.25">
      <c r="A389" s="48"/>
      <c r="B389" s="49">
        <v>1</v>
      </c>
      <c r="C389" s="50" t="s">
        <v>57</v>
      </c>
      <c r="D389" s="50"/>
      <c r="E389" s="51"/>
      <c r="F389" s="51"/>
      <c r="G389" s="51"/>
      <c r="H389" s="51"/>
      <c r="I389" s="52"/>
      <c r="J389" s="53">
        <v>1</v>
      </c>
      <c r="K389" s="54" t="s">
        <v>16</v>
      </c>
      <c r="L389" s="55">
        <v>778770.24</v>
      </c>
      <c r="M389" s="56">
        <f>SUM(M313+L389)</f>
        <v>4898564.8099999996</v>
      </c>
      <c r="N389" s="57"/>
    </row>
    <row r="390" spans="1:14" ht="15" customHeight="1" x14ac:dyDescent="0.25">
      <c r="A390" s="48"/>
      <c r="B390" s="51"/>
      <c r="C390" s="51"/>
      <c r="D390" s="51"/>
      <c r="E390" s="51"/>
      <c r="F390" s="51"/>
      <c r="G390" s="51"/>
      <c r="H390" s="51"/>
      <c r="I390" s="52"/>
      <c r="J390" s="53">
        <v>2</v>
      </c>
      <c r="K390" s="58" t="s">
        <v>17</v>
      </c>
      <c r="L390" s="59">
        <v>26437.5</v>
      </c>
      <c r="M390" s="56">
        <f>SUM(M314+L390)</f>
        <v>135256.20000000001</v>
      </c>
      <c r="N390" s="60"/>
    </row>
    <row r="391" spans="1:14" ht="15" customHeight="1" x14ac:dyDescent="0.25">
      <c r="A391" s="48"/>
      <c r="B391" s="51"/>
      <c r="C391" s="51"/>
      <c r="D391" s="51"/>
      <c r="E391" s="51"/>
      <c r="F391" s="51"/>
      <c r="G391" s="51"/>
      <c r="H391" s="51"/>
      <c r="I391" s="52"/>
      <c r="J391" s="53">
        <v>3</v>
      </c>
      <c r="K391" s="58" t="s">
        <v>18</v>
      </c>
      <c r="L391" s="59">
        <v>13200</v>
      </c>
      <c r="M391" s="56">
        <f>SUM(M315+L391)</f>
        <v>125331.6</v>
      </c>
      <c r="N391" s="60"/>
    </row>
    <row r="392" spans="1:14" ht="15" customHeight="1" x14ac:dyDescent="0.25">
      <c r="A392" s="61"/>
      <c r="B392" s="62"/>
      <c r="C392" s="62"/>
      <c r="D392" s="62"/>
      <c r="E392" s="62"/>
      <c r="F392" s="62"/>
      <c r="G392" s="62"/>
      <c r="H392" s="62"/>
      <c r="I392" s="63"/>
      <c r="J392" s="53">
        <v>4</v>
      </c>
      <c r="K392" s="58" t="s">
        <v>19</v>
      </c>
      <c r="L392" s="59">
        <v>25760</v>
      </c>
      <c r="M392" s="56">
        <f>SUM(M316+L392)</f>
        <v>148502</v>
      </c>
      <c r="N392" s="60"/>
    </row>
    <row r="393" spans="1:14" ht="15" customHeight="1" x14ac:dyDescent="0.25">
      <c r="A393" s="46" t="s">
        <v>20</v>
      </c>
      <c r="B393" s="53">
        <v>5</v>
      </c>
      <c r="C393" s="53">
        <f>SUM(C317+B393)</f>
        <v>26</v>
      </c>
      <c r="D393" s="53">
        <v>16028</v>
      </c>
      <c r="E393" s="53">
        <v>7156</v>
      </c>
      <c r="F393" s="53">
        <f>SUM(E393+D393)</f>
        <v>23184</v>
      </c>
      <c r="G393" s="53">
        <f>SUM(G317+D393)</f>
        <v>116259</v>
      </c>
      <c r="H393" s="53">
        <f>SUM(H317+E393)</f>
        <v>39522</v>
      </c>
      <c r="I393" s="53">
        <f>SUM(H393+G393)</f>
        <v>155781</v>
      </c>
      <c r="J393" s="47" t="s">
        <v>20</v>
      </c>
      <c r="K393" s="47"/>
      <c r="L393" s="64">
        <f>SUM(L389:L392)</f>
        <v>844167.74</v>
      </c>
      <c r="M393" s="64">
        <f t="shared" ref="M393" si="66">SUM(M389:M392)</f>
        <v>5307654.6099999994</v>
      </c>
      <c r="N393" s="65"/>
    </row>
    <row r="394" spans="1:14" ht="15" customHeight="1" x14ac:dyDescent="0.25">
      <c r="A394" s="42" t="s">
        <v>58</v>
      </c>
      <c r="B394" s="43" t="s">
        <v>59</v>
      </c>
      <c r="C394" s="43"/>
      <c r="D394" s="43"/>
      <c r="E394" s="66"/>
      <c r="F394" s="66"/>
      <c r="G394" s="66"/>
      <c r="H394" s="66"/>
      <c r="I394" s="67"/>
      <c r="J394" s="46" t="s">
        <v>21</v>
      </c>
      <c r="K394" s="47" t="s">
        <v>22</v>
      </c>
      <c r="L394" s="47"/>
      <c r="M394" s="47"/>
      <c r="N394" s="47"/>
    </row>
    <row r="395" spans="1:14" ht="15" customHeight="1" x14ac:dyDescent="0.25">
      <c r="A395" s="48"/>
      <c r="B395" s="49">
        <v>1</v>
      </c>
      <c r="C395" s="51" t="s">
        <v>60</v>
      </c>
      <c r="D395" s="51"/>
      <c r="E395" s="51"/>
      <c r="F395" s="51"/>
      <c r="G395" s="51"/>
      <c r="H395" s="51"/>
      <c r="I395" s="52"/>
      <c r="J395" s="53">
        <v>1</v>
      </c>
      <c r="K395" s="68" t="s">
        <v>23</v>
      </c>
      <c r="L395" s="56">
        <v>4958080.75</v>
      </c>
      <c r="M395" s="56">
        <f t="shared" ref="M395:M402" si="67">SUM(M319+L395)</f>
        <v>41599104.869999997</v>
      </c>
      <c r="N395" s="57"/>
    </row>
    <row r="396" spans="1:14" ht="15" customHeight="1" x14ac:dyDescent="0.25">
      <c r="A396" s="48"/>
      <c r="B396" s="51"/>
      <c r="C396" s="51"/>
      <c r="D396" s="51"/>
      <c r="E396" s="51"/>
      <c r="F396" s="51"/>
      <c r="G396" s="51"/>
      <c r="H396" s="51"/>
      <c r="I396" s="52"/>
      <c r="J396" s="53">
        <v>2</v>
      </c>
      <c r="K396" s="69" t="s">
        <v>24</v>
      </c>
      <c r="L396" s="64">
        <v>4980184.1500000004</v>
      </c>
      <c r="M396" s="56">
        <f t="shared" si="67"/>
        <v>33130094.509999998</v>
      </c>
      <c r="N396" s="60"/>
    </row>
    <row r="397" spans="1:14" ht="15" customHeight="1" x14ac:dyDescent="0.25">
      <c r="A397" s="48"/>
      <c r="B397" s="51"/>
      <c r="C397" s="51"/>
      <c r="D397" s="51"/>
      <c r="E397" s="51"/>
      <c r="F397" s="51"/>
      <c r="G397" s="51"/>
      <c r="H397" s="51"/>
      <c r="I397" s="52"/>
      <c r="J397" s="53">
        <v>3</v>
      </c>
      <c r="K397" s="69" t="s">
        <v>25</v>
      </c>
      <c r="L397" s="64">
        <v>17626115</v>
      </c>
      <c r="M397" s="56">
        <f t="shared" si="67"/>
        <v>126253149.59</v>
      </c>
      <c r="N397" s="60"/>
    </row>
    <row r="398" spans="1:14" ht="15" customHeight="1" x14ac:dyDescent="0.25">
      <c r="A398" s="48"/>
      <c r="B398" s="51"/>
      <c r="C398" s="51"/>
      <c r="D398" s="51"/>
      <c r="E398" s="51"/>
      <c r="F398" s="51"/>
      <c r="G398" s="51"/>
      <c r="H398" s="51"/>
      <c r="I398" s="52"/>
      <c r="J398" s="53">
        <v>4</v>
      </c>
      <c r="K398" s="69" t="s">
        <v>26</v>
      </c>
      <c r="L398" s="64">
        <v>319202.03999999998</v>
      </c>
      <c r="M398" s="56">
        <f t="shared" si="67"/>
        <v>2359415.34</v>
      </c>
      <c r="N398" s="60"/>
    </row>
    <row r="399" spans="1:14" ht="15" customHeight="1" x14ac:dyDescent="0.25">
      <c r="A399" s="48"/>
      <c r="B399" s="51"/>
      <c r="C399" s="51"/>
      <c r="D399" s="51"/>
      <c r="E399" s="51"/>
      <c r="F399" s="51"/>
      <c r="G399" s="51"/>
      <c r="H399" s="51"/>
      <c r="I399" s="52"/>
      <c r="J399" s="53">
        <v>5</v>
      </c>
      <c r="K399" s="69" t="s">
        <v>27</v>
      </c>
      <c r="L399" s="64">
        <v>621624.1</v>
      </c>
      <c r="M399" s="56">
        <f t="shared" si="67"/>
        <v>4314900.0999999996</v>
      </c>
      <c r="N399" s="60"/>
    </row>
    <row r="400" spans="1:14" ht="15" customHeight="1" x14ac:dyDescent="0.25">
      <c r="A400" s="48"/>
      <c r="B400" s="51"/>
      <c r="C400" s="51"/>
      <c r="D400" s="51"/>
      <c r="E400" s="51"/>
      <c r="F400" s="51"/>
      <c r="G400" s="51"/>
      <c r="H400" s="51"/>
      <c r="I400" s="52"/>
      <c r="J400" s="53">
        <v>6</v>
      </c>
      <c r="K400" s="69" t="s">
        <v>28</v>
      </c>
      <c r="L400" s="64">
        <v>3179625</v>
      </c>
      <c r="M400" s="56">
        <f t="shared" si="67"/>
        <v>20207787.5</v>
      </c>
      <c r="N400" s="60"/>
    </row>
    <row r="401" spans="1:14" ht="15" customHeight="1" x14ac:dyDescent="0.25">
      <c r="A401" s="48"/>
      <c r="B401" s="51"/>
      <c r="C401" s="51"/>
      <c r="D401" s="51"/>
      <c r="E401" s="51"/>
      <c r="F401" s="51"/>
      <c r="G401" s="51"/>
      <c r="H401" s="51"/>
      <c r="I401" s="52"/>
      <c r="J401" s="53">
        <v>7</v>
      </c>
      <c r="K401" s="69" t="s">
        <v>29</v>
      </c>
      <c r="L401" s="64">
        <v>822112.5</v>
      </c>
      <c r="M401" s="56">
        <f t="shared" si="67"/>
        <v>5810887.5</v>
      </c>
      <c r="N401" s="60"/>
    </row>
    <row r="402" spans="1:14" ht="15" customHeight="1" x14ac:dyDescent="0.25">
      <c r="A402" s="48"/>
      <c r="B402" s="51"/>
      <c r="C402" s="51"/>
      <c r="D402" s="51"/>
      <c r="E402" s="51"/>
      <c r="F402" s="51"/>
      <c r="G402" s="51"/>
      <c r="H402" s="51"/>
      <c r="I402" s="52"/>
      <c r="J402" s="53">
        <v>8</v>
      </c>
      <c r="K402" s="69" t="s">
        <v>30</v>
      </c>
      <c r="L402" s="64">
        <v>87850</v>
      </c>
      <c r="M402" s="56">
        <f t="shared" si="67"/>
        <v>472955</v>
      </c>
      <c r="N402" s="60"/>
    </row>
    <row r="403" spans="1:14" ht="15" customHeight="1" x14ac:dyDescent="0.25">
      <c r="A403" s="48"/>
      <c r="B403" s="51"/>
      <c r="C403" s="51"/>
      <c r="D403" s="51"/>
      <c r="E403" s="51"/>
      <c r="F403" s="51"/>
      <c r="G403" s="51"/>
      <c r="H403" s="51"/>
      <c r="I403" s="52"/>
      <c r="J403" s="53">
        <v>9</v>
      </c>
      <c r="K403" s="69" t="s">
        <v>19</v>
      </c>
      <c r="L403" s="64">
        <v>759941.25</v>
      </c>
      <c r="M403" s="56">
        <f>SUM(M327+L403)</f>
        <v>11101616.25</v>
      </c>
      <c r="N403" s="60"/>
    </row>
    <row r="404" spans="1:14" ht="15" customHeight="1" x14ac:dyDescent="0.25">
      <c r="A404" s="48"/>
      <c r="B404" s="51"/>
      <c r="C404" s="51"/>
      <c r="D404" s="51"/>
      <c r="E404" s="51"/>
      <c r="F404" s="51"/>
      <c r="G404" s="51"/>
      <c r="H404" s="51"/>
      <c r="I404" s="52"/>
      <c r="J404" s="53">
        <v>10</v>
      </c>
      <c r="K404" s="69" t="s">
        <v>31</v>
      </c>
      <c r="L404" s="64">
        <v>0</v>
      </c>
      <c r="M404" s="56">
        <f t="shared" ref="M404:M412" si="68">SUM(M328+L404)</f>
        <v>0</v>
      </c>
      <c r="N404" s="60"/>
    </row>
    <row r="405" spans="1:14" ht="15" customHeight="1" x14ac:dyDescent="0.25">
      <c r="A405" s="48"/>
      <c r="B405" s="51"/>
      <c r="C405" s="51"/>
      <c r="D405" s="51"/>
      <c r="E405" s="51"/>
      <c r="F405" s="51"/>
      <c r="G405" s="51"/>
      <c r="H405" s="51"/>
      <c r="I405" s="52"/>
      <c r="J405" s="53">
        <v>11</v>
      </c>
      <c r="K405" s="69" t="s">
        <v>32</v>
      </c>
      <c r="L405" s="64">
        <v>0</v>
      </c>
      <c r="M405" s="56">
        <f t="shared" si="68"/>
        <v>0</v>
      </c>
      <c r="N405" s="60"/>
    </row>
    <row r="406" spans="1:14" ht="15" customHeight="1" x14ac:dyDescent="0.25">
      <c r="A406" s="48"/>
      <c r="B406" s="51"/>
      <c r="C406" s="51"/>
      <c r="D406" s="51"/>
      <c r="E406" s="51"/>
      <c r="F406" s="51"/>
      <c r="G406" s="51"/>
      <c r="H406" s="51"/>
      <c r="I406" s="52"/>
      <c r="J406" s="53">
        <v>12</v>
      </c>
      <c r="K406" s="69" t="s">
        <v>33</v>
      </c>
      <c r="L406" s="64">
        <v>338867.64</v>
      </c>
      <c r="M406" s="56">
        <f t="shared" si="68"/>
        <v>1761726.96</v>
      </c>
      <c r="N406" s="60"/>
    </row>
    <row r="407" spans="1:14" ht="15" customHeight="1" x14ac:dyDescent="0.25">
      <c r="A407" s="48"/>
      <c r="B407" s="51"/>
      <c r="C407" s="51"/>
      <c r="D407" s="51"/>
      <c r="E407" s="51"/>
      <c r="F407" s="51"/>
      <c r="G407" s="51"/>
      <c r="H407" s="51"/>
      <c r="I407" s="52"/>
      <c r="J407" s="53">
        <v>13</v>
      </c>
      <c r="K407" s="69" t="s">
        <v>34</v>
      </c>
      <c r="L407" s="64">
        <v>741453</v>
      </c>
      <c r="M407" s="56">
        <f t="shared" si="68"/>
        <v>6107999.5</v>
      </c>
      <c r="N407" s="60"/>
    </row>
    <row r="408" spans="1:14" ht="15" customHeight="1" x14ac:dyDescent="0.25">
      <c r="A408" s="48"/>
      <c r="B408" s="51"/>
      <c r="C408" s="51"/>
      <c r="D408" s="51"/>
      <c r="E408" s="51"/>
      <c r="F408" s="51"/>
      <c r="G408" s="51"/>
      <c r="H408" s="51"/>
      <c r="I408" s="52"/>
      <c r="J408" s="53">
        <v>14</v>
      </c>
      <c r="K408" s="69" t="s">
        <v>35</v>
      </c>
      <c r="L408" s="64">
        <v>0</v>
      </c>
      <c r="M408" s="56">
        <f t="shared" si="68"/>
        <v>5504.3</v>
      </c>
      <c r="N408" s="60"/>
    </row>
    <row r="409" spans="1:14" ht="15" customHeight="1" x14ac:dyDescent="0.25">
      <c r="A409" s="48"/>
      <c r="B409" s="51"/>
      <c r="C409" s="51"/>
      <c r="D409" s="51"/>
      <c r="E409" s="51"/>
      <c r="F409" s="51"/>
      <c r="G409" s="51"/>
      <c r="H409" s="51"/>
      <c r="I409" s="52"/>
      <c r="J409" s="53">
        <v>15</v>
      </c>
      <c r="K409" s="69" t="s">
        <v>36</v>
      </c>
      <c r="L409" s="64">
        <v>0</v>
      </c>
      <c r="M409" s="56">
        <f t="shared" si="68"/>
        <v>0</v>
      </c>
      <c r="N409" s="60"/>
    </row>
    <row r="410" spans="1:14" ht="15" customHeight="1" x14ac:dyDescent="0.25">
      <c r="A410" s="48"/>
      <c r="B410" s="51"/>
      <c r="C410" s="51"/>
      <c r="D410" s="51"/>
      <c r="E410" s="51"/>
      <c r="F410" s="51"/>
      <c r="G410" s="51"/>
      <c r="H410" s="51"/>
      <c r="I410" s="52"/>
      <c r="J410" s="53">
        <v>16</v>
      </c>
      <c r="K410" s="69" t="s">
        <v>37</v>
      </c>
      <c r="L410" s="64">
        <v>76.5</v>
      </c>
      <c r="M410" s="56">
        <f t="shared" si="68"/>
        <v>703.3</v>
      </c>
      <c r="N410" s="60"/>
    </row>
    <row r="411" spans="1:14" ht="15" customHeight="1" x14ac:dyDescent="0.25">
      <c r="A411" s="48"/>
      <c r="B411" s="51"/>
      <c r="C411" s="51"/>
      <c r="D411" s="51"/>
      <c r="E411" s="51"/>
      <c r="F411" s="51"/>
      <c r="G411" s="51"/>
      <c r="H411" s="51"/>
      <c r="I411" s="52"/>
      <c r="J411" s="53">
        <v>17</v>
      </c>
      <c r="K411" s="69" t="s">
        <v>109</v>
      </c>
      <c r="L411" s="64">
        <v>128500</v>
      </c>
      <c r="M411" s="56">
        <f t="shared" si="68"/>
        <v>924750</v>
      </c>
      <c r="N411" s="60"/>
    </row>
    <row r="412" spans="1:14" ht="15" customHeight="1" x14ac:dyDescent="0.25">
      <c r="A412" s="61"/>
      <c r="B412" s="62"/>
      <c r="C412" s="62"/>
      <c r="D412" s="62"/>
      <c r="E412" s="62"/>
      <c r="F412" s="62"/>
      <c r="G412" s="62"/>
      <c r="H412" s="62"/>
      <c r="I412" s="63"/>
      <c r="J412" s="53">
        <v>18</v>
      </c>
      <c r="K412" s="69" t="s">
        <v>38</v>
      </c>
      <c r="L412" s="64">
        <v>0</v>
      </c>
      <c r="M412" s="56">
        <f t="shared" si="68"/>
        <v>0</v>
      </c>
      <c r="N412" s="60"/>
    </row>
    <row r="413" spans="1:14" ht="15" customHeight="1" x14ac:dyDescent="0.25">
      <c r="A413" s="70" t="s">
        <v>60</v>
      </c>
      <c r="B413" s="53">
        <v>2266</v>
      </c>
      <c r="C413" s="53">
        <f>SUM(C337+B413)</f>
        <v>16185</v>
      </c>
      <c r="D413" s="53">
        <v>956</v>
      </c>
      <c r="E413" s="53">
        <v>1310</v>
      </c>
      <c r="F413" s="53">
        <f>SUM(E413+D413)</f>
        <v>2266</v>
      </c>
      <c r="G413" s="53">
        <f>SUM(G337+D413)</f>
        <v>7595</v>
      </c>
      <c r="H413" s="53">
        <f>SUM(H337+E413)</f>
        <v>8590</v>
      </c>
      <c r="I413" s="53">
        <f>SUM(H413+G413)</f>
        <v>16185</v>
      </c>
      <c r="J413" s="47" t="s">
        <v>39</v>
      </c>
      <c r="K413" s="47"/>
      <c r="L413" s="64">
        <f t="shared" ref="L413:M413" si="69">SUM(L395:L412)</f>
        <v>34563631.93</v>
      </c>
      <c r="M413" s="64">
        <f t="shared" si="69"/>
        <v>254050594.72000003</v>
      </c>
      <c r="N413" s="60"/>
    </row>
    <row r="414" spans="1:14" ht="15" customHeight="1" x14ac:dyDescent="0.25">
      <c r="A414" s="71"/>
      <c r="B414" s="51"/>
      <c r="C414" s="51"/>
      <c r="D414" s="51"/>
      <c r="E414" s="51"/>
      <c r="F414" s="51"/>
      <c r="G414" s="51"/>
      <c r="H414" s="51"/>
      <c r="I414" s="51"/>
      <c r="J414" s="72" t="s">
        <v>40</v>
      </c>
      <c r="K414" s="73"/>
      <c r="L414" s="74">
        <f>SUM(L393+L413)</f>
        <v>35407799.670000002</v>
      </c>
      <c r="M414" s="74">
        <f>SUM(M393+M413)</f>
        <v>259358249.33000004</v>
      </c>
      <c r="N414" s="65"/>
    </row>
    <row r="415" spans="1:14" ht="15" customHeight="1" x14ac:dyDescent="0.25">
      <c r="A415" s="42" t="s">
        <v>61</v>
      </c>
      <c r="B415" s="43" t="s">
        <v>62</v>
      </c>
      <c r="C415" s="43"/>
      <c r="D415" s="43"/>
      <c r="E415" s="66"/>
      <c r="F415" s="66"/>
      <c r="G415" s="66"/>
      <c r="H415" s="66"/>
      <c r="I415" s="67"/>
      <c r="J415" s="46" t="s">
        <v>41</v>
      </c>
      <c r="K415" s="47" t="s">
        <v>42</v>
      </c>
      <c r="L415" s="47"/>
      <c r="M415" s="47"/>
      <c r="N415" s="47"/>
    </row>
    <row r="416" spans="1:14" ht="15" customHeight="1" x14ac:dyDescent="0.25">
      <c r="A416" s="48"/>
      <c r="B416" s="51"/>
      <c r="C416" s="51"/>
      <c r="D416" s="51"/>
      <c r="E416" s="51"/>
      <c r="F416" s="51"/>
      <c r="G416" s="51"/>
      <c r="H416" s="51"/>
      <c r="I416" s="52"/>
      <c r="J416" s="53">
        <v>1</v>
      </c>
      <c r="K416" s="54" t="s">
        <v>16</v>
      </c>
      <c r="L416" s="56">
        <v>722849.43</v>
      </c>
      <c r="M416" s="56">
        <f>SUM(M340+L416)</f>
        <v>3912168.1500000004</v>
      </c>
      <c r="N416" s="57"/>
    </row>
    <row r="417" spans="1:14" ht="15" customHeight="1" x14ac:dyDescent="0.25">
      <c r="A417" s="48"/>
      <c r="B417" s="51"/>
      <c r="C417" s="51"/>
      <c r="D417" s="51"/>
      <c r="E417" s="51"/>
      <c r="F417" s="51"/>
      <c r="G417" s="51"/>
      <c r="H417" s="51"/>
      <c r="I417" s="52"/>
      <c r="J417" s="53">
        <v>2</v>
      </c>
      <c r="K417" s="58" t="s">
        <v>17</v>
      </c>
      <c r="L417" s="64">
        <v>49590</v>
      </c>
      <c r="M417" s="56">
        <f>SUM(M341+L417)</f>
        <v>263835.59999999998</v>
      </c>
      <c r="N417" s="60"/>
    </row>
    <row r="418" spans="1:14" ht="15" customHeight="1" x14ac:dyDescent="0.25">
      <c r="A418" s="61"/>
      <c r="B418" s="62"/>
      <c r="C418" s="62"/>
      <c r="D418" s="62"/>
      <c r="E418" s="62"/>
      <c r="F418" s="62"/>
      <c r="G418" s="62"/>
      <c r="H418" s="62"/>
      <c r="I418" s="63"/>
      <c r="J418" s="75">
        <v>3</v>
      </c>
      <c r="K418" s="76" t="s">
        <v>18</v>
      </c>
      <c r="L418" s="77">
        <v>59490</v>
      </c>
      <c r="M418" s="56">
        <f>SUM(M342+L418)</f>
        <v>217740</v>
      </c>
      <c r="N418" s="60"/>
    </row>
    <row r="419" spans="1:14" ht="15" customHeight="1" x14ac:dyDescent="0.25">
      <c r="A419" s="46" t="s">
        <v>43</v>
      </c>
      <c r="B419" s="53">
        <v>7</v>
      </c>
      <c r="C419" s="53">
        <f>SUM(C343+B419)</f>
        <v>33</v>
      </c>
      <c r="D419" s="53">
        <v>2448</v>
      </c>
      <c r="E419" s="53">
        <v>0</v>
      </c>
      <c r="F419" s="53">
        <f>SUM(E419+D419)</f>
        <v>2448</v>
      </c>
      <c r="G419" s="53">
        <f>SUM(G343+D419)</f>
        <v>44584</v>
      </c>
      <c r="H419" s="53">
        <f>SUM(H343+E419)</f>
        <v>1120</v>
      </c>
      <c r="I419" s="53">
        <f>SUM(H419+G419)</f>
        <v>45704</v>
      </c>
      <c r="J419" s="58"/>
      <c r="K419" s="58" t="s">
        <v>43</v>
      </c>
      <c r="L419" s="64">
        <f t="shared" ref="L419:M419" si="70">SUM(L416:L418)</f>
        <v>831929.43</v>
      </c>
      <c r="M419" s="64">
        <f t="shared" si="70"/>
        <v>4393743.75</v>
      </c>
      <c r="N419" s="65"/>
    </row>
    <row r="420" spans="1:14" ht="15" customHeight="1" x14ac:dyDescent="0.25">
      <c r="A420" s="46" t="s">
        <v>63</v>
      </c>
      <c r="B420" s="78" t="s">
        <v>64</v>
      </c>
      <c r="C420" s="79"/>
      <c r="D420" s="80" t="s">
        <v>65</v>
      </c>
      <c r="E420" s="81"/>
      <c r="F420" s="81"/>
      <c r="G420" s="81"/>
      <c r="H420" s="81"/>
      <c r="I420" s="82"/>
      <c r="J420" s="46" t="s">
        <v>44</v>
      </c>
      <c r="K420" s="47" t="s">
        <v>45</v>
      </c>
      <c r="L420" s="47"/>
      <c r="M420" s="47"/>
      <c r="N420" s="47"/>
    </row>
    <row r="421" spans="1:14" ht="15" customHeight="1" x14ac:dyDescent="0.25">
      <c r="A421" s="46" t="s">
        <v>46</v>
      </c>
      <c r="B421" s="83" t="s">
        <v>66</v>
      </c>
      <c r="C421" s="83"/>
      <c r="D421" s="83"/>
      <c r="E421" s="83"/>
      <c r="F421" s="83"/>
      <c r="G421" s="83"/>
      <c r="H421" s="83"/>
      <c r="I421" s="83"/>
      <c r="J421" s="47" t="s">
        <v>46</v>
      </c>
      <c r="K421" s="73"/>
      <c r="L421" s="74">
        <v>0</v>
      </c>
      <c r="M421" s="56">
        <f>SUM(M345+L421)</f>
        <v>0</v>
      </c>
      <c r="N421" s="52"/>
    </row>
    <row r="422" spans="1:14" ht="15" customHeight="1" x14ac:dyDescent="0.25">
      <c r="A422" s="42" t="s">
        <v>47</v>
      </c>
      <c r="B422" s="84" t="s">
        <v>48</v>
      </c>
      <c r="C422" s="84"/>
      <c r="D422" s="84"/>
      <c r="E422" s="66"/>
      <c r="F422" s="66"/>
      <c r="G422" s="66"/>
      <c r="H422" s="66"/>
      <c r="I422" s="67"/>
      <c r="J422" s="46" t="s">
        <v>47</v>
      </c>
      <c r="K422" s="47" t="s">
        <v>48</v>
      </c>
      <c r="L422" s="47"/>
      <c r="M422" s="47"/>
      <c r="N422" s="47"/>
    </row>
    <row r="423" spans="1:14" ht="15" customHeight="1" x14ac:dyDescent="0.25">
      <c r="A423" s="48"/>
      <c r="B423" s="51"/>
      <c r="C423" s="51"/>
      <c r="D423" s="51"/>
      <c r="E423" s="51"/>
      <c r="F423" s="51"/>
      <c r="G423" s="51"/>
      <c r="H423" s="51"/>
      <c r="I423" s="52"/>
      <c r="J423" s="85">
        <v>1</v>
      </c>
      <c r="K423" s="68" t="s">
        <v>31</v>
      </c>
      <c r="L423" s="56">
        <v>11732300</v>
      </c>
      <c r="M423" s="56">
        <f t="shared" ref="M423:M437" si="71">SUM(M347+L423)</f>
        <v>67728731.129999995</v>
      </c>
      <c r="N423" s="57"/>
    </row>
    <row r="424" spans="1:14" ht="15" customHeight="1" x14ac:dyDescent="0.25">
      <c r="A424" s="48"/>
      <c r="B424" s="51"/>
      <c r="C424" s="51"/>
      <c r="D424" s="51"/>
      <c r="E424" s="51"/>
      <c r="F424" s="51"/>
      <c r="G424" s="51"/>
      <c r="H424" s="51"/>
      <c r="I424" s="52"/>
      <c r="J424" s="53">
        <v>2</v>
      </c>
      <c r="K424" s="69" t="s">
        <v>28</v>
      </c>
      <c r="L424" s="64">
        <v>400112.5</v>
      </c>
      <c r="M424" s="56">
        <f t="shared" si="71"/>
        <v>8218403.3499999996</v>
      </c>
      <c r="N424" s="60"/>
    </row>
    <row r="425" spans="1:14" ht="15" customHeight="1" x14ac:dyDescent="0.25">
      <c r="A425" s="48"/>
      <c r="B425" s="51"/>
      <c r="C425" s="51"/>
      <c r="D425" s="51"/>
      <c r="E425" s="51"/>
      <c r="F425" s="51"/>
      <c r="G425" s="51"/>
      <c r="H425" s="51"/>
      <c r="I425" s="52"/>
      <c r="J425" s="53">
        <v>3</v>
      </c>
      <c r="K425" s="69" t="s">
        <v>49</v>
      </c>
      <c r="L425" s="64">
        <v>390548.64</v>
      </c>
      <c r="M425" s="56">
        <f t="shared" si="71"/>
        <v>390548.64</v>
      </c>
      <c r="N425" s="60"/>
    </row>
    <row r="426" spans="1:14" ht="15" customHeight="1" x14ac:dyDescent="0.25">
      <c r="A426" s="48"/>
      <c r="B426" s="51"/>
      <c r="C426" s="51"/>
      <c r="D426" s="51"/>
      <c r="E426" s="51"/>
      <c r="F426" s="51"/>
      <c r="G426" s="51"/>
      <c r="H426" s="51"/>
      <c r="I426" s="52"/>
      <c r="J426" s="53">
        <v>4</v>
      </c>
      <c r="K426" s="69" t="s">
        <v>33</v>
      </c>
      <c r="L426" s="64">
        <v>7012.5</v>
      </c>
      <c r="M426" s="56">
        <f t="shared" si="71"/>
        <v>39597.5</v>
      </c>
      <c r="N426" s="60"/>
    </row>
    <row r="427" spans="1:14" ht="15" customHeight="1" x14ac:dyDescent="0.25">
      <c r="A427" s="48"/>
      <c r="B427" s="51"/>
      <c r="C427" s="51"/>
      <c r="D427" s="51"/>
      <c r="E427" s="51"/>
      <c r="F427" s="51"/>
      <c r="G427" s="51"/>
      <c r="H427" s="51"/>
      <c r="I427" s="52"/>
      <c r="J427" s="53">
        <v>5</v>
      </c>
      <c r="K427" s="69" t="s">
        <v>50</v>
      </c>
      <c r="L427" s="64">
        <v>981750</v>
      </c>
      <c r="M427" s="56">
        <f t="shared" si="71"/>
        <v>5543650</v>
      </c>
      <c r="N427" s="60"/>
    </row>
    <row r="428" spans="1:14" ht="15" customHeight="1" x14ac:dyDescent="0.25">
      <c r="A428" s="48"/>
      <c r="B428" s="51"/>
      <c r="C428" s="51"/>
      <c r="D428" s="51"/>
      <c r="E428" s="51"/>
      <c r="F428" s="51"/>
      <c r="G428" s="51"/>
      <c r="H428" s="51"/>
      <c r="I428" s="52"/>
      <c r="J428" s="53">
        <v>6</v>
      </c>
      <c r="K428" s="69" t="s">
        <v>32</v>
      </c>
      <c r="L428" s="64">
        <v>0</v>
      </c>
      <c r="M428" s="56">
        <f t="shared" si="71"/>
        <v>0</v>
      </c>
      <c r="N428" s="60"/>
    </row>
    <row r="429" spans="1:14" ht="15" customHeight="1" x14ac:dyDescent="0.25">
      <c r="A429" s="48"/>
      <c r="B429" s="51"/>
      <c r="C429" s="51"/>
      <c r="D429" s="51"/>
      <c r="E429" s="51"/>
      <c r="F429" s="51"/>
      <c r="G429" s="51"/>
      <c r="H429" s="51"/>
      <c r="I429" s="52"/>
      <c r="J429" s="53">
        <v>7</v>
      </c>
      <c r="K429" s="69" t="s">
        <v>51</v>
      </c>
      <c r="L429" s="64">
        <v>0</v>
      </c>
      <c r="M429" s="56">
        <f t="shared" si="71"/>
        <v>214540</v>
      </c>
      <c r="N429" s="60"/>
    </row>
    <row r="430" spans="1:14" ht="15" customHeight="1" x14ac:dyDescent="0.25">
      <c r="A430" s="48"/>
      <c r="B430" s="51"/>
      <c r="C430" s="51"/>
      <c r="D430" s="51"/>
      <c r="E430" s="51"/>
      <c r="F430" s="51"/>
      <c r="G430" s="51"/>
      <c r="H430" s="51"/>
      <c r="I430" s="52"/>
      <c r="J430" s="53">
        <v>8</v>
      </c>
      <c r="K430" s="69" t="s">
        <v>52</v>
      </c>
      <c r="L430" s="64">
        <v>673125</v>
      </c>
      <c r="M430" s="56">
        <f t="shared" si="71"/>
        <v>8100465</v>
      </c>
      <c r="N430" s="60"/>
    </row>
    <row r="431" spans="1:14" ht="15" customHeight="1" x14ac:dyDescent="0.25">
      <c r="A431" s="48"/>
      <c r="B431" s="51"/>
      <c r="C431" s="51"/>
      <c r="D431" s="51"/>
      <c r="E431" s="51"/>
      <c r="F431" s="51"/>
      <c r="G431" s="51"/>
      <c r="H431" s="51"/>
      <c r="I431" s="52"/>
      <c r="J431" s="53">
        <v>9</v>
      </c>
      <c r="K431" s="69" t="s">
        <v>53</v>
      </c>
      <c r="L431" s="64">
        <v>0</v>
      </c>
      <c r="M431" s="56">
        <f t="shared" si="71"/>
        <v>0</v>
      </c>
      <c r="N431" s="60"/>
    </row>
    <row r="432" spans="1:14" ht="15" customHeight="1" x14ac:dyDescent="0.25">
      <c r="A432" s="48"/>
      <c r="B432" s="51"/>
      <c r="C432" s="51"/>
      <c r="D432" s="51"/>
      <c r="E432" s="51"/>
      <c r="F432" s="51"/>
      <c r="G432" s="51"/>
      <c r="H432" s="51"/>
      <c r="I432" s="52"/>
      <c r="J432" s="53">
        <v>10</v>
      </c>
      <c r="K432" s="69" t="s">
        <v>30</v>
      </c>
      <c r="L432" s="64">
        <v>0</v>
      </c>
      <c r="M432" s="56">
        <f t="shared" si="71"/>
        <v>0</v>
      </c>
      <c r="N432" s="60"/>
    </row>
    <row r="433" spans="1:14" ht="15" customHeight="1" x14ac:dyDescent="0.25">
      <c r="A433" s="48"/>
      <c r="B433" s="51"/>
      <c r="C433" s="51"/>
      <c r="D433" s="51"/>
      <c r="E433" s="51"/>
      <c r="F433" s="51"/>
      <c r="G433" s="51"/>
      <c r="H433" s="51"/>
      <c r="I433" s="52"/>
      <c r="J433" s="53">
        <v>11</v>
      </c>
      <c r="K433" s="69" t="s">
        <v>27</v>
      </c>
      <c r="L433" s="64">
        <v>135245</v>
      </c>
      <c r="M433" s="56">
        <f t="shared" si="71"/>
        <v>1710922</v>
      </c>
      <c r="N433" s="60"/>
    </row>
    <row r="434" spans="1:14" ht="15" customHeight="1" x14ac:dyDescent="0.25">
      <c r="A434" s="48"/>
      <c r="B434" s="51"/>
      <c r="C434" s="51"/>
      <c r="D434" s="51"/>
      <c r="E434" s="51"/>
      <c r="F434" s="51"/>
      <c r="G434" s="51"/>
      <c r="H434" s="51"/>
      <c r="I434" s="52"/>
      <c r="J434" s="53">
        <v>12</v>
      </c>
      <c r="K434" s="69" t="s">
        <v>54</v>
      </c>
      <c r="L434" s="64">
        <v>0</v>
      </c>
      <c r="M434" s="56">
        <f t="shared" si="71"/>
        <v>55188</v>
      </c>
      <c r="N434" s="60"/>
    </row>
    <row r="435" spans="1:14" ht="15" customHeight="1" x14ac:dyDescent="0.25">
      <c r="A435" s="48"/>
      <c r="B435" s="51"/>
      <c r="C435" s="51"/>
      <c r="D435" s="51"/>
      <c r="E435" s="51"/>
      <c r="F435" s="51"/>
      <c r="G435" s="51"/>
      <c r="H435" s="51"/>
      <c r="I435" s="52"/>
      <c r="J435" s="53">
        <v>13</v>
      </c>
      <c r="K435" s="69" t="s">
        <v>108</v>
      </c>
      <c r="L435" s="64">
        <v>0</v>
      </c>
      <c r="M435" s="56">
        <f t="shared" si="71"/>
        <v>0</v>
      </c>
      <c r="N435" s="60"/>
    </row>
    <row r="436" spans="1:14" ht="15" customHeight="1" x14ac:dyDescent="0.25">
      <c r="A436" s="48"/>
      <c r="B436" s="51"/>
      <c r="C436" s="51"/>
      <c r="D436" s="51"/>
      <c r="E436" s="51"/>
      <c r="F436" s="51"/>
      <c r="G436" s="51"/>
      <c r="H436" s="51"/>
      <c r="I436" s="52"/>
      <c r="J436" s="53">
        <v>14</v>
      </c>
      <c r="K436" s="69" t="s">
        <v>55</v>
      </c>
      <c r="L436" s="64">
        <v>0</v>
      </c>
      <c r="M436" s="56">
        <f t="shared" si="71"/>
        <v>0</v>
      </c>
      <c r="N436" s="60"/>
    </row>
    <row r="437" spans="1:14" ht="15" customHeight="1" x14ac:dyDescent="0.25">
      <c r="A437" s="61"/>
      <c r="B437" s="62"/>
      <c r="C437" s="62"/>
      <c r="D437" s="62"/>
      <c r="E437" s="62"/>
      <c r="F437" s="62"/>
      <c r="G437" s="62"/>
      <c r="H437" s="62"/>
      <c r="I437" s="63"/>
      <c r="J437" s="75">
        <v>15</v>
      </c>
      <c r="K437" s="76" t="s">
        <v>38</v>
      </c>
      <c r="L437" s="64">
        <v>0</v>
      </c>
      <c r="M437" s="56">
        <f t="shared" si="71"/>
        <v>0</v>
      </c>
      <c r="N437" s="60"/>
    </row>
    <row r="438" spans="1:14" ht="15" customHeight="1" x14ac:dyDescent="0.25">
      <c r="A438" s="46" t="s">
        <v>56</v>
      </c>
      <c r="B438" s="53">
        <v>0</v>
      </c>
      <c r="C438" s="53">
        <v>0</v>
      </c>
      <c r="D438" s="53">
        <f t="shared" ref="D438:E438" si="72">SUM(D393+D419)</f>
        <v>18476</v>
      </c>
      <c r="E438" s="53">
        <f t="shared" si="72"/>
        <v>7156</v>
      </c>
      <c r="F438" s="53">
        <f>SUM(E438+D438)</f>
        <v>25632</v>
      </c>
      <c r="G438" s="53">
        <f>SUM(G393+G419)</f>
        <v>160843</v>
      </c>
      <c r="H438" s="53">
        <f>SUM(H393+H419)</f>
        <v>40642</v>
      </c>
      <c r="I438" s="53">
        <f>SUM(H438+G438)</f>
        <v>201485</v>
      </c>
      <c r="J438" s="47" t="s">
        <v>56</v>
      </c>
      <c r="K438" s="47"/>
      <c r="L438" s="64">
        <f t="shared" ref="L438" si="73">SUM(L423:L437)</f>
        <v>14320093.640000001</v>
      </c>
      <c r="M438" s="64">
        <f>SUM(M423:M437)</f>
        <v>92002045.61999999</v>
      </c>
      <c r="N438" s="65"/>
    </row>
    <row r="439" spans="1:14" ht="15" customHeight="1" x14ac:dyDescent="0.25">
      <c r="A439" s="46" t="s">
        <v>67</v>
      </c>
      <c r="B439" s="47" t="s">
        <v>68</v>
      </c>
      <c r="C439" s="47"/>
      <c r="D439" s="47"/>
      <c r="E439" s="58"/>
      <c r="F439" s="58"/>
      <c r="G439" s="58"/>
      <c r="H439" s="58"/>
      <c r="I439" s="58"/>
      <c r="J439" s="46" t="s">
        <v>67</v>
      </c>
      <c r="K439" s="86" t="s">
        <v>69</v>
      </c>
      <c r="L439" s="87"/>
      <c r="M439" s="87"/>
      <c r="N439" s="88"/>
    </row>
    <row r="440" spans="1:14" ht="32.25" customHeight="1" x14ac:dyDescent="0.25">
      <c r="A440" s="89" t="s">
        <v>70</v>
      </c>
      <c r="B440" s="75">
        <v>87</v>
      </c>
      <c r="C440" s="75">
        <f>SUM(C364+B440)</f>
        <v>398</v>
      </c>
      <c r="D440" s="75">
        <v>2116</v>
      </c>
      <c r="E440" s="75">
        <v>0</v>
      </c>
      <c r="F440" s="75">
        <f>SUM(E440+D440)</f>
        <v>2116</v>
      </c>
      <c r="G440" s="75">
        <f>SUM(G364+D440)</f>
        <v>25615</v>
      </c>
      <c r="H440" s="75">
        <f>SUM(H364+E440)</f>
        <v>0</v>
      </c>
      <c r="I440" s="75">
        <f>SUM(H440+G440)</f>
        <v>25615</v>
      </c>
      <c r="J440" s="90" t="s">
        <v>70</v>
      </c>
      <c r="K440" s="91" t="s">
        <v>105</v>
      </c>
      <c r="L440" s="59">
        <v>46307.8</v>
      </c>
      <c r="M440" s="59">
        <f>SUM(M364+L440)</f>
        <v>283445.40000000002</v>
      </c>
      <c r="N440" s="92"/>
    </row>
    <row r="441" spans="1:14" ht="15" customHeight="1" x14ac:dyDescent="0.25">
      <c r="A441" s="46" t="s">
        <v>71</v>
      </c>
      <c r="B441" s="93" t="s">
        <v>72</v>
      </c>
      <c r="C441" s="93"/>
      <c r="D441" s="93"/>
      <c r="E441" s="58"/>
      <c r="F441" s="58"/>
      <c r="G441" s="58"/>
      <c r="H441" s="58"/>
      <c r="I441" s="58"/>
      <c r="J441" s="46" t="s">
        <v>71</v>
      </c>
      <c r="K441" s="86" t="s">
        <v>72</v>
      </c>
      <c r="L441" s="87"/>
      <c r="M441" s="87"/>
      <c r="N441" s="88"/>
    </row>
    <row r="442" spans="1:14" ht="50.25" customHeight="1" x14ac:dyDescent="0.25">
      <c r="A442" s="89" t="s">
        <v>73</v>
      </c>
      <c r="B442" s="75">
        <v>3044</v>
      </c>
      <c r="C442" s="75">
        <f>SUM(C366+B442)</f>
        <v>19305</v>
      </c>
      <c r="D442" s="75">
        <v>22575</v>
      </c>
      <c r="E442" s="75">
        <v>6142</v>
      </c>
      <c r="F442" s="75">
        <f>SUM(E442+D442)</f>
        <v>28717</v>
      </c>
      <c r="G442" s="75">
        <f>SUM(G366+D442)</f>
        <v>173613</v>
      </c>
      <c r="H442" s="75">
        <f>SUM(H366+E442)</f>
        <v>35243</v>
      </c>
      <c r="I442" s="75">
        <f>SUM(H442+G442)</f>
        <v>208856</v>
      </c>
      <c r="J442" s="90" t="s">
        <v>106</v>
      </c>
      <c r="K442" s="94" t="s">
        <v>107</v>
      </c>
      <c r="L442" s="95">
        <v>0</v>
      </c>
      <c r="M442" s="96">
        <f>SUM(L442+M366)</f>
        <v>0</v>
      </c>
      <c r="N442" s="92"/>
    </row>
    <row r="443" spans="1:14" ht="15" customHeight="1" x14ac:dyDescent="0.25">
      <c r="A443" s="47" t="s">
        <v>74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</row>
    <row r="444" spans="1:14" ht="15" customHeight="1" x14ac:dyDescent="0.25">
      <c r="A444" s="58" t="s">
        <v>75</v>
      </c>
      <c r="B444" s="97">
        <f t="shared" ref="B444:I444" si="74">B393</f>
        <v>5</v>
      </c>
      <c r="C444" s="97">
        <f t="shared" si="74"/>
        <v>26</v>
      </c>
      <c r="D444" s="97">
        <f t="shared" si="74"/>
        <v>16028</v>
      </c>
      <c r="E444" s="97">
        <f t="shared" si="74"/>
        <v>7156</v>
      </c>
      <c r="F444" s="97">
        <f t="shared" si="74"/>
        <v>23184</v>
      </c>
      <c r="G444" s="97">
        <f t="shared" si="74"/>
        <v>116259</v>
      </c>
      <c r="H444" s="97">
        <f t="shared" si="74"/>
        <v>39522</v>
      </c>
      <c r="I444" s="97">
        <f t="shared" si="74"/>
        <v>155781</v>
      </c>
      <c r="J444" s="51"/>
      <c r="K444" s="51"/>
      <c r="L444" s="51"/>
      <c r="M444" s="51"/>
      <c r="N444" s="52"/>
    </row>
    <row r="445" spans="1:14" ht="15" customHeight="1" x14ac:dyDescent="0.25">
      <c r="A445" s="58" t="s">
        <v>76</v>
      </c>
      <c r="B445" s="97">
        <f t="shared" ref="B445:I445" si="75">B419</f>
        <v>7</v>
      </c>
      <c r="C445" s="97">
        <f t="shared" si="75"/>
        <v>33</v>
      </c>
      <c r="D445" s="97">
        <f t="shared" si="75"/>
        <v>2448</v>
      </c>
      <c r="E445" s="97">
        <f t="shared" si="75"/>
        <v>0</v>
      </c>
      <c r="F445" s="97">
        <f t="shared" si="75"/>
        <v>2448</v>
      </c>
      <c r="G445" s="97">
        <f t="shared" si="75"/>
        <v>44584</v>
      </c>
      <c r="H445" s="97">
        <f t="shared" si="75"/>
        <v>1120</v>
      </c>
      <c r="I445" s="97">
        <f t="shared" si="75"/>
        <v>45704</v>
      </c>
      <c r="J445" s="51"/>
      <c r="K445" s="51"/>
      <c r="L445" s="51"/>
      <c r="M445" s="51"/>
      <c r="N445" s="52"/>
    </row>
    <row r="446" spans="1:14" ht="15" customHeight="1" x14ac:dyDescent="0.25">
      <c r="A446" s="58" t="s">
        <v>77</v>
      </c>
      <c r="B446" s="97">
        <f>SUM(B444:B445)</f>
        <v>12</v>
      </c>
      <c r="C446" s="97">
        <f t="shared" ref="C446:I446" si="76">SUM(C444:C445)</f>
        <v>59</v>
      </c>
      <c r="D446" s="97">
        <f t="shared" si="76"/>
        <v>18476</v>
      </c>
      <c r="E446" s="97">
        <f t="shared" si="76"/>
        <v>7156</v>
      </c>
      <c r="F446" s="97">
        <f t="shared" si="76"/>
        <v>25632</v>
      </c>
      <c r="G446" s="97">
        <f t="shared" si="76"/>
        <v>160843</v>
      </c>
      <c r="H446" s="97">
        <f t="shared" si="76"/>
        <v>40642</v>
      </c>
      <c r="I446" s="97">
        <f t="shared" si="76"/>
        <v>201485</v>
      </c>
      <c r="J446" s="51"/>
      <c r="K446" s="51"/>
      <c r="L446" s="51"/>
      <c r="M446" s="51"/>
      <c r="N446" s="52"/>
    </row>
    <row r="447" spans="1:14" ht="15" customHeight="1" x14ac:dyDescent="0.25">
      <c r="A447" s="58" t="s">
        <v>78</v>
      </c>
      <c r="B447" s="97">
        <f t="shared" ref="B447:I447" si="77">B440</f>
        <v>87</v>
      </c>
      <c r="C447" s="97">
        <f t="shared" si="77"/>
        <v>398</v>
      </c>
      <c r="D447" s="97">
        <f t="shared" si="77"/>
        <v>2116</v>
      </c>
      <c r="E447" s="97">
        <f t="shared" si="77"/>
        <v>0</v>
      </c>
      <c r="F447" s="97">
        <f t="shared" si="77"/>
        <v>2116</v>
      </c>
      <c r="G447" s="97">
        <f t="shared" si="77"/>
        <v>25615</v>
      </c>
      <c r="H447" s="97">
        <f t="shared" si="77"/>
        <v>0</v>
      </c>
      <c r="I447" s="97">
        <f t="shared" si="77"/>
        <v>25615</v>
      </c>
      <c r="J447" s="51"/>
      <c r="K447" s="51"/>
      <c r="L447" s="51"/>
      <c r="M447" s="51"/>
      <c r="N447" s="52"/>
    </row>
    <row r="448" spans="1:14" ht="15" customHeight="1" x14ac:dyDescent="0.25">
      <c r="A448" s="58" t="s">
        <v>60</v>
      </c>
      <c r="B448" s="97">
        <f t="shared" ref="B448:I448" si="78">B413</f>
        <v>2266</v>
      </c>
      <c r="C448" s="97">
        <f t="shared" si="78"/>
        <v>16185</v>
      </c>
      <c r="D448" s="97">
        <f t="shared" si="78"/>
        <v>956</v>
      </c>
      <c r="E448" s="97">
        <f t="shared" si="78"/>
        <v>1310</v>
      </c>
      <c r="F448" s="97">
        <f t="shared" si="78"/>
        <v>2266</v>
      </c>
      <c r="G448" s="97">
        <f t="shared" si="78"/>
        <v>7595</v>
      </c>
      <c r="H448" s="97">
        <f t="shared" si="78"/>
        <v>8590</v>
      </c>
      <c r="I448" s="97">
        <f t="shared" si="78"/>
        <v>16185</v>
      </c>
      <c r="J448" s="51"/>
      <c r="K448" s="58" t="s">
        <v>82</v>
      </c>
      <c r="L448" s="64">
        <f>SUM(L393+L413)</f>
        <v>35407799.670000002</v>
      </c>
      <c r="M448" s="64">
        <f>SUM(M393+M413)</f>
        <v>259358249.33000004</v>
      </c>
      <c r="N448" s="57"/>
    </row>
    <row r="449" spans="1:14" ht="15" customHeight="1" x14ac:dyDescent="0.25">
      <c r="A449" s="58" t="s">
        <v>79</v>
      </c>
      <c r="B449" s="97">
        <f>B442</f>
        <v>3044</v>
      </c>
      <c r="C449" s="97">
        <f t="shared" ref="C449:I449" si="79">C442</f>
        <v>19305</v>
      </c>
      <c r="D449" s="97">
        <f t="shared" si="79"/>
        <v>22575</v>
      </c>
      <c r="E449" s="97">
        <f t="shared" si="79"/>
        <v>6142</v>
      </c>
      <c r="F449" s="97">
        <f t="shared" si="79"/>
        <v>28717</v>
      </c>
      <c r="G449" s="97">
        <f t="shared" si="79"/>
        <v>173613</v>
      </c>
      <c r="H449" s="97">
        <f t="shared" si="79"/>
        <v>35243</v>
      </c>
      <c r="I449" s="97">
        <f t="shared" si="79"/>
        <v>208856</v>
      </c>
      <c r="J449" s="51"/>
      <c r="K449" s="58" t="s">
        <v>80</v>
      </c>
      <c r="L449" s="64">
        <f>SUM(L393+L419+L421+L440)</f>
        <v>1722404.97</v>
      </c>
      <c r="M449" s="64">
        <f>SUM(M393+M419+M421+M440)</f>
        <v>9984843.7599999998</v>
      </c>
      <c r="N449" s="60"/>
    </row>
    <row r="450" spans="1:14" ht="15" customHeight="1" x14ac:dyDescent="0.25">
      <c r="A450" s="58" t="s">
        <v>45</v>
      </c>
      <c r="B450" s="98" t="s">
        <v>65</v>
      </c>
      <c r="C450" s="99"/>
      <c r="D450" s="99"/>
      <c r="E450" s="99"/>
      <c r="F450" s="99"/>
      <c r="G450" s="99"/>
      <c r="H450" s="99"/>
      <c r="I450" s="100"/>
      <c r="J450" s="62"/>
      <c r="K450" s="58" t="s">
        <v>81</v>
      </c>
      <c r="L450" s="64">
        <f>SUM(L393+L413+L419+L421+L438+L440+L442)</f>
        <v>50606130.539999999</v>
      </c>
      <c r="M450" s="64">
        <f>SUM(M393+M413+M419+M421+M438+M440+M442)</f>
        <v>356037484.10000002</v>
      </c>
      <c r="N450" s="65"/>
    </row>
    <row r="455" spans="1:14" ht="15" customHeight="1" x14ac:dyDescent="0.25">
      <c r="A455" s="28" t="s">
        <v>83</v>
      </c>
      <c r="B455" s="28"/>
      <c r="C455" s="28"/>
      <c r="D455" s="29"/>
      <c r="E455" s="29"/>
      <c r="F455" s="28"/>
      <c r="G455" s="28"/>
      <c r="H455" s="28"/>
      <c r="I455" s="28"/>
      <c r="J455" s="28"/>
      <c r="K455" s="28" t="s">
        <v>84</v>
      </c>
      <c r="L455" s="28"/>
      <c r="M455" s="28"/>
      <c r="N455" s="28"/>
    </row>
    <row r="457" spans="1:14" ht="15" customHeight="1" x14ac:dyDescent="0.25">
      <c r="A457" s="24" t="s">
        <v>85</v>
      </c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6"/>
    </row>
    <row r="458" spans="1:14" ht="15" customHeight="1" x14ac:dyDescent="0.25">
      <c r="A458" s="30" t="s">
        <v>86</v>
      </c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2"/>
    </row>
    <row r="459" spans="1:14" ht="17.25" customHeight="1" x14ac:dyDescent="0.25">
      <c r="A459" s="33" t="s">
        <v>116</v>
      </c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5"/>
    </row>
    <row r="460" spans="1:14" ht="15" customHeight="1" x14ac:dyDescent="0.25">
      <c r="A460" s="36" t="s">
        <v>0</v>
      </c>
      <c r="B460" s="37" t="s">
        <v>6</v>
      </c>
      <c r="C460" s="37"/>
      <c r="D460" s="36" t="s">
        <v>7</v>
      </c>
      <c r="E460" s="36"/>
      <c r="F460" s="36"/>
      <c r="G460" s="36" t="s">
        <v>9</v>
      </c>
      <c r="H460" s="36"/>
      <c r="I460" s="36"/>
      <c r="J460" s="36" t="s">
        <v>0</v>
      </c>
      <c r="K460" s="37" t="s">
        <v>10</v>
      </c>
      <c r="L460" s="37" t="s">
        <v>11</v>
      </c>
      <c r="M460" s="37" t="s">
        <v>12</v>
      </c>
      <c r="N460" s="36" t="s">
        <v>13</v>
      </c>
    </row>
    <row r="461" spans="1:14" ht="15" customHeight="1" x14ac:dyDescent="0.25">
      <c r="A461" s="36"/>
      <c r="B461" s="37"/>
      <c r="C461" s="37"/>
      <c r="D461" s="36" t="s">
        <v>8</v>
      </c>
      <c r="E461" s="36"/>
      <c r="F461" s="36"/>
      <c r="G461" s="36" t="s">
        <v>8</v>
      </c>
      <c r="H461" s="36"/>
      <c r="I461" s="36"/>
      <c r="J461" s="36"/>
      <c r="K461" s="37"/>
      <c r="L461" s="37"/>
      <c r="M461" s="37"/>
      <c r="N461" s="36"/>
    </row>
    <row r="462" spans="1:14" ht="15" customHeight="1" x14ac:dyDescent="0.25">
      <c r="A462" s="36"/>
      <c r="B462" s="38" t="s">
        <v>1</v>
      </c>
      <c r="C462" s="38" t="s">
        <v>2</v>
      </c>
      <c r="D462" s="38" t="s">
        <v>3</v>
      </c>
      <c r="E462" s="38" t="s">
        <v>4</v>
      </c>
      <c r="F462" s="38" t="s">
        <v>5</v>
      </c>
      <c r="G462" s="38" t="s">
        <v>3</v>
      </c>
      <c r="H462" s="38" t="s">
        <v>4</v>
      </c>
      <c r="I462" s="38" t="s">
        <v>5</v>
      </c>
      <c r="J462" s="36"/>
      <c r="K462" s="37"/>
      <c r="L462" s="37"/>
      <c r="M462" s="37"/>
      <c r="N462" s="36"/>
    </row>
    <row r="463" spans="1:14" ht="15" customHeight="1" x14ac:dyDescent="0.25">
      <c r="A463" s="39">
        <v>1</v>
      </c>
      <c r="B463" s="40">
        <v>2</v>
      </c>
      <c r="C463" s="40">
        <v>3</v>
      </c>
      <c r="D463" s="40">
        <v>4</v>
      </c>
      <c r="E463" s="40">
        <v>5</v>
      </c>
      <c r="F463" s="40">
        <v>6</v>
      </c>
      <c r="G463" s="40">
        <v>7</v>
      </c>
      <c r="H463" s="40">
        <v>8</v>
      </c>
      <c r="I463" s="40">
        <v>9</v>
      </c>
      <c r="J463" s="40">
        <v>10</v>
      </c>
      <c r="K463" s="40">
        <v>11</v>
      </c>
      <c r="L463" s="40">
        <v>12</v>
      </c>
      <c r="M463" s="40">
        <v>13</v>
      </c>
      <c r="N463" s="41">
        <v>14</v>
      </c>
    </row>
    <row r="464" spans="1:14" ht="15" customHeight="1" x14ac:dyDescent="0.25">
      <c r="A464" s="42" t="s">
        <v>14</v>
      </c>
      <c r="B464" s="43" t="s">
        <v>15</v>
      </c>
      <c r="C464" s="43"/>
      <c r="D464" s="43"/>
      <c r="E464" s="44"/>
      <c r="F464" s="44"/>
      <c r="G464" s="44"/>
      <c r="H464" s="44"/>
      <c r="I464" s="45"/>
      <c r="J464" s="46" t="s">
        <v>14</v>
      </c>
      <c r="K464" s="47" t="s">
        <v>15</v>
      </c>
      <c r="L464" s="47"/>
      <c r="M464" s="47"/>
      <c r="N464" s="47"/>
    </row>
    <row r="465" spans="1:14" ht="15" customHeight="1" x14ac:dyDescent="0.25">
      <c r="A465" s="48"/>
      <c r="B465" s="49">
        <v>1</v>
      </c>
      <c r="C465" s="50" t="s">
        <v>57</v>
      </c>
      <c r="D465" s="50"/>
      <c r="E465" s="51"/>
      <c r="F465" s="51"/>
      <c r="G465" s="51"/>
      <c r="H465" s="51"/>
      <c r="I465" s="52"/>
      <c r="J465" s="53">
        <v>1</v>
      </c>
      <c r="K465" s="54" t="s">
        <v>16</v>
      </c>
      <c r="L465" s="55">
        <v>754294.2</v>
      </c>
      <c r="M465" s="56">
        <f>SUM(M389+L465)</f>
        <v>5652859.0099999998</v>
      </c>
      <c r="N465" s="57"/>
    </row>
    <row r="466" spans="1:14" ht="15" customHeight="1" x14ac:dyDescent="0.25">
      <c r="A466" s="48"/>
      <c r="B466" s="51"/>
      <c r="C466" s="51"/>
      <c r="D466" s="51"/>
      <c r="E466" s="51"/>
      <c r="F466" s="51"/>
      <c r="G466" s="51"/>
      <c r="H466" s="51"/>
      <c r="I466" s="52"/>
      <c r="J466" s="53">
        <v>2</v>
      </c>
      <c r="K466" s="58" t="s">
        <v>17</v>
      </c>
      <c r="L466" s="59">
        <v>19800</v>
      </c>
      <c r="M466" s="56">
        <f>SUM(M390+L466)</f>
        <v>155056.20000000001</v>
      </c>
      <c r="N466" s="60"/>
    </row>
    <row r="467" spans="1:14" ht="15" customHeight="1" x14ac:dyDescent="0.25">
      <c r="A467" s="48"/>
      <c r="B467" s="51"/>
      <c r="C467" s="51"/>
      <c r="D467" s="51"/>
      <c r="E467" s="51"/>
      <c r="F467" s="51"/>
      <c r="G467" s="51"/>
      <c r="H467" s="51"/>
      <c r="I467" s="52"/>
      <c r="J467" s="53">
        <v>3</v>
      </c>
      <c r="K467" s="58" t="s">
        <v>18</v>
      </c>
      <c r="L467" s="59">
        <v>46200</v>
      </c>
      <c r="M467" s="56">
        <f>SUM(M391+L467)</f>
        <v>171531.6</v>
      </c>
      <c r="N467" s="60"/>
    </row>
    <row r="468" spans="1:14" ht="15" customHeight="1" x14ac:dyDescent="0.25">
      <c r="A468" s="61"/>
      <c r="B468" s="62"/>
      <c r="C468" s="62"/>
      <c r="D468" s="62"/>
      <c r="E468" s="62"/>
      <c r="F468" s="62"/>
      <c r="G468" s="62"/>
      <c r="H468" s="62"/>
      <c r="I468" s="63"/>
      <c r="J468" s="53">
        <v>4</v>
      </c>
      <c r="K468" s="58" t="s">
        <v>19</v>
      </c>
      <c r="L468" s="59">
        <v>33286.75</v>
      </c>
      <c r="M468" s="56">
        <f>SUM(M392+L468)</f>
        <v>181788.75</v>
      </c>
      <c r="N468" s="60"/>
    </row>
    <row r="469" spans="1:14" ht="15" customHeight="1" x14ac:dyDescent="0.25">
      <c r="A469" s="46" t="s">
        <v>20</v>
      </c>
      <c r="B469" s="53">
        <v>5</v>
      </c>
      <c r="C469" s="53">
        <f>SUM(C393+B469)</f>
        <v>31</v>
      </c>
      <c r="D469" s="53">
        <v>24790</v>
      </c>
      <c r="E469" s="53">
        <v>6634</v>
      </c>
      <c r="F469" s="53">
        <f>SUM(E469+D469)</f>
        <v>31424</v>
      </c>
      <c r="G469" s="53">
        <f>SUM(G393+D469)</f>
        <v>141049</v>
      </c>
      <c r="H469" s="53">
        <f>SUM(H393+E469)</f>
        <v>46156</v>
      </c>
      <c r="I469" s="53">
        <f>SUM(H469+G469)</f>
        <v>187205</v>
      </c>
      <c r="J469" s="47" t="s">
        <v>20</v>
      </c>
      <c r="K469" s="47"/>
      <c r="L469" s="64">
        <f>SUM(L465:L468)</f>
        <v>853580.95</v>
      </c>
      <c r="M469" s="64">
        <f t="shared" ref="M469" si="80">SUM(M465:M468)</f>
        <v>6161235.5599999996</v>
      </c>
      <c r="N469" s="65"/>
    </row>
    <row r="470" spans="1:14" ht="15" customHeight="1" x14ac:dyDescent="0.25">
      <c r="A470" s="42" t="s">
        <v>58</v>
      </c>
      <c r="B470" s="43" t="s">
        <v>59</v>
      </c>
      <c r="C470" s="43"/>
      <c r="D470" s="43"/>
      <c r="E470" s="66"/>
      <c r="F470" s="66"/>
      <c r="G470" s="66"/>
      <c r="H470" s="66"/>
      <c r="I470" s="67"/>
      <c r="J470" s="46" t="s">
        <v>21</v>
      </c>
      <c r="K470" s="47" t="s">
        <v>22</v>
      </c>
      <c r="L470" s="47"/>
      <c r="M470" s="47"/>
      <c r="N470" s="47"/>
    </row>
    <row r="471" spans="1:14" ht="15" customHeight="1" x14ac:dyDescent="0.25">
      <c r="A471" s="48"/>
      <c r="B471" s="49">
        <v>1</v>
      </c>
      <c r="C471" s="51" t="s">
        <v>60</v>
      </c>
      <c r="D471" s="51"/>
      <c r="E471" s="51"/>
      <c r="F471" s="51"/>
      <c r="G471" s="51"/>
      <c r="H471" s="51"/>
      <c r="I471" s="52"/>
      <c r="J471" s="53">
        <v>1</v>
      </c>
      <c r="K471" s="68" t="s">
        <v>23</v>
      </c>
      <c r="L471" s="56">
        <v>3642430</v>
      </c>
      <c r="M471" s="56">
        <f t="shared" ref="M471:M478" si="81">SUM(M395+L471)</f>
        <v>45241534.869999997</v>
      </c>
      <c r="N471" s="57"/>
    </row>
    <row r="472" spans="1:14" ht="15" customHeight="1" x14ac:dyDescent="0.25">
      <c r="A472" s="48"/>
      <c r="B472" s="51"/>
      <c r="C472" s="51"/>
      <c r="D472" s="51"/>
      <c r="E472" s="51"/>
      <c r="F472" s="51"/>
      <c r="G472" s="51"/>
      <c r="H472" s="51"/>
      <c r="I472" s="52"/>
      <c r="J472" s="53">
        <v>2</v>
      </c>
      <c r="K472" s="69" t="s">
        <v>24</v>
      </c>
      <c r="L472" s="64">
        <v>4497218</v>
      </c>
      <c r="M472" s="56">
        <f t="shared" si="81"/>
        <v>37627312.509999998</v>
      </c>
      <c r="N472" s="60"/>
    </row>
    <row r="473" spans="1:14" ht="15" customHeight="1" x14ac:dyDescent="0.25">
      <c r="A473" s="48"/>
      <c r="B473" s="51"/>
      <c r="C473" s="51"/>
      <c r="D473" s="51"/>
      <c r="E473" s="51"/>
      <c r="F473" s="51"/>
      <c r="G473" s="51"/>
      <c r="H473" s="51"/>
      <c r="I473" s="52"/>
      <c r="J473" s="53">
        <v>3</v>
      </c>
      <c r="K473" s="69" t="s">
        <v>25</v>
      </c>
      <c r="L473" s="64">
        <v>8848618.5</v>
      </c>
      <c r="M473" s="56">
        <f t="shared" si="81"/>
        <v>135101768.09</v>
      </c>
      <c r="N473" s="60"/>
    </row>
    <row r="474" spans="1:14" ht="15" customHeight="1" x14ac:dyDescent="0.25">
      <c r="A474" s="48"/>
      <c r="B474" s="51"/>
      <c r="C474" s="51"/>
      <c r="D474" s="51"/>
      <c r="E474" s="51"/>
      <c r="F474" s="51"/>
      <c r="G474" s="51"/>
      <c r="H474" s="51"/>
      <c r="I474" s="52"/>
      <c r="J474" s="53">
        <v>4</v>
      </c>
      <c r="K474" s="69" t="s">
        <v>26</v>
      </c>
      <c r="L474" s="64">
        <v>468820</v>
      </c>
      <c r="M474" s="56">
        <f t="shared" si="81"/>
        <v>2828235.34</v>
      </c>
      <c r="N474" s="60"/>
    </row>
    <row r="475" spans="1:14" ht="15" customHeight="1" x14ac:dyDescent="0.25">
      <c r="A475" s="48"/>
      <c r="B475" s="51"/>
      <c r="C475" s="51"/>
      <c r="D475" s="51"/>
      <c r="E475" s="51"/>
      <c r="F475" s="51"/>
      <c r="G475" s="51"/>
      <c r="H475" s="51"/>
      <c r="I475" s="52"/>
      <c r="J475" s="53">
        <v>5</v>
      </c>
      <c r="K475" s="69" t="s">
        <v>27</v>
      </c>
      <c r="L475" s="64">
        <v>719893.3</v>
      </c>
      <c r="M475" s="56">
        <f t="shared" si="81"/>
        <v>5034793.3999999994</v>
      </c>
      <c r="N475" s="60"/>
    </row>
    <row r="476" spans="1:14" ht="15" customHeight="1" x14ac:dyDescent="0.25">
      <c r="A476" s="48"/>
      <c r="B476" s="51"/>
      <c r="C476" s="51"/>
      <c r="D476" s="51"/>
      <c r="E476" s="51"/>
      <c r="F476" s="51"/>
      <c r="G476" s="51"/>
      <c r="H476" s="51"/>
      <c r="I476" s="52"/>
      <c r="J476" s="53">
        <v>6</v>
      </c>
      <c r="K476" s="69" t="s">
        <v>28</v>
      </c>
      <c r="L476" s="64">
        <v>3258937.5</v>
      </c>
      <c r="M476" s="56">
        <f t="shared" si="81"/>
        <v>23466725</v>
      </c>
      <c r="N476" s="60"/>
    </row>
    <row r="477" spans="1:14" ht="15" customHeight="1" x14ac:dyDescent="0.25">
      <c r="A477" s="48"/>
      <c r="B477" s="51"/>
      <c r="C477" s="51"/>
      <c r="D477" s="51"/>
      <c r="E477" s="51"/>
      <c r="F477" s="51"/>
      <c r="G477" s="51"/>
      <c r="H477" s="51"/>
      <c r="I477" s="52"/>
      <c r="J477" s="53">
        <v>7</v>
      </c>
      <c r="K477" s="69" t="s">
        <v>29</v>
      </c>
      <c r="L477" s="64">
        <v>1302675</v>
      </c>
      <c r="M477" s="56">
        <f t="shared" si="81"/>
        <v>7113562.5</v>
      </c>
      <c r="N477" s="60"/>
    </row>
    <row r="478" spans="1:14" ht="15" customHeight="1" x14ac:dyDescent="0.25">
      <c r="A478" s="48"/>
      <c r="B478" s="51"/>
      <c r="C478" s="51"/>
      <c r="D478" s="51"/>
      <c r="E478" s="51"/>
      <c r="F478" s="51"/>
      <c r="G478" s="51"/>
      <c r="H478" s="51"/>
      <c r="I478" s="52"/>
      <c r="J478" s="53">
        <v>8</v>
      </c>
      <c r="K478" s="69" t="s">
        <v>30</v>
      </c>
      <c r="L478" s="64">
        <v>99265</v>
      </c>
      <c r="M478" s="56">
        <f t="shared" si="81"/>
        <v>572220</v>
      </c>
      <c r="N478" s="60"/>
    </row>
    <row r="479" spans="1:14" ht="15" customHeight="1" x14ac:dyDescent="0.25">
      <c r="A479" s="48"/>
      <c r="B479" s="51"/>
      <c r="C479" s="51"/>
      <c r="D479" s="51"/>
      <c r="E479" s="51"/>
      <c r="F479" s="51"/>
      <c r="G479" s="51"/>
      <c r="H479" s="51"/>
      <c r="I479" s="52"/>
      <c r="J479" s="53">
        <v>9</v>
      </c>
      <c r="K479" s="69" t="s">
        <v>19</v>
      </c>
      <c r="L479" s="64">
        <v>1445740</v>
      </c>
      <c r="M479" s="56">
        <f>SUM(M403+L479)</f>
        <v>12547356.25</v>
      </c>
      <c r="N479" s="60"/>
    </row>
    <row r="480" spans="1:14" ht="15" customHeight="1" x14ac:dyDescent="0.25">
      <c r="A480" s="48"/>
      <c r="B480" s="51"/>
      <c r="C480" s="51"/>
      <c r="D480" s="51"/>
      <c r="E480" s="51"/>
      <c r="F480" s="51"/>
      <c r="G480" s="51"/>
      <c r="H480" s="51"/>
      <c r="I480" s="52"/>
      <c r="J480" s="53">
        <v>10</v>
      </c>
      <c r="K480" s="69" t="s">
        <v>31</v>
      </c>
      <c r="L480" s="64">
        <v>0</v>
      </c>
      <c r="M480" s="56">
        <f t="shared" ref="M480:M488" si="82">SUM(M404+L480)</f>
        <v>0</v>
      </c>
      <c r="N480" s="60"/>
    </row>
    <row r="481" spans="1:14" ht="15" customHeight="1" x14ac:dyDescent="0.25">
      <c r="A481" s="48"/>
      <c r="B481" s="51"/>
      <c r="C481" s="51"/>
      <c r="D481" s="51"/>
      <c r="E481" s="51"/>
      <c r="F481" s="51"/>
      <c r="G481" s="51"/>
      <c r="H481" s="51"/>
      <c r="I481" s="52"/>
      <c r="J481" s="53">
        <v>11</v>
      </c>
      <c r="K481" s="69" t="s">
        <v>32</v>
      </c>
      <c r="L481" s="64">
        <v>28502.79</v>
      </c>
      <c r="M481" s="56">
        <f t="shared" si="82"/>
        <v>28502.79</v>
      </c>
      <c r="N481" s="60"/>
    </row>
    <row r="482" spans="1:14" ht="15" customHeight="1" x14ac:dyDescent="0.25">
      <c r="A482" s="48"/>
      <c r="B482" s="51"/>
      <c r="C482" s="51"/>
      <c r="D482" s="51"/>
      <c r="E482" s="51"/>
      <c r="F482" s="51"/>
      <c r="G482" s="51"/>
      <c r="H482" s="51"/>
      <c r="I482" s="52"/>
      <c r="J482" s="53">
        <v>12</v>
      </c>
      <c r="K482" s="69" t="s">
        <v>33</v>
      </c>
      <c r="L482" s="64">
        <v>313447.64</v>
      </c>
      <c r="M482" s="56">
        <f t="shared" si="82"/>
        <v>2075174.6</v>
      </c>
      <c r="N482" s="60"/>
    </row>
    <row r="483" spans="1:14" ht="15" customHeight="1" x14ac:dyDescent="0.25">
      <c r="A483" s="48"/>
      <c r="B483" s="51"/>
      <c r="C483" s="51"/>
      <c r="D483" s="51"/>
      <c r="E483" s="51"/>
      <c r="F483" s="51"/>
      <c r="G483" s="51"/>
      <c r="H483" s="51"/>
      <c r="I483" s="52"/>
      <c r="J483" s="53">
        <v>13</v>
      </c>
      <c r="K483" s="69" t="s">
        <v>34</v>
      </c>
      <c r="L483" s="64">
        <v>1410486</v>
      </c>
      <c r="M483" s="56">
        <f t="shared" si="82"/>
        <v>7518485.5</v>
      </c>
      <c r="N483" s="60"/>
    </row>
    <row r="484" spans="1:14" ht="15" customHeight="1" x14ac:dyDescent="0.25">
      <c r="A484" s="48"/>
      <c r="B484" s="51"/>
      <c r="C484" s="51"/>
      <c r="D484" s="51"/>
      <c r="E484" s="51"/>
      <c r="F484" s="51"/>
      <c r="G484" s="51"/>
      <c r="H484" s="51"/>
      <c r="I484" s="52"/>
      <c r="J484" s="53">
        <v>14</v>
      </c>
      <c r="K484" s="69" t="s">
        <v>35</v>
      </c>
      <c r="L484" s="64">
        <v>1100</v>
      </c>
      <c r="M484" s="56">
        <f t="shared" si="82"/>
        <v>6604.3</v>
      </c>
      <c r="N484" s="60"/>
    </row>
    <row r="485" spans="1:14" ht="15" customHeight="1" x14ac:dyDescent="0.25">
      <c r="A485" s="48"/>
      <c r="B485" s="51"/>
      <c r="C485" s="51"/>
      <c r="D485" s="51"/>
      <c r="E485" s="51"/>
      <c r="F485" s="51"/>
      <c r="G485" s="51"/>
      <c r="H485" s="51"/>
      <c r="I485" s="52"/>
      <c r="J485" s="53">
        <v>15</v>
      </c>
      <c r="K485" s="69" t="s">
        <v>36</v>
      </c>
      <c r="L485" s="64">
        <v>0</v>
      </c>
      <c r="M485" s="56">
        <f t="shared" si="82"/>
        <v>0</v>
      </c>
      <c r="N485" s="60"/>
    </row>
    <row r="486" spans="1:14" ht="15" customHeight="1" x14ac:dyDescent="0.25">
      <c r="A486" s="48"/>
      <c r="B486" s="51"/>
      <c r="C486" s="51"/>
      <c r="D486" s="51"/>
      <c r="E486" s="51"/>
      <c r="F486" s="51"/>
      <c r="G486" s="51"/>
      <c r="H486" s="51"/>
      <c r="I486" s="52"/>
      <c r="J486" s="53">
        <v>16</v>
      </c>
      <c r="K486" s="69" t="s">
        <v>37</v>
      </c>
      <c r="L486" s="64">
        <v>990</v>
      </c>
      <c r="M486" s="56">
        <f t="shared" si="82"/>
        <v>1693.3</v>
      </c>
      <c r="N486" s="60"/>
    </row>
    <row r="487" spans="1:14" ht="15" customHeight="1" x14ac:dyDescent="0.25">
      <c r="A487" s="48"/>
      <c r="B487" s="51"/>
      <c r="C487" s="51"/>
      <c r="D487" s="51"/>
      <c r="E487" s="51"/>
      <c r="F487" s="51"/>
      <c r="G487" s="51"/>
      <c r="H487" s="51"/>
      <c r="I487" s="52"/>
      <c r="J487" s="53">
        <v>17</v>
      </c>
      <c r="K487" s="69" t="s">
        <v>109</v>
      </c>
      <c r="L487" s="64">
        <v>136500</v>
      </c>
      <c r="M487" s="56">
        <f t="shared" si="82"/>
        <v>1061250</v>
      </c>
      <c r="N487" s="60"/>
    </row>
    <row r="488" spans="1:14" ht="15" customHeight="1" x14ac:dyDescent="0.25">
      <c r="A488" s="61"/>
      <c r="B488" s="62"/>
      <c r="C488" s="62"/>
      <c r="D488" s="62"/>
      <c r="E488" s="62"/>
      <c r="F488" s="62"/>
      <c r="G488" s="62"/>
      <c r="H488" s="62"/>
      <c r="I488" s="63"/>
      <c r="J488" s="53">
        <v>18</v>
      </c>
      <c r="K488" s="69" t="s">
        <v>38</v>
      </c>
      <c r="L488" s="64">
        <v>0</v>
      </c>
      <c r="M488" s="56">
        <f t="shared" si="82"/>
        <v>0</v>
      </c>
      <c r="N488" s="60"/>
    </row>
    <row r="489" spans="1:14" ht="15" customHeight="1" x14ac:dyDescent="0.25">
      <c r="A489" s="70" t="s">
        <v>60</v>
      </c>
      <c r="B489" s="53">
        <v>2927</v>
      </c>
      <c r="C489" s="53">
        <f>SUM(C413+B489)</f>
        <v>19112</v>
      </c>
      <c r="D489" s="53">
        <v>1962</v>
      </c>
      <c r="E489" s="53">
        <v>965</v>
      </c>
      <c r="F489" s="53">
        <f>SUM(E489+D489)</f>
        <v>2927</v>
      </c>
      <c r="G489" s="53">
        <f>SUM(G413+D489)</f>
        <v>9557</v>
      </c>
      <c r="H489" s="53">
        <f>SUM(H413+E489)</f>
        <v>9555</v>
      </c>
      <c r="I489" s="53">
        <f>SUM(H489+G489)</f>
        <v>19112</v>
      </c>
      <c r="J489" s="47" t="s">
        <v>39</v>
      </c>
      <c r="K489" s="47"/>
      <c r="L489" s="64">
        <f t="shared" ref="L489:M489" si="83">SUM(L471:L488)</f>
        <v>26174623.73</v>
      </c>
      <c r="M489" s="64">
        <f t="shared" si="83"/>
        <v>280225218.45000011</v>
      </c>
      <c r="N489" s="60"/>
    </row>
    <row r="490" spans="1:14" ht="15" customHeight="1" x14ac:dyDescent="0.25">
      <c r="A490" s="71"/>
      <c r="B490" s="51"/>
      <c r="C490" s="51"/>
      <c r="D490" s="51"/>
      <c r="E490" s="51"/>
      <c r="F490" s="51"/>
      <c r="G490" s="51"/>
      <c r="H490" s="51"/>
      <c r="I490" s="51"/>
      <c r="J490" s="72" t="s">
        <v>40</v>
      </c>
      <c r="K490" s="73"/>
      <c r="L490" s="74">
        <f>SUM(L469+L489)</f>
        <v>27028204.68</v>
      </c>
      <c r="M490" s="74">
        <f>SUM(M469+M489)</f>
        <v>286386454.01000011</v>
      </c>
      <c r="N490" s="65"/>
    </row>
    <row r="491" spans="1:14" ht="15" customHeight="1" x14ac:dyDescent="0.25">
      <c r="A491" s="42" t="s">
        <v>61</v>
      </c>
      <c r="B491" s="43" t="s">
        <v>62</v>
      </c>
      <c r="C491" s="43"/>
      <c r="D491" s="43"/>
      <c r="E491" s="66"/>
      <c r="F491" s="66"/>
      <c r="G491" s="66"/>
      <c r="H491" s="66"/>
      <c r="I491" s="67"/>
      <c r="J491" s="46" t="s">
        <v>41</v>
      </c>
      <c r="K491" s="47" t="s">
        <v>42</v>
      </c>
      <c r="L491" s="47"/>
      <c r="M491" s="47"/>
      <c r="N491" s="47"/>
    </row>
    <row r="492" spans="1:14" ht="15" customHeight="1" x14ac:dyDescent="0.25">
      <c r="A492" s="48"/>
      <c r="B492" s="51"/>
      <c r="C492" s="51"/>
      <c r="D492" s="51"/>
      <c r="E492" s="51"/>
      <c r="F492" s="51"/>
      <c r="G492" s="51"/>
      <c r="H492" s="51"/>
      <c r="I492" s="52"/>
      <c r="J492" s="53">
        <v>1</v>
      </c>
      <c r="K492" s="54" t="s">
        <v>16</v>
      </c>
      <c r="L492" s="56">
        <v>421192.2</v>
      </c>
      <c r="M492" s="56">
        <f>SUM(M416+L492)</f>
        <v>4333360.3500000006</v>
      </c>
      <c r="N492" s="57"/>
    </row>
    <row r="493" spans="1:14" ht="15" customHeight="1" x14ac:dyDescent="0.25">
      <c r="A493" s="48"/>
      <c r="B493" s="51"/>
      <c r="C493" s="51"/>
      <c r="D493" s="51"/>
      <c r="E493" s="51"/>
      <c r="F493" s="51"/>
      <c r="G493" s="51"/>
      <c r="H493" s="51"/>
      <c r="I493" s="52"/>
      <c r="J493" s="53">
        <v>2</v>
      </c>
      <c r="K493" s="58" t="s">
        <v>17</v>
      </c>
      <c r="L493" s="64">
        <v>33000</v>
      </c>
      <c r="M493" s="56">
        <f>SUM(M417+L493)</f>
        <v>296835.59999999998</v>
      </c>
      <c r="N493" s="60"/>
    </row>
    <row r="494" spans="1:14" ht="15" customHeight="1" x14ac:dyDescent="0.25">
      <c r="A494" s="61"/>
      <c r="B494" s="62"/>
      <c r="C494" s="62"/>
      <c r="D494" s="62"/>
      <c r="E494" s="62"/>
      <c r="F494" s="62"/>
      <c r="G494" s="62"/>
      <c r="H494" s="62"/>
      <c r="I494" s="63"/>
      <c r="J494" s="75">
        <v>3</v>
      </c>
      <c r="K494" s="76" t="s">
        <v>18</v>
      </c>
      <c r="L494" s="77">
        <v>26400</v>
      </c>
      <c r="M494" s="56">
        <f>SUM(M418+L494)</f>
        <v>244140</v>
      </c>
      <c r="N494" s="60"/>
    </row>
    <row r="495" spans="1:14" ht="15" customHeight="1" x14ac:dyDescent="0.25">
      <c r="A495" s="46" t="s">
        <v>43</v>
      </c>
      <c r="B495" s="53">
        <v>5</v>
      </c>
      <c r="C495" s="53">
        <f>SUM(C419+B495)</f>
        <v>38</v>
      </c>
      <c r="D495" s="53">
        <v>3851</v>
      </c>
      <c r="E495" s="53">
        <v>0</v>
      </c>
      <c r="F495" s="53">
        <f>SUM(E495+D495)</f>
        <v>3851</v>
      </c>
      <c r="G495" s="53">
        <f>SUM(G419+D495)</f>
        <v>48435</v>
      </c>
      <c r="H495" s="53">
        <f>SUM(H419+E495)</f>
        <v>1120</v>
      </c>
      <c r="I495" s="53">
        <f>SUM(H495+G495)</f>
        <v>49555</v>
      </c>
      <c r="J495" s="58"/>
      <c r="K495" s="58" t="s">
        <v>43</v>
      </c>
      <c r="L495" s="64">
        <f t="shared" ref="L495:M495" si="84">SUM(L492:L494)</f>
        <v>480592.2</v>
      </c>
      <c r="M495" s="64">
        <f t="shared" si="84"/>
        <v>4874335.95</v>
      </c>
      <c r="N495" s="65"/>
    </row>
    <row r="496" spans="1:14" ht="15" customHeight="1" x14ac:dyDescent="0.25">
      <c r="A496" s="46" t="s">
        <v>63</v>
      </c>
      <c r="B496" s="78" t="s">
        <v>64</v>
      </c>
      <c r="C496" s="79"/>
      <c r="D496" s="80" t="s">
        <v>65</v>
      </c>
      <c r="E496" s="81"/>
      <c r="F496" s="81"/>
      <c r="G496" s="81"/>
      <c r="H496" s="81"/>
      <c r="I496" s="82"/>
      <c r="J496" s="46" t="s">
        <v>44</v>
      </c>
      <c r="K496" s="47" t="s">
        <v>45</v>
      </c>
      <c r="L496" s="47"/>
      <c r="M496" s="47"/>
      <c r="N496" s="47"/>
    </row>
    <row r="497" spans="1:14" ht="15" customHeight="1" x14ac:dyDescent="0.25">
      <c r="A497" s="46" t="s">
        <v>46</v>
      </c>
      <c r="B497" s="83" t="s">
        <v>66</v>
      </c>
      <c r="C497" s="83"/>
      <c r="D497" s="83"/>
      <c r="E497" s="83"/>
      <c r="F497" s="83"/>
      <c r="G497" s="83"/>
      <c r="H497" s="83"/>
      <c r="I497" s="83"/>
      <c r="J497" s="47" t="s">
        <v>46</v>
      </c>
      <c r="K497" s="73"/>
      <c r="L497" s="74">
        <v>0</v>
      </c>
      <c r="M497" s="56">
        <f>SUM(M421+L497)</f>
        <v>0</v>
      </c>
      <c r="N497" s="52"/>
    </row>
    <row r="498" spans="1:14" ht="15" customHeight="1" x14ac:dyDescent="0.25">
      <c r="A498" s="42" t="s">
        <v>47</v>
      </c>
      <c r="B498" s="84" t="s">
        <v>48</v>
      </c>
      <c r="C498" s="84"/>
      <c r="D498" s="84"/>
      <c r="E498" s="66"/>
      <c r="F498" s="66"/>
      <c r="G498" s="66"/>
      <c r="H498" s="66"/>
      <c r="I498" s="67"/>
      <c r="J498" s="46" t="s">
        <v>47</v>
      </c>
      <c r="K498" s="47" t="s">
        <v>48</v>
      </c>
      <c r="L498" s="47"/>
      <c r="M498" s="47"/>
      <c r="N498" s="47"/>
    </row>
    <row r="499" spans="1:14" ht="15" customHeight="1" x14ac:dyDescent="0.25">
      <c r="A499" s="48"/>
      <c r="B499" s="51"/>
      <c r="C499" s="51"/>
      <c r="D499" s="51"/>
      <c r="E499" s="51"/>
      <c r="F499" s="51"/>
      <c r="G499" s="51"/>
      <c r="H499" s="51"/>
      <c r="I499" s="52"/>
      <c r="J499" s="85">
        <v>1</v>
      </c>
      <c r="K499" s="68" t="s">
        <v>31</v>
      </c>
      <c r="L499" s="56">
        <v>14300813.52</v>
      </c>
      <c r="M499" s="56">
        <f t="shared" ref="M499:M513" si="85">SUM(M423+L499)</f>
        <v>82029544.649999991</v>
      </c>
      <c r="N499" s="57"/>
    </row>
    <row r="500" spans="1:14" ht="15" customHeight="1" x14ac:dyDescent="0.25">
      <c r="A500" s="48"/>
      <c r="B500" s="51"/>
      <c r="C500" s="51"/>
      <c r="D500" s="51"/>
      <c r="E500" s="51"/>
      <c r="F500" s="51"/>
      <c r="G500" s="51"/>
      <c r="H500" s="51"/>
      <c r="I500" s="52"/>
      <c r="J500" s="53">
        <v>2</v>
      </c>
      <c r="K500" s="69" t="s">
        <v>28</v>
      </c>
      <c r="L500" s="64">
        <v>1116396.8799999999</v>
      </c>
      <c r="M500" s="56">
        <f t="shared" si="85"/>
        <v>9334800.2300000004</v>
      </c>
      <c r="N500" s="60"/>
    </row>
    <row r="501" spans="1:14" ht="15" customHeight="1" x14ac:dyDescent="0.25">
      <c r="A501" s="48"/>
      <c r="B501" s="51"/>
      <c r="C501" s="51"/>
      <c r="D501" s="51"/>
      <c r="E501" s="51"/>
      <c r="F501" s="51"/>
      <c r="G501" s="51"/>
      <c r="H501" s="51"/>
      <c r="I501" s="52"/>
      <c r="J501" s="53">
        <v>3</v>
      </c>
      <c r="K501" s="69" t="s">
        <v>49</v>
      </c>
      <c r="L501" s="64">
        <v>214868.64</v>
      </c>
      <c r="M501" s="56">
        <f t="shared" si="85"/>
        <v>605417.28</v>
      </c>
      <c r="N501" s="60"/>
    </row>
    <row r="502" spans="1:14" ht="15" customHeight="1" x14ac:dyDescent="0.25">
      <c r="A502" s="48"/>
      <c r="B502" s="51"/>
      <c r="C502" s="51"/>
      <c r="D502" s="51"/>
      <c r="E502" s="51"/>
      <c r="F502" s="51"/>
      <c r="G502" s="51"/>
      <c r="H502" s="51"/>
      <c r="I502" s="52"/>
      <c r="J502" s="53">
        <v>4</v>
      </c>
      <c r="K502" s="69" t="s">
        <v>33</v>
      </c>
      <c r="L502" s="64">
        <v>7415</v>
      </c>
      <c r="M502" s="56">
        <f t="shared" si="85"/>
        <v>47012.5</v>
      </c>
      <c r="N502" s="60"/>
    </row>
    <row r="503" spans="1:14" ht="15" customHeight="1" x14ac:dyDescent="0.25">
      <c r="A503" s="48"/>
      <c r="B503" s="51"/>
      <c r="C503" s="51"/>
      <c r="D503" s="51"/>
      <c r="E503" s="51"/>
      <c r="F503" s="51"/>
      <c r="G503" s="51"/>
      <c r="H503" s="51"/>
      <c r="I503" s="52"/>
      <c r="J503" s="53">
        <v>5</v>
      </c>
      <c r="K503" s="69" t="s">
        <v>50</v>
      </c>
      <c r="L503" s="64">
        <v>1038100</v>
      </c>
      <c r="M503" s="56">
        <f t="shared" si="85"/>
        <v>6581750</v>
      </c>
      <c r="N503" s="60"/>
    </row>
    <row r="504" spans="1:14" ht="15" customHeight="1" x14ac:dyDescent="0.25">
      <c r="A504" s="48"/>
      <c r="B504" s="51"/>
      <c r="C504" s="51"/>
      <c r="D504" s="51"/>
      <c r="E504" s="51"/>
      <c r="F504" s="51"/>
      <c r="G504" s="51"/>
      <c r="H504" s="51"/>
      <c r="I504" s="52"/>
      <c r="J504" s="53">
        <v>6</v>
      </c>
      <c r="K504" s="69" t="s">
        <v>32</v>
      </c>
      <c r="L504" s="64">
        <v>2685.86</v>
      </c>
      <c r="M504" s="56">
        <f t="shared" si="85"/>
        <v>2685.86</v>
      </c>
      <c r="N504" s="60"/>
    </row>
    <row r="505" spans="1:14" ht="15" customHeight="1" x14ac:dyDescent="0.25">
      <c r="A505" s="48"/>
      <c r="B505" s="51"/>
      <c r="C505" s="51"/>
      <c r="D505" s="51"/>
      <c r="E505" s="51"/>
      <c r="F505" s="51"/>
      <c r="G505" s="51"/>
      <c r="H505" s="51"/>
      <c r="I505" s="52"/>
      <c r="J505" s="53">
        <v>7</v>
      </c>
      <c r="K505" s="69" t="s">
        <v>51</v>
      </c>
      <c r="L505" s="64">
        <v>0</v>
      </c>
      <c r="M505" s="56">
        <f t="shared" si="85"/>
        <v>214540</v>
      </c>
      <c r="N505" s="60"/>
    </row>
    <row r="506" spans="1:14" ht="15" customHeight="1" x14ac:dyDescent="0.25">
      <c r="A506" s="48"/>
      <c r="B506" s="51"/>
      <c r="C506" s="51"/>
      <c r="D506" s="51"/>
      <c r="E506" s="51"/>
      <c r="F506" s="51"/>
      <c r="G506" s="51"/>
      <c r="H506" s="51"/>
      <c r="I506" s="52"/>
      <c r="J506" s="53">
        <v>8</v>
      </c>
      <c r="K506" s="69" t="s">
        <v>52</v>
      </c>
      <c r="L506" s="64">
        <v>1155550</v>
      </c>
      <c r="M506" s="56">
        <f t="shared" si="85"/>
        <v>9256015</v>
      </c>
      <c r="N506" s="60"/>
    </row>
    <row r="507" spans="1:14" ht="15" customHeight="1" x14ac:dyDescent="0.25">
      <c r="A507" s="48"/>
      <c r="B507" s="51"/>
      <c r="C507" s="51"/>
      <c r="D507" s="51"/>
      <c r="E507" s="51"/>
      <c r="F507" s="51"/>
      <c r="G507" s="51"/>
      <c r="H507" s="51"/>
      <c r="I507" s="52"/>
      <c r="J507" s="53">
        <v>9</v>
      </c>
      <c r="K507" s="69" t="s">
        <v>53</v>
      </c>
      <c r="L507" s="64">
        <v>0</v>
      </c>
      <c r="M507" s="56">
        <f t="shared" si="85"/>
        <v>0</v>
      </c>
      <c r="N507" s="60"/>
    </row>
    <row r="508" spans="1:14" ht="15" customHeight="1" x14ac:dyDescent="0.25">
      <c r="A508" s="48"/>
      <c r="B508" s="51"/>
      <c r="C508" s="51"/>
      <c r="D508" s="51"/>
      <c r="E508" s="51"/>
      <c r="F508" s="51"/>
      <c r="G508" s="51"/>
      <c r="H508" s="51"/>
      <c r="I508" s="52"/>
      <c r="J508" s="53">
        <v>10</v>
      </c>
      <c r="K508" s="69" t="s">
        <v>30</v>
      </c>
      <c r="L508" s="64">
        <v>0</v>
      </c>
      <c r="M508" s="56">
        <f t="shared" si="85"/>
        <v>0</v>
      </c>
      <c r="N508" s="60"/>
    </row>
    <row r="509" spans="1:14" ht="15" customHeight="1" x14ac:dyDescent="0.25">
      <c r="A509" s="48"/>
      <c r="B509" s="51"/>
      <c r="C509" s="51"/>
      <c r="D509" s="51"/>
      <c r="E509" s="51"/>
      <c r="F509" s="51"/>
      <c r="G509" s="51"/>
      <c r="H509" s="51"/>
      <c r="I509" s="52"/>
      <c r="J509" s="53">
        <v>11</v>
      </c>
      <c r="K509" s="69" t="s">
        <v>27</v>
      </c>
      <c r="L509" s="64">
        <v>191125</v>
      </c>
      <c r="M509" s="56">
        <f t="shared" si="85"/>
        <v>1902047</v>
      </c>
      <c r="N509" s="60"/>
    </row>
    <row r="510" spans="1:14" ht="15" customHeight="1" x14ac:dyDescent="0.25">
      <c r="A510" s="48"/>
      <c r="B510" s="51"/>
      <c r="C510" s="51"/>
      <c r="D510" s="51"/>
      <c r="E510" s="51"/>
      <c r="F510" s="51"/>
      <c r="G510" s="51"/>
      <c r="H510" s="51"/>
      <c r="I510" s="52"/>
      <c r="J510" s="53">
        <v>12</v>
      </c>
      <c r="K510" s="69" t="s">
        <v>54</v>
      </c>
      <c r="L510" s="64">
        <v>1760</v>
      </c>
      <c r="M510" s="56">
        <f t="shared" si="85"/>
        <v>56948</v>
      </c>
      <c r="N510" s="60"/>
    </row>
    <row r="511" spans="1:14" ht="15" customHeight="1" x14ac:dyDescent="0.25">
      <c r="A511" s="48"/>
      <c r="B511" s="51"/>
      <c r="C511" s="51"/>
      <c r="D511" s="51"/>
      <c r="E511" s="51"/>
      <c r="F511" s="51"/>
      <c r="G511" s="51"/>
      <c r="H511" s="51"/>
      <c r="I511" s="52"/>
      <c r="J511" s="53">
        <v>13</v>
      </c>
      <c r="K511" s="69" t="s">
        <v>108</v>
      </c>
      <c r="L511" s="64">
        <v>0</v>
      </c>
      <c r="M511" s="56">
        <f t="shared" si="85"/>
        <v>0</v>
      </c>
      <c r="N511" s="60"/>
    </row>
    <row r="512" spans="1:14" ht="15" customHeight="1" x14ac:dyDescent="0.25">
      <c r="A512" s="48"/>
      <c r="B512" s="51"/>
      <c r="C512" s="51"/>
      <c r="D512" s="51"/>
      <c r="E512" s="51"/>
      <c r="F512" s="51"/>
      <c r="G512" s="51"/>
      <c r="H512" s="51"/>
      <c r="I512" s="52"/>
      <c r="J512" s="53">
        <v>14</v>
      </c>
      <c r="K512" s="69" t="s">
        <v>55</v>
      </c>
      <c r="L512" s="64">
        <v>0</v>
      </c>
      <c r="M512" s="56">
        <f t="shared" si="85"/>
        <v>0</v>
      </c>
      <c r="N512" s="60"/>
    </row>
    <row r="513" spans="1:14" ht="15" customHeight="1" x14ac:dyDescent="0.25">
      <c r="A513" s="61"/>
      <c r="B513" s="62"/>
      <c r="C513" s="62"/>
      <c r="D513" s="62"/>
      <c r="E513" s="62"/>
      <c r="F513" s="62"/>
      <c r="G513" s="62"/>
      <c r="H513" s="62"/>
      <c r="I513" s="63"/>
      <c r="J513" s="75">
        <v>15</v>
      </c>
      <c r="K513" s="76" t="s">
        <v>38</v>
      </c>
      <c r="L513" s="64">
        <v>0</v>
      </c>
      <c r="M513" s="56">
        <f t="shared" si="85"/>
        <v>0</v>
      </c>
      <c r="N513" s="60"/>
    </row>
    <row r="514" spans="1:14" ht="15" customHeight="1" x14ac:dyDescent="0.25">
      <c r="A514" s="46" t="s">
        <v>56</v>
      </c>
      <c r="B514" s="53">
        <v>0</v>
      </c>
      <c r="C514" s="53">
        <v>0</v>
      </c>
      <c r="D514" s="53">
        <f t="shared" ref="D514:E514" si="86">SUM(D469+D495)</f>
        <v>28641</v>
      </c>
      <c r="E514" s="53">
        <f t="shared" si="86"/>
        <v>6634</v>
      </c>
      <c r="F514" s="53">
        <f>SUM(E514+D514)</f>
        <v>35275</v>
      </c>
      <c r="G514" s="53">
        <f>SUM(G469+G495)</f>
        <v>189484</v>
      </c>
      <c r="H514" s="53">
        <f>SUM(H469+H495)</f>
        <v>47276</v>
      </c>
      <c r="I514" s="53">
        <f>SUM(H514+G514)</f>
        <v>236760</v>
      </c>
      <c r="J514" s="47" t="s">
        <v>56</v>
      </c>
      <c r="K514" s="47"/>
      <c r="L514" s="64">
        <f t="shared" ref="L514" si="87">SUM(L499:L513)</f>
        <v>18028714.899999999</v>
      </c>
      <c r="M514" s="64">
        <f>SUM(M499:M513)</f>
        <v>110030760.52</v>
      </c>
      <c r="N514" s="65"/>
    </row>
    <row r="515" spans="1:14" ht="15" customHeight="1" x14ac:dyDescent="0.25">
      <c r="A515" s="46" t="s">
        <v>67</v>
      </c>
      <c r="B515" s="47" t="s">
        <v>68</v>
      </c>
      <c r="C515" s="47"/>
      <c r="D515" s="47"/>
      <c r="E515" s="58"/>
      <c r="F515" s="58"/>
      <c r="G515" s="58"/>
      <c r="H515" s="58"/>
      <c r="I515" s="58"/>
      <c r="J515" s="46" t="s">
        <v>67</v>
      </c>
      <c r="K515" s="86" t="s">
        <v>69</v>
      </c>
      <c r="L515" s="87"/>
      <c r="M515" s="87"/>
      <c r="N515" s="88"/>
    </row>
    <row r="516" spans="1:14" ht="26.25" customHeight="1" x14ac:dyDescent="0.25">
      <c r="A516" s="89" t="s">
        <v>70</v>
      </c>
      <c r="B516" s="75">
        <v>75</v>
      </c>
      <c r="C516" s="75">
        <f>SUM(C440+B516)</f>
        <v>473</v>
      </c>
      <c r="D516" s="75">
        <v>2090</v>
      </c>
      <c r="E516" s="75">
        <v>0</v>
      </c>
      <c r="F516" s="75">
        <f>SUM(E516+D516)</f>
        <v>2090</v>
      </c>
      <c r="G516" s="75">
        <f>SUM(G440+D516)</f>
        <v>27705</v>
      </c>
      <c r="H516" s="75">
        <f>SUM(H440+E516)</f>
        <v>0</v>
      </c>
      <c r="I516" s="75">
        <f>SUM(H516+G516)</f>
        <v>27705</v>
      </c>
      <c r="J516" s="90" t="s">
        <v>70</v>
      </c>
      <c r="K516" s="91" t="s">
        <v>105</v>
      </c>
      <c r="L516" s="59">
        <v>45353</v>
      </c>
      <c r="M516" s="59">
        <f>SUM(M440+L516)</f>
        <v>328798.40000000002</v>
      </c>
      <c r="N516" s="92"/>
    </row>
    <row r="517" spans="1:14" ht="15" customHeight="1" x14ac:dyDescent="0.25">
      <c r="A517" s="46" t="s">
        <v>71</v>
      </c>
      <c r="B517" s="93" t="s">
        <v>72</v>
      </c>
      <c r="C517" s="93"/>
      <c r="D517" s="93"/>
      <c r="E517" s="58"/>
      <c r="F517" s="58"/>
      <c r="G517" s="58"/>
      <c r="H517" s="58"/>
      <c r="I517" s="58"/>
      <c r="J517" s="46" t="s">
        <v>71</v>
      </c>
      <c r="K517" s="86" t="s">
        <v>72</v>
      </c>
      <c r="L517" s="87"/>
      <c r="M517" s="87"/>
      <c r="N517" s="88"/>
    </row>
    <row r="518" spans="1:14" ht="50.25" customHeight="1" x14ac:dyDescent="0.25">
      <c r="A518" s="89" t="s">
        <v>73</v>
      </c>
      <c r="B518" s="75">
        <v>3316</v>
      </c>
      <c r="C518" s="75">
        <f>SUM(C442+B518)</f>
        <v>22621</v>
      </c>
      <c r="D518" s="75">
        <v>27437</v>
      </c>
      <c r="E518" s="75">
        <v>6751</v>
      </c>
      <c r="F518" s="75">
        <f>SUM(E518+D518)</f>
        <v>34188</v>
      </c>
      <c r="G518" s="75">
        <f>SUM(G442+D518)</f>
        <v>201050</v>
      </c>
      <c r="H518" s="75">
        <f>SUM(H442+E518)</f>
        <v>41994</v>
      </c>
      <c r="I518" s="75">
        <f>SUM(H518+G518)</f>
        <v>243044</v>
      </c>
      <c r="J518" s="90" t="s">
        <v>106</v>
      </c>
      <c r="K518" s="94" t="s">
        <v>107</v>
      </c>
      <c r="L518" s="95">
        <v>0</v>
      </c>
      <c r="M518" s="96">
        <f>SUM(L518+M442)</f>
        <v>0</v>
      </c>
      <c r="N518" s="92"/>
    </row>
    <row r="519" spans="1:14" ht="15" customHeight="1" x14ac:dyDescent="0.25">
      <c r="A519" s="47" t="s">
        <v>74</v>
      </c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</row>
    <row r="520" spans="1:14" ht="15" customHeight="1" x14ac:dyDescent="0.25">
      <c r="A520" s="58" t="s">
        <v>75</v>
      </c>
      <c r="B520" s="97">
        <f t="shared" ref="B520:I520" si="88">B469</f>
        <v>5</v>
      </c>
      <c r="C520" s="97">
        <f t="shared" si="88"/>
        <v>31</v>
      </c>
      <c r="D520" s="97">
        <f t="shared" si="88"/>
        <v>24790</v>
      </c>
      <c r="E520" s="97">
        <f t="shared" si="88"/>
        <v>6634</v>
      </c>
      <c r="F520" s="97">
        <f t="shared" si="88"/>
        <v>31424</v>
      </c>
      <c r="G520" s="97">
        <f t="shared" si="88"/>
        <v>141049</v>
      </c>
      <c r="H520" s="97">
        <f t="shared" si="88"/>
        <v>46156</v>
      </c>
      <c r="I520" s="97">
        <f t="shared" si="88"/>
        <v>187205</v>
      </c>
      <c r="J520" s="51"/>
      <c r="K520" s="51"/>
      <c r="L520" s="51"/>
      <c r="M520" s="51"/>
      <c r="N520" s="52"/>
    </row>
    <row r="521" spans="1:14" ht="15" customHeight="1" x14ac:dyDescent="0.25">
      <c r="A521" s="58" t="s">
        <v>76</v>
      </c>
      <c r="B521" s="97">
        <f t="shared" ref="B521:I521" si="89">B495</f>
        <v>5</v>
      </c>
      <c r="C521" s="97">
        <f t="shared" si="89"/>
        <v>38</v>
      </c>
      <c r="D521" s="97">
        <f t="shared" si="89"/>
        <v>3851</v>
      </c>
      <c r="E521" s="97">
        <f t="shared" si="89"/>
        <v>0</v>
      </c>
      <c r="F521" s="97">
        <f t="shared" si="89"/>
        <v>3851</v>
      </c>
      <c r="G521" s="97">
        <f t="shared" si="89"/>
        <v>48435</v>
      </c>
      <c r="H521" s="97">
        <f t="shared" si="89"/>
        <v>1120</v>
      </c>
      <c r="I521" s="97">
        <f t="shared" si="89"/>
        <v>49555</v>
      </c>
      <c r="J521" s="51"/>
      <c r="K521" s="51"/>
      <c r="L521" s="51"/>
      <c r="M521" s="51"/>
      <c r="N521" s="52"/>
    </row>
    <row r="522" spans="1:14" ht="15" customHeight="1" x14ac:dyDescent="0.25">
      <c r="A522" s="58" t="s">
        <v>77</v>
      </c>
      <c r="B522" s="97">
        <f>SUM(B520:B521)</f>
        <v>10</v>
      </c>
      <c r="C522" s="97">
        <f t="shared" ref="C522:I522" si="90">SUM(C520:C521)</f>
        <v>69</v>
      </c>
      <c r="D522" s="97">
        <f t="shared" si="90"/>
        <v>28641</v>
      </c>
      <c r="E522" s="97">
        <f t="shared" si="90"/>
        <v>6634</v>
      </c>
      <c r="F522" s="97">
        <f t="shared" si="90"/>
        <v>35275</v>
      </c>
      <c r="G522" s="97">
        <f t="shared" si="90"/>
        <v>189484</v>
      </c>
      <c r="H522" s="97">
        <f t="shared" si="90"/>
        <v>47276</v>
      </c>
      <c r="I522" s="97">
        <f t="shared" si="90"/>
        <v>236760</v>
      </c>
      <c r="J522" s="51"/>
      <c r="K522" s="51"/>
      <c r="L522" s="51"/>
      <c r="M522" s="51"/>
      <c r="N522" s="52"/>
    </row>
    <row r="523" spans="1:14" ht="15" customHeight="1" x14ac:dyDescent="0.25">
      <c r="A523" s="58" t="s">
        <v>78</v>
      </c>
      <c r="B523" s="97">
        <f t="shared" ref="B523:I523" si="91">B516</f>
        <v>75</v>
      </c>
      <c r="C523" s="97">
        <f t="shared" si="91"/>
        <v>473</v>
      </c>
      <c r="D523" s="97">
        <f t="shared" si="91"/>
        <v>2090</v>
      </c>
      <c r="E523" s="97">
        <f t="shared" si="91"/>
        <v>0</v>
      </c>
      <c r="F523" s="97">
        <f t="shared" si="91"/>
        <v>2090</v>
      </c>
      <c r="G523" s="97">
        <f t="shared" si="91"/>
        <v>27705</v>
      </c>
      <c r="H523" s="97">
        <f t="shared" si="91"/>
        <v>0</v>
      </c>
      <c r="I523" s="97">
        <f t="shared" si="91"/>
        <v>27705</v>
      </c>
      <c r="J523" s="51"/>
      <c r="K523" s="51"/>
      <c r="L523" s="51"/>
      <c r="M523" s="51"/>
      <c r="N523" s="52"/>
    </row>
    <row r="524" spans="1:14" ht="15" customHeight="1" x14ac:dyDescent="0.25">
      <c r="A524" s="58" t="s">
        <v>60</v>
      </c>
      <c r="B524" s="97">
        <f t="shared" ref="B524:I524" si="92">B489</f>
        <v>2927</v>
      </c>
      <c r="C524" s="97">
        <f t="shared" si="92"/>
        <v>19112</v>
      </c>
      <c r="D524" s="97">
        <f t="shared" si="92"/>
        <v>1962</v>
      </c>
      <c r="E524" s="97">
        <f t="shared" si="92"/>
        <v>965</v>
      </c>
      <c r="F524" s="97">
        <f t="shared" si="92"/>
        <v>2927</v>
      </c>
      <c r="G524" s="97">
        <f t="shared" si="92"/>
        <v>9557</v>
      </c>
      <c r="H524" s="97">
        <f t="shared" si="92"/>
        <v>9555</v>
      </c>
      <c r="I524" s="97">
        <f t="shared" si="92"/>
        <v>19112</v>
      </c>
      <c r="J524" s="51"/>
      <c r="K524" s="58" t="s">
        <v>82</v>
      </c>
      <c r="L524" s="64">
        <f>SUM(L469+L489)</f>
        <v>27028204.68</v>
      </c>
      <c r="M524" s="64">
        <f>SUM(M469+M489)</f>
        <v>286386454.01000011</v>
      </c>
      <c r="N524" s="57"/>
    </row>
    <row r="525" spans="1:14" ht="15" customHeight="1" x14ac:dyDescent="0.25">
      <c r="A525" s="58" t="s">
        <v>79</v>
      </c>
      <c r="B525" s="97">
        <f>B518</f>
        <v>3316</v>
      </c>
      <c r="C525" s="97">
        <f t="shared" ref="C525:I525" si="93">C518</f>
        <v>22621</v>
      </c>
      <c r="D525" s="97">
        <f t="shared" si="93"/>
        <v>27437</v>
      </c>
      <c r="E525" s="97">
        <f t="shared" si="93"/>
        <v>6751</v>
      </c>
      <c r="F525" s="97">
        <f t="shared" si="93"/>
        <v>34188</v>
      </c>
      <c r="G525" s="97">
        <f t="shared" si="93"/>
        <v>201050</v>
      </c>
      <c r="H525" s="97">
        <f t="shared" si="93"/>
        <v>41994</v>
      </c>
      <c r="I525" s="97">
        <f t="shared" si="93"/>
        <v>243044</v>
      </c>
      <c r="J525" s="51"/>
      <c r="K525" s="58" t="s">
        <v>80</v>
      </c>
      <c r="L525" s="64">
        <f>SUM(L469+L495+L497+L516)</f>
        <v>1379526.15</v>
      </c>
      <c r="M525" s="64">
        <f>SUM(M469+M495+M497+M516)</f>
        <v>11364369.91</v>
      </c>
      <c r="N525" s="60"/>
    </row>
    <row r="526" spans="1:14" ht="15" customHeight="1" x14ac:dyDescent="0.25">
      <c r="A526" s="58" t="s">
        <v>45</v>
      </c>
      <c r="B526" s="98" t="s">
        <v>65</v>
      </c>
      <c r="C526" s="99"/>
      <c r="D526" s="99"/>
      <c r="E526" s="99"/>
      <c r="F526" s="99"/>
      <c r="G526" s="99"/>
      <c r="H526" s="99"/>
      <c r="I526" s="100"/>
      <c r="J526" s="62"/>
      <c r="K526" s="58" t="s">
        <v>81</v>
      </c>
      <c r="L526" s="64">
        <f>SUM(L469+L489+L495+L497+L514+L516+L518)</f>
        <v>45582864.780000001</v>
      </c>
      <c r="M526" s="64">
        <f>SUM(M469+M489+M495+M497+M514+M516+M518)</f>
        <v>401620348.88000005</v>
      </c>
      <c r="N526" s="65"/>
    </row>
    <row r="531" spans="1:14" ht="15" customHeight="1" x14ac:dyDescent="0.25">
      <c r="A531" s="28" t="s">
        <v>83</v>
      </c>
      <c r="B531" s="28"/>
      <c r="C531" s="28"/>
      <c r="D531" s="29"/>
      <c r="E531" s="29"/>
      <c r="F531" s="28"/>
      <c r="G531" s="28"/>
      <c r="H531" s="28"/>
      <c r="I531" s="28"/>
      <c r="J531" s="28"/>
      <c r="K531" s="28" t="s">
        <v>84</v>
      </c>
      <c r="L531" s="28"/>
      <c r="M531" s="28"/>
      <c r="N531" s="28"/>
    </row>
    <row r="533" spans="1:14" ht="15" customHeight="1" x14ac:dyDescent="0.25">
      <c r="A533" s="24" t="s">
        <v>85</v>
      </c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6"/>
    </row>
    <row r="534" spans="1:14" ht="15" customHeight="1" x14ac:dyDescent="0.25">
      <c r="A534" s="30" t="s">
        <v>86</v>
      </c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2"/>
    </row>
    <row r="535" spans="1:14" ht="15" customHeight="1" x14ac:dyDescent="0.25">
      <c r="A535" s="33" t="s">
        <v>117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5"/>
    </row>
    <row r="536" spans="1:14" ht="15" customHeight="1" x14ac:dyDescent="0.25">
      <c r="A536" s="36" t="s">
        <v>0</v>
      </c>
      <c r="B536" s="37" t="s">
        <v>6</v>
      </c>
      <c r="C536" s="37"/>
      <c r="D536" s="36" t="s">
        <v>7</v>
      </c>
      <c r="E536" s="36"/>
      <c r="F536" s="36"/>
      <c r="G536" s="36" t="s">
        <v>9</v>
      </c>
      <c r="H536" s="36"/>
      <c r="I536" s="36"/>
      <c r="J536" s="36" t="s">
        <v>0</v>
      </c>
      <c r="K536" s="37" t="s">
        <v>10</v>
      </c>
      <c r="L536" s="37" t="s">
        <v>11</v>
      </c>
      <c r="M536" s="37" t="s">
        <v>12</v>
      </c>
      <c r="N536" s="36" t="s">
        <v>13</v>
      </c>
    </row>
    <row r="537" spans="1:14" ht="15" customHeight="1" x14ac:dyDescent="0.25">
      <c r="A537" s="36"/>
      <c r="B537" s="37"/>
      <c r="C537" s="37"/>
      <c r="D537" s="36" t="s">
        <v>8</v>
      </c>
      <c r="E537" s="36"/>
      <c r="F537" s="36"/>
      <c r="G537" s="36" t="s">
        <v>8</v>
      </c>
      <c r="H537" s="36"/>
      <c r="I537" s="36"/>
      <c r="J537" s="36"/>
      <c r="K537" s="37"/>
      <c r="L537" s="37"/>
      <c r="M537" s="37"/>
      <c r="N537" s="36"/>
    </row>
    <row r="538" spans="1:14" ht="15" customHeight="1" x14ac:dyDescent="0.25">
      <c r="A538" s="36"/>
      <c r="B538" s="38" t="s">
        <v>1</v>
      </c>
      <c r="C538" s="38" t="s">
        <v>2</v>
      </c>
      <c r="D538" s="38" t="s">
        <v>3</v>
      </c>
      <c r="E538" s="38" t="s">
        <v>4</v>
      </c>
      <c r="F538" s="38" t="s">
        <v>5</v>
      </c>
      <c r="G538" s="38" t="s">
        <v>3</v>
      </c>
      <c r="H538" s="38" t="s">
        <v>4</v>
      </c>
      <c r="I538" s="38" t="s">
        <v>5</v>
      </c>
      <c r="J538" s="36"/>
      <c r="K538" s="37"/>
      <c r="L538" s="37"/>
      <c r="M538" s="37"/>
      <c r="N538" s="36"/>
    </row>
    <row r="539" spans="1:14" ht="15" customHeight="1" x14ac:dyDescent="0.25">
      <c r="A539" s="39">
        <v>1</v>
      </c>
      <c r="B539" s="40">
        <v>2</v>
      </c>
      <c r="C539" s="40">
        <v>3</v>
      </c>
      <c r="D539" s="40">
        <v>4</v>
      </c>
      <c r="E539" s="40">
        <v>5</v>
      </c>
      <c r="F539" s="40">
        <v>6</v>
      </c>
      <c r="G539" s="40">
        <v>7</v>
      </c>
      <c r="H539" s="40">
        <v>8</v>
      </c>
      <c r="I539" s="40">
        <v>9</v>
      </c>
      <c r="J539" s="40">
        <v>10</v>
      </c>
      <c r="K539" s="40">
        <v>11</v>
      </c>
      <c r="L539" s="40">
        <v>12</v>
      </c>
      <c r="M539" s="40">
        <v>13</v>
      </c>
      <c r="N539" s="41">
        <v>14</v>
      </c>
    </row>
    <row r="540" spans="1:14" ht="15" customHeight="1" x14ac:dyDescent="0.25">
      <c r="A540" s="42" t="s">
        <v>14</v>
      </c>
      <c r="B540" s="43" t="s">
        <v>15</v>
      </c>
      <c r="C540" s="43"/>
      <c r="D540" s="43"/>
      <c r="E540" s="44"/>
      <c r="F540" s="44"/>
      <c r="G540" s="44"/>
      <c r="H540" s="44"/>
      <c r="I540" s="45"/>
      <c r="J540" s="46" t="s">
        <v>14</v>
      </c>
      <c r="K540" s="47" t="s">
        <v>15</v>
      </c>
      <c r="L540" s="47"/>
      <c r="M540" s="47"/>
      <c r="N540" s="47"/>
    </row>
    <row r="541" spans="1:14" ht="15" customHeight="1" x14ac:dyDescent="0.25">
      <c r="A541" s="48"/>
      <c r="B541" s="49">
        <v>1</v>
      </c>
      <c r="C541" s="50" t="s">
        <v>57</v>
      </c>
      <c r="D541" s="50"/>
      <c r="E541" s="51"/>
      <c r="F541" s="51"/>
      <c r="G541" s="51"/>
      <c r="H541" s="51"/>
      <c r="I541" s="52"/>
      <c r="J541" s="53">
        <v>1</v>
      </c>
      <c r="K541" s="54" t="s">
        <v>16</v>
      </c>
      <c r="L541" s="55">
        <v>840386</v>
      </c>
      <c r="M541" s="56">
        <f>SUM(M465+L541)</f>
        <v>6493245.0099999998</v>
      </c>
      <c r="N541" s="57"/>
    </row>
    <row r="542" spans="1:14" ht="15" customHeight="1" x14ac:dyDescent="0.25">
      <c r="A542" s="48"/>
      <c r="B542" s="51"/>
      <c r="C542" s="51"/>
      <c r="D542" s="51"/>
      <c r="E542" s="51"/>
      <c r="F542" s="51"/>
      <c r="G542" s="51"/>
      <c r="H542" s="51"/>
      <c r="I542" s="52"/>
      <c r="J542" s="53">
        <v>2</v>
      </c>
      <c r="K542" s="58" t="s">
        <v>17</v>
      </c>
      <c r="L542" s="59">
        <v>29700</v>
      </c>
      <c r="M542" s="56">
        <f>SUM(M466+L542)</f>
        <v>184756.2</v>
      </c>
      <c r="N542" s="60"/>
    </row>
    <row r="543" spans="1:14" ht="15" customHeight="1" x14ac:dyDescent="0.25">
      <c r="A543" s="48"/>
      <c r="B543" s="51"/>
      <c r="C543" s="51"/>
      <c r="D543" s="51"/>
      <c r="E543" s="51"/>
      <c r="F543" s="51"/>
      <c r="G543" s="51"/>
      <c r="H543" s="51"/>
      <c r="I543" s="52"/>
      <c r="J543" s="53">
        <v>3</v>
      </c>
      <c r="K543" s="58" t="s">
        <v>18</v>
      </c>
      <c r="L543" s="59">
        <v>19800</v>
      </c>
      <c r="M543" s="56">
        <f>SUM(M467+L543)</f>
        <v>191331.6</v>
      </c>
      <c r="N543" s="60"/>
    </row>
    <row r="544" spans="1:14" ht="15" customHeight="1" x14ac:dyDescent="0.25">
      <c r="A544" s="61"/>
      <c r="B544" s="62"/>
      <c r="C544" s="62"/>
      <c r="D544" s="62"/>
      <c r="E544" s="62"/>
      <c r="F544" s="62"/>
      <c r="G544" s="62"/>
      <c r="H544" s="62"/>
      <c r="I544" s="63"/>
      <c r="J544" s="53">
        <v>4</v>
      </c>
      <c r="K544" s="58" t="s">
        <v>19</v>
      </c>
      <c r="L544" s="59">
        <v>36386</v>
      </c>
      <c r="M544" s="56">
        <f>SUM(M468+L544)</f>
        <v>218174.75</v>
      </c>
      <c r="N544" s="60"/>
    </row>
    <row r="545" spans="1:14" ht="15" customHeight="1" x14ac:dyDescent="0.25">
      <c r="A545" s="46" t="s">
        <v>20</v>
      </c>
      <c r="B545" s="53">
        <v>6</v>
      </c>
      <c r="C545" s="53">
        <f>SUM(C469+B545)</f>
        <v>37</v>
      </c>
      <c r="D545" s="53">
        <v>17055</v>
      </c>
      <c r="E545" s="53">
        <v>8224</v>
      </c>
      <c r="F545" s="53">
        <f>SUM(E545+D545)</f>
        <v>25279</v>
      </c>
      <c r="G545" s="53">
        <f>SUM(G469+D545)</f>
        <v>158104</v>
      </c>
      <c r="H545" s="53">
        <f>SUM(H469+E545)</f>
        <v>54380</v>
      </c>
      <c r="I545" s="53">
        <f>SUM(H545+G545)</f>
        <v>212484</v>
      </c>
      <c r="J545" s="47" t="s">
        <v>20</v>
      </c>
      <c r="K545" s="47"/>
      <c r="L545" s="64">
        <f>SUM(L541:L544)</f>
        <v>926272</v>
      </c>
      <c r="M545" s="64">
        <f t="shared" ref="M545" si="94">SUM(M541:M544)</f>
        <v>7087507.5599999996</v>
      </c>
      <c r="N545" s="65"/>
    </row>
    <row r="546" spans="1:14" ht="15" customHeight="1" x14ac:dyDescent="0.25">
      <c r="A546" s="42" t="s">
        <v>58</v>
      </c>
      <c r="B546" s="43" t="s">
        <v>59</v>
      </c>
      <c r="C546" s="43"/>
      <c r="D546" s="43"/>
      <c r="E546" s="66"/>
      <c r="F546" s="66"/>
      <c r="G546" s="66"/>
      <c r="H546" s="66"/>
      <c r="I546" s="67"/>
      <c r="J546" s="46" t="s">
        <v>21</v>
      </c>
      <c r="K546" s="47" t="s">
        <v>22</v>
      </c>
      <c r="L546" s="47"/>
      <c r="M546" s="47"/>
      <c r="N546" s="47"/>
    </row>
    <row r="547" spans="1:14" ht="15" customHeight="1" x14ac:dyDescent="0.25">
      <c r="A547" s="48"/>
      <c r="B547" s="49">
        <v>1</v>
      </c>
      <c r="C547" s="51" t="s">
        <v>60</v>
      </c>
      <c r="D547" s="51"/>
      <c r="E547" s="51"/>
      <c r="F547" s="51"/>
      <c r="G547" s="51"/>
      <c r="H547" s="51"/>
      <c r="I547" s="52"/>
      <c r="J547" s="53">
        <v>1</v>
      </c>
      <c r="K547" s="68" t="s">
        <v>23</v>
      </c>
      <c r="L547" s="56">
        <v>11032279.5</v>
      </c>
      <c r="M547" s="56">
        <f t="shared" ref="M547:M554" si="95">SUM(M471+L547)</f>
        <v>56273814.369999997</v>
      </c>
      <c r="N547" s="57"/>
    </row>
    <row r="548" spans="1:14" ht="15" customHeight="1" x14ac:dyDescent="0.25">
      <c r="A548" s="48"/>
      <c r="B548" s="51"/>
      <c r="C548" s="51"/>
      <c r="D548" s="51"/>
      <c r="E548" s="51"/>
      <c r="F548" s="51"/>
      <c r="G548" s="51"/>
      <c r="H548" s="51"/>
      <c r="I548" s="52"/>
      <c r="J548" s="53">
        <v>2</v>
      </c>
      <c r="K548" s="69" t="s">
        <v>24</v>
      </c>
      <c r="L548" s="64">
        <v>7286510</v>
      </c>
      <c r="M548" s="56">
        <f t="shared" si="95"/>
        <v>44913822.509999998</v>
      </c>
      <c r="N548" s="60"/>
    </row>
    <row r="549" spans="1:14" ht="15" customHeight="1" x14ac:dyDescent="0.25">
      <c r="A549" s="48"/>
      <c r="B549" s="51"/>
      <c r="C549" s="51"/>
      <c r="D549" s="51"/>
      <c r="E549" s="51"/>
      <c r="F549" s="51"/>
      <c r="G549" s="51"/>
      <c r="H549" s="51"/>
      <c r="I549" s="52"/>
      <c r="J549" s="53">
        <v>3</v>
      </c>
      <c r="K549" s="69" t="s">
        <v>25</v>
      </c>
      <c r="L549" s="64">
        <v>11565262.25</v>
      </c>
      <c r="M549" s="56">
        <f t="shared" si="95"/>
        <v>146667030.34</v>
      </c>
      <c r="N549" s="60"/>
    </row>
    <row r="550" spans="1:14" ht="15" customHeight="1" x14ac:dyDescent="0.25">
      <c r="A550" s="48"/>
      <c r="B550" s="51"/>
      <c r="C550" s="51"/>
      <c r="D550" s="51"/>
      <c r="E550" s="51"/>
      <c r="F550" s="51"/>
      <c r="G550" s="51"/>
      <c r="H550" s="51"/>
      <c r="I550" s="52"/>
      <c r="J550" s="53">
        <v>4</v>
      </c>
      <c r="K550" s="69" t="s">
        <v>26</v>
      </c>
      <c r="L550" s="64">
        <v>500720</v>
      </c>
      <c r="M550" s="56">
        <f t="shared" si="95"/>
        <v>3328955.34</v>
      </c>
      <c r="N550" s="60"/>
    </row>
    <row r="551" spans="1:14" ht="15" customHeight="1" x14ac:dyDescent="0.25">
      <c r="A551" s="48"/>
      <c r="B551" s="51"/>
      <c r="C551" s="51"/>
      <c r="D551" s="51"/>
      <c r="E551" s="51"/>
      <c r="F551" s="51"/>
      <c r="G551" s="51"/>
      <c r="H551" s="51"/>
      <c r="I551" s="52"/>
      <c r="J551" s="53">
        <v>5</v>
      </c>
      <c r="K551" s="69" t="s">
        <v>27</v>
      </c>
      <c r="L551" s="64">
        <v>877830</v>
      </c>
      <c r="M551" s="56">
        <f t="shared" si="95"/>
        <v>5912623.3999999994</v>
      </c>
      <c r="N551" s="60"/>
    </row>
    <row r="552" spans="1:14" ht="15" customHeight="1" x14ac:dyDescent="0.25">
      <c r="A552" s="48"/>
      <c r="B552" s="51"/>
      <c r="C552" s="51"/>
      <c r="D552" s="51"/>
      <c r="E552" s="51"/>
      <c r="F552" s="51"/>
      <c r="G552" s="51"/>
      <c r="H552" s="51"/>
      <c r="I552" s="52"/>
      <c r="J552" s="53">
        <v>6</v>
      </c>
      <c r="K552" s="69" t="s">
        <v>28</v>
      </c>
      <c r="L552" s="64">
        <v>2832375</v>
      </c>
      <c r="M552" s="56">
        <f t="shared" si="95"/>
        <v>26299100</v>
      </c>
      <c r="N552" s="60"/>
    </row>
    <row r="553" spans="1:14" ht="15" customHeight="1" x14ac:dyDescent="0.25">
      <c r="A553" s="48"/>
      <c r="B553" s="51"/>
      <c r="C553" s="51"/>
      <c r="D553" s="51"/>
      <c r="E553" s="51"/>
      <c r="F553" s="51"/>
      <c r="G553" s="51"/>
      <c r="H553" s="51"/>
      <c r="I553" s="52"/>
      <c r="J553" s="53">
        <v>7</v>
      </c>
      <c r="K553" s="69" t="s">
        <v>29</v>
      </c>
      <c r="L553" s="64">
        <v>1312575</v>
      </c>
      <c r="M553" s="56">
        <f t="shared" si="95"/>
        <v>8426137.5</v>
      </c>
      <c r="N553" s="60"/>
    </row>
    <row r="554" spans="1:14" ht="15" customHeight="1" x14ac:dyDescent="0.25">
      <c r="A554" s="48"/>
      <c r="B554" s="51"/>
      <c r="C554" s="51"/>
      <c r="D554" s="51"/>
      <c r="E554" s="51"/>
      <c r="F554" s="51"/>
      <c r="G554" s="51"/>
      <c r="H554" s="51"/>
      <c r="I554" s="52"/>
      <c r="J554" s="53">
        <v>8</v>
      </c>
      <c r="K554" s="69" t="s">
        <v>30</v>
      </c>
      <c r="L554" s="64">
        <v>120340</v>
      </c>
      <c r="M554" s="56">
        <f t="shared" si="95"/>
        <v>692560</v>
      </c>
      <c r="N554" s="60"/>
    </row>
    <row r="555" spans="1:14" ht="15" customHeight="1" x14ac:dyDescent="0.25">
      <c r="A555" s="48"/>
      <c r="B555" s="51"/>
      <c r="C555" s="51"/>
      <c r="D555" s="51"/>
      <c r="E555" s="51"/>
      <c r="F555" s="51"/>
      <c r="G555" s="51"/>
      <c r="H555" s="51"/>
      <c r="I555" s="52"/>
      <c r="J555" s="53">
        <v>9</v>
      </c>
      <c r="K555" s="69" t="s">
        <v>19</v>
      </c>
      <c r="L555" s="64">
        <v>2063871.25</v>
      </c>
      <c r="M555" s="56">
        <f>SUM(M479+L555)</f>
        <v>14611227.5</v>
      </c>
      <c r="N555" s="60"/>
    </row>
    <row r="556" spans="1:14" ht="15" customHeight="1" x14ac:dyDescent="0.25">
      <c r="A556" s="48"/>
      <c r="B556" s="51"/>
      <c r="C556" s="51"/>
      <c r="D556" s="51"/>
      <c r="E556" s="51"/>
      <c r="F556" s="51"/>
      <c r="G556" s="51"/>
      <c r="H556" s="51"/>
      <c r="I556" s="52"/>
      <c r="J556" s="53">
        <v>10</v>
      </c>
      <c r="K556" s="69" t="s">
        <v>31</v>
      </c>
      <c r="L556" s="64">
        <v>0</v>
      </c>
      <c r="M556" s="56">
        <f t="shared" ref="M556:M564" si="96">SUM(M480+L556)</f>
        <v>0</v>
      </c>
      <c r="N556" s="60"/>
    </row>
    <row r="557" spans="1:14" ht="15" customHeight="1" x14ac:dyDescent="0.25">
      <c r="A557" s="48"/>
      <c r="B557" s="51"/>
      <c r="C557" s="51"/>
      <c r="D557" s="51"/>
      <c r="E557" s="51"/>
      <c r="F557" s="51"/>
      <c r="G557" s="51"/>
      <c r="H557" s="51"/>
      <c r="I557" s="52"/>
      <c r="J557" s="53">
        <v>11</v>
      </c>
      <c r="K557" s="69" t="s">
        <v>32</v>
      </c>
      <c r="L557" s="64">
        <v>0</v>
      </c>
      <c r="M557" s="56">
        <f t="shared" si="96"/>
        <v>28502.79</v>
      </c>
      <c r="N557" s="60"/>
    </row>
    <row r="558" spans="1:14" ht="15" customHeight="1" x14ac:dyDescent="0.25">
      <c r="A558" s="48"/>
      <c r="B558" s="51"/>
      <c r="C558" s="51"/>
      <c r="D558" s="51"/>
      <c r="E558" s="51"/>
      <c r="F558" s="51"/>
      <c r="G558" s="51"/>
      <c r="H558" s="51"/>
      <c r="I558" s="52"/>
      <c r="J558" s="53">
        <v>12</v>
      </c>
      <c r="K558" s="69" t="s">
        <v>33</v>
      </c>
      <c r="L558" s="64">
        <v>364367.52</v>
      </c>
      <c r="M558" s="56">
        <f t="shared" si="96"/>
        <v>2439542.12</v>
      </c>
      <c r="N558" s="60"/>
    </row>
    <row r="559" spans="1:14" ht="15" customHeight="1" x14ac:dyDescent="0.25">
      <c r="A559" s="48"/>
      <c r="B559" s="51"/>
      <c r="C559" s="51"/>
      <c r="D559" s="51"/>
      <c r="E559" s="51"/>
      <c r="F559" s="51"/>
      <c r="G559" s="51"/>
      <c r="H559" s="51"/>
      <c r="I559" s="52"/>
      <c r="J559" s="53">
        <v>13</v>
      </c>
      <c r="K559" s="69" t="s">
        <v>34</v>
      </c>
      <c r="L559" s="64">
        <v>972345</v>
      </c>
      <c r="M559" s="56">
        <f t="shared" si="96"/>
        <v>8490830.5</v>
      </c>
      <c r="N559" s="60"/>
    </row>
    <row r="560" spans="1:14" ht="15" customHeight="1" x14ac:dyDescent="0.25">
      <c r="A560" s="48"/>
      <c r="B560" s="51"/>
      <c r="C560" s="51"/>
      <c r="D560" s="51"/>
      <c r="E560" s="51"/>
      <c r="F560" s="51"/>
      <c r="G560" s="51"/>
      <c r="H560" s="51"/>
      <c r="I560" s="52"/>
      <c r="J560" s="53">
        <v>14</v>
      </c>
      <c r="K560" s="69" t="s">
        <v>35</v>
      </c>
      <c r="L560" s="64">
        <v>1100</v>
      </c>
      <c r="M560" s="56">
        <f t="shared" si="96"/>
        <v>7704.3</v>
      </c>
      <c r="N560" s="60"/>
    </row>
    <row r="561" spans="1:14" ht="15" customHeight="1" x14ac:dyDescent="0.25">
      <c r="A561" s="48"/>
      <c r="B561" s="51"/>
      <c r="C561" s="51"/>
      <c r="D561" s="51"/>
      <c r="E561" s="51"/>
      <c r="F561" s="51"/>
      <c r="G561" s="51"/>
      <c r="H561" s="51"/>
      <c r="I561" s="52"/>
      <c r="J561" s="53">
        <v>15</v>
      </c>
      <c r="K561" s="69" t="s">
        <v>36</v>
      </c>
      <c r="L561" s="64">
        <v>0</v>
      </c>
      <c r="M561" s="56">
        <f t="shared" si="96"/>
        <v>0</v>
      </c>
      <c r="N561" s="60"/>
    </row>
    <row r="562" spans="1:14" ht="15" customHeight="1" x14ac:dyDescent="0.25">
      <c r="A562" s="48"/>
      <c r="B562" s="51"/>
      <c r="C562" s="51"/>
      <c r="D562" s="51"/>
      <c r="E562" s="51"/>
      <c r="F562" s="51"/>
      <c r="G562" s="51"/>
      <c r="H562" s="51"/>
      <c r="I562" s="52"/>
      <c r="J562" s="53">
        <v>16</v>
      </c>
      <c r="K562" s="69" t="s">
        <v>37</v>
      </c>
      <c r="L562" s="64">
        <v>0</v>
      </c>
      <c r="M562" s="56">
        <f t="shared" si="96"/>
        <v>1693.3</v>
      </c>
      <c r="N562" s="60"/>
    </row>
    <row r="563" spans="1:14" ht="15" customHeight="1" x14ac:dyDescent="0.25">
      <c r="A563" s="48"/>
      <c r="B563" s="51"/>
      <c r="C563" s="51"/>
      <c r="D563" s="51"/>
      <c r="E563" s="51"/>
      <c r="F563" s="51"/>
      <c r="G563" s="51"/>
      <c r="H563" s="51"/>
      <c r="I563" s="52"/>
      <c r="J563" s="53">
        <v>17</v>
      </c>
      <c r="K563" s="69" t="s">
        <v>109</v>
      </c>
      <c r="L563" s="64">
        <v>206750</v>
      </c>
      <c r="M563" s="56">
        <f t="shared" si="96"/>
        <v>1268000</v>
      </c>
      <c r="N563" s="60"/>
    </row>
    <row r="564" spans="1:14" ht="15" customHeight="1" x14ac:dyDescent="0.25">
      <c r="A564" s="61"/>
      <c r="B564" s="62"/>
      <c r="C564" s="62"/>
      <c r="D564" s="62"/>
      <c r="E564" s="62"/>
      <c r="F564" s="62"/>
      <c r="G564" s="62"/>
      <c r="H564" s="62"/>
      <c r="I564" s="63"/>
      <c r="J564" s="53">
        <v>18</v>
      </c>
      <c r="K564" s="69" t="s">
        <v>38</v>
      </c>
      <c r="L564" s="64">
        <v>0</v>
      </c>
      <c r="M564" s="56">
        <f t="shared" si="96"/>
        <v>0</v>
      </c>
      <c r="N564" s="60"/>
    </row>
    <row r="565" spans="1:14" ht="15" customHeight="1" x14ac:dyDescent="0.25">
      <c r="A565" s="70" t="s">
        <v>60</v>
      </c>
      <c r="B565" s="53">
        <v>3747</v>
      </c>
      <c r="C565" s="53">
        <f>SUM(C489+B565)</f>
        <v>22859</v>
      </c>
      <c r="D565" s="53">
        <v>1569</v>
      </c>
      <c r="E565" s="53">
        <v>2178</v>
      </c>
      <c r="F565" s="53">
        <f>SUM(E565+D565)</f>
        <v>3747</v>
      </c>
      <c r="G565" s="53">
        <f>SUM(G489+D565)</f>
        <v>11126</v>
      </c>
      <c r="H565" s="53">
        <f>SUM(H489+E565)</f>
        <v>11733</v>
      </c>
      <c r="I565" s="53">
        <f>SUM(H565+G565)</f>
        <v>22859</v>
      </c>
      <c r="J565" s="47" t="s">
        <v>39</v>
      </c>
      <c r="K565" s="47"/>
      <c r="L565" s="64">
        <f t="shared" ref="L565:M565" si="97">SUM(L547:L564)</f>
        <v>39136325.520000003</v>
      </c>
      <c r="M565" s="64">
        <f t="shared" si="97"/>
        <v>319361543.97000009</v>
      </c>
      <c r="N565" s="60"/>
    </row>
    <row r="566" spans="1:14" ht="15" customHeight="1" x14ac:dyDescent="0.25">
      <c r="A566" s="71"/>
      <c r="B566" s="51"/>
      <c r="C566" s="51"/>
      <c r="D566" s="51"/>
      <c r="E566" s="51"/>
      <c r="F566" s="51"/>
      <c r="G566" s="51"/>
      <c r="H566" s="51"/>
      <c r="I566" s="51"/>
      <c r="J566" s="72" t="s">
        <v>40</v>
      </c>
      <c r="K566" s="73"/>
      <c r="L566" s="74">
        <f>SUM(L545+L565)</f>
        <v>40062597.520000003</v>
      </c>
      <c r="M566" s="74">
        <f>SUM(M545+M565)</f>
        <v>326449051.53000009</v>
      </c>
      <c r="N566" s="65"/>
    </row>
    <row r="567" spans="1:14" ht="15" customHeight="1" x14ac:dyDescent="0.25">
      <c r="A567" s="42" t="s">
        <v>61</v>
      </c>
      <c r="B567" s="43" t="s">
        <v>62</v>
      </c>
      <c r="C567" s="43"/>
      <c r="D567" s="43"/>
      <c r="E567" s="66"/>
      <c r="F567" s="66"/>
      <c r="G567" s="66"/>
      <c r="H567" s="66"/>
      <c r="I567" s="67"/>
      <c r="J567" s="46" t="s">
        <v>41</v>
      </c>
      <c r="K567" s="47" t="s">
        <v>42</v>
      </c>
      <c r="L567" s="47"/>
      <c r="M567" s="47"/>
      <c r="N567" s="47"/>
    </row>
    <row r="568" spans="1:14" ht="15" customHeight="1" x14ac:dyDescent="0.25">
      <c r="A568" s="48"/>
      <c r="B568" s="51"/>
      <c r="C568" s="51"/>
      <c r="D568" s="51"/>
      <c r="E568" s="51"/>
      <c r="F568" s="51"/>
      <c r="G568" s="51"/>
      <c r="H568" s="51"/>
      <c r="I568" s="52"/>
      <c r="J568" s="53">
        <v>1</v>
      </c>
      <c r="K568" s="54" t="s">
        <v>16</v>
      </c>
      <c r="L568" s="56">
        <v>758250.09</v>
      </c>
      <c r="M568" s="56">
        <f>SUM(M492+L568)</f>
        <v>5091610.4400000004</v>
      </c>
      <c r="N568" s="57"/>
    </row>
    <row r="569" spans="1:14" ht="15" customHeight="1" x14ac:dyDescent="0.25">
      <c r="A569" s="48"/>
      <c r="B569" s="51"/>
      <c r="C569" s="51"/>
      <c r="D569" s="51"/>
      <c r="E569" s="51"/>
      <c r="F569" s="51"/>
      <c r="G569" s="51"/>
      <c r="H569" s="51"/>
      <c r="I569" s="52"/>
      <c r="J569" s="53">
        <v>2</v>
      </c>
      <c r="K569" s="58" t="s">
        <v>17</v>
      </c>
      <c r="L569" s="64">
        <v>42900</v>
      </c>
      <c r="M569" s="56">
        <f>SUM(M493+L569)</f>
        <v>339735.6</v>
      </c>
      <c r="N569" s="60"/>
    </row>
    <row r="570" spans="1:14" ht="15" customHeight="1" x14ac:dyDescent="0.25">
      <c r="A570" s="61"/>
      <c r="B570" s="62"/>
      <c r="C570" s="62"/>
      <c r="D570" s="62"/>
      <c r="E570" s="62"/>
      <c r="F570" s="62"/>
      <c r="G570" s="62"/>
      <c r="H570" s="62"/>
      <c r="I570" s="63"/>
      <c r="J570" s="75">
        <v>3</v>
      </c>
      <c r="K570" s="76" t="s">
        <v>18</v>
      </c>
      <c r="L570" s="77">
        <v>52800</v>
      </c>
      <c r="M570" s="56">
        <f>SUM(M494+L570)</f>
        <v>296940</v>
      </c>
      <c r="N570" s="60"/>
    </row>
    <row r="571" spans="1:14" ht="15" customHeight="1" x14ac:dyDescent="0.25">
      <c r="A571" s="46" t="s">
        <v>43</v>
      </c>
      <c r="B571" s="53">
        <v>5</v>
      </c>
      <c r="C571" s="53">
        <f>SUM(C495+B571)</f>
        <v>43</v>
      </c>
      <c r="D571" s="53">
        <v>3579</v>
      </c>
      <c r="E571" s="53">
        <v>0</v>
      </c>
      <c r="F571" s="53">
        <f>SUM(E571+D571)</f>
        <v>3579</v>
      </c>
      <c r="G571" s="53">
        <f>SUM(G495+D571)</f>
        <v>52014</v>
      </c>
      <c r="H571" s="53">
        <f>SUM(H495+E571)</f>
        <v>1120</v>
      </c>
      <c r="I571" s="53">
        <f>SUM(H571+G571)</f>
        <v>53134</v>
      </c>
      <c r="J571" s="58"/>
      <c r="K571" s="58" t="s">
        <v>43</v>
      </c>
      <c r="L571" s="64">
        <f t="shared" ref="L571:M571" si="98">SUM(L568:L570)</f>
        <v>853950.09</v>
      </c>
      <c r="M571" s="64">
        <f t="shared" si="98"/>
        <v>5728286.04</v>
      </c>
      <c r="N571" s="65"/>
    </row>
    <row r="572" spans="1:14" ht="15" customHeight="1" x14ac:dyDescent="0.25">
      <c r="A572" s="46" t="s">
        <v>63</v>
      </c>
      <c r="B572" s="78" t="s">
        <v>64</v>
      </c>
      <c r="C572" s="79"/>
      <c r="D572" s="80" t="s">
        <v>65</v>
      </c>
      <c r="E572" s="81"/>
      <c r="F572" s="81"/>
      <c r="G572" s="81"/>
      <c r="H572" s="81"/>
      <c r="I572" s="82"/>
      <c r="J572" s="46" t="s">
        <v>44</v>
      </c>
      <c r="K572" s="47" t="s">
        <v>45</v>
      </c>
      <c r="L572" s="47"/>
      <c r="M572" s="47"/>
      <c r="N572" s="47"/>
    </row>
    <row r="573" spans="1:14" ht="15" customHeight="1" x14ac:dyDescent="0.25">
      <c r="A573" s="46" t="s">
        <v>46</v>
      </c>
      <c r="B573" s="83" t="s">
        <v>66</v>
      </c>
      <c r="C573" s="83"/>
      <c r="D573" s="83"/>
      <c r="E573" s="83"/>
      <c r="F573" s="83"/>
      <c r="G573" s="83"/>
      <c r="H573" s="83"/>
      <c r="I573" s="83"/>
      <c r="J573" s="47" t="s">
        <v>46</v>
      </c>
      <c r="K573" s="73"/>
      <c r="L573" s="74">
        <v>0</v>
      </c>
      <c r="M573" s="56">
        <f>SUM(M497+L573)</f>
        <v>0</v>
      </c>
      <c r="N573" s="52"/>
    </row>
    <row r="574" spans="1:14" ht="15" customHeight="1" x14ac:dyDescent="0.25">
      <c r="A574" s="42" t="s">
        <v>47</v>
      </c>
      <c r="B574" s="84" t="s">
        <v>48</v>
      </c>
      <c r="C574" s="84"/>
      <c r="D574" s="84"/>
      <c r="E574" s="66"/>
      <c r="F574" s="66"/>
      <c r="G574" s="66"/>
      <c r="H574" s="66"/>
      <c r="I574" s="67"/>
      <c r="J574" s="46" t="s">
        <v>47</v>
      </c>
      <c r="K574" s="47" t="s">
        <v>48</v>
      </c>
      <c r="L574" s="47"/>
      <c r="M574" s="47"/>
      <c r="N574" s="47"/>
    </row>
    <row r="575" spans="1:14" ht="15" customHeight="1" x14ac:dyDescent="0.25">
      <c r="A575" s="48"/>
      <c r="B575" s="51"/>
      <c r="C575" s="51"/>
      <c r="D575" s="51"/>
      <c r="E575" s="51"/>
      <c r="F575" s="51"/>
      <c r="G575" s="51"/>
      <c r="H575" s="51"/>
      <c r="I575" s="52"/>
      <c r="J575" s="85">
        <v>1</v>
      </c>
      <c r="K575" s="68" t="s">
        <v>31</v>
      </c>
      <c r="L575" s="56">
        <v>13383678.32</v>
      </c>
      <c r="M575" s="56">
        <f t="shared" ref="M575:M589" si="99">SUM(M499+L575)</f>
        <v>95413222.969999999</v>
      </c>
      <c r="N575" s="57"/>
    </row>
    <row r="576" spans="1:14" ht="15" customHeight="1" x14ac:dyDescent="0.25">
      <c r="A576" s="48"/>
      <c r="B576" s="51"/>
      <c r="C576" s="51"/>
      <c r="D576" s="51"/>
      <c r="E576" s="51"/>
      <c r="F576" s="51"/>
      <c r="G576" s="51"/>
      <c r="H576" s="51"/>
      <c r="I576" s="52"/>
      <c r="J576" s="53">
        <v>2</v>
      </c>
      <c r="K576" s="69" t="s">
        <v>28</v>
      </c>
      <c r="L576" s="64">
        <v>1123787.5</v>
      </c>
      <c r="M576" s="56">
        <f t="shared" si="99"/>
        <v>10458587.73</v>
      </c>
      <c r="N576" s="60"/>
    </row>
    <row r="577" spans="1:14" ht="15" customHeight="1" x14ac:dyDescent="0.25">
      <c r="A577" s="48"/>
      <c r="B577" s="51"/>
      <c r="C577" s="51"/>
      <c r="D577" s="51"/>
      <c r="E577" s="51"/>
      <c r="F577" s="51"/>
      <c r="G577" s="51"/>
      <c r="H577" s="51"/>
      <c r="I577" s="52"/>
      <c r="J577" s="53">
        <v>3</v>
      </c>
      <c r="K577" s="69" t="s">
        <v>49</v>
      </c>
      <c r="L577" s="64">
        <v>0</v>
      </c>
      <c r="M577" s="56">
        <f t="shared" si="99"/>
        <v>605417.28</v>
      </c>
      <c r="N577" s="60"/>
    </row>
    <row r="578" spans="1:14" ht="15" customHeight="1" x14ac:dyDescent="0.25">
      <c r="A578" s="48"/>
      <c r="B578" s="51"/>
      <c r="C578" s="51"/>
      <c r="D578" s="51"/>
      <c r="E578" s="51"/>
      <c r="F578" s="51"/>
      <c r="G578" s="51"/>
      <c r="H578" s="51"/>
      <c r="I578" s="52"/>
      <c r="J578" s="53">
        <v>4</v>
      </c>
      <c r="K578" s="69" t="s">
        <v>33</v>
      </c>
      <c r="L578" s="64">
        <v>4232.5</v>
      </c>
      <c r="M578" s="56">
        <f t="shared" si="99"/>
        <v>51245</v>
      </c>
      <c r="N578" s="60"/>
    </row>
    <row r="579" spans="1:14" ht="15" customHeight="1" x14ac:dyDescent="0.25">
      <c r="A579" s="48"/>
      <c r="B579" s="51"/>
      <c r="C579" s="51"/>
      <c r="D579" s="51"/>
      <c r="E579" s="51"/>
      <c r="F579" s="51"/>
      <c r="G579" s="51"/>
      <c r="H579" s="51"/>
      <c r="I579" s="52"/>
      <c r="J579" s="53">
        <v>5</v>
      </c>
      <c r="K579" s="69" t="s">
        <v>50</v>
      </c>
      <c r="L579" s="64">
        <v>1367800</v>
      </c>
      <c r="M579" s="56">
        <f t="shared" si="99"/>
        <v>7949550</v>
      </c>
      <c r="N579" s="60"/>
    </row>
    <row r="580" spans="1:14" ht="15" customHeight="1" x14ac:dyDescent="0.25">
      <c r="A580" s="48"/>
      <c r="B580" s="51"/>
      <c r="C580" s="51"/>
      <c r="D580" s="51"/>
      <c r="E580" s="51"/>
      <c r="F580" s="51"/>
      <c r="G580" s="51"/>
      <c r="H580" s="51"/>
      <c r="I580" s="52"/>
      <c r="J580" s="53">
        <v>6</v>
      </c>
      <c r="K580" s="69" t="s">
        <v>32</v>
      </c>
      <c r="L580" s="64">
        <v>0</v>
      </c>
      <c r="M580" s="56">
        <f t="shared" si="99"/>
        <v>2685.86</v>
      </c>
      <c r="N580" s="60"/>
    </row>
    <row r="581" spans="1:14" ht="15" customHeight="1" x14ac:dyDescent="0.25">
      <c r="A581" s="48"/>
      <c r="B581" s="51"/>
      <c r="C581" s="51"/>
      <c r="D581" s="51"/>
      <c r="E581" s="51"/>
      <c r="F581" s="51"/>
      <c r="G581" s="51"/>
      <c r="H581" s="51"/>
      <c r="I581" s="52"/>
      <c r="J581" s="53">
        <v>7</v>
      </c>
      <c r="K581" s="69" t="s">
        <v>51</v>
      </c>
      <c r="L581" s="64">
        <v>0</v>
      </c>
      <c r="M581" s="56">
        <f t="shared" si="99"/>
        <v>214540</v>
      </c>
      <c r="N581" s="60"/>
    </row>
    <row r="582" spans="1:14" ht="15" customHeight="1" x14ac:dyDescent="0.25">
      <c r="A582" s="48"/>
      <c r="B582" s="51"/>
      <c r="C582" s="51"/>
      <c r="D582" s="51"/>
      <c r="E582" s="51"/>
      <c r="F582" s="51"/>
      <c r="G582" s="51"/>
      <c r="H582" s="51"/>
      <c r="I582" s="52"/>
      <c r="J582" s="53">
        <v>8</v>
      </c>
      <c r="K582" s="69" t="s">
        <v>52</v>
      </c>
      <c r="L582" s="64">
        <v>993915</v>
      </c>
      <c r="M582" s="56">
        <f t="shared" si="99"/>
        <v>10249930</v>
      </c>
      <c r="N582" s="60"/>
    </row>
    <row r="583" spans="1:14" ht="15" customHeight="1" x14ac:dyDescent="0.25">
      <c r="A583" s="48"/>
      <c r="B583" s="51"/>
      <c r="C583" s="51"/>
      <c r="D583" s="51"/>
      <c r="E583" s="51"/>
      <c r="F583" s="51"/>
      <c r="G583" s="51"/>
      <c r="H583" s="51"/>
      <c r="I583" s="52"/>
      <c r="J583" s="53">
        <v>9</v>
      </c>
      <c r="K583" s="69" t="s">
        <v>53</v>
      </c>
      <c r="L583" s="64">
        <v>0</v>
      </c>
      <c r="M583" s="56">
        <f t="shared" si="99"/>
        <v>0</v>
      </c>
      <c r="N583" s="60"/>
    </row>
    <row r="584" spans="1:14" ht="15" customHeight="1" x14ac:dyDescent="0.25">
      <c r="A584" s="48"/>
      <c r="B584" s="51"/>
      <c r="C584" s="51"/>
      <c r="D584" s="51"/>
      <c r="E584" s="51"/>
      <c r="F584" s="51"/>
      <c r="G584" s="51"/>
      <c r="H584" s="51"/>
      <c r="I584" s="52"/>
      <c r="J584" s="53">
        <v>10</v>
      </c>
      <c r="K584" s="69" t="s">
        <v>30</v>
      </c>
      <c r="L584" s="64">
        <v>0</v>
      </c>
      <c r="M584" s="56">
        <f t="shared" si="99"/>
        <v>0</v>
      </c>
      <c r="N584" s="60"/>
    </row>
    <row r="585" spans="1:14" ht="15" customHeight="1" x14ac:dyDescent="0.25">
      <c r="A585" s="48"/>
      <c r="B585" s="51"/>
      <c r="C585" s="51"/>
      <c r="D585" s="51"/>
      <c r="E585" s="51"/>
      <c r="F585" s="51"/>
      <c r="G585" s="51"/>
      <c r="H585" s="51"/>
      <c r="I585" s="52"/>
      <c r="J585" s="53">
        <v>11</v>
      </c>
      <c r="K585" s="69" t="s">
        <v>27</v>
      </c>
      <c r="L585" s="64">
        <v>164978</v>
      </c>
      <c r="M585" s="56">
        <f t="shared" si="99"/>
        <v>2067025</v>
      </c>
      <c r="N585" s="60"/>
    </row>
    <row r="586" spans="1:14" ht="15" customHeight="1" x14ac:dyDescent="0.25">
      <c r="A586" s="48"/>
      <c r="B586" s="51"/>
      <c r="C586" s="51"/>
      <c r="D586" s="51"/>
      <c r="E586" s="51"/>
      <c r="F586" s="51"/>
      <c r="G586" s="51"/>
      <c r="H586" s="51"/>
      <c r="I586" s="52"/>
      <c r="J586" s="53">
        <v>12</v>
      </c>
      <c r="K586" s="69" t="s">
        <v>54</v>
      </c>
      <c r="L586" s="64">
        <v>16720</v>
      </c>
      <c r="M586" s="56">
        <f t="shared" si="99"/>
        <v>73668</v>
      </c>
      <c r="N586" s="60"/>
    </row>
    <row r="587" spans="1:14" ht="15" customHeight="1" x14ac:dyDescent="0.25">
      <c r="A587" s="48"/>
      <c r="B587" s="51"/>
      <c r="C587" s="51"/>
      <c r="D587" s="51"/>
      <c r="E587" s="51"/>
      <c r="F587" s="51"/>
      <c r="G587" s="51"/>
      <c r="H587" s="51"/>
      <c r="I587" s="52"/>
      <c r="J587" s="53">
        <v>13</v>
      </c>
      <c r="K587" s="69" t="s">
        <v>108</v>
      </c>
      <c r="L587" s="64">
        <v>0</v>
      </c>
      <c r="M587" s="56">
        <f t="shared" si="99"/>
        <v>0</v>
      </c>
      <c r="N587" s="60"/>
    </row>
    <row r="588" spans="1:14" ht="15" customHeight="1" x14ac:dyDescent="0.25">
      <c r="A588" s="48"/>
      <c r="B588" s="51"/>
      <c r="C588" s="51"/>
      <c r="D588" s="51"/>
      <c r="E588" s="51"/>
      <c r="F588" s="51"/>
      <c r="G588" s="51"/>
      <c r="H588" s="51"/>
      <c r="I588" s="52"/>
      <c r="J588" s="53">
        <v>14</v>
      </c>
      <c r="K588" s="69" t="s">
        <v>55</v>
      </c>
      <c r="L588" s="64">
        <v>0</v>
      </c>
      <c r="M588" s="56">
        <f t="shared" si="99"/>
        <v>0</v>
      </c>
      <c r="N588" s="60"/>
    </row>
    <row r="589" spans="1:14" ht="15" customHeight="1" x14ac:dyDescent="0.25">
      <c r="A589" s="61"/>
      <c r="B589" s="62"/>
      <c r="C589" s="62"/>
      <c r="D589" s="62"/>
      <c r="E589" s="62"/>
      <c r="F589" s="62"/>
      <c r="G589" s="62"/>
      <c r="H589" s="62"/>
      <c r="I589" s="63"/>
      <c r="J589" s="75">
        <v>15</v>
      </c>
      <c r="K589" s="76" t="s">
        <v>38</v>
      </c>
      <c r="L589" s="64">
        <v>0</v>
      </c>
      <c r="M589" s="56">
        <f t="shared" si="99"/>
        <v>0</v>
      </c>
      <c r="N589" s="60"/>
    </row>
    <row r="590" spans="1:14" ht="15" customHeight="1" x14ac:dyDescent="0.25">
      <c r="A590" s="46" t="s">
        <v>56</v>
      </c>
      <c r="B590" s="53">
        <v>0</v>
      </c>
      <c r="C590" s="53">
        <v>0</v>
      </c>
      <c r="D590" s="53">
        <f t="shared" ref="D590:E590" si="100">SUM(D545+D571)</f>
        <v>20634</v>
      </c>
      <c r="E590" s="53">
        <f t="shared" si="100"/>
        <v>8224</v>
      </c>
      <c r="F590" s="53">
        <f>SUM(E590+D590)</f>
        <v>28858</v>
      </c>
      <c r="G590" s="53">
        <f>SUM(G545+G571)</f>
        <v>210118</v>
      </c>
      <c r="H590" s="53">
        <f>SUM(H545+H571)</f>
        <v>55500</v>
      </c>
      <c r="I590" s="53">
        <f>SUM(H590+G590)</f>
        <v>265618</v>
      </c>
      <c r="J590" s="47" t="s">
        <v>56</v>
      </c>
      <c r="K590" s="47"/>
      <c r="L590" s="64">
        <f t="shared" ref="L590" si="101">SUM(L575:L589)</f>
        <v>17055111.32</v>
      </c>
      <c r="M590" s="64">
        <f>SUM(M575:M589)</f>
        <v>127085871.84</v>
      </c>
      <c r="N590" s="65"/>
    </row>
    <row r="591" spans="1:14" ht="15" customHeight="1" x14ac:dyDescent="0.25">
      <c r="A591" s="46" t="s">
        <v>67</v>
      </c>
      <c r="B591" s="47" t="s">
        <v>68</v>
      </c>
      <c r="C591" s="47"/>
      <c r="D591" s="47"/>
      <c r="E591" s="58"/>
      <c r="F591" s="58"/>
      <c r="G591" s="58"/>
      <c r="H591" s="58"/>
      <c r="I591" s="58"/>
      <c r="J591" s="46" t="s">
        <v>67</v>
      </c>
      <c r="K591" s="86" t="s">
        <v>69</v>
      </c>
      <c r="L591" s="87"/>
      <c r="M591" s="87"/>
      <c r="N591" s="88"/>
    </row>
    <row r="592" spans="1:14" ht="29.25" customHeight="1" x14ac:dyDescent="0.25">
      <c r="A592" s="89" t="s">
        <v>70</v>
      </c>
      <c r="B592" s="75">
        <v>52</v>
      </c>
      <c r="C592" s="75">
        <f>SUM(C516+B592)</f>
        <v>525</v>
      </c>
      <c r="D592" s="75">
        <v>847</v>
      </c>
      <c r="E592" s="75">
        <v>0</v>
      </c>
      <c r="F592" s="75">
        <f>SUM(E592+D592)</f>
        <v>847</v>
      </c>
      <c r="G592" s="75">
        <f>SUM(G516+D592)</f>
        <v>28552</v>
      </c>
      <c r="H592" s="75">
        <f>SUM(H516+E592)</f>
        <v>0</v>
      </c>
      <c r="I592" s="75">
        <f>SUM(H592+G592)</f>
        <v>28552</v>
      </c>
      <c r="J592" s="90" t="s">
        <v>70</v>
      </c>
      <c r="K592" s="91" t="s">
        <v>105</v>
      </c>
      <c r="L592" s="59">
        <v>18379.900000000001</v>
      </c>
      <c r="M592" s="59">
        <f>SUM(M516+L592)</f>
        <v>347178.30000000005</v>
      </c>
      <c r="N592" s="92"/>
    </row>
    <row r="593" spans="1:14" ht="15" customHeight="1" x14ac:dyDescent="0.25">
      <c r="A593" s="46" t="s">
        <v>71</v>
      </c>
      <c r="B593" s="93" t="s">
        <v>72</v>
      </c>
      <c r="C593" s="93"/>
      <c r="D593" s="93"/>
      <c r="E593" s="58"/>
      <c r="F593" s="58"/>
      <c r="G593" s="58"/>
      <c r="H593" s="58"/>
      <c r="I593" s="58"/>
      <c r="J593" s="46" t="s">
        <v>71</v>
      </c>
      <c r="K593" s="86" t="s">
        <v>72</v>
      </c>
      <c r="L593" s="87"/>
      <c r="M593" s="87"/>
      <c r="N593" s="88"/>
    </row>
    <row r="594" spans="1:14" ht="50.25" customHeight="1" x14ac:dyDescent="0.25">
      <c r="A594" s="89" t="s">
        <v>73</v>
      </c>
      <c r="B594" s="75">
        <v>2981</v>
      </c>
      <c r="C594" s="75">
        <f>SUM(C518+B594)</f>
        <v>25602</v>
      </c>
      <c r="D594" s="75">
        <v>23462</v>
      </c>
      <c r="E594" s="75">
        <v>5479</v>
      </c>
      <c r="F594" s="75">
        <f>SUM(E594+D594)</f>
        <v>28941</v>
      </c>
      <c r="G594" s="75">
        <f>SUM(G518+D594)</f>
        <v>224512</v>
      </c>
      <c r="H594" s="75">
        <f>SUM(H518+E594)</f>
        <v>47473</v>
      </c>
      <c r="I594" s="75">
        <f>SUM(H594+G594)</f>
        <v>271985</v>
      </c>
      <c r="J594" s="90" t="s">
        <v>106</v>
      </c>
      <c r="K594" s="94" t="s">
        <v>107</v>
      </c>
      <c r="L594" s="95">
        <v>0</v>
      </c>
      <c r="M594" s="96">
        <f>SUM(L594+M518)</f>
        <v>0</v>
      </c>
      <c r="N594" s="92"/>
    </row>
    <row r="595" spans="1:14" ht="15" customHeight="1" x14ac:dyDescent="0.25">
      <c r="A595" s="47" t="s">
        <v>74</v>
      </c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</row>
    <row r="596" spans="1:14" ht="15" customHeight="1" x14ac:dyDescent="0.25">
      <c r="A596" s="58" t="s">
        <v>75</v>
      </c>
      <c r="B596" s="97">
        <f t="shared" ref="B596:I596" si="102">B545</f>
        <v>6</v>
      </c>
      <c r="C596" s="97">
        <f t="shared" si="102"/>
        <v>37</v>
      </c>
      <c r="D596" s="97">
        <f t="shared" si="102"/>
        <v>17055</v>
      </c>
      <c r="E596" s="97">
        <f t="shared" si="102"/>
        <v>8224</v>
      </c>
      <c r="F596" s="97">
        <f t="shared" si="102"/>
        <v>25279</v>
      </c>
      <c r="G596" s="97">
        <f t="shared" si="102"/>
        <v>158104</v>
      </c>
      <c r="H596" s="97">
        <f t="shared" si="102"/>
        <v>54380</v>
      </c>
      <c r="I596" s="97">
        <f t="shared" si="102"/>
        <v>212484</v>
      </c>
      <c r="J596" s="51"/>
      <c r="K596" s="51"/>
      <c r="L596" s="51"/>
      <c r="M596" s="51"/>
      <c r="N596" s="52"/>
    </row>
    <row r="597" spans="1:14" ht="15" customHeight="1" x14ac:dyDescent="0.25">
      <c r="A597" s="58" t="s">
        <v>76</v>
      </c>
      <c r="B597" s="97">
        <f t="shared" ref="B597:I597" si="103">B571</f>
        <v>5</v>
      </c>
      <c r="C597" s="97">
        <f t="shared" si="103"/>
        <v>43</v>
      </c>
      <c r="D597" s="97">
        <f t="shared" si="103"/>
        <v>3579</v>
      </c>
      <c r="E597" s="97">
        <f t="shared" si="103"/>
        <v>0</v>
      </c>
      <c r="F597" s="97">
        <f t="shared" si="103"/>
        <v>3579</v>
      </c>
      <c r="G597" s="97">
        <f t="shared" si="103"/>
        <v>52014</v>
      </c>
      <c r="H597" s="97">
        <f t="shared" si="103"/>
        <v>1120</v>
      </c>
      <c r="I597" s="97">
        <f t="shared" si="103"/>
        <v>53134</v>
      </c>
      <c r="J597" s="51"/>
      <c r="K597" s="51"/>
      <c r="L597" s="51"/>
      <c r="M597" s="51"/>
      <c r="N597" s="52"/>
    </row>
    <row r="598" spans="1:14" ht="15" customHeight="1" x14ac:dyDescent="0.25">
      <c r="A598" s="58" t="s">
        <v>77</v>
      </c>
      <c r="B598" s="97">
        <f>SUM(B596:B597)</f>
        <v>11</v>
      </c>
      <c r="C598" s="97">
        <f t="shared" ref="C598:I598" si="104">SUM(C596:C597)</f>
        <v>80</v>
      </c>
      <c r="D598" s="97">
        <f t="shared" si="104"/>
        <v>20634</v>
      </c>
      <c r="E598" s="97">
        <f t="shared" si="104"/>
        <v>8224</v>
      </c>
      <c r="F598" s="97">
        <f t="shared" si="104"/>
        <v>28858</v>
      </c>
      <c r="G598" s="97">
        <f t="shared" si="104"/>
        <v>210118</v>
      </c>
      <c r="H598" s="97">
        <f t="shared" si="104"/>
        <v>55500</v>
      </c>
      <c r="I598" s="97">
        <f t="shared" si="104"/>
        <v>265618</v>
      </c>
      <c r="J598" s="51"/>
      <c r="K598" s="51"/>
      <c r="L598" s="51"/>
      <c r="M598" s="51"/>
      <c r="N598" s="52"/>
    </row>
    <row r="599" spans="1:14" ht="15" customHeight="1" x14ac:dyDescent="0.25">
      <c r="A599" s="58" t="s">
        <v>78</v>
      </c>
      <c r="B599" s="97">
        <f t="shared" ref="B599:I599" si="105">B592</f>
        <v>52</v>
      </c>
      <c r="C599" s="97">
        <f t="shared" si="105"/>
        <v>525</v>
      </c>
      <c r="D599" s="97">
        <f t="shared" si="105"/>
        <v>847</v>
      </c>
      <c r="E599" s="97">
        <f t="shared" si="105"/>
        <v>0</v>
      </c>
      <c r="F599" s="97">
        <f t="shared" si="105"/>
        <v>847</v>
      </c>
      <c r="G599" s="97">
        <f t="shared" si="105"/>
        <v>28552</v>
      </c>
      <c r="H599" s="97">
        <f t="shared" si="105"/>
        <v>0</v>
      </c>
      <c r="I599" s="97">
        <f t="shared" si="105"/>
        <v>28552</v>
      </c>
      <c r="J599" s="51"/>
      <c r="K599" s="51"/>
      <c r="L599" s="51"/>
      <c r="M599" s="51"/>
      <c r="N599" s="52"/>
    </row>
    <row r="600" spans="1:14" ht="15" customHeight="1" x14ac:dyDescent="0.25">
      <c r="A600" s="58" t="s">
        <v>60</v>
      </c>
      <c r="B600" s="97">
        <f t="shared" ref="B600:I600" si="106">B565</f>
        <v>3747</v>
      </c>
      <c r="C600" s="97">
        <f t="shared" si="106"/>
        <v>22859</v>
      </c>
      <c r="D600" s="97">
        <f t="shared" si="106"/>
        <v>1569</v>
      </c>
      <c r="E600" s="97">
        <f t="shared" si="106"/>
        <v>2178</v>
      </c>
      <c r="F600" s="97">
        <f t="shared" si="106"/>
        <v>3747</v>
      </c>
      <c r="G600" s="97">
        <f t="shared" si="106"/>
        <v>11126</v>
      </c>
      <c r="H600" s="97">
        <f t="shared" si="106"/>
        <v>11733</v>
      </c>
      <c r="I600" s="97">
        <f t="shared" si="106"/>
        <v>22859</v>
      </c>
      <c r="J600" s="51"/>
      <c r="K600" s="58" t="s">
        <v>82</v>
      </c>
      <c r="L600" s="64">
        <f>SUM(L545+L565)</f>
        <v>40062597.520000003</v>
      </c>
      <c r="M600" s="64">
        <f>SUM(M545+M565)</f>
        <v>326449051.53000009</v>
      </c>
      <c r="N600" s="57"/>
    </row>
    <row r="601" spans="1:14" ht="15" customHeight="1" x14ac:dyDescent="0.25">
      <c r="A601" s="58" t="s">
        <v>79</v>
      </c>
      <c r="B601" s="97">
        <f>B594</f>
        <v>2981</v>
      </c>
      <c r="C601" s="97">
        <f t="shared" ref="C601:I601" si="107">C594</f>
        <v>25602</v>
      </c>
      <c r="D601" s="97">
        <f t="shared" si="107"/>
        <v>23462</v>
      </c>
      <c r="E601" s="97">
        <f t="shared" si="107"/>
        <v>5479</v>
      </c>
      <c r="F601" s="97">
        <f t="shared" si="107"/>
        <v>28941</v>
      </c>
      <c r="G601" s="97">
        <f t="shared" si="107"/>
        <v>224512</v>
      </c>
      <c r="H601" s="97">
        <f t="shared" si="107"/>
        <v>47473</v>
      </c>
      <c r="I601" s="97">
        <f t="shared" si="107"/>
        <v>271985</v>
      </c>
      <c r="J601" s="51"/>
      <c r="K601" s="58" t="s">
        <v>80</v>
      </c>
      <c r="L601" s="64">
        <f>SUM(L545+L571+L573+L592)</f>
        <v>1798601.9899999998</v>
      </c>
      <c r="M601" s="64">
        <f>SUM(M545+M571+M573+M592)</f>
        <v>13162971.9</v>
      </c>
      <c r="N601" s="60"/>
    </row>
    <row r="602" spans="1:14" ht="15" customHeight="1" x14ac:dyDescent="0.25">
      <c r="A602" s="58" t="s">
        <v>45</v>
      </c>
      <c r="B602" s="98" t="s">
        <v>65</v>
      </c>
      <c r="C602" s="99"/>
      <c r="D602" s="99"/>
      <c r="E602" s="99"/>
      <c r="F602" s="99"/>
      <c r="G602" s="99"/>
      <c r="H602" s="99"/>
      <c r="I602" s="100"/>
      <c r="J602" s="62"/>
      <c r="K602" s="58" t="s">
        <v>81</v>
      </c>
      <c r="L602" s="64">
        <f>SUM(L545+L565+L571+L573+L590+L592+L594)</f>
        <v>57990038.830000006</v>
      </c>
      <c r="M602" s="64">
        <f>SUM(M545+M565+M571+M573+M590+M592+M594)</f>
        <v>459610387.7100001</v>
      </c>
      <c r="N602" s="65"/>
    </row>
    <row r="607" spans="1:14" ht="15" customHeight="1" x14ac:dyDescent="0.25">
      <c r="A607" s="28" t="s">
        <v>83</v>
      </c>
      <c r="B607" s="28"/>
      <c r="C607" s="28"/>
      <c r="D607" s="29"/>
      <c r="E607" s="29"/>
      <c r="F607" s="28"/>
      <c r="G607" s="28"/>
      <c r="H607" s="28"/>
      <c r="I607" s="28"/>
      <c r="J607" s="28"/>
      <c r="K607" s="28" t="s">
        <v>84</v>
      </c>
      <c r="L607" s="28"/>
      <c r="M607" s="28"/>
      <c r="N607" s="28"/>
    </row>
    <row r="609" spans="1:14" ht="15" customHeight="1" x14ac:dyDescent="0.25">
      <c r="A609" s="24" t="s">
        <v>85</v>
      </c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6"/>
    </row>
    <row r="610" spans="1:14" ht="15" customHeight="1" x14ac:dyDescent="0.25">
      <c r="A610" s="30" t="s">
        <v>86</v>
      </c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2"/>
    </row>
    <row r="611" spans="1:14" ht="15" customHeight="1" x14ac:dyDescent="0.25">
      <c r="A611" s="33" t="s">
        <v>118</v>
      </c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5"/>
    </row>
    <row r="612" spans="1:14" ht="15" customHeight="1" x14ac:dyDescent="0.25">
      <c r="A612" s="36" t="s">
        <v>0</v>
      </c>
      <c r="B612" s="37" t="s">
        <v>6</v>
      </c>
      <c r="C612" s="37"/>
      <c r="D612" s="36" t="s">
        <v>7</v>
      </c>
      <c r="E612" s="36"/>
      <c r="F612" s="36"/>
      <c r="G612" s="36" t="s">
        <v>9</v>
      </c>
      <c r="H612" s="36"/>
      <c r="I612" s="36"/>
      <c r="J612" s="36" t="s">
        <v>0</v>
      </c>
      <c r="K612" s="37" t="s">
        <v>10</v>
      </c>
      <c r="L612" s="37" t="s">
        <v>11</v>
      </c>
      <c r="M612" s="37" t="s">
        <v>12</v>
      </c>
      <c r="N612" s="36" t="s">
        <v>13</v>
      </c>
    </row>
    <row r="613" spans="1:14" ht="15" customHeight="1" x14ac:dyDescent="0.25">
      <c r="A613" s="36"/>
      <c r="B613" s="37"/>
      <c r="C613" s="37"/>
      <c r="D613" s="36" t="s">
        <v>8</v>
      </c>
      <c r="E613" s="36"/>
      <c r="F613" s="36"/>
      <c r="G613" s="36" t="s">
        <v>8</v>
      </c>
      <c r="H613" s="36"/>
      <c r="I613" s="36"/>
      <c r="J613" s="36"/>
      <c r="K613" s="37"/>
      <c r="L613" s="37"/>
      <c r="M613" s="37"/>
      <c r="N613" s="36"/>
    </row>
    <row r="614" spans="1:14" ht="15" customHeight="1" x14ac:dyDescent="0.25">
      <c r="A614" s="36"/>
      <c r="B614" s="38" t="s">
        <v>1</v>
      </c>
      <c r="C614" s="38" t="s">
        <v>2</v>
      </c>
      <c r="D614" s="38" t="s">
        <v>3</v>
      </c>
      <c r="E614" s="38" t="s">
        <v>4</v>
      </c>
      <c r="F614" s="38" t="s">
        <v>5</v>
      </c>
      <c r="G614" s="38" t="s">
        <v>3</v>
      </c>
      <c r="H614" s="38" t="s">
        <v>4</v>
      </c>
      <c r="I614" s="38" t="s">
        <v>5</v>
      </c>
      <c r="J614" s="36"/>
      <c r="K614" s="37"/>
      <c r="L614" s="37"/>
      <c r="M614" s="37"/>
      <c r="N614" s="36"/>
    </row>
    <row r="615" spans="1:14" ht="15" customHeight="1" x14ac:dyDescent="0.25">
      <c r="A615" s="39">
        <v>1</v>
      </c>
      <c r="B615" s="40">
        <v>2</v>
      </c>
      <c r="C615" s="40">
        <v>3</v>
      </c>
      <c r="D615" s="40">
        <v>4</v>
      </c>
      <c r="E615" s="40">
        <v>5</v>
      </c>
      <c r="F615" s="40">
        <v>6</v>
      </c>
      <c r="G615" s="40">
        <v>7</v>
      </c>
      <c r="H615" s="40">
        <v>8</v>
      </c>
      <c r="I615" s="40">
        <v>9</v>
      </c>
      <c r="J615" s="40">
        <v>10</v>
      </c>
      <c r="K615" s="40">
        <v>11</v>
      </c>
      <c r="L615" s="40">
        <v>12</v>
      </c>
      <c r="M615" s="40">
        <v>13</v>
      </c>
      <c r="N615" s="41">
        <v>14</v>
      </c>
    </row>
    <row r="616" spans="1:14" ht="15" customHeight="1" x14ac:dyDescent="0.25">
      <c r="A616" s="42" t="s">
        <v>14</v>
      </c>
      <c r="B616" s="43" t="s">
        <v>15</v>
      </c>
      <c r="C616" s="43"/>
      <c r="D616" s="43"/>
      <c r="E616" s="44"/>
      <c r="F616" s="44"/>
      <c r="G616" s="44"/>
      <c r="H616" s="44"/>
      <c r="I616" s="45"/>
      <c r="J616" s="46" t="s">
        <v>14</v>
      </c>
      <c r="K616" s="47" t="s">
        <v>15</v>
      </c>
      <c r="L616" s="47"/>
      <c r="M616" s="47"/>
      <c r="N616" s="47"/>
    </row>
    <row r="617" spans="1:14" ht="15" customHeight="1" x14ac:dyDescent="0.25">
      <c r="A617" s="48"/>
      <c r="B617" s="49">
        <v>1</v>
      </c>
      <c r="C617" s="50" t="s">
        <v>57</v>
      </c>
      <c r="D617" s="50"/>
      <c r="E617" s="51"/>
      <c r="F617" s="51"/>
      <c r="G617" s="51"/>
      <c r="H617" s="51"/>
      <c r="I617" s="52"/>
      <c r="J617" s="53">
        <v>1</v>
      </c>
      <c r="K617" s="54" t="s">
        <v>16</v>
      </c>
      <c r="L617" s="55">
        <v>968239.8</v>
      </c>
      <c r="M617" s="56">
        <f>SUM(M541+L617)</f>
        <v>7461484.8099999996</v>
      </c>
      <c r="N617" s="57"/>
    </row>
    <row r="618" spans="1:14" ht="15" customHeight="1" x14ac:dyDescent="0.25">
      <c r="A618" s="48"/>
      <c r="B618" s="51"/>
      <c r="C618" s="51"/>
      <c r="D618" s="51"/>
      <c r="E618" s="51"/>
      <c r="F618" s="51"/>
      <c r="G618" s="51"/>
      <c r="H618" s="51"/>
      <c r="I618" s="52"/>
      <c r="J618" s="53">
        <v>2</v>
      </c>
      <c r="K618" s="58" t="s">
        <v>17</v>
      </c>
      <c r="L618" s="59">
        <v>23100</v>
      </c>
      <c r="M618" s="56">
        <f>SUM(M542+L618)</f>
        <v>207856.2</v>
      </c>
      <c r="N618" s="60"/>
    </row>
    <row r="619" spans="1:14" ht="15" customHeight="1" x14ac:dyDescent="0.25">
      <c r="A619" s="48"/>
      <c r="B619" s="51"/>
      <c r="C619" s="51"/>
      <c r="D619" s="51"/>
      <c r="E619" s="51"/>
      <c r="F619" s="51"/>
      <c r="G619" s="51"/>
      <c r="H619" s="51"/>
      <c r="I619" s="52"/>
      <c r="J619" s="53">
        <v>3</v>
      </c>
      <c r="K619" s="58" t="s">
        <v>18</v>
      </c>
      <c r="L619" s="59">
        <v>26400</v>
      </c>
      <c r="M619" s="56">
        <f>SUM(M543+L619)</f>
        <v>217731.6</v>
      </c>
      <c r="N619" s="60"/>
    </row>
    <row r="620" spans="1:14" ht="15" customHeight="1" x14ac:dyDescent="0.25">
      <c r="A620" s="61"/>
      <c r="B620" s="62"/>
      <c r="C620" s="62"/>
      <c r="D620" s="62"/>
      <c r="E620" s="62"/>
      <c r="F620" s="62"/>
      <c r="G620" s="62"/>
      <c r="H620" s="62"/>
      <c r="I620" s="63"/>
      <c r="J620" s="53">
        <v>4</v>
      </c>
      <c r="K620" s="58" t="s">
        <v>19</v>
      </c>
      <c r="L620" s="59">
        <v>37352</v>
      </c>
      <c r="M620" s="56">
        <f>SUM(M544+L620)</f>
        <v>255526.75</v>
      </c>
      <c r="N620" s="60"/>
    </row>
    <row r="621" spans="1:14" ht="15" customHeight="1" x14ac:dyDescent="0.25">
      <c r="A621" s="46" t="s">
        <v>20</v>
      </c>
      <c r="B621" s="53">
        <v>6</v>
      </c>
      <c r="C621" s="53">
        <f>SUM(C545+B621)</f>
        <v>43</v>
      </c>
      <c r="D621" s="53">
        <v>10773</v>
      </c>
      <c r="E621" s="53">
        <v>8142</v>
      </c>
      <c r="F621" s="53">
        <f>SUM(E621+D621)</f>
        <v>18915</v>
      </c>
      <c r="G621" s="53">
        <f>SUM(G545+D621)</f>
        <v>168877</v>
      </c>
      <c r="H621" s="53">
        <f>SUM(H545+E621)</f>
        <v>62522</v>
      </c>
      <c r="I621" s="53">
        <f>SUM(H621+G621)</f>
        <v>231399</v>
      </c>
      <c r="J621" s="47" t="s">
        <v>20</v>
      </c>
      <c r="K621" s="47"/>
      <c r="L621" s="64">
        <f>SUM(L617:L620)</f>
        <v>1055091.8</v>
      </c>
      <c r="M621" s="64">
        <f t="shared" ref="M621" si="108">SUM(M617:M620)</f>
        <v>8142599.3599999994</v>
      </c>
      <c r="N621" s="65"/>
    </row>
    <row r="622" spans="1:14" ht="15" customHeight="1" x14ac:dyDescent="0.25">
      <c r="A622" s="42" t="s">
        <v>58</v>
      </c>
      <c r="B622" s="43" t="s">
        <v>59</v>
      </c>
      <c r="C622" s="43"/>
      <c r="D622" s="43"/>
      <c r="E622" s="66"/>
      <c r="F622" s="66"/>
      <c r="G622" s="66"/>
      <c r="H622" s="66"/>
      <c r="I622" s="67"/>
      <c r="J622" s="46" t="s">
        <v>21</v>
      </c>
      <c r="K622" s="47" t="s">
        <v>22</v>
      </c>
      <c r="L622" s="47"/>
      <c r="M622" s="47"/>
      <c r="N622" s="47"/>
    </row>
    <row r="623" spans="1:14" ht="15" customHeight="1" x14ac:dyDescent="0.25">
      <c r="A623" s="48"/>
      <c r="B623" s="49">
        <v>1</v>
      </c>
      <c r="C623" s="51" t="s">
        <v>60</v>
      </c>
      <c r="D623" s="51"/>
      <c r="E623" s="51"/>
      <c r="F623" s="51"/>
      <c r="G623" s="51"/>
      <c r="H623" s="51"/>
      <c r="I623" s="52"/>
      <c r="J623" s="53">
        <v>1</v>
      </c>
      <c r="K623" s="68" t="s">
        <v>23</v>
      </c>
      <c r="L623" s="56">
        <v>5340807.25</v>
      </c>
      <c r="M623" s="56">
        <f t="shared" ref="M623:M630" si="109">SUM(M547+L623)</f>
        <v>61614621.619999997</v>
      </c>
      <c r="N623" s="57"/>
    </row>
    <row r="624" spans="1:14" ht="15" customHeight="1" x14ac:dyDescent="0.25">
      <c r="A624" s="48"/>
      <c r="B624" s="51"/>
      <c r="C624" s="51"/>
      <c r="D624" s="51"/>
      <c r="E624" s="51"/>
      <c r="F624" s="51"/>
      <c r="G624" s="51"/>
      <c r="H624" s="51"/>
      <c r="I624" s="52"/>
      <c r="J624" s="53">
        <v>2</v>
      </c>
      <c r="K624" s="69" t="s">
        <v>24</v>
      </c>
      <c r="L624" s="64">
        <v>7562313</v>
      </c>
      <c r="M624" s="56">
        <f t="shared" si="109"/>
        <v>52476135.509999998</v>
      </c>
      <c r="N624" s="60"/>
    </row>
    <row r="625" spans="1:14" ht="15" customHeight="1" x14ac:dyDescent="0.25">
      <c r="A625" s="48"/>
      <c r="B625" s="51"/>
      <c r="C625" s="51"/>
      <c r="D625" s="51"/>
      <c r="E625" s="51"/>
      <c r="F625" s="51"/>
      <c r="G625" s="51"/>
      <c r="H625" s="51"/>
      <c r="I625" s="52"/>
      <c r="J625" s="53">
        <v>3</v>
      </c>
      <c r="K625" s="69" t="s">
        <v>25</v>
      </c>
      <c r="L625" s="64">
        <v>12268970</v>
      </c>
      <c r="M625" s="56">
        <f t="shared" si="109"/>
        <v>158936000.34</v>
      </c>
      <c r="N625" s="60"/>
    </row>
    <row r="626" spans="1:14" ht="15" customHeight="1" x14ac:dyDescent="0.25">
      <c r="A626" s="48"/>
      <c r="B626" s="51"/>
      <c r="C626" s="51"/>
      <c r="D626" s="51"/>
      <c r="E626" s="51"/>
      <c r="F626" s="51"/>
      <c r="G626" s="51"/>
      <c r="H626" s="51"/>
      <c r="I626" s="52"/>
      <c r="J626" s="53">
        <v>4</v>
      </c>
      <c r="K626" s="69" t="s">
        <v>26</v>
      </c>
      <c r="L626" s="64">
        <v>439560</v>
      </c>
      <c r="M626" s="56">
        <f t="shared" si="109"/>
        <v>3768515.34</v>
      </c>
      <c r="N626" s="60"/>
    </row>
    <row r="627" spans="1:14" ht="15" customHeight="1" x14ac:dyDescent="0.25">
      <c r="A627" s="48"/>
      <c r="B627" s="51"/>
      <c r="C627" s="51"/>
      <c r="D627" s="51"/>
      <c r="E627" s="51"/>
      <c r="F627" s="51"/>
      <c r="G627" s="51"/>
      <c r="H627" s="51"/>
      <c r="I627" s="52"/>
      <c r="J627" s="53">
        <v>5</v>
      </c>
      <c r="K627" s="69" t="s">
        <v>27</v>
      </c>
      <c r="L627" s="64">
        <v>620877</v>
      </c>
      <c r="M627" s="56">
        <f t="shared" si="109"/>
        <v>6533500.3999999994</v>
      </c>
      <c r="N627" s="60"/>
    </row>
    <row r="628" spans="1:14" ht="15" customHeight="1" x14ac:dyDescent="0.25">
      <c r="A628" s="48"/>
      <c r="B628" s="51"/>
      <c r="C628" s="51"/>
      <c r="D628" s="51"/>
      <c r="E628" s="51"/>
      <c r="F628" s="51"/>
      <c r="G628" s="51"/>
      <c r="H628" s="51"/>
      <c r="I628" s="52"/>
      <c r="J628" s="53">
        <v>6</v>
      </c>
      <c r="K628" s="69" t="s">
        <v>28</v>
      </c>
      <c r="L628" s="64">
        <v>1666312.5</v>
      </c>
      <c r="M628" s="56">
        <f t="shared" si="109"/>
        <v>27965412.5</v>
      </c>
      <c r="N628" s="60"/>
    </row>
    <row r="629" spans="1:14" ht="15" customHeight="1" x14ac:dyDescent="0.25">
      <c r="A629" s="48"/>
      <c r="B629" s="51"/>
      <c r="C629" s="51"/>
      <c r="D629" s="51"/>
      <c r="E629" s="51"/>
      <c r="F629" s="51"/>
      <c r="G629" s="51"/>
      <c r="H629" s="51"/>
      <c r="I629" s="52"/>
      <c r="J629" s="53">
        <v>7</v>
      </c>
      <c r="K629" s="69" t="s">
        <v>29</v>
      </c>
      <c r="L629" s="64">
        <v>783750</v>
      </c>
      <c r="M629" s="56">
        <f t="shared" si="109"/>
        <v>9209887.5</v>
      </c>
      <c r="N629" s="60"/>
    </row>
    <row r="630" spans="1:14" ht="15" customHeight="1" x14ac:dyDescent="0.25">
      <c r="A630" s="48"/>
      <c r="B630" s="51"/>
      <c r="C630" s="51"/>
      <c r="D630" s="51"/>
      <c r="E630" s="51"/>
      <c r="F630" s="51"/>
      <c r="G630" s="51"/>
      <c r="H630" s="51"/>
      <c r="I630" s="52"/>
      <c r="J630" s="53">
        <v>8</v>
      </c>
      <c r="K630" s="69" t="s">
        <v>30</v>
      </c>
      <c r="L630" s="64">
        <v>83860</v>
      </c>
      <c r="M630" s="56">
        <f t="shared" si="109"/>
        <v>776420</v>
      </c>
      <c r="N630" s="60"/>
    </row>
    <row r="631" spans="1:14" ht="15" customHeight="1" x14ac:dyDescent="0.25">
      <c r="A631" s="48"/>
      <c r="B631" s="51"/>
      <c r="C631" s="51"/>
      <c r="D631" s="51"/>
      <c r="E631" s="51"/>
      <c r="F631" s="51"/>
      <c r="G631" s="51"/>
      <c r="H631" s="51"/>
      <c r="I631" s="52"/>
      <c r="J631" s="53">
        <v>9</v>
      </c>
      <c r="K631" s="69" t="s">
        <v>19</v>
      </c>
      <c r="L631" s="64">
        <v>1448757.5</v>
      </c>
      <c r="M631" s="56">
        <f>SUM(M555+L631)</f>
        <v>16059985</v>
      </c>
      <c r="N631" s="60"/>
    </row>
    <row r="632" spans="1:14" ht="15" customHeight="1" x14ac:dyDescent="0.25">
      <c r="A632" s="48"/>
      <c r="B632" s="51"/>
      <c r="C632" s="51"/>
      <c r="D632" s="51"/>
      <c r="E632" s="51"/>
      <c r="F632" s="51"/>
      <c r="G632" s="51"/>
      <c r="H632" s="51"/>
      <c r="I632" s="52"/>
      <c r="J632" s="53">
        <v>10</v>
      </c>
      <c r="K632" s="69" t="s">
        <v>31</v>
      </c>
      <c r="L632" s="64">
        <v>0</v>
      </c>
      <c r="M632" s="56">
        <f t="shared" ref="M632:M640" si="110">SUM(M556+L632)</f>
        <v>0</v>
      </c>
      <c r="N632" s="60"/>
    </row>
    <row r="633" spans="1:14" ht="15" customHeight="1" x14ac:dyDescent="0.25">
      <c r="A633" s="48"/>
      <c r="B633" s="51"/>
      <c r="C633" s="51"/>
      <c r="D633" s="51"/>
      <c r="E633" s="51"/>
      <c r="F633" s="51"/>
      <c r="G633" s="51"/>
      <c r="H633" s="51"/>
      <c r="I633" s="52"/>
      <c r="J633" s="53">
        <v>11</v>
      </c>
      <c r="K633" s="69" t="s">
        <v>32</v>
      </c>
      <c r="L633" s="64">
        <v>0</v>
      </c>
      <c r="M633" s="56">
        <f t="shared" si="110"/>
        <v>28502.79</v>
      </c>
      <c r="N633" s="60"/>
    </row>
    <row r="634" spans="1:14" ht="15" customHeight="1" x14ac:dyDescent="0.25">
      <c r="A634" s="48"/>
      <c r="B634" s="51"/>
      <c r="C634" s="51"/>
      <c r="D634" s="51"/>
      <c r="E634" s="51"/>
      <c r="F634" s="51"/>
      <c r="G634" s="51"/>
      <c r="H634" s="51"/>
      <c r="I634" s="52"/>
      <c r="J634" s="53">
        <v>12</v>
      </c>
      <c r="K634" s="69" t="s">
        <v>33</v>
      </c>
      <c r="L634" s="64">
        <v>369802.23999999999</v>
      </c>
      <c r="M634" s="56">
        <f t="shared" si="110"/>
        <v>2809344.3600000003</v>
      </c>
      <c r="N634" s="60"/>
    </row>
    <row r="635" spans="1:14" ht="15" customHeight="1" x14ac:dyDescent="0.25">
      <c r="A635" s="48"/>
      <c r="B635" s="51"/>
      <c r="C635" s="51"/>
      <c r="D635" s="51"/>
      <c r="E635" s="51"/>
      <c r="F635" s="51"/>
      <c r="G635" s="51"/>
      <c r="H635" s="51"/>
      <c r="I635" s="52"/>
      <c r="J635" s="53">
        <v>13</v>
      </c>
      <c r="K635" s="69" t="s">
        <v>34</v>
      </c>
      <c r="L635" s="64">
        <v>911427</v>
      </c>
      <c r="M635" s="56">
        <f t="shared" si="110"/>
        <v>9402257.5</v>
      </c>
      <c r="N635" s="60"/>
    </row>
    <row r="636" spans="1:14" ht="15" customHeight="1" x14ac:dyDescent="0.25">
      <c r="A636" s="48"/>
      <c r="B636" s="51"/>
      <c r="C636" s="51"/>
      <c r="D636" s="51"/>
      <c r="E636" s="51"/>
      <c r="F636" s="51"/>
      <c r="G636" s="51"/>
      <c r="H636" s="51"/>
      <c r="I636" s="52"/>
      <c r="J636" s="53">
        <v>14</v>
      </c>
      <c r="K636" s="69" t="s">
        <v>35</v>
      </c>
      <c r="L636" s="64">
        <v>0</v>
      </c>
      <c r="M636" s="56">
        <f t="shared" si="110"/>
        <v>7704.3</v>
      </c>
      <c r="N636" s="60"/>
    </row>
    <row r="637" spans="1:14" ht="15" customHeight="1" x14ac:dyDescent="0.25">
      <c r="A637" s="48"/>
      <c r="B637" s="51"/>
      <c r="C637" s="51"/>
      <c r="D637" s="51"/>
      <c r="E637" s="51"/>
      <c r="F637" s="51"/>
      <c r="G637" s="51"/>
      <c r="H637" s="51"/>
      <c r="I637" s="52"/>
      <c r="J637" s="53">
        <v>15</v>
      </c>
      <c r="K637" s="69" t="s">
        <v>36</v>
      </c>
      <c r="L637" s="64">
        <v>0</v>
      </c>
      <c r="M637" s="56">
        <f t="shared" si="110"/>
        <v>0</v>
      </c>
      <c r="N637" s="60"/>
    </row>
    <row r="638" spans="1:14" ht="15" customHeight="1" x14ac:dyDescent="0.25">
      <c r="A638" s="48"/>
      <c r="B638" s="51"/>
      <c r="C638" s="51"/>
      <c r="D638" s="51"/>
      <c r="E638" s="51"/>
      <c r="F638" s="51"/>
      <c r="G638" s="51"/>
      <c r="H638" s="51"/>
      <c r="I638" s="52"/>
      <c r="J638" s="53">
        <v>16</v>
      </c>
      <c r="K638" s="69" t="s">
        <v>37</v>
      </c>
      <c r="L638" s="64">
        <v>0</v>
      </c>
      <c r="M638" s="56">
        <f t="shared" si="110"/>
        <v>1693.3</v>
      </c>
      <c r="N638" s="60"/>
    </row>
    <row r="639" spans="1:14" ht="15" customHeight="1" x14ac:dyDescent="0.25">
      <c r="A639" s="48"/>
      <c r="B639" s="51"/>
      <c r="C639" s="51"/>
      <c r="D639" s="51"/>
      <c r="E639" s="51"/>
      <c r="F639" s="51"/>
      <c r="G639" s="51"/>
      <c r="H639" s="51"/>
      <c r="I639" s="52"/>
      <c r="J639" s="53">
        <v>17</v>
      </c>
      <c r="K639" s="69" t="s">
        <v>109</v>
      </c>
      <c r="L639" s="64">
        <v>196000</v>
      </c>
      <c r="M639" s="56">
        <f t="shared" si="110"/>
        <v>1464000</v>
      </c>
      <c r="N639" s="60"/>
    </row>
    <row r="640" spans="1:14" ht="15" customHeight="1" x14ac:dyDescent="0.25">
      <c r="A640" s="61"/>
      <c r="B640" s="62"/>
      <c r="C640" s="62"/>
      <c r="D640" s="62"/>
      <c r="E640" s="62"/>
      <c r="F640" s="62"/>
      <c r="G640" s="62"/>
      <c r="H640" s="62"/>
      <c r="I640" s="63"/>
      <c r="J640" s="53">
        <v>18</v>
      </c>
      <c r="K640" s="69" t="s">
        <v>38</v>
      </c>
      <c r="L640" s="64">
        <v>0.85</v>
      </c>
      <c r="M640" s="56">
        <f t="shared" si="110"/>
        <v>0.85</v>
      </c>
      <c r="N640" s="60"/>
    </row>
    <row r="641" spans="1:14" ht="15" customHeight="1" x14ac:dyDescent="0.25">
      <c r="A641" s="70" t="s">
        <v>60</v>
      </c>
      <c r="B641" s="53">
        <v>2169</v>
      </c>
      <c r="C641" s="53">
        <f>SUM(C565+B641)</f>
        <v>25028</v>
      </c>
      <c r="D641" s="53">
        <v>981</v>
      </c>
      <c r="E641" s="53">
        <v>1188</v>
      </c>
      <c r="F641" s="53">
        <f>SUM(E641+D641)</f>
        <v>2169</v>
      </c>
      <c r="G641" s="53">
        <f>SUM(G565+D641)</f>
        <v>12107</v>
      </c>
      <c r="H641" s="53">
        <f>SUM(H565+E641)</f>
        <v>12921</v>
      </c>
      <c r="I641" s="53">
        <f>SUM(H641+G641)</f>
        <v>25028</v>
      </c>
      <c r="J641" s="47" t="s">
        <v>39</v>
      </c>
      <c r="K641" s="47"/>
      <c r="L641" s="64">
        <f t="shared" ref="L641:M641" si="111">SUM(L623:L640)</f>
        <v>31692437.34</v>
      </c>
      <c r="M641" s="64">
        <f t="shared" si="111"/>
        <v>351053981.31000006</v>
      </c>
      <c r="N641" s="60"/>
    </row>
    <row r="642" spans="1:14" ht="15" customHeight="1" x14ac:dyDescent="0.25">
      <c r="A642" s="71"/>
      <c r="B642" s="51"/>
      <c r="C642" s="51"/>
      <c r="D642" s="51"/>
      <c r="E642" s="51"/>
      <c r="F642" s="51"/>
      <c r="G642" s="51"/>
      <c r="H642" s="51"/>
      <c r="I642" s="51"/>
      <c r="J642" s="72" t="s">
        <v>40</v>
      </c>
      <c r="K642" s="73"/>
      <c r="L642" s="74">
        <f>SUM(L621+L641)</f>
        <v>32747529.140000001</v>
      </c>
      <c r="M642" s="74">
        <f>SUM(M621+M641)</f>
        <v>359196580.67000008</v>
      </c>
      <c r="N642" s="65"/>
    </row>
    <row r="643" spans="1:14" ht="15" customHeight="1" x14ac:dyDescent="0.25">
      <c r="A643" s="42" t="s">
        <v>61</v>
      </c>
      <c r="B643" s="43" t="s">
        <v>62</v>
      </c>
      <c r="C643" s="43"/>
      <c r="D643" s="43"/>
      <c r="E643" s="66"/>
      <c r="F643" s="66"/>
      <c r="G643" s="66"/>
      <c r="H643" s="66"/>
      <c r="I643" s="67"/>
      <c r="J643" s="46" t="s">
        <v>41</v>
      </c>
      <c r="K643" s="47" t="s">
        <v>42</v>
      </c>
      <c r="L643" s="47"/>
      <c r="M643" s="47"/>
      <c r="N643" s="47"/>
    </row>
    <row r="644" spans="1:14" ht="15" customHeight="1" x14ac:dyDescent="0.25">
      <c r="A644" s="48"/>
      <c r="B644" s="51"/>
      <c r="C644" s="51"/>
      <c r="D644" s="51"/>
      <c r="E644" s="51"/>
      <c r="F644" s="51"/>
      <c r="G644" s="51"/>
      <c r="H644" s="51"/>
      <c r="I644" s="52"/>
      <c r="J644" s="53">
        <v>1</v>
      </c>
      <c r="K644" s="54" t="s">
        <v>16</v>
      </c>
      <c r="L644" s="56">
        <v>543259.19999999995</v>
      </c>
      <c r="M644" s="56">
        <f>SUM(M568+L644)</f>
        <v>5634869.6400000006</v>
      </c>
      <c r="N644" s="57"/>
    </row>
    <row r="645" spans="1:14" ht="15" customHeight="1" x14ac:dyDescent="0.25">
      <c r="A645" s="48"/>
      <c r="B645" s="51"/>
      <c r="C645" s="51"/>
      <c r="D645" s="51"/>
      <c r="E645" s="51"/>
      <c r="F645" s="51"/>
      <c r="G645" s="51"/>
      <c r="H645" s="51"/>
      <c r="I645" s="52"/>
      <c r="J645" s="53">
        <v>2</v>
      </c>
      <c r="K645" s="58" t="s">
        <v>17</v>
      </c>
      <c r="L645" s="64">
        <v>46200</v>
      </c>
      <c r="M645" s="56">
        <f>SUM(M569+L645)</f>
        <v>385935.6</v>
      </c>
      <c r="N645" s="60"/>
    </row>
    <row r="646" spans="1:14" ht="15" customHeight="1" x14ac:dyDescent="0.25">
      <c r="A646" s="61"/>
      <c r="B646" s="62"/>
      <c r="C646" s="62"/>
      <c r="D646" s="62"/>
      <c r="E646" s="62"/>
      <c r="F646" s="62"/>
      <c r="G646" s="62"/>
      <c r="H646" s="62"/>
      <c r="I646" s="63"/>
      <c r="J646" s="75">
        <v>3</v>
      </c>
      <c r="K646" s="76" t="s">
        <v>18</v>
      </c>
      <c r="L646" s="77">
        <v>66000</v>
      </c>
      <c r="M646" s="56">
        <f>SUM(M570+L646)</f>
        <v>362940</v>
      </c>
      <c r="N646" s="60"/>
    </row>
    <row r="647" spans="1:14" ht="15" customHeight="1" x14ac:dyDescent="0.25">
      <c r="A647" s="46" t="s">
        <v>43</v>
      </c>
      <c r="B647" s="53">
        <v>7</v>
      </c>
      <c r="C647" s="53">
        <f>SUM(C571+B647)</f>
        <v>50</v>
      </c>
      <c r="D647" s="53">
        <v>4195</v>
      </c>
      <c r="E647" s="53">
        <v>0</v>
      </c>
      <c r="F647" s="53">
        <f>SUM(E647+D647)</f>
        <v>4195</v>
      </c>
      <c r="G647" s="53">
        <f>SUM(G571+D647)</f>
        <v>56209</v>
      </c>
      <c r="H647" s="53">
        <f>SUM(H571+E647)</f>
        <v>1120</v>
      </c>
      <c r="I647" s="53">
        <f>SUM(H647+G647)</f>
        <v>57329</v>
      </c>
      <c r="J647" s="58"/>
      <c r="K647" s="58" t="s">
        <v>43</v>
      </c>
      <c r="L647" s="64">
        <f t="shared" ref="L647:M647" si="112">SUM(L644:L646)</f>
        <v>655459.19999999995</v>
      </c>
      <c r="M647" s="64">
        <f t="shared" si="112"/>
        <v>6383745.2400000002</v>
      </c>
      <c r="N647" s="65"/>
    </row>
    <row r="648" spans="1:14" ht="15" customHeight="1" x14ac:dyDescent="0.25">
      <c r="A648" s="46" t="s">
        <v>63</v>
      </c>
      <c r="B648" s="78" t="s">
        <v>64</v>
      </c>
      <c r="C648" s="79"/>
      <c r="D648" s="80" t="s">
        <v>65</v>
      </c>
      <c r="E648" s="81"/>
      <c r="F648" s="81"/>
      <c r="G648" s="81"/>
      <c r="H648" s="81"/>
      <c r="I648" s="82"/>
      <c r="J648" s="46" t="s">
        <v>44</v>
      </c>
      <c r="K648" s="47" t="s">
        <v>45</v>
      </c>
      <c r="L648" s="47"/>
      <c r="M648" s="47"/>
      <c r="N648" s="47"/>
    </row>
    <row r="649" spans="1:14" ht="15" customHeight="1" x14ac:dyDescent="0.25">
      <c r="A649" s="46" t="s">
        <v>46</v>
      </c>
      <c r="B649" s="83" t="s">
        <v>66</v>
      </c>
      <c r="C649" s="83"/>
      <c r="D649" s="83"/>
      <c r="E649" s="83"/>
      <c r="F649" s="83"/>
      <c r="G649" s="83"/>
      <c r="H649" s="83"/>
      <c r="I649" s="83"/>
      <c r="J649" s="47" t="s">
        <v>46</v>
      </c>
      <c r="K649" s="73"/>
      <c r="L649" s="74">
        <v>0</v>
      </c>
      <c r="M649" s="56">
        <f>SUM(M573+L649)</f>
        <v>0</v>
      </c>
      <c r="N649" s="52"/>
    </row>
    <row r="650" spans="1:14" ht="15" customHeight="1" x14ac:dyDescent="0.25">
      <c r="A650" s="42" t="s">
        <v>47</v>
      </c>
      <c r="B650" s="84" t="s">
        <v>48</v>
      </c>
      <c r="C650" s="84"/>
      <c r="D650" s="84"/>
      <c r="E650" s="66"/>
      <c r="F650" s="66"/>
      <c r="G650" s="66"/>
      <c r="H650" s="66"/>
      <c r="I650" s="67"/>
      <c r="J650" s="46" t="s">
        <v>47</v>
      </c>
      <c r="K650" s="47" t="s">
        <v>48</v>
      </c>
      <c r="L650" s="47"/>
      <c r="M650" s="47"/>
      <c r="N650" s="47"/>
    </row>
    <row r="651" spans="1:14" ht="15" customHeight="1" x14ac:dyDescent="0.25">
      <c r="A651" s="48"/>
      <c r="B651" s="51"/>
      <c r="C651" s="51"/>
      <c r="D651" s="51"/>
      <c r="E651" s="51"/>
      <c r="F651" s="51"/>
      <c r="G651" s="51"/>
      <c r="H651" s="51"/>
      <c r="I651" s="52"/>
      <c r="J651" s="85">
        <v>1</v>
      </c>
      <c r="K651" s="68" t="s">
        <v>31</v>
      </c>
      <c r="L651" s="56">
        <v>8458136.5</v>
      </c>
      <c r="M651" s="56">
        <f t="shared" ref="M651:M665" si="113">SUM(M575+L651)</f>
        <v>103871359.47</v>
      </c>
      <c r="N651" s="57"/>
    </row>
    <row r="652" spans="1:14" ht="15" customHeight="1" x14ac:dyDescent="0.25">
      <c r="A652" s="48"/>
      <c r="B652" s="51"/>
      <c r="C652" s="51"/>
      <c r="D652" s="51"/>
      <c r="E652" s="51"/>
      <c r="F652" s="51"/>
      <c r="G652" s="51"/>
      <c r="H652" s="51"/>
      <c r="I652" s="52"/>
      <c r="J652" s="53">
        <v>2</v>
      </c>
      <c r="K652" s="69" t="s">
        <v>28</v>
      </c>
      <c r="L652" s="64">
        <v>678278.14</v>
      </c>
      <c r="M652" s="56">
        <f t="shared" si="113"/>
        <v>11136865.870000001</v>
      </c>
      <c r="N652" s="60"/>
    </row>
    <row r="653" spans="1:14" ht="15" customHeight="1" x14ac:dyDescent="0.25">
      <c r="A653" s="48"/>
      <c r="B653" s="51"/>
      <c r="C653" s="51"/>
      <c r="D653" s="51"/>
      <c r="E653" s="51"/>
      <c r="F653" s="51"/>
      <c r="G653" s="51"/>
      <c r="H653" s="51"/>
      <c r="I653" s="52"/>
      <c r="J653" s="53">
        <v>3</v>
      </c>
      <c r="K653" s="69" t="s">
        <v>49</v>
      </c>
      <c r="L653" s="64">
        <v>0</v>
      </c>
      <c r="M653" s="56">
        <f t="shared" si="113"/>
        <v>605417.28</v>
      </c>
      <c r="N653" s="60"/>
    </row>
    <row r="654" spans="1:14" ht="15" customHeight="1" x14ac:dyDescent="0.25">
      <c r="A654" s="48"/>
      <c r="B654" s="51"/>
      <c r="C654" s="51"/>
      <c r="D654" s="51"/>
      <c r="E654" s="51"/>
      <c r="F654" s="51"/>
      <c r="G654" s="51"/>
      <c r="H654" s="51"/>
      <c r="I654" s="52"/>
      <c r="J654" s="53">
        <v>4</v>
      </c>
      <c r="K654" s="69" t="s">
        <v>33</v>
      </c>
      <c r="L654" s="64">
        <v>5847.5</v>
      </c>
      <c r="M654" s="56">
        <f t="shared" si="113"/>
        <v>57092.5</v>
      </c>
      <c r="N654" s="60"/>
    </row>
    <row r="655" spans="1:14" ht="15" customHeight="1" x14ac:dyDescent="0.25">
      <c r="A655" s="48"/>
      <c r="B655" s="51"/>
      <c r="C655" s="51"/>
      <c r="D655" s="51"/>
      <c r="E655" s="51"/>
      <c r="F655" s="51"/>
      <c r="G655" s="51"/>
      <c r="H655" s="51"/>
      <c r="I655" s="52"/>
      <c r="J655" s="53">
        <v>5</v>
      </c>
      <c r="K655" s="69" t="s">
        <v>50</v>
      </c>
      <c r="L655" s="64">
        <v>818650</v>
      </c>
      <c r="M655" s="56">
        <f t="shared" si="113"/>
        <v>8768200</v>
      </c>
      <c r="N655" s="60"/>
    </row>
    <row r="656" spans="1:14" ht="15" customHeight="1" x14ac:dyDescent="0.25">
      <c r="A656" s="48"/>
      <c r="B656" s="51"/>
      <c r="C656" s="51"/>
      <c r="D656" s="51"/>
      <c r="E656" s="51"/>
      <c r="F656" s="51"/>
      <c r="G656" s="51"/>
      <c r="H656" s="51"/>
      <c r="I656" s="52"/>
      <c r="J656" s="53">
        <v>6</v>
      </c>
      <c r="K656" s="69" t="s">
        <v>32</v>
      </c>
      <c r="L656" s="64">
        <v>0</v>
      </c>
      <c r="M656" s="56">
        <f t="shared" si="113"/>
        <v>2685.86</v>
      </c>
      <c r="N656" s="60"/>
    </row>
    <row r="657" spans="1:14" ht="15" customHeight="1" x14ac:dyDescent="0.25">
      <c r="A657" s="48"/>
      <c r="B657" s="51"/>
      <c r="C657" s="51"/>
      <c r="D657" s="51"/>
      <c r="E657" s="51"/>
      <c r="F657" s="51"/>
      <c r="G657" s="51"/>
      <c r="H657" s="51"/>
      <c r="I657" s="52"/>
      <c r="J657" s="53">
        <v>7</v>
      </c>
      <c r="K657" s="69" t="s">
        <v>51</v>
      </c>
      <c r="L657" s="64">
        <v>0</v>
      </c>
      <c r="M657" s="56">
        <f t="shared" si="113"/>
        <v>214540</v>
      </c>
      <c r="N657" s="60"/>
    </row>
    <row r="658" spans="1:14" ht="15" customHeight="1" x14ac:dyDescent="0.25">
      <c r="A658" s="48"/>
      <c r="B658" s="51"/>
      <c r="C658" s="51"/>
      <c r="D658" s="51"/>
      <c r="E658" s="51"/>
      <c r="F658" s="51"/>
      <c r="G658" s="51"/>
      <c r="H658" s="51"/>
      <c r="I658" s="52"/>
      <c r="J658" s="53">
        <v>8</v>
      </c>
      <c r="K658" s="69" t="s">
        <v>52</v>
      </c>
      <c r="L658" s="64">
        <v>721435</v>
      </c>
      <c r="M658" s="56">
        <f t="shared" si="113"/>
        <v>10971365</v>
      </c>
      <c r="N658" s="60"/>
    </row>
    <row r="659" spans="1:14" ht="15" customHeight="1" x14ac:dyDescent="0.25">
      <c r="A659" s="48"/>
      <c r="B659" s="51"/>
      <c r="C659" s="51"/>
      <c r="D659" s="51"/>
      <c r="E659" s="51"/>
      <c r="F659" s="51"/>
      <c r="G659" s="51"/>
      <c r="H659" s="51"/>
      <c r="I659" s="52"/>
      <c r="J659" s="53">
        <v>9</v>
      </c>
      <c r="K659" s="69" t="s">
        <v>53</v>
      </c>
      <c r="L659" s="64">
        <v>0</v>
      </c>
      <c r="M659" s="56">
        <f t="shared" si="113"/>
        <v>0</v>
      </c>
      <c r="N659" s="60"/>
    </row>
    <row r="660" spans="1:14" ht="15" customHeight="1" x14ac:dyDescent="0.25">
      <c r="A660" s="48"/>
      <c r="B660" s="51"/>
      <c r="C660" s="51"/>
      <c r="D660" s="51"/>
      <c r="E660" s="51"/>
      <c r="F660" s="51"/>
      <c r="G660" s="51"/>
      <c r="H660" s="51"/>
      <c r="I660" s="52"/>
      <c r="J660" s="53">
        <v>10</v>
      </c>
      <c r="K660" s="69" t="s">
        <v>30</v>
      </c>
      <c r="L660" s="64">
        <v>0</v>
      </c>
      <c r="M660" s="56">
        <f t="shared" si="113"/>
        <v>0</v>
      </c>
      <c r="N660" s="60"/>
    </row>
    <row r="661" spans="1:14" ht="15" customHeight="1" x14ac:dyDescent="0.25">
      <c r="A661" s="48"/>
      <c r="B661" s="51"/>
      <c r="C661" s="51"/>
      <c r="D661" s="51"/>
      <c r="E661" s="51"/>
      <c r="F661" s="51"/>
      <c r="G661" s="51"/>
      <c r="H661" s="51"/>
      <c r="I661" s="52"/>
      <c r="J661" s="53">
        <v>11</v>
      </c>
      <c r="K661" s="69" t="s">
        <v>27</v>
      </c>
      <c r="L661" s="64">
        <v>136269</v>
      </c>
      <c r="M661" s="56">
        <f t="shared" si="113"/>
        <v>2203294</v>
      </c>
      <c r="N661" s="60"/>
    </row>
    <row r="662" spans="1:14" ht="15" customHeight="1" x14ac:dyDescent="0.25">
      <c r="A662" s="48"/>
      <c r="B662" s="51"/>
      <c r="C662" s="51"/>
      <c r="D662" s="51"/>
      <c r="E662" s="51"/>
      <c r="F662" s="51"/>
      <c r="G662" s="51"/>
      <c r="H662" s="51"/>
      <c r="I662" s="52"/>
      <c r="J662" s="53">
        <v>12</v>
      </c>
      <c r="K662" s="69" t="s">
        <v>54</v>
      </c>
      <c r="L662" s="64">
        <v>0</v>
      </c>
      <c r="M662" s="56">
        <f t="shared" si="113"/>
        <v>73668</v>
      </c>
      <c r="N662" s="60"/>
    </row>
    <row r="663" spans="1:14" ht="15" customHeight="1" x14ac:dyDescent="0.25">
      <c r="A663" s="48"/>
      <c r="B663" s="51"/>
      <c r="C663" s="51"/>
      <c r="D663" s="51"/>
      <c r="E663" s="51"/>
      <c r="F663" s="51"/>
      <c r="G663" s="51"/>
      <c r="H663" s="51"/>
      <c r="I663" s="52"/>
      <c r="J663" s="53">
        <v>13</v>
      </c>
      <c r="K663" s="69" t="s">
        <v>108</v>
      </c>
      <c r="L663" s="64">
        <v>0</v>
      </c>
      <c r="M663" s="56">
        <f t="shared" si="113"/>
        <v>0</v>
      </c>
      <c r="N663" s="60"/>
    </row>
    <row r="664" spans="1:14" ht="15" customHeight="1" x14ac:dyDescent="0.25">
      <c r="A664" s="48"/>
      <c r="B664" s="51"/>
      <c r="C664" s="51"/>
      <c r="D664" s="51"/>
      <c r="E664" s="51"/>
      <c r="F664" s="51"/>
      <c r="G664" s="51"/>
      <c r="H664" s="51"/>
      <c r="I664" s="52"/>
      <c r="J664" s="53">
        <v>14</v>
      </c>
      <c r="K664" s="69" t="s">
        <v>55</v>
      </c>
      <c r="L664" s="64">
        <v>0</v>
      </c>
      <c r="M664" s="56">
        <f t="shared" si="113"/>
        <v>0</v>
      </c>
      <c r="N664" s="60"/>
    </row>
    <row r="665" spans="1:14" ht="15" customHeight="1" x14ac:dyDescent="0.25">
      <c r="A665" s="61"/>
      <c r="B665" s="62"/>
      <c r="C665" s="62"/>
      <c r="D665" s="62"/>
      <c r="E665" s="62"/>
      <c r="F665" s="62"/>
      <c r="G665" s="62"/>
      <c r="H665" s="62"/>
      <c r="I665" s="63"/>
      <c r="J665" s="75">
        <v>15</v>
      </c>
      <c r="K665" s="76" t="s">
        <v>38</v>
      </c>
      <c r="L665" s="64">
        <v>0</v>
      </c>
      <c r="M665" s="56">
        <f t="shared" si="113"/>
        <v>0</v>
      </c>
      <c r="N665" s="60"/>
    </row>
    <row r="666" spans="1:14" ht="15" customHeight="1" x14ac:dyDescent="0.25">
      <c r="A666" s="46" t="s">
        <v>56</v>
      </c>
      <c r="B666" s="53">
        <v>0</v>
      </c>
      <c r="C666" s="53">
        <v>0</v>
      </c>
      <c r="D666" s="53">
        <f t="shared" ref="D666:E666" si="114">SUM(D621+D647)</f>
        <v>14968</v>
      </c>
      <c r="E666" s="53">
        <f t="shared" si="114"/>
        <v>8142</v>
      </c>
      <c r="F666" s="53">
        <f>SUM(E666+D666)</f>
        <v>23110</v>
      </c>
      <c r="G666" s="53">
        <f>SUM(G621+G647)</f>
        <v>225086</v>
      </c>
      <c r="H666" s="53">
        <f>SUM(H621+H647)</f>
        <v>63642</v>
      </c>
      <c r="I666" s="53">
        <f>SUM(H666+G666)</f>
        <v>288728</v>
      </c>
      <c r="J666" s="47" t="s">
        <v>56</v>
      </c>
      <c r="K666" s="47"/>
      <c r="L666" s="64">
        <f t="shared" ref="L666" si="115">SUM(L651:L665)</f>
        <v>10818616.140000001</v>
      </c>
      <c r="M666" s="64">
        <f>SUM(M651:M665)</f>
        <v>137904487.98000002</v>
      </c>
      <c r="N666" s="65"/>
    </row>
    <row r="667" spans="1:14" ht="15" customHeight="1" x14ac:dyDescent="0.25">
      <c r="A667" s="46" t="s">
        <v>67</v>
      </c>
      <c r="B667" s="47" t="s">
        <v>68</v>
      </c>
      <c r="C667" s="47"/>
      <c r="D667" s="47"/>
      <c r="E667" s="58"/>
      <c r="F667" s="58"/>
      <c r="G667" s="58"/>
      <c r="H667" s="58"/>
      <c r="I667" s="58"/>
      <c r="J667" s="46" t="s">
        <v>67</v>
      </c>
      <c r="K667" s="86" t="s">
        <v>69</v>
      </c>
      <c r="L667" s="87"/>
      <c r="M667" s="87"/>
      <c r="N667" s="88"/>
    </row>
    <row r="668" spans="1:14" ht="30.75" customHeight="1" x14ac:dyDescent="0.25">
      <c r="A668" s="89" t="s">
        <v>70</v>
      </c>
      <c r="B668" s="75">
        <v>45</v>
      </c>
      <c r="C668" s="75">
        <f>SUM(C592+B668)</f>
        <v>570</v>
      </c>
      <c r="D668" s="75">
        <v>2381</v>
      </c>
      <c r="E668" s="75">
        <v>0</v>
      </c>
      <c r="F668" s="75">
        <f>SUM(E668+D668)</f>
        <v>2381</v>
      </c>
      <c r="G668" s="75">
        <f>SUM(G592+D668)</f>
        <v>30933</v>
      </c>
      <c r="H668" s="75">
        <f>SUM(H592+E668)</f>
        <v>0</v>
      </c>
      <c r="I668" s="75">
        <f>SUM(H668+G668)</f>
        <v>30933</v>
      </c>
      <c r="J668" s="90" t="s">
        <v>70</v>
      </c>
      <c r="K668" s="91" t="s">
        <v>105</v>
      </c>
      <c r="L668" s="59">
        <v>51667.7</v>
      </c>
      <c r="M668" s="59">
        <f>SUM(M592+L668)</f>
        <v>398846.00000000006</v>
      </c>
      <c r="N668" s="92"/>
    </row>
    <row r="669" spans="1:14" ht="15" customHeight="1" x14ac:dyDescent="0.25">
      <c r="A669" s="46" t="s">
        <v>71</v>
      </c>
      <c r="B669" s="93" t="s">
        <v>72</v>
      </c>
      <c r="C669" s="93"/>
      <c r="D669" s="93"/>
      <c r="E669" s="58"/>
      <c r="F669" s="58"/>
      <c r="G669" s="58"/>
      <c r="H669" s="58"/>
      <c r="I669" s="58"/>
      <c r="J669" s="46" t="s">
        <v>71</v>
      </c>
      <c r="K669" s="86" t="s">
        <v>72</v>
      </c>
      <c r="L669" s="87"/>
      <c r="M669" s="87"/>
      <c r="N669" s="88"/>
    </row>
    <row r="670" spans="1:14" ht="49.5" customHeight="1" x14ac:dyDescent="0.25">
      <c r="A670" s="89" t="s">
        <v>73</v>
      </c>
      <c r="B670" s="75">
        <v>2825</v>
      </c>
      <c r="C670" s="75">
        <f>SUM(C594+B670)</f>
        <v>28427</v>
      </c>
      <c r="D670" s="75">
        <v>13813</v>
      </c>
      <c r="E670" s="75">
        <v>7288</v>
      </c>
      <c r="F670" s="75">
        <f>SUM(E670+D670)</f>
        <v>21101</v>
      </c>
      <c r="G670" s="75">
        <f>SUM(G594+D670)</f>
        <v>238325</v>
      </c>
      <c r="H670" s="75">
        <f>SUM(H594+E670)</f>
        <v>54761</v>
      </c>
      <c r="I670" s="75">
        <f>SUM(H670+G670)</f>
        <v>293086</v>
      </c>
      <c r="J670" s="90" t="s">
        <v>106</v>
      </c>
      <c r="K670" s="94" t="s">
        <v>107</v>
      </c>
      <c r="L670" s="95">
        <v>0</v>
      </c>
      <c r="M670" s="96">
        <f>SUM(L670+M594)</f>
        <v>0</v>
      </c>
      <c r="N670" s="92"/>
    </row>
    <row r="671" spans="1:14" ht="15" customHeight="1" x14ac:dyDescent="0.25">
      <c r="A671" s="47" t="s">
        <v>74</v>
      </c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</row>
    <row r="672" spans="1:14" ht="15" customHeight="1" x14ac:dyDescent="0.25">
      <c r="A672" s="58" t="s">
        <v>75</v>
      </c>
      <c r="B672" s="97">
        <f t="shared" ref="B672:I672" si="116">B621</f>
        <v>6</v>
      </c>
      <c r="C672" s="97">
        <f t="shared" si="116"/>
        <v>43</v>
      </c>
      <c r="D672" s="97">
        <f t="shared" si="116"/>
        <v>10773</v>
      </c>
      <c r="E672" s="97">
        <f t="shared" si="116"/>
        <v>8142</v>
      </c>
      <c r="F672" s="97">
        <f t="shared" si="116"/>
        <v>18915</v>
      </c>
      <c r="G672" s="97">
        <f t="shared" si="116"/>
        <v>168877</v>
      </c>
      <c r="H672" s="97">
        <f t="shared" si="116"/>
        <v>62522</v>
      </c>
      <c r="I672" s="97">
        <f t="shared" si="116"/>
        <v>231399</v>
      </c>
      <c r="J672" s="51"/>
      <c r="K672" s="51"/>
      <c r="L672" s="51"/>
      <c r="M672" s="51"/>
      <c r="N672" s="52"/>
    </row>
    <row r="673" spans="1:14" ht="15" customHeight="1" x14ac:dyDescent="0.25">
      <c r="A673" s="58" t="s">
        <v>76</v>
      </c>
      <c r="B673" s="97">
        <f t="shared" ref="B673:I673" si="117">B647</f>
        <v>7</v>
      </c>
      <c r="C673" s="97">
        <f t="shared" si="117"/>
        <v>50</v>
      </c>
      <c r="D673" s="97">
        <f t="shared" si="117"/>
        <v>4195</v>
      </c>
      <c r="E673" s="97">
        <f t="shared" si="117"/>
        <v>0</v>
      </c>
      <c r="F673" s="97">
        <f t="shared" si="117"/>
        <v>4195</v>
      </c>
      <c r="G673" s="97">
        <f t="shared" si="117"/>
        <v>56209</v>
      </c>
      <c r="H673" s="97">
        <f t="shared" si="117"/>
        <v>1120</v>
      </c>
      <c r="I673" s="97">
        <f t="shared" si="117"/>
        <v>57329</v>
      </c>
      <c r="J673" s="51"/>
      <c r="K673" s="51"/>
      <c r="L673" s="51"/>
      <c r="M673" s="51"/>
      <c r="N673" s="52"/>
    </row>
    <row r="674" spans="1:14" ht="15" customHeight="1" x14ac:dyDescent="0.25">
      <c r="A674" s="58" t="s">
        <v>77</v>
      </c>
      <c r="B674" s="97">
        <f>SUM(B672:B673)</f>
        <v>13</v>
      </c>
      <c r="C674" s="97">
        <f t="shared" ref="C674:I674" si="118">SUM(C672:C673)</f>
        <v>93</v>
      </c>
      <c r="D674" s="97">
        <f t="shared" si="118"/>
        <v>14968</v>
      </c>
      <c r="E674" s="97">
        <f t="shared" si="118"/>
        <v>8142</v>
      </c>
      <c r="F674" s="97">
        <f t="shared" si="118"/>
        <v>23110</v>
      </c>
      <c r="G674" s="97">
        <f t="shared" si="118"/>
        <v>225086</v>
      </c>
      <c r="H674" s="97">
        <f t="shared" si="118"/>
        <v>63642</v>
      </c>
      <c r="I674" s="97">
        <f t="shared" si="118"/>
        <v>288728</v>
      </c>
      <c r="J674" s="51"/>
      <c r="K674" s="51"/>
      <c r="L674" s="51"/>
      <c r="M674" s="51"/>
      <c r="N674" s="52"/>
    </row>
    <row r="675" spans="1:14" ht="15" customHeight="1" x14ac:dyDescent="0.25">
      <c r="A675" s="58" t="s">
        <v>78</v>
      </c>
      <c r="B675" s="97">
        <f t="shared" ref="B675:I675" si="119">B668</f>
        <v>45</v>
      </c>
      <c r="C675" s="97">
        <f t="shared" si="119"/>
        <v>570</v>
      </c>
      <c r="D675" s="97">
        <f t="shared" si="119"/>
        <v>2381</v>
      </c>
      <c r="E675" s="97">
        <f t="shared" si="119"/>
        <v>0</v>
      </c>
      <c r="F675" s="97">
        <f t="shared" si="119"/>
        <v>2381</v>
      </c>
      <c r="G675" s="97">
        <f t="shared" si="119"/>
        <v>30933</v>
      </c>
      <c r="H675" s="97">
        <f t="shared" si="119"/>
        <v>0</v>
      </c>
      <c r="I675" s="97">
        <f t="shared" si="119"/>
        <v>30933</v>
      </c>
      <c r="J675" s="51"/>
      <c r="K675" s="51"/>
      <c r="L675" s="51"/>
      <c r="M675" s="51"/>
      <c r="N675" s="52"/>
    </row>
    <row r="676" spans="1:14" ht="15" customHeight="1" x14ac:dyDescent="0.25">
      <c r="A676" s="58" t="s">
        <v>60</v>
      </c>
      <c r="B676" s="97">
        <f t="shared" ref="B676:I676" si="120">B641</f>
        <v>2169</v>
      </c>
      <c r="C676" s="97">
        <f t="shared" si="120"/>
        <v>25028</v>
      </c>
      <c r="D676" s="97">
        <f t="shared" si="120"/>
        <v>981</v>
      </c>
      <c r="E676" s="97">
        <f t="shared" si="120"/>
        <v>1188</v>
      </c>
      <c r="F676" s="97">
        <f t="shared" si="120"/>
        <v>2169</v>
      </c>
      <c r="G676" s="97">
        <f t="shared" si="120"/>
        <v>12107</v>
      </c>
      <c r="H676" s="97">
        <f t="shared" si="120"/>
        <v>12921</v>
      </c>
      <c r="I676" s="97">
        <f t="shared" si="120"/>
        <v>25028</v>
      </c>
      <c r="J676" s="51"/>
      <c r="K676" s="58" t="s">
        <v>82</v>
      </c>
      <c r="L676" s="64">
        <f>SUM(L621+L641)</f>
        <v>32747529.140000001</v>
      </c>
      <c r="M676" s="64">
        <f>SUM(M621+M641)</f>
        <v>359196580.67000008</v>
      </c>
      <c r="N676" s="57"/>
    </row>
    <row r="677" spans="1:14" ht="15" customHeight="1" x14ac:dyDescent="0.25">
      <c r="A677" s="58" t="s">
        <v>79</v>
      </c>
      <c r="B677" s="97">
        <f>B670</f>
        <v>2825</v>
      </c>
      <c r="C677" s="97">
        <f t="shared" ref="C677:I677" si="121">C670</f>
        <v>28427</v>
      </c>
      <c r="D677" s="97">
        <f t="shared" si="121"/>
        <v>13813</v>
      </c>
      <c r="E677" s="97">
        <f t="shared" si="121"/>
        <v>7288</v>
      </c>
      <c r="F677" s="97">
        <f t="shared" si="121"/>
        <v>21101</v>
      </c>
      <c r="G677" s="97">
        <f t="shared" si="121"/>
        <v>238325</v>
      </c>
      <c r="H677" s="97">
        <f t="shared" si="121"/>
        <v>54761</v>
      </c>
      <c r="I677" s="97">
        <f t="shared" si="121"/>
        <v>293086</v>
      </c>
      <c r="J677" s="51"/>
      <c r="K677" s="58" t="s">
        <v>80</v>
      </c>
      <c r="L677" s="64">
        <f>SUM(L621+L647+L649+L668)</f>
        <v>1762218.7</v>
      </c>
      <c r="M677" s="64">
        <f>SUM(M621+M647+M649+M668)</f>
        <v>14925190.6</v>
      </c>
      <c r="N677" s="60"/>
    </row>
    <row r="678" spans="1:14" ht="15" customHeight="1" x14ac:dyDescent="0.25">
      <c r="A678" s="58" t="s">
        <v>45</v>
      </c>
      <c r="B678" s="98" t="s">
        <v>65</v>
      </c>
      <c r="C678" s="99"/>
      <c r="D678" s="99"/>
      <c r="E678" s="99"/>
      <c r="F678" s="99"/>
      <c r="G678" s="99"/>
      <c r="H678" s="99"/>
      <c r="I678" s="100"/>
      <c r="J678" s="62"/>
      <c r="K678" s="58" t="s">
        <v>81</v>
      </c>
      <c r="L678" s="64">
        <f>SUM(L621+L641+L647+L649+L666+L668+L670)</f>
        <v>44273272.180000007</v>
      </c>
      <c r="M678" s="64">
        <f>SUM(M621+M641+M647+M649+M666+M668+M670)</f>
        <v>503883659.8900001</v>
      </c>
      <c r="N678" s="65"/>
    </row>
    <row r="683" spans="1:14" ht="15" customHeight="1" x14ac:dyDescent="0.25">
      <c r="A683" s="28" t="s">
        <v>83</v>
      </c>
      <c r="B683" s="28"/>
      <c r="C683" s="28"/>
      <c r="D683" s="29"/>
      <c r="E683" s="29"/>
      <c r="F683" s="28"/>
      <c r="G683" s="28"/>
      <c r="H683" s="28"/>
      <c r="I683" s="28"/>
      <c r="J683" s="28"/>
      <c r="K683" s="28" t="s">
        <v>84</v>
      </c>
      <c r="L683" s="28"/>
      <c r="M683" s="28"/>
      <c r="N683" s="28"/>
    </row>
    <row r="685" spans="1:14" ht="15" customHeight="1" x14ac:dyDescent="0.25">
      <c r="A685" s="24" t="s">
        <v>85</v>
      </c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6"/>
    </row>
    <row r="686" spans="1:14" ht="15" customHeight="1" x14ac:dyDescent="0.25">
      <c r="A686" s="30" t="s">
        <v>86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2"/>
    </row>
    <row r="687" spans="1:14" ht="15" customHeight="1" x14ac:dyDescent="0.25">
      <c r="A687" s="33" t="s">
        <v>119</v>
      </c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5"/>
    </row>
    <row r="688" spans="1:14" ht="15" customHeight="1" x14ac:dyDescent="0.25">
      <c r="A688" s="36" t="s">
        <v>0</v>
      </c>
      <c r="B688" s="37" t="s">
        <v>6</v>
      </c>
      <c r="C688" s="37"/>
      <c r="D688" s="36" t="s">
        <v>7</v>
      </c>
      <c r="E688" s="36"/>
      <c r="F688" s="36"/>
      <c r="G688" s="36" t="s">
        <v>9</v>
      </c>
      <c r="H688" s="36"/>
      <c r="I688" s="36"/>
      <c r="J688" s="36" t="s">
        <v>0</v>
      </c>
      <c r="K688" s="37" t="s">
        <v>10</v>
      </c>
      <c r="L688" s="37" t="s">
        <v>11</v>
      </c>
      <c r="M688" s="37" t="s">
        <v>12</v>
      </c>
      <c r="N688" s="36" t="s">
        <v>13</v>
      </c>
    </row>
    <row r="689" spans="1:14" ht="15" customHeight="1" x14ac:dyDescent="0.25">
      <c r="A689" s="36"/>
      <c r="B689" s="37"/>
      <c r="C689" s="37"/>
      <c r="D689" s="36" t="s">
        <v>8</v>
      </c>
      <c r="E689" s="36"/>
      <c r="F689" s="36"/>
      <c r="G689" s="36" t="s">
        <v>8</v>
      </c>
      <c r="H689" s="36"/>
      <c r="I689" s="36"/>
      <c r="J689" s="36"/>
      <c r="K689" s="37"/>
      <c r="L689" s="37"/>
      <c r="M689" s="37"/>
      <c r="N689" s="36"/>
    </row>
    <row r="690" spans="1:14" ht="15" customHeight="1" x14ac:dyDescent="0.25">
      <c r="A690" s="36"/>
      <c r="B690" s="38" t="s">
        <v>1</v>
      </c>
      <c r="C690" s="38" t="s">
        <v>2</v>
      </c>
      <c r="D690" s="38" t="s">
        <v>3</v>
      </c>
      <c r="E690" s="38" t="s">
        <v>4</v>
      </c>
      <c r="F690" s="38" t="s">
        <v>5</v>
      </c>
      <c r="G690" s="38" t="s">
        <v>3</v>
      </c>
      <c r="H690" s="38" t="s">
        <v>4</v>
      </c>
      <c r="I690" s="38" t="s">
        <v>5</v>
      </c>
      <c r="J690" s="36"/>
      <c r="K690" s="37"/>
      <c r="L690" s="37"/>
      <c r="M690" s="37"/>
      <c r="N690" s="36"/>
    </row>
    <row r="691" spans="1:14" ht="15" customHeight="1" x14ac:dyDescent="0.25">
      <c r="A691" s="39">
        <v>1</v>
      </c>
      <c r="B691" s="40">
        <v>2</v>
      </c>
      <c r="C691" s="40">
        <v>3</v>
      </c>
      <c r="D691" s="40">
        <v>4</v>
      </c>
      <c r="E691" s="40">
        <v>5</v>
      </c>
      <c r="F691" s="40">
        <v>6</v>
      </c>
      <c r="G691" s="40">
        <v>7</v>
      </c>
      <c r="H691" s="40">
        <v>8</v>
      </c>
      <c r="I691" s="40">
        <v>9</v>
      </c>
      <c r="J691" s="40">
        <v>10</v>
      </c>
      <c r="K691" s="40">
        <v>11</v>
      </c>
      <c r="L691" s="40">
        <v>12</v>
      </c>
      <c r="M691" s="40">
        <v>13</v>
      </c>
      <c r="N691" s="41">
        <v>14</v>
      </c>
    </row>
    <row r="692" spans="1:14" ht="15" customHeight="1" x14ac:dyDescent="0.25">
      <c r="A692" s="42" t="s">
        <v>14</v>
      </c>
      <c r="B692" s="43" t="s">
        <v>15</v>
      </c>
      <c r="C692" s="43"/>
      <c r="D692" s="43"/>
      <c r="E692" s="44"/>
      <c r="F692" s="44"/>
      <c r="G692" s="44"/>
      <c r="H692" s="44"/>
      <c r="I692" s="45"/>
      <c r="J692" s="46" t="s">
        <v>14</v>
      </c>
      <c r="K692" s="47" t="s">
        <v>15</v>
      </c>
      <c r="L692" s="47"/>
      <c r="M692" s="47"/>
      <c r="N692" s="47"/>
    </row>
    <row r="693" spans="1:14" ht="15" customHeight="1" x14ac:dyDescent="0.25">
      <c r="A693" s="48"/>
      <c r="B693" s="49">
        <v>1</v>
      </c>
      <c r="C693" s="50" t="s">
        <v>57</v>
      </c>
      <c r="D693" s="50"/>
      <c r="E693" s="51"/>
      <c r="F693" s="51"/>
      <c r="G693" s="51"/>
      <c r="H693" s="51"/>
      <c r="I693" s="52"/>
      <c r="J693" s="53">
        <v>1</v>
      </c>
      <c r="K693" s="54" t="s">
        <v>16</v>
      </c>
      <c r="L693" s="55">
        <v>1267995.3</v>
      </c>
      <c r="M693" s="56">
        <f>SUM(M617+L693)</f>
        <v>8729480.1099999994</v>
      </c>
      <c r="N693" s="57"/>
    </row>
    <row r="694" spans="1:14" ht="15" customHeight="1" x14ac:dyDescent="0.25">
      <c r="A694" s="48"/>
      <c r="B694" s="51"/>
      <c r="C694" s="51"/>
      <c r="D694" s="51"/>
      <c r="E694" s="51"/>
      <c r="F694" s="51"/>
      <c r="G694" s="51"/>
      <c r="H694" s="51"/>
      <c r="I694" s="52"/>
      <c r="J694" s="53">
        <v>2</v>
      </c>
      <c r="K694" s="58" t="s">
        <v>17</v>
      </c>
      <c r="L694" s="59">
        <v>33000</v>
      </c>
      <c r="M694" s="56">
        <f>SUM(M618+L694)</f>
        <v>240856.2</v>
      </c>
      <c r="N694" s="60"/>
    </row>
    <row r="695" spans="1:14" ht="15" customHeight="1" x14ac:dyDescent="0.25">
      <c r="A695" s="48"/>
      <c r="B695" s="51"/>
      <c r="C695" s="51"/>
      <c r="D695" s="51"/>
      <c r="E695" s="51"/>
      <c r="F695" s="51"/>
      <c r="G695" s="51"/>
      <c r="H695" s="51"/>
      <c r="I695" s="52"/>
      <c r="J695" s="53">
        <v>3</v>
      </c>
      <c r="K695" s="58" t="s">
        <v>18</v>
      </c>
      <c r="L695" s="59">
        <v>39600</v>
      </c>
      <c r="M695" s="56">
        <f>SUM(M619+L695)</f>
        <v>257331.6</v>
      </c>
      <c r="N695" s="60"/>
    </row>
    <row r="696" spans="1:14" ht="15" customHeight="1" x14ac:dyDescent="0.25">
      <c r="A696" s="61"/>
      <c r="B696" s="62"/>
      <c r="C696" s="62"/>
      <c r="D696" s="62"/>
      <c r="E696" s="62"/>
      <c r="F696" s="62"/>
      <c r="G696" s="62"/>
      <c r="H696" s="62"/>
      <c r="I696" s="63"/>
      <c r="J696" s="53">
        <v>4</v>
      </c>
      <c r="K696" s="58" t="s">
        <v>19</v>
      </c>
      <c r="L696" s="59">
        <v>41239</v>
      </c>
      <c r="M696" s="56">
        <f>SUM(M620+L696)</f>
        <v>296765.75</v>
      </c>
      <c r="N696" s="60"/>
    </row>
    <row r="697" spans="1:14" ht="15" customHeight="1" x14ac:dyDescent="0.25">
      <c r="A697" s="46" t="s">
        <v>20</v>
      </c>
      <c r="B697" s="53">
        <v>8</v>
      </c>
      <c r="C697" s="53">
        <f>SUM(C621+B697)</f>
        <v>51</v>
      </c>
      <c r="D697" s="53">
        <v>16278</v>
      </c>
      <c r="E697" s="53">
        <v>7265</v>
      </c>
      <c r="F697" s="53">
        <f>SUM(E697+D697)</f>
        <v>23543</v>
      </c>
      <c r="G697" s="53">
        <f>SUM(G621+D697)</f>
        <v>185155</v>
      </c>
      <c r="H697" s="53">
        <f>SUM(H621+E697)</f>
        <v>69787</v>
      </c>
      <c r="I697" s="53">
        <f>SUM(H697+G697)</f>
        <v>254942</v>
      </c>
      <c r="J697" s="47" t="s">
        <v>20</v>
      </c>
      <c r="K697" s="47"/>
      <c r="L697" s="64">
        <f>SUM(L693:L696)</f>
        <v>1381834.3</v>
      </c>
      <c r="M697" s="64">
        <f t="shared" ref="M697" si="122">SUM(M693:M696)</f>
        <v>9524433.6599999983</v>
      </c>
      <c r="N697" s="65"/>
    </row>
    <row r="698" spans="1:14" ht="15" customHeight="1" x14ac:dyDescent="0.25">
      <c r="A698" s="42" t="s">
        <v>58</v>
      </c>
      <c r="B698" s="43" t="s">
        <v>59</v>
      </c>
      <c r="C698" s="43"/>
      <c r="D698" s="43"/>
      <c r="E698" s="66"/>
      <c r="F698" s="66"/>
      <c r="G698" s="66"/>
      <c r="H698" s="66"/>
      <c r="I698" s="67"/>
      <c r="J698" s="46" t="s">
        <v>21</v>
      </c>
      <c r="K698" s="47" t="s">
        <v>22</v>
      </c>
      <c r="L698" s="47"/>
      <c r="M698" s="47"/>
      <c r="N698" s="47"/>
    </row>
    <row r="699" spans="1:14" ht="15" customHeight="1" x14ac:dyDescent="0.25">
      <c r="A699" s="48"/>
      <c r="B699" s="49">
        <v>1</v>
      </c>
      <c r="C699" s="51" t="s">
        <v>60</v>
      </c>
      <c r="D699" s="51"/>
      <c r="E699" s="51"/>
      <c r="F699" s="51"/>
      <c r="G699" s="51"/>
      <c r="H699" s="51"/>
      <c r="I699" s="52"/>
      <c r="J699" s="53">
        <v>1</v>
      </c>
      <c r="K699" s="68" t="s">
        <v>23</v>
      </c>
      <c r="L699" s="56">
        <v>5026521.5</v>
      </c>
      <c r="M699" s="56">
        <f t="shared" ref="M699:M706" si="123">SUM(M623+L699)</f>
        <v>66641143.119999997</v>
      </c>
      <c r="N699" s="57"/>
    </row>
    <row r="700" spans="1:14" ht="15" customHeight="1" x14ac:dyDescent="0.25">
      <c r="A700" s="48"/>
      <c r="B700" s="51"/>
      <c r="C700" s="51"/>
      <c r="D700" s="51"/>
      <c r="E700" s="51"/>
      <c r="F700" s="51"/>
      <c r="G700" s="51"/>
      <c r="H700" s="51"/>
      <c r="I700" s="52"/>
      <c r="J700" s="53">
        <v>2</v>
      </c>
      <c r="K700" s="69" t="s">
        <v>24</v>
      </c>
      <c r="L700" s="64">
        <v>4762807</v>
      </c>
      <c r="M700" s="56">
        <f t="shared" si="123"/>
        <v>57238942.509999998</v>
      </c>
      <c r="N700" s="60"/>
    </row>
    <row r="701" spans="1:14" ht="15" customHeight="1" x14ac:dyDescent="0.25">
      <c r="A701" s="48"/>
      <c r="B701" s="51"/>
      <c r="C701" s="51"/>
      <c r="D701" s="51"/>
      <c r="E701" s="51"/>
      <c r="F701" s="51"/>
      <c r="G701" s="51"/>
      <c r="H701" s="51"/>
      <c r="I701" s="52"/>
      <c r="J701" s="53">
        <v>3</v>
      </c>
      <c r="K701" s="69" t="s">
        <v>25</v>
      </c>
      <c r="L701" s="64">
        <v>7110290</v>
      </c>
      <c r="M701" s="56">
        <f t="shared" si="123"/>
        <v>166046290.34</v>
      </c>
      <c r="N701" s="60"/>
    </row>
    <row r="702" spans="1:14" ht="15" customHeight="1" x14ac:dyDescent="0.25">
      <c r="A702" s="48"/>
      <c r="B702" s="51"/>
      <c r="C702" s="51"/>
      <c r="D702" s="51"/>
      <c r="E702" s="51"/>
      <c r="F702" s="51"/>
      <c r="G702" s="51"/>
      <c r="H702" s="51"/>
      <c r="I702" s="52"/>
      <c r="J702" s="53">
        <v>4</v>
      </c>
      <c r="K702" s="69" t="s">
        <v>26</v>
      </c>
      <c r="L702" s="64">
        <v>247280</v>
      </c>
      <c r="M702" s="56">
        <f t="shared" si="123"/>
        <v>4015795.34</v>
      </c>
      <c r="N702" s="60"/>
    </row>
    <row r="703" spans="1:14" ht="15" customHeight="1" x14ac:dyDescent="0.25">
      <c r="A703" s="48"/>
      <c r="B703" s="51"/>
      <c r="C703" s="51"/>
      <c r="D703" s="51"/>
      <c r="E703" s="51"/>
      <c r="F703" s="51"/>
      <c r="G703" s="51"/>
      <c r="H703" s="51"/>
      <c r="I703" s="52"/>
      <c r="J703" s="53">
        <v>5</v>
      </c>
      <c r="K703" s="69" t="s">
        <v>27</v>
      </c>
      <c r="L703" s="64">
        <v>413198</v>
      </c>
      <c r="M703" s="56">
        <f t="shared" si="123"/>
        <v>6946698.3999999994</v>
      </c>
      <c r="N703" s="60"/>
    </row>
    <row r="704" spans="1:14" ht="15" customHeight="1" x14ac:dyDescent="0.25">
      <c r="A704" s="48"/>
      <c r="B704" s="51"/>
      <c r="C704" s="51"/>
      <c r="D704" s="51"/>
      <c r="E704" s="51"/>
      <c r="F704" s="51"/>
      <c r="G704" s="51"/>
      <c r="H704" s="51"/>
      <c r="I704" s="52"/>
      <c r="J704" s="53">
        <v>6</v>
      </c>
      <c r="K704" s="69" t="s">
        <v>28</v>
      </c>
      <c r="L704" s="64">
        <v>1200562.5</v>
      </c>
      <c r="M704" s="56">
        <f t="shared" si="123"/>
        <v>29165975</v>
      </c>
      <c r="N704" s="60"/>
    </row>
    <row r="705" spans="1:14" ht="15" customHeight="1" x14ac:dyDescent="0.25">
      <c r="A705" s="48"/>
      <c r="B705" s="51"/>
      <c r="C705" s="51"/>
      <c r="D705" s="51"/>
      <c r="E705" s="51"/>
      <c r="F705" s="51"/>
      <c r="G705" s="51"/>
      <c r="H705" s="51"/>
      <c r="I705" s="52"/>
      <c r="J705" s="53">
        <v>7</v>
      </c>
      <c r="K705" s="69" t="s">
        <v>29</v>
      </c>
      <c r="L705" s="64">
        <v>870375</v>
      </c>
      <c r="M705" s="56">
        <f t="shared" si="123"/>
        <v>10080262.5</v>
      </c>
      <c r="N705" s="60"/>
    </row>
    <row r="706" spans="1:14" ht="15" customHeight="1" x14ac:dyDescent="0.25">
      <c r="A706" s="48"/>
      <c r="B706" s="51"/>
      <c r="C706" s="51"/>
      <c r="D706" s="51"/>
      <c r="E706" s="51"/>
      <c r="F706" s="51"/>
      <c r="G706" s="51"/>
      <c r="H706" s="51"/>
      <c r="I706" s="52"/>
      <c r="J706" s="53">
        <v>8</v>
      </c>
      <c r="K706" s="69" t="s">
        <v>30</v>
      </c>
      <c r="L706" s="64">
        <v>52045</v>
      </c>
      <c r="M706" s="56">
        <f t="shared" si="123"/>
        <v>828465</v>
      </c>
      <c r="N706" s="60"/>
    </row>
    <row r="707" spans="1:14" ht="15" customHeight="1" x14ac:dyDescent="0.25">
      <c r="A707" s="48"/>
      <c r="B707" s="51"/>
      <c r="C707" s="51"/>
      <c r="D707" s="51"/>
      <c r="E707" s="51"/>
      <c r="F707" s="51"/>
      <c r="G707" s="51"/>
      <c r="H707" s="51"/>
      <c r="I707" s="52"/>
      <c r="J707" s="53">
        <v>9</v>
      </c>
      <c r="K707" s="69" t="s">
        <v>19</v>
      </c>
      <c r="L707" s="64">
        <v>889317.5</v>
      </c>
      <c r="M707" s="56">
        <f>SUM(M631+L707)</f>
        <v>16949302.5</v>
      </c>
      <c r="N707" s="60"/>
    </row>
    <row r="708" spans="1:14" ht="15" customHeight="1" x14ac:dyDescent="0.25">
      <c r="A708" s="48"/>
      <c r="B708" s="51"/>
      <c r="C708" s="51"/>
      <c r="D708" s="51"/>
      <c r="E708" s="51"/>
      <c r="F708" s="51"/>
      <c r="G708" s="51"/>
      <c r="H708" s="51"/>
      <c r="I708" s="52"/>
      <c r="J708" s="53">
        <v>10</v>
      </c>
      <c r="K708" s="69" t="s">
        <v>31</v>
      </c>
      <c r="L708" s="64">
        <v>0</v>
      </c>
      <c r="M708" s="56">
        <f t="shared" ref="M708:M716" si="124">SUM(M632+L708)</f>
        <v>0</v>
      </c>
      <c r="N708" s="60"/>
    </row>
    <row r="709" spans="1:14" ht="15" customHeight="1" x14ac:dyDescent="0.25">
      <c r="A709" s="48"/>
      <c r="B709" s="51"/>
      <c r="C709" s="51"/>
      <c r="D709" s="51"/>
      <c r="E709" s="51"/>
      <c r="F709" s="51"/>
      <c r="G709" s="51"/>
      <c r="H709" s="51"/>
      <c r="I709" s="52"/>
      <c r="J709" s="53">
        <v>11</v>
      </c>
      <c r="K709" s="69" t="s">
        <v>32</v>
      </c>
      <c r="L709" s="64">
        <v>0</v>
      </c>
      <c r="M709" s="56">
        <f t="shared" si="124"/>
        <v>28502.79</v>
      </c>
      <c r="N709" s="60"/>
    </row>
    <row r="710" spans="1:14" ht="15" customHeight="1" x14ac:dyDescent="0.25">
      <c r="A710" s="48"/>
      <c r="B710" s="51"/>
      <c r="C710" s="51"/>
      <c r="D710" s="51"/>
      <c r="E710" s="51"/>
      <c r="F710" s="51"/>
      <c r="G710" s="51"/>
      <c r="H710" s="51"/>
      <c r="I710" s="52"/>
      <c r="J710" s="53">
        <v>12</v>
      </c>
      <c r="K710" s="69" t="s">
        <v>33</v>
      </c>
      <c r="L710" s="64">
        <v>337113.48</v>
      </c>
      <c r="M710" s="56">
        <f t="shared" si="124"/>
        <v>3146457.8400000003</v>
      </c>
      <c r="N710" s="60"/>
    </row>
    <row r="711" spans="1:14" ht="15" customHeight="1" x14ac:dyDescent="0.25">
      <c r="A711" s="48"/>
      <c r="B711" s="51"/>
      <c r="C711" s="51"/>
      <c r="D711" s="51"/>
      <c r="E711" s="51"/>
      <c r="F711" s="51"/>
      <c r="G711" s="51"/>
      <c r="H711" s="51"/>
      <c r="I711" s="52"/>
      <c r="J711" s="53">
        <v>13</v>
      </c>
      <c r="K711" s="69" t="s">
        <v>34</v>
      </c>
      <c r="L711" s="64">
        <v>805992</v>
      </c>
      <c r="M711" s="56">
        <f t="shared" si="124"/>
        <v>10208249.5</v>
      </c>
      <c r="N711" s="60"/>
    </row>
    <row r="712" spans="1:14" ht="15" customHeight="1" x14ac:dyDescent="0.25">
      <c r="A712" s="48"/>
      <c r="B712" s="51"/>
      <c r="C712" s="51"/>
      <c r="D712" s="51"/>
      <c r="E712" s="51"/>
      <c r="F712" s="51"/>
      <c r="G712" s="51"/>
      <c r="H712" s="51"/>
      <c r="I712" s="52"/>
      <c r="J712" s="53">
        <v>14</v>
      </c>
      <c r="K712" s="69" t="s">
        <v>35</v>
      </c>
      <c r="L712" s="64">
        <v>0</v>
      </c>
      <c r="M712" s="56">
        <f t="shared" si="124"/>
        <v>7704.3</v>
      </c>
      <c r="N712" s="60"/>
    </row>
    <row r="713" spans="1:14" ht="15" customHeight="1" x14ac:dyDescent="0.25">
      <c r="A713" s="48"/>
      <c r="B713" s="51"/>
      <c r="C713" s="51"/>
      <c r="D713" s="51"/>
      <c r="E713" s="51"/>
      <c r="F713" s="51"/>
      <c r="G713" s="51"/>
      <c r="H713" s="51"/>
      <c r="I713" s="52"/>
      <c r="J713" s="53">
        <v>15</v>
      </c>
      <c r="K713" s="69" t="s">
        <v>36</v>
      </c>
      <c r="L713" s="64">
        <v>0</v>
      </c>
      <c r="M713" s="56">
        <f t="shared" si="124"/>
        <v>0</v>
      </c>
      <c r="N713" s="60"/>
    </row>
    <row r="714" spans="1:14" ht="15" customHeight="1" x14ac:dyDescent="0.25">
      <c r="A714" s="48"/>
      <c r="B714" s="51"/>
      <c r="C714" s="51"/>
      <c r="D714" s="51"/>
      <c r="E714" s="51"/>
      <c r="F714" s="51"/>
      <c r="G714" s="51"/>
      <c r="H714" s="51"/>
      <c r="I714" s="52"/>
      <c r="J714" s="53">
        <v>16</v>
      </c>
      <c r="K714" s="69" t="s">
        <v>37</v>
      </c>
      <c r="L714" s="64">
        <v>0</v>
      </c>
      <c r="M714" s="56">
        <f t="shared" si="124"/>
        <v>1693.3</v>
      </c>
      <c r="N714" s="60"/>
    </row>
    <row r="715" spans="1:14" ht="15" customHeight="1" x14ac:dyDescent="0.25">
      <c r="A715" s="48"/>
      <c r="B715" s="51"/>
      <c r="C715" s="51"/>
      <c r="D715" s="51"/>
      <c r="E715" s="51"/>
      <c r="F715" s="51"/>
      <c r="G715" s="51"/>
      <c r="H715" s="51"/>
      <c r="I715" s="52"/>
      <c r="J715" s="53">
        <v>17</v>
      </c>
      <c r="K715" s="69" t="s">
        <v>109</v>
      </c>
      <c r="L715" s="64">
        <v>170250</v>
      </c>
      <c r="M715" s="56">
        <f t="shared" si="124"/>
        <v>1634250</v>
      </c>
      <c r="N715" s="60"/>
    </row>
    <row r="716" spans="1:14" ht="15" customHeight="1" x14ac:dyDescent="0.25">
      <c r="A716" s="61"/>
      <c r="B716" s="62"/>
      <c r="C716" s="62"/>
      <c r="D716" s="62"/>
      <c r="E716" s="62"/>
      <c r="F716" s="62"/>
      <c r="G716" s="62"/>
      <c r="H716" s="62"/>
      <c r="I716" s="63"/>
      <c r="J716" s="53">
        <v>18</v>
      </c>
      <c r="K716" s="69" t="s">
        <v>38</v>
      </c>
      <c r="L716" s="64">
        <v>0</v>
      </c>
      <c r="M716" s="56">
        <f t="shared" si="124"/>
        <v>0.85</v>
      </c>
      <c r="N716" s="60"/>
    </row>
    <row r="717" spans="1:14" ht="15" customHeight="1" x14ac:dyDescent="0.25">
      <c r="A717" s="70" t="s">
        <v>60</v>
      </c>
      <c r="B717" s="53">
        <v>2189</v>
      </c>
      <c r="C717" s="53">
        <f>SUM(C641+B717)</f>
        <v>27217</v>
      </c>
      <c r="D717" s="53">
        <v>1255</v>
      </c>
      <c r="E717" s="53">
        <v>934</v>
      </c>
      <c r="F717" s="53">
        <f>SUM(E717+D717)</f>
        <v>2189</v>
      </c>
      <c r="G717" s="53">
        <f>SUM(G641+D717)</f>
        <v>13362</v>
      </c>
      <c r="H717" s="53">
        <f>SUM(H641+E717)</f>
        <v>13855</v>
      </c>
      <c r="I717" s="53">
        <f>SUM(H717+G717)</f>
        <v>27217</v>
      </c>
      <c r="J717" s="47" t="s">
        <v>39</v>
      </c>
      <c r="K717" s="47"/>
      <c r="L717" s="64">
        <f t="shared" ref="L717:M717" si="125">SUM(L699:L716)</f>
        <v>21885751.98</v>
      </c>
      <c r="M717" s="64">
        <f t="shared" si="125"/>
        <v>372939733.29000002</v>
      </c>
      <c r="N717" s="60"/>
    </row>
    <row r="718" spans="1:14" ht="15" customHeight="1" x14ac:dyDescent="0.25">
      <c r="A718" s="71"/>
      <c r="B718" s="51"/>
      <c r="C718" s="51"/>
      <c r="D718" s="51"/>
      <c r="E718" s="51"/>
      <c r="F718" s="51"/>
      <c r="G718" s="51"/>
      <c r="H718" s="51"/>
      <c r="I718" s="51"/>
      <c r="J718" s="72" t="s">
        <v>40</v>
      </c>
      <c r="K718" s="73"/>
      <c r="L718" s="74">
        <f>SUM(L697+L717)</f>
        <v>23267586.280000001</v>
      </c>
      <c r="M718" s="74">
        <f>SUM(M697+M717)</f>
        <v>382464166.95000005</v>
      </c>
      <c r="N718" s="65"/>
    </row>
    <row r="719" spans="1:14" ht="15" customHeight="1" x14ac:dyDescent="0.25">
      <c r="A719" s="42" t="s">
        <v>61</v>
      </c>
      <c r="B719" s="43" t="s">
        <v>62</v>
      </c>
      <c r="C719" s="43"/>
      <c r="D719" s="43"/>
      <c r="E719" s="66"/>
      <c r="F719" s="66"/>
      <c r="G719" s="66"/>
      <c r="H719" s="66"/>
      <c r="I719" s="67"/>
      <c r="J719" s="46" t="s">
        <v>41</v>
      </c>
      <c r="K719" s="47" t="s">
        <v>42</v>
      </c>
      <c r="L719" s="47"/>
      <c r="M719" s="47"/>
      <c r="N719" s="47"/>
    </row>
    <row r="720" spans="1:14" ht="15" customHeight="1" x14ac:dyDescent="0.25">
      <c r="A720" s="48"/>
      <c r="B720" s="51"/>
      <c r="C720" s="51"/>
      <c r="D720" s="51"/>
      <c r="E720" s="51"/>
      <c r="F720" s="51"/>
      <c r="G720" s="51"/>
      <c r="H720" s="51"/>
      <c r="I720" s="52"/>
      <c r="J720" s="53">
        <v>1</v>
      </c>
      <c r="K720" s="54" t="s">
        <v>16</v>
      </c>
      <c r="L720" s="56">
        <v>351252</v>
      </c>
      <c r="M720" s="56">
        <f>SUM(M644+L720)</f>
        <v>5986121.6400000006</v>
      </c>
      <c r="N720" s="57"/>
    </row>
    <row r="721" spans="1:14" ht="15" customHeight="1" x14ac:dyDescent="0.25">
      <c r="A721" s="48"/>
      <c r="B721" s="51"/>
      <c r="C721" s="51"/>
      <c r="D721" s="51"/>
      <c r="E721" s="51"/>
      <c r="F721" s="51"/>
      <c r="G721" s="51"/>
      <c r="H721" s="51"/>
      <c r="I721" s="52"/>
      <c r="J721" s="53">
        <v>2</v>
      </c>
      <c r="K721" s="58" t="s">
        <v>17</v>
      </c>
      <c r="L721" s="64">
        <v>16500</v>
      </c>
      <c r="M721" s="56">
        <f>SUM(M645+L721)</f>
        <v>402435.6</v>
      </c>
      <c r="N721" s="60"/>
    </row>
    <row r="722" spans="1:14" ht="15" customHeight="1" x14ac:dyDescent="0.25">
      <c r="A722" s="61"/>
      <c r="B722" s="62"/>
      <c r="C722" s="62"/>
      <c r="D722" s="62"/>
      <c r="E722" s="62"/>
      <c r="F722" s="62"/>
      <c r="G722" s="62"/>
      <c r="H722" s="62"/>
      <c r="I722" s="63"/>
      <c r="J722" s="75">
        <v>3</v>
      </c>
      <c r="K722" s="76" t="s">
        <v>18</v>
      </c>
      <c r="L722" s="77">
        <v>26400</v>
      </c>
      <c r="M722" s="56">
        <f>SUM(M646+L722)</f>
        <v>389340</v>
      </c>
      <c r="N722" s="60"/>
    </row>
    <row r="723" spans="1:14" ht="15" customHeight="1" x14ac:dyDescent="0.25">
      <c r="A723" s="46" t="s">
        <v>43</v>
      </c>
      <c r="B723" s="53">
        <v>3</v>
      </c>
      <c r="C723" s="53">
        <f>SUM(C647+B723)</f>
        <v>53</v>
      </c>
      <c r="D723" s="53">
        <v>2899</v>
      </c>
      <c r="E723" s="53">
        <v>0</v>
      </c>
      <c r="F723" s="53">
        <f>SUM(E723+D723)</f>
        <v>2899</v>
      </c>
      <c r="G723" s="53">
        <f>SUM(G647+D723)</f>
        <v>59108</v>
      </c>
      <c r="H723" s="53">
        <f>SUM(H647+E723)</f>
        <v>1120</v>
      </c>
      <c r="I723" s="53">
        <f>SUM(H723+G723)</f>
        <v>60228</v>
      </c>
      <c r="J723" s="58"/>
      <c r="K723" s="58" t="s">
        <v>43</v>
      </c>
      <c r="L723" s="64">
        <f t="shared" ref="L723:M723" si="126">SUM(L720:L722)</f>
        <v>394152</v>
      </c>
      <c r="M723" s="64">
        <f t="shared" si="126"/>
        <v>6777897.2400000002</v>
      </c>
      <c r="N723" s="65"/>
    </row>
    <row r="724" spans="1:14" ht="15" customHeight="1" x14ac:dyDescent="0.25">
      <c r="A724" s="46" t="s">
        <v>63</v>
      </c>
      <c r="B724" s="78" t="s">
        <v>64</v>
      </c>
      <c r="C724" s="79"/>
      <c r="D724" s="80" t="s">
        <v>65</v>
      </c>
      <c r="E724" s="81"/>
      <c r="F724" s="81"/>
      <c r="G724" s="81"/>
      <c r="H724" s="81"/>
      <c r="I724" s="82"/>
      <c r="J724" s="46" t="s">
        <v>44</v>
      </c>
      <c r="K724" s="47" t="s">
        <v>45</v>
      </c>
      <c r="L724" s="47"/>
      <c r="M724" s="47"/>
      <c r="N724" s="47"/>
    </row>
    <row r="725" spans="1:14" ht="15" customHeight="1" x14ac:dyDescent="0.25">
      <c r="A725" s="46" t="s">
        <v>46</v>
      </c>
      <c r="B725" s="83" t="s">
        <v>66</v>
      </c>
      <c r="C725" s="83"/>
      <c r="D725" s="83"/>
      <c r="E725" s="83"/>
      <c r="F725" s="83"/>
      <c r="G725" s="83"/>
      <c r="H725" s="83"/>
      <c r="I725" s="83"/>
      <c r="J725" s="47" t="s">
        <v>46</v>
      </c>
      <c r="K725" s="73"/>
      <c r="L725" s="74">
        <v>0</v>
      </c>
      <c r="M725" s="56">
        <f>SUM(M649+L725)</f>
        <v>0</v>
      </c>
      <c r="N725" s="52"/>
    </row>
    <row r="726" spans="1:14" ht="15" customHeight="1" x14ac:dyDescent="0.25">
      <c r="A726" s="42" t="s">
        <v>47</v>
      </c>
      <c r="B726" s="84" t="s">
        <v>48</v>
      </c>
      <c r="C726" s="84"/>
      <c r="D726" s="84"/>
      <c r="E726" s="66"/>
      <c r="F726" s="66"/>
      <c r="G726" s="66"/>
      <c r="H726" s="66"/>
      <c r="I726" s="67"/>
      <c r="J726" s="46" t="s">
        <v>47</v>
      </c>
      <c r="K726" s="47" t="s">
        <v>48</v>
      </c>
      <c r="L726" s="47"/>
      <c r="M726" s="47"/>
      <c r="N726" s="47"/>
    </row>
    <row r="727" spans="1:14" ht="15" customHeight="1" x14ac:dyDescent="0.25">
      <c r="A727" s="48"/>
      <c r="B727" s="51"/>
      <c r="C727" s="51"/>
      <c r="D727" s="51"/>
      <c r="E727" s="51"/>
      <c r="F727" s="51"/>
      <c r="G727" s="51"/>
      <c r="H727" s="51"/>
      <c r="I727" s="52"/>
      <c r="J727" s="85">
        <v>1</v>
      </c>
      <c r="K727" s="68" t="s">
        <v>31</v>
      </c>
      <c r="L727" s="56">
        <v>6853403.7000000002</v>
      </c>
      <c r="M727" s="56">
        <f t="shared" ref="M727:M741" si="127">SUM(M651+L727)</f>
        <v>110724763.17</v>
      </c>
      <c r="N727" s="57"/>
    </row>
    <row r="728" spans="1:14" ht="15" customHeight="1" x14ac:dyDescent="0.25">
      <c r="A728" s="48"/>
      <c r="B728" s="51"/>
      <c r="C728" s="51"/>
      <c r="D728" s="51"/>
      <c r="E728" s="51"/>
      <c r="F728" s="51"/>
      <c r="G728" s="51"/>
      <c r="H728" s="51"/>
      <c r="I728" s="52"/>
      <c r="J728" s="53">
        <v>2</v>
      </c>
      <c r="K728" s="69" t="s">
        <v>28</v>
      </c>
      <c r="L728" s="64">
        <v>1388537.51</v>
      </c>
      <c r="M728" s="56">
        <f t="shared" si="127"/>
        <v>12525403.380000001</v>
      </c>
      <c r="N728" s="60"/>
    </row>
    <row r="729" spans="1:14" ht="15" customHeight="1" x14ac:dyDescent="0.25">
      <c r="A729" s="48"/>
      <c r="B729" s="51"/>
      <c r="C729" s="51"/>
      <c r="D729" s="51"/>
      <c r="E729" s="51"/>
      <c r="F729" s="51"/>
      <c r="G729" s="51"/>
      <c r="H729" s="51"/>
      <c r="I729" s="52"/>
      <c r="J729" s="53">
        <v>3</v>
      </c>
      <c r="K729" s="69" t="s">
        <v>49</v>
      </c>
      <c r="L729" s="64">
        <v>0</v>
      </c>
      <c r="M729" s="56">
        <f t="shared" si="127"/>
        <v>605417.28</v>
      </c>
      <c r="N729" s="60"/>
    </row>
    <row r="730" spans="1:14" ht="15" customHeight="1" x14ac:dyDescent="0.25">
      <c r="A730" s="48"/>
      <c r="B730" s="51"/>
      <c r="C730" s="51"/>
      <c r="D730" s="51"/>
      <c r="E730" s="51"/>
      <c r="F730" s="51"/>
      <c r="G730" s="51"/>
      <c r="H730" s="51"/>
      <c r="I730" s="52"/>
      <c r="J730" s="53">
        <v>4</v>
      </c>
      <c r="K730" s="69" t="s">
        <v>33</v>
      </c>
      <c r="L730" s="64">
        <v>5122.5</v>
      </c>
      <c r="M730" s="56">
        <f t="shared" si="127"/>
        <v>62215</v>
      </c>
      <c r="N730" s="60"/>
    </row>
    <row r="731" spans="1:14" ht="15" customHeight="1" x14ac:dyDescent="0.25">
      <c r="A731" s="48"/>
      <c r="B731" s="51"/>
      <c r="C731" s="51"/>
      <c r="D731" s="51"/>
      <c r="E731" s="51"/>
      <c r="F731" s="51"/>
      <c r="G731" s="51"/>
      <c r="H731" s="51"/>
      <c r="I731" s="52"/>
      <c r="J731" s="53">
        <v>5</v>
      </c>
      <c r="K731" s="69" t="s">
        <v>50</v>
      </c>
      <c r="L731" s="64">
        <v>3196900</v>
      </c>
      <c r="M731" s="56">
        <f t="shared" si="127"/>
        <v>11965100</v>
      </c>
      <c r="N731" s="60"/>
    </row>
    <row r="732" spans="1:14" ht="15" customHeight="1" x14ac:dyDescent="0.25">
      <c r="A732" s="48"/>
      <c r="B732" s="51"/>
      <c r="C732" s="51"/>
      <c r="D732" s="51"/>
      <c r="E732" s="51"/>
      <c r="F732" s="51"/>
      <c r="G732" s="51"/>
      <c r="H732" s="51"/>
      <c r="I732" s="52"/>
      <c r="J732" s="53">
        <v>6</v>
      </c>
      <c r="K732" s="69" t="s">
        <v>32</v>
      </c>
      <c r="L732" s="64">
        <v>0</v>
      </c>
      <c r="M732" s="56">
        <f t="shared" si="127"/>
        <v>2685.86</v>
      </c>
      <c r="N732" s="60"/>
    </row>
    <row r="733" spans="1:14" ht="15" customHeight="1" x14ac:dyDescent="0.25">
      <c r="A733" s="48"/>
      <c r="B733" s="51"/>
      <c r="C733" s="51"/>
      <c r="D733" s="51"/>
      <c r="E733" s="51"/>
      <c r="F733" s="51"/>
      <c r="G733" s="51"/>
      <c r="H733" s="51"/>
      <c r="I733" s="52"/>
      <c r="J733" s="53">
        <v>7</v>
      </c>
      <c r="K733" s="69" t="s">
        <v>51</v>
      </c>
      <c r="L733" s="64">
        <v>0</v>
      </c>
      <c r="M733" s="56">
        <f t="shared" si="127"/>
        <v>214540</v>
      </c>
      <c r="N733" s="60"/>
    </row>
    <row r="734" spans="1:14" ht="15" customHeight="1" x14ac:dyDescent="0.25">
      <c r="A734" s="48"/>
      <c r="B734" s="51"/>
      <c r="C734" s="51"/>
      <c r="D734" s="51"/>
      <c r="E734" s="51"/>
      <c r="F734" s="51"/>
      <c r="G734" s="51"/>
      <c r="H734" s="51"/>
      <c r="I734" s="52"/>
      <c r="J734" s="53">
        <v>8</v>
      </c>
      <c r="K734" s="69" t="s">
        <v>52</v>
      </c>
      <c r="L734" s="64">
        <v>1401015</v>
      </c>
      <c r="M734" s="56">
        <f t="shared" si="127"/>
        <v>12372380</v>
      </c>
      <c r="N734" s="60"/>
    </row>
    <row r="735" spans="1:14" ht="15" customHeight="1" x14ac:dyDescent="0.25">
      <c r="A735" s="48"/>
      <c r="B735" s="51"/>
      <c r="C735" s="51"/>
      <c r="D735" s="51"/>
      <c r="E735" s="51"/>
      <c r="F735" s="51"/>
      <c r="G735" s="51"/>
      <c r="H735" s="51"/>
      <c r="I735" s="52"/>
      <c r="J735" s="53">
        <v>9</v>
      </c>
      <c r="K735" s="69" t="s">
        <v>53</v>
      </c>
      <c r="L735" s="64">
        <v>0</v>
      </c>
      <c r="M735" s="56">
        <f t="shared" si="127"/>
        <v>0</v>
      </c>
      <c r="N735" s="60"/>
    </row>
    <row r="736" spans="1:14" ht="15" customHeight="1" x14ac:dyDescent="0.25">
      <c r="A736" s="48"/>
      <c r="B736" s="51"/>
      <c r="C736" s="51"/>
      <c r="D736" s="51"/>
      <c r="E736" s="51"/>
      <c r="F736" s="51"/>
      <c r="G736" s="51"/>
      <c r="H736" s="51"/>
      <c r="I736" s="52"/>
      <c r="J736" s="53">
        <v>10</v>
      </c>
      <c r="K736" s="69" t="s">
        <v>30</v>
      </c>
      <c r="L736" s="64">
        <v>0</v>
      </c>
      <c r="M736" s="56">
        <f t="shared" si="127"/>
        <v>0</v>
      </c>
      <c r="N736" s="60"/>
    </row>
    <row r="737" spans="1:14" ht="15" customHeight="1" x14ac:dyDescent="0.25">
      <c r="A737" s="48"/>
      <c r="B737" s="51"/>
      <c r="C737" s="51"/>
      <c r="D737" s="51"/>
      <c r="E737" s="51"/>
      <c r="F737" s="51"/>
      <c r="G737" s="51"/>
      <c r="H737" s="51"/>
      <c r="I737" s="52"/>
      <c r="J737" s="53">
        <v>11</v>
      </c>
      <c r="K737" s="69" t="s">
        <v>27</v>
      </c>
      <c r="L737" s="64">
        <v>221853</v>
      </c>
      <c r="M737" s="56">
        <f t="shared" si="127"/>
        <v>2425147</v>
      </c>
      <c r="N737" s="60"/>
    </row>
    <row r="738" spans="1:14" ht="15" customHeight="1" x14ac:dyDescent="0.25">
      <c r="A738" s="48"/>
      <c r="B738" s="51"/>
      <c r="C738" s="51"/>
      <c r="D738" s="51"/>
      <c r="E738" s="51"/>
      <c r="F738" s="51"/>
      <c r="G738" s="51"/>
      <c r="H738" s="51"/>
      <c r="I738" s="52"/>
      <c r="J738" s="53">
        <v>12</v>
      </c>
      <c r="K738" s="69" t="s">
        <v>54</v>
      </c>
      <c r="L738" s="64">
        <v>0</v>
      </c>
      <c r="M738" s="56">
        <f t="shared" si="127"/>
        <v>73668</v>
      </c>
      <c r="N738" s="60"/>
    </row>
    <row r="739" spans="1:14" ht="15" customHeight="1" x14ac:dyDescent="0.25">
      <c r="A739" s="48"/>
      <c r="B739" s="51"/>
      <c r="C739" s="51"/>
      <c r="D739" s="51"/>
      <c r="E739" s="51"/>
      <c r="F739" s="51"/>
      <c r="G739" s="51"/>
      <c r="H739" s="51"/>
      <c r="I739" s="52"/>
      <c r="J739" s="53">
        <v>13</v>
      </c>
      <c r="K739" s="69" t="s">
        <v>108</v>
      </c>
      <c r="L739" s="64">
        <v>0</v>
      </c>
      <c r="M739" s="56">
        <f t="shared" si="127"/>
        <v>0</v>
      </c>
      <c r="N739" s="60"/>
    </row>
    <row r="740" spans="1:14" ht="15" customHeight="1" x14ac:dyDescent="0.25">
      <c r="A740" s="48"/>
      <c r="B740" s="51"/>
      <c r="C740" s="51"/>
      <c r="D740" s="51"/>
      <c r="E740" s="51"/>
      <c r="F740" s="51"/>
      <c r="G740" s="51"/>
      <c r="H740" s="51"/>
      <c r="I740" s="52"/>
      <c r="J740" s="53">
        <v>14</v>
      </c>
      <c r="K740" s="69" t="s">
        <v>55</v>
      </c>
      <c r="L740" s="64">
        <v>0</v>
      </c>
      <c r="M740" s="56">
        <f t="shared" si="127"/>
        <v>0</v>
      </c>
      <c r="N740" s="60"/>
    </row>
    <row r="741" spans="1:14" ht="15" customHeight="1" x14ac:dyDescent="0.25">
      <c r="A741" s="61"/>
      <c r="B741" s="62"/>
      <c r="C741" s="62"/>
      <c r="D741" s="62"/>
      <c r="E741" s="62"/>
      <c r="F741" s="62"/>
      <c r="G741" s="62"/>
      <c r="H741" s="62"/>
      <c r="I741" s="63"/>
      <c r="J741" s="75">
        <v>15</v>
      </c>
      <c r="K741" s="76" t="s">
        <v>38</v>
      </c>
      <c r="L741" s="64">
        <v>0</v>
      </c>
      <c r="M741" s="56">
        <f t="shared" si="127"/>
        <v>0</v>
      </c>
      <c r="N741" s="60"/>
    </row>
    <row r="742" spans="1:14" ht="15" customHeight="1" x14ac:dyDescent="0.25">
      <c r="A742" s="46" t="s">
        <v>56</v>
      </c>
      <c r="B742" s="53">
        <v>0</v>
      </c>
      <c r="C742" s="53">
        <v>0</v>
      </c>
      <c r="D742" s="53">
        <f t="shared" ref="D742:E742" si="128">SUM(D697+D723)</f>
        <v>19177</v>
      </c>
      <c r="E742" s="53">
        <f t="shared" si="128"/>
        <v>7265</v>
      </c>
      <c r="F742" s="53">
        <f>SUM(E742+D742)</f>
        <v>26442</v>
      </c>
      <c r="G742" s="53">
        <f>SUM(G697+G723)</f>
        <v>244263</v>
      </c>
      <c r="H742" s="53">
        <f>SUM(H697+H723)</f>
        <v>70907</v>
      </c>
      <c r="I742" s="53">
        <f>SUM(H742+G742)</f>
        <v>315170</v>
      </c>
      <c r="J742" s="47" t="s">
        <v>56</v>
      </c>
      <c r="K742" s="47"/>
      <c r="L742" s="64">
        <f t="shared" ref="L742" si="129">SUM(L727:L741)</f>
        <v>13066831.710000001</v>
      </c>
      <c r="M742" s="64">
        <f>SUM(M727:M741)</f>
        <v>150971319.69</v>
      </c>
      <c r="N742" s="65"/>
    </row>
    <row r="743" spans="1:14" ht="15" customHeight="1" x14ac:dyDescent="0.25">
      <c r="A743" s="46" t="s">
        <v>67</v>
      </c>
      <c r="B743" s="47" t="s">
        <v>68</v>
      </c>
      <c r="C743" s="47"/>
      <c r="D743" s="47"/>
      <c r="E743" s="58"/>
      <c r="F743" s="58"/>
      <c r="G743" s="58"/>
      <c r="H743" s="58"/>
      <c r="I743" s="58"/>
      <c r="J743" s="46" t="s">
        <v>67</v>
      </c>
      <c r="K743" s="86" t="s">
        <v>69</v>
      </c>
      <c r="L743" s="87"/>
      <c r="M743" s="87"/>
      <c r="N743" s="88"/>
    </row>
    <row r="744" spans="1:14" ht="29.25" customHeight="1" x14ac:dyDescent="0.25">
      <c r="A744" s="89" t="s">
        <v>70</v>
      </c>
      <c r="B744" s="75">
        <v>46</v>
      </c>
      <c r="C744" s="75">
        <f>SUM(C668+B744)</f>
        <v>616</v>
      </c>
      <c r="D744" s="75">
        <v>805</v>
      </c>
      <c r="E744" s="75">
        <v>0</v>
      </c>
      <c r="F744" s="75">
        <f>SUM(E744+D744)</f>
        <v>805</v>
      </c>
      <c r="G744" s="75">
        <f>SUM(G668+D744)</f>
        <v>31738</v>
      </c>
      <c r="H744" s="75">
        <f>SUM(H668+E744)</f>
        <v>0</v>
      </c>
      <c r="I744" s="75">
        <f>SUM(H744+G744)</f>
        <v>31738</v>
      </c>
      <c r="J744" s="90" t="s">
        <v>70</v>
      </c>
      <c r="K744" s="91" t="s">
        <v>105</v>
      </c>
      <c r="L744" s="59">
        <v>17967.599999999999</v>
      </c>
      <c r="M744" s="59">
        <f>SUM(M668+L744)</f>
        <v>416813.60000000003</v>
      </c>
      <c r="N744" s="92"/>
    </row>
    <row r="745" spans="1:14" ht="15" customHeight="1" x14ac:dyDescent="0.25">
      <c r="A745" s="46" t="s">
        <v>71</v>
      </c>
      <c r="B745" s="93" t="s">
        <v>72</v>
      </c>
      <c r="C745" s="93"/>
      <c r="D745" s="93"/>
      <c r="E745" s="58"/>
      <c r="F745" s="58"/>
      <c r="G745" s="58"/>
      <c r="H745" s="58"/>
      <c r="I745" s="58"/>
      <c r="J745" s="46" t="s">
        <v>71</v>
      </c>
      <c r="K745" s="86" t="s">
        <v>72</v>
      </c>
      <c r="L745" s="87"/>
      <c r="M745" s="87"/>
      <c r="N745" s="88"/>
    </row>
    <row r="746" spans="1:14" ht="51" customHeight="1" x14ac:dyDescent="0.25">
      <c r="A746" s="89" t="s">
        <v>73</v>
      </c>
      <c r="B746" s="75">
        <v>2125</v>
      </c>
      <c r="C746" s="75">
        <f>SUM(C670+B746)</f>
        <v>30552</v>
      </c>
      <c r="D746" s="75">
        <v>13742</v>
      </c>
      <c r="E746" s="75">
        <v>7227</v>
      </c>
      <c r="F746" s="75">
        <f>SUM(E746+D746)</f>
        <v>20969</v>
      </c>
      <c r="G746" s="75">
        <f>SUM(G670+D746)</f>
        <v>252067</v>
      </c>
      <c r="H746" s="75">
        <f>SUM(H670+E746)</f>
        <v>61988</v>
      </c>
      <c r="I746" s="75">
        <f>SUM(H746+G746)</f>
        <v>314055</v>
      </c>
      <c r="J746" s="90" t="s">
        <v>106</v>
      </c>
      <c r="K746" s="94" t="s">
        <v>107</v>
      </c>
      <c r="L746" s="95">
        <v>0</v>
      </c>
      <c r="M746" s="96">
        <f>SUM(L746+M670)</f>
        <v>0</v>
      </c>
      <c r="N746" s="92"/>
    </row>
    <row r="747" spans="1:14" ht="15" customHeight="1" x14ac:dyDescent="0.25">
      <c r="A747" s="47" t="s">
        <v>74</v>
      </c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</row>
    <row r="748" spans="1:14" ht="15" customHeight="1" x14ac:dyDescent="0.25">
      <c r="A748" s="58" t="s">
        <v>75</v>
      </c>
      <c r="B748" s="97">
        <f t="shared" ref="B748:I748" si="130">B697</f>
        <v>8</v>
      </c>
      <c r="C748" s="97">
        <f t="shared" si="130"/>
        <v>51</v>
      </c>
      <c r="D748" s="97">
        <f t="shared" si="130"/>
        <v>16278</v>
      </c>
      <c r="E748" s="97">
        <f t="shared" si="130"/>
        <v>7265</v>
      </c>
      <c r="F748" s="97">
        <f t="shared" si="130"/>
        <v>23543</v>
      </c>
      <c r="G748" s="97">
        <f t="shared" si="130"/>
        <v>185155</v>
      </c>
      <c r="H748" s="97">
        <f t="shared" si="130"/>
        <v>69787</v>
      </c>
      <c r="I748" s="97">
        <f t="shared" si="130"/>
        <v>254942</v>
      </c>
      <c r="J748" s="51"/>
      <c r="K748" s="51"/>
      <c r="L748" s="51"/>
      <c r="M748" s="51"/>
      <c r="N748" s="52"/>
    </row>
    <row r="749" spans="1:14" ht="15" customHeight="1" x14ac:dyDescent="0.25">
      <c r="A749" s="58" t="s">
        <v>76</v>
      </c>
      <c r="B749" s="97">
        <f t="shared" ref="B749:I749" si="131">B723</f>
        <v>3</v>
      </c>
      <c r="C749" s="97">
        <f t="shared" si="131"/>
        <v>53</v>
      </c>
      <c r="D749" s="97">
        <f t="shared" si="131"/>
        <v>2899</v>
      </c>
      <c r="E749" s="97">
        <f t="shared" si="131"/>
        <v>0</v>
      </c>
      <c r="F749" s="97">
        <f t="shared" si="131"/>
        <v>2899</v>
      </c>
      <c r="G749" s="97">
        <f t="shared" si="131"/>
        <v>59108</v>
      </c>
      <c r="H749" s="97">
        <f t="shared" si="131"/>
        <v>1120</v>
      </c>
      <c r="I749" s="97">
        <f t="shared" si="131"/>
        <v>60228</v>
      </c>
      <c r="J749" s="51"/>
      <c r="K749" s="51"/>
      <c r="L749" s="51"/>
      <c r="M749" s="51"/>
      <c r="N749" s="52"/>
    </row>
    <row r="750" spans="1:14" ht="15" customHeight="1" x14ac:dyDescent="0.25">
      <c r="A750" s="58" t="s">
        <v>77</v>
      </c>
      <c r="B750" s="97">
        <f>SUM(B748:B749)</f>
        <v>11</v>
      </c>
      <c r="C750" s="97">
        <f t="shared" ref="C750:I750" si="132">SUM(C748:C749)</f>
        <v>104</v>
      </c>
      <c r="D750" s="97">
        <f t="shared" si="132"/>
        <v>19177</v>
      </c>
      <c r="E750" s="97">
        <f t="shared" si="132"/>
        <v>7265</v>
      </c>
      <c r="F750" s="97">
        <f t="shared" si="132"/>
        <v>26442</v>
      </c>
      <c r="G750" s="97">
        <f t="shared" si="132"/>
        <v>244263</v>
      </c>
      <c r="H750" s="97">
        <f t="shared" si="132"/>
        <v>70907</v>
      </c>
      <c r="I750" s="97">
        <f t="shared" si="132"/>
        <v>315170</v>
      </c>
      <c r="J750" s="51"/>
      <c r="K750" s="51"/>
      <c r="L750" s="51"/>
      <c r="M750" s="51"/>
      <c r="N750" s="52"/>
    </row>
    <row r="751" spans="1:14" ht="15" customHeight="1" x14ac:dyDescent="0.25">
      <c r="A751" s="58" t="s">
        <v>78</v>
      </c>
      <c r="B751" s="97">
        <f t="shared" ref="B751:I751" si="133">B744</f>
        <v>46</v>
      </c>
      <c r="C751" s="97">
        <f t="shared" si="133"/>
        <v>616</v>
      </c>
      <c r="D751" s="97">
        <f t="shared" si="133"/>
        <v>805</v>
      </c>
      <c r="E751" s="97">
        <f t="shared" si="133"/>
        <v>0</v>
      </c>
      <c r="F751" s="97">
        <f t="shared" si="133"/>
        <v>805</v>
      </c>
      <c r="G751" s="97">
        <f t="shared" si="133"/>
        <v>31738</v>
      </c>
      <c r="H751" s="97">
        <f t="shared" si="133"/>
        <v>0</v>
      </c>
      <c r="I751" s="97">
        <f t="shared" si="133"/>
        <v>31738</v>
      </c>
      <c r="J751" s="51"/>
      <c r="K751" s="51"/>
      <c r="L751" s="51"/>
      <c r="M751" s="51"/>
      <c r="N751" s="52"/>
    </row>
    <row r="752" spans="1:14" ht="15" customHeight="1" x14ac:dyDescent="0.25">
      <c r="A752" s="58" t="s">
        <v>60</v>
      </c>
      <c r="B752" s="97">
        <f t="shared" ref="B752:I752" si="134">B717</f>
        <v>2189</v>
      </c>
      <c r="C752" s="97">
        <f t="shared" si="134"/>
        <v>27217</v>
      </c>
      <c r="D752" s="97">
        <f t="shared" si="134"/>
        <v>1255</v>
      </c>
      <c r="E752" s="97">
        <f t="shared" si="134"/>
        <v>934</v>
      </c>
      <c r="F752" s="97">
        <f t="shared" si="134"/>
        <v>2189</v>
      </c>
      <c r="G752" s="97">
        <f t="shared" si="134"/>
        <v>13362</v>
      </c>
      <c r="H752" s="97">
        <f t="shared" si="134"/>
        <v>13855</v>
      </c>
      <c r="I752" s="97">
        <f t="shared" si="134"/>
        <v>27217</v>
      </c>
      <c r="J752" s="51"/>
      <c r="K752" s="58" t="s">
        <v>82</v>
      </c>
      <c r="L752" s="64">
        <f>SUM(L697+L717)</f>
        <v>23267586.280000001</v>
      </c>
      <c r="M752" s="64">
        <f>SUM(M697+M717)</f>
        <v>382464166.95000005</v>
      </c>
      <c r="N752" s="57"/>
    </row>
    <row r="753" spans="1:14" ht="15" customHeight="1" x14ac:dyDescent="0.25">
      <c r="A753" s="58" t="s">
        <v>79</v>
      </c>
      <c r="B753" s="97">
        <f>B746</f>
        <v>2125</v>
      </c>
      <c r="C753" s="97">
        <f t="shared" ref="C753:I753" si="135">C746</f>
        <v>30552</v>
      </c>
      <c r="D753" s="97">
        <f t="shared" si="135"/>
        <v>13742</v>
      </c>
      <c r="E753" s="97">
        <f t="shared" si="135"/>
        <v>7227</v>
      </c>
      <c r="F753" s="97">
        <f t="shared" si="135"/>
        <v>20969</v>
      </c>
      <c r="G753" s="97">
        <f t="shared" si="135"/>
        <v>252067</v>
      </c>
      <c r="H753" s="97">
        <f t="shared" si="135"/>
        <v>61988</v>
      </c>
      <c r="I753" s="97">
        <f t="shared" si="135"/>
        <v>314055</v>
      </c>
      <c r="J753" s="51"/>
      <c r="K753" s="58" t="s">
        <v>80</v>
      </c>
      <c r="L753" s="64">
        <f>SUM(L697+L723+L725+L744)</f>
        <v>1793953.9000000001</v>
      </c>
      <c r="M753" s="64">
        <f>SUM(M697+M723+M725+M744)</f>
        <v>16719144.499999998</v>
      </c>
      <c r="N753" s="60"/>
    </row>
    <row r="754" spans="1:14" ht="15" customHeight="1" x14ac:dyDescent="0.25">
      <c r="A754" s="58" t="s">
        <v>45</v>
      </c>
      <c r="B754" s="98" t="s">
        <v>65</v>
      </c>
      <c r="C754" s="99"/>
      <c r="D754" s="99"/>
      <c r="E754" s="99"/>
      <c r="F754" s="99"/>
      <c r="G754" s="99"/>
      <c r="H754" s="99"/>
      <c r="I754" s="100"/>
      <c r="J754" s="62"/>
      <c r="K754" s="58" t="s">
        <v>81</v>
      </c>
      <c r="L754" s="64">
        <f>SUM(L697+L717+L723+L725+L742+L744+L746)</f>
        <v>36746537.590000004</v>
      </c>
      <c r="M754" s="64">
        <f>SUM(M697+M717+M723+M725+M742+M744+M746)</f>
        <v>540630197.48000014</v>
      </c>
      <c r="N754" s="65"/>
    </row>
    <row r="759" spans="1:14" ht="15" customHeight="1" x14ac:dyDescent="0.25">
      <c r="A759" s="28" t="s">
        <v>83</v>
      </c>
      <c r="B759" s="28"/>
      <c r="C759" s="28"/>
      <c r="D759" s="29"/>
      <c r="E759" s="29"/>
      <c r="F759" s="28"/>
      <c r="G759" s="28"/>
      <c r="H759" s="28"/>
      <c r="I759" s="28"/>
      <c r="J759" s="28"/>
      <c r="K759" s="28" t="s">
        <v>84</v>
      </c>
      <c r="L759" s="28"/>
      <c r="M759" s="28"/>
      <c r="N759" s="28"/>
    </row>
    <row r="761" spans="1:14" ht="15" customHeight="1" x14ac:dyDescent="0.25">
      <c r="A761" s="24" t="s">
        <v>85</v>
      </c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6"/>
    </row>
    <row r="762" spans="1:14" ht="15" customHeight="1" x14ac:dyDescent="0.25">
      <c r="A762" s="30" t="s">
        <v>86</v>
      </c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2"/>
    </row>
    <row r="763" spans="1:14" ht="15" customHeight="1" x14ac:dyDescent="0.25">
      <c r="A763" s="33" t="s">
        <v>120</v>
      </c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5"/>
    </row>
    <row r="764" spans="1:14" ht="15" customHeight="1" x14ac:dyDescent="0.25">
      <c r="A764" s="36" t="s">
        <v>0</v>
      </c>
      <c r="B764" s="37" t="s">
        <v>6</v>
      </c>
      <c r="C764" s="37"/>
      <c r="D764" s="36" t="s">
        <v>7</v>
      </c>
      <c r="E764" s="36"/>
      <c r="F764" s="36"/>
      <c r="G764" s="36" t="s">
        <v>9</v>
      </c>
      <c r="H764" s="36"/>
      <c r="I764" s="36"/>
      <c r="J764" s="36" t="s">
        <v>0</v>
      </c>
      <c r="K764" s="37" t="s">
        <v>10</v>
      </c>
      <c r="L764" s="37" t="s">
        <v>11</v>
      </c>
      <c r="M764" s="37" t="s">
        <v>12</v>
      </c>
      <c r="N764" s="36" t="s">
        <v>13</v>
      </c>
    </row>
    <row r="765" spans="1:14" ht="15" customHeight="1" x14ac:dyDescent="0.25">
      <c r="A765" s="36"/>
      <c r="B765" s="37"/>
      <c r="C765" s="37"/>
      <c r="D765" s="36" t="s">
        <v>8</v>
      </c>
      <c r="E765" s="36"/>
      <c r="F765" s="36"/>
      <c r="G765" s="36" t="s">
        <v>8</v>
      </c>
      <c r="H765" s="36"/>
      <c r="I765" s="36"/>
      <c r="J765" s="36"/>
      <c r="K765" s="37"/>
      <c r="L765" s="37"/>
      <c r="M765" s="37"/>
      <c r="N765" s="36"/>
    </row>
    <row r="766" spans="1:14" ht="15" customHeight="1" x14ac:dyDescent="0.25">
      <c r="A766" s="36"/>
      <c r="B766" s="38" t="s">
        <v>1</v>
      </c>
      <c r="C766" s="38" t="s">
        <v>2</v>
      </c>
      <c r="D766" s="38" t="s">
        <v>3</v>
      </c>
      <c r="E766" s="38" t="s">
        <v>4</v>
      </c>
      <c r="F766" s="38" t="s">
        <v>5</v>
      </c>
      <c r="G766" s="38" t="s">
        <v>3</v>
      </c>
      <c r="H766" s="38" t="s">
        <v>4</v>
      </c>
      <c r="I766" s="38" t="s">
        <v>5</v>
      </c>
      <c r="J766" s="36"/>
      <c r="K766" s="37"/>
      <c r="L766" s="37"/>
      <c r="M766" s="37"/>
      <c r="N766" s="36"/>
    </row>
    <row r="767" spans="1:14" ht="15" customHeight="1" x14ac:dyDescent="0.25">
      <c r="A767" s="39">
        <v>1</v>
      </c>
      <c r="B767" s="40">
        <v>2</v>
      </c>
      <c r="C767" s="40">
        <v>3</v>
      </c>
      <c r="D767" s="40">
        <v>4</v>
      </c>
      <c r="E767" s="40">
        <v>5</v>
      </c>
      <c r="F767" s="40">
        <v>6</v>
      </c>
      <c r="G767" s="40">
        <v>7</v>
      </c>
      <c r="H767" s="40">
        <v>8</v>
      </c>
      <c r="I767" s="40">
        <v>9</v>
      </c>
      <c r="J767" s="40">
        <v>10</v>
      </c>
      <c r="K767" s="40">
        <v>11</v>
      </c>
      <c r="L767" s="40">
        <v>12</v>
      </c>
      <c r="M767" s="40">
        <v>13</v>
      </c>
      <c r="N767" s="41">
        <v>14</v>
      </c>
    </row>
    <row r="768" spans="1:14" ht="15" customHeight="1" x14ac:dyDescent="0.25">
      <c r="A768" s="42" t="s">
        <v>14</v>
      </c>
      <c r="B768" s="43" t="s">
        <v>15</v>
      </c>
      <c r="C768" s="43"/>
      <c r="D768" s="43"/>
      <c r="E768" s="44"/>
      <c r="F768" s="44"/>
      <c r="G768" s="44"/>
      <c r="H768" s="44"/>
      <c r="I768" s="45"/>
      <c r="J768" s="46" t="s">
        <v>14</v>
      </c>
      <c r="K768" s="47" t="s">
        <v>15</v>
      </c>
      <c r="L768" s="47"/>
      <c r="M768" s="47"/>
      <c r="N768" s="47"/>
    </row>
    <row r="769" spans="1:14" ht="15" customHeight="1" x14ac:dyDescent="0.25">
      <c r="A769" s="48"/>
      <c r="B769" s="49">
        <v>1</v>
      </c>
      <c r="C769" s="50" t="s">
        <v>57</v>
      </c>
      <c r="D769" s="50"/>
      <c r="E769" s="51"/>
      <c r="F769" s="51"/>
      <c r="G769" s="51"/>
      <c r="H769" s="51"/>
      <c r="I769" s="52"/>
      <c r="J769" s="53">
        <v>1</v>
      </c>
      <c r="K769" s="54" t="s">
        <v>16</v>
      </c>
      <c r="L769" s="55">
        <v>815227.52</v>
      </c>
      <c r="M769" s="56">
        <f>SUM(M693+L769)</f>
        <v>9544707.629999999</v>
      </c>
      <c r="N769" s="57"/>
    </row>
    <row r="770" spans="1:14" ht="15" customHeight="1" x14ac:dyDescent="0.25">
      <c r="A770" s="48"/>
      <c r="B770" s="51"/>
      <c r="C770" s="51"/>
      <c r="D770" s="51"/>
      <c r="E770" s="51"/>
      <c r="F770" s="51"/>
      <c r="G770" s="51"/>
      <c r="H770" s="51"/>
      <c r="I770" s="52"/>
      <c r="J770" s="53">
        <v>2</v>
      </c>
      <c r="K770" s="58" t="s">
        <v>17</v>
      </c>
      <c r="L770" s="59">
        <v>17649</v>
      </c>
      <c r="M770" s="56">
        <f>SUM(M694+L770)</f>
        <v>258505.2</v>
      </c>
      <c r="N770" s="60"/>
    </row>
    <row r="771" spans="1:14" ht="15" customHeight="1" x14ac:dyDescent="0.25">
      <c r="A771" s="48"/>
      <c r="B771" s="51"/>
      <c r="C771" s="51"/>
      <c r="D771" s="51"/>
      <c r="E771" s="51"/>
      <c r="F771" s="51"/>
      <c r="G771" s="51"/>
      <c r="H771" s="51"/>
      <c r="I771" s="52"/>
      <c r="J771" s="53">
        <v>3</v>
      </c>
      <c r="K771" s="58" t="s">
        <v>18</v>
      </c>
      <c r="L771" s="59">
        <v>28272</v>
      </c>
      <c r="M771" s="56">
        <f>SUM(M695+L771)</f>
        <v>285603.59999999998</v>
      </c>
      <c r="N771" s="60"/>
    </row>
    <row r="772" spans="1:14" ht="15" customHeight="1" x14ac:dyDescent="0.25">
      <c r="A772" s="61"/>
      <c r="B772" s="62"/>
      <c r="C772" s="62"/>
      <c r="D772" s="62"/>
      <c r="E772" s="62"/>
      <c r="F772" s="62"/>
      <c r="G772" s="62"/>
      <c r="H772" s="62"/>
      <c r="I772" s="63"/>
      <c r="J772" s="53">
        <v>4</v>
      </c>
      <c r="K772" s="58" t="s">
        <v>19</v>
      </c>
      <c r="L772" s="59">
        <v>20608</v>
      </c>
      <c r="M772" s="56">
        <f>SUM(M696+L772)</f>
        <v>317373.75</v>
      </c>
      <c r="N772" s="60"/>
    </row>
    <row r="773" spans="1:14" ht="15" customHeight="1" x14ac:dyDescent="0.25">
      <c r="A773" s="46" t="s">
        <v>20</v>
      </c>
      <c r="B773" s="53">
        <v>4</v>
      </c>
      <c r="C773" s="53">
        <f>SUM(C697+B773)</f>
        <v>55</v>
      </c>
      <c r="D773" s="53">
        <v>9363</v>
      </c>
      <c r="E773" s="53">
        <v>4746</v>
      </c>
      <c r="F773" s="53">
        <f>SUM(E773+D773)</f>
        <v>14109</v>
      </c>
      <c r="G773" s="53">
        <f>SUM(G697+D773)</f>
        <v>194518</v>
      </c>
      <c r="H773" s="53">
        <f>SUM(H697+E773)</f>
        <v>74533</v>
      </c>
      <c r="I773" s="53">
        <f>SUM(H773+G773)</f>
        <v>269051</v>
      </c>
      <c r="J773" s="47" t="s">
        <v>20</v>
      </c>
      <c r="K773" s="47"/>
      <c r="L773" s="64">
        <f>SUM(L769:L772)</f>
        <v>881756.52</v>
      </c>
      <c r="M773" s="64">
        <f t="shared" ref="M773" si="136">SUM(M769:M772)</f>
        <v>10406190.179999998</v>
      </c>
      <c r="N773" s="65"/>
    </row>
    <row r="774" spans="1:14" ht="15" customHeight="1" x14ac:dyDescent="0.25">
      <c r="A774" s="42" t="s">
        <v>58</v>
      </c>
      <c r="B774" s="43" t="s">
        <v>59</v>
      </c>
      <c r="C774" s="43"/>
      <c r="D774" s="43"/>
      <c r="E774" s="66"/>
      <c r="F774" s="66"/>
      <c r="G774" s="66"/>
      <c r="H774" s="66"/>
      <c r="I774" s="67"/>
      <c r="J774" s="46" t="s">
        <v>21</v>
      </c>
      <c r="K774" s="47" t="s">
        <v>22</v>
      </c>
      <c r="L774" s="47"/>
      <c r="M774" s="47"/>
      <c r="N774" s="47"/>
    </row>
    <row r="775" spans="1:14" ht="15" customHeight="1" x14ac:dyDescent="0.25">
      <c r="A775" s="48"/>
      <c r="B775" s="49">
        <v>1</v>
      </c>
      <c r="C775" s="51" t="s">
        <v>60</v>
      </c>
      <c r="D775" s="51"/>
      <c r="E775" s="51"/>
      <c r="F775" s="51"/>
      <c r="G775" s="51"/>
      <c r="H775" s="51"/>
      <c r="I775" s="52"/>
      <c r="J775" s="53">
        <v>1</v>
      </c>
      <c r="K775" s="68" t="s">
        <v>23</v>
      </c>
      <c r="L775" s="56">
        <v>4511478.93</v>
      </c>
      <c r="M775" s="56">
        <f t="shared" ref="M775:M782" si="137">SUM(M699+L775)</f>
        <v>71152622.049999997</v>
      </c>
      <c r="N775" s="57"/>
    </row>
    <row r="776" spans="1:14" ht="15" customHeight="1" x14ac:dyDescent="0.25">
      <c r="A776" s="48"/>
      <c r="B776" s="51"/>
      <c r="C776" s="51"/>
      <c r="D776" s="51"/>
      <c r="E776" s="51"/>
      <c r="F776" s="51"/>
      <c r="G776" s="51"/>
      <c r="H776" s="51"/>
      <c r="I776" s="52"/>
      <c r="J776" s="53">
        <v>2</v>
      </c>
      <c r="K776" s="69" t="s">
        <v>24</v>
      </c>
      <c r="L776" s="64">
        <v>3786125.18</v>
      </c>
      <c r="M776" s="56">
        <f t="shared" si="137"/>
        <v>61025067.689999998</v>
      </c>
      <c r="N776" s="60"/>
    </row>
    <row r="777" spans="1:14" ht="15" customHeight="1" x14ac:dyDescent="0.25">
      <c r="A777" s="48"/>
      <c r="B777" s="51"/>
      <c r="C777" s="51"/>
      <c r="D777" s="51"/>
      <c r="E777" s="51"/>
      <c r="F777" s="51"/>
      <c r="G777" s="51"/>
      <c r="H777" s="51"/>
      <c r="I777" s="52"/>
      <c r="J777" s="53">
        <v>3</v>
      </c>
      <c r="K777" s="69" t="s">
        <v>25</v>
      </c>
      <c r="L777" s="64">
        <v>12295592.9</v>
      </c>
      <c r="M777" s="56">
        <f t="shared" si="137"/>
        <v>178341883.24000001</v>
      </c>
      <c r="N777" s="60"/>
    </row>
    <row r="778" spans="1:14" ht="15" customHeight="1" x14ac:dyDescent="0.25">
      <c r="A778" s="48"/>
      <c r="B778" s="51"/>
      <c r="C778" s="51"/>
      <c r="D778" s="51"/>
      <c r="E778" s="51"/>
      <c r="F778" s="51"/>
      <c r="G778" s="51"/>
      <c r="H778" s="51"/>
      <c r="I778" s="52"/>
      <c r="J778" s="53">
        <v>4</v>
      </c>
      <c r="K778" s="69" t="s">
        <v>26</v>
      </c>
      <c r="L778" s="64">
        <v>257922.6</v>
      </c>
      <c r="M778" s="56">
        <f t="shared" si="137"/>
        <v>4273717.9399999995</v>
      </c>
      <c r="N778" s="60"/>
    </row>
    <row r="779" spans="1:14" ht="15" customHeight="1" x14ac:dyDescent="0.25">
      <c r="A779" s="48"/>
      <c r="B779" s="51"/>
      <c r="C779" s="51"/>
      <c r="D779" s="51"/>
      <c r="E779" s="51"/>
      <c r="F779" s="51"/>
      <c r="G779" s="51"/>
      <c r="H779" s="51"/>
      <c r="I779" s="52"/>
      <c r="J779" s="53">
        <v>5</v>
      </c>
      <c r="K779" s="69" t="s">
        <v>27</v>
      </c>
      <c r="L779" s="64">
        <v>570940</v>
      </c>
      <c r="M779" s="56">
        <f t="shared" si="137"/>
        <v>7517638.3999999994</v>
      </c>
      <c r="N779" s="60"/>
    </row>
    <row r="780" spans="1:14" ht="15" customHeight="1" x14ac:dyDescent="0.25">
      <c r="A780" s="48"/>
      <c r="B780" s="51"/>
      <c r="C780" s="51"/>
      <c r="D780" s="51"/>
      <c r="E780" s="51"/>
      <c r="F780" s="51"/>
      <c r="G780" s="51"/>
      <c r="H780" s="51"/>
      <c r="I780" s="52"/>
      <c r="J780" s="53">
        <v>6</v>
      </c>
      <c r="K780" s="69" t="s">
        <v>28</v>
      </c>
      <c r="L780" s="64">
        <v>1973250</v>
      </c>
      <c r="M780" s="56">
        <f t="shared" si="137"/>
        <v>31139225</v>
      </c>
      <c r="N780" s="60"/>
    </row>
    <row r="781" spans="1:14" ht="15" customHeight="1" x14ac:dyDescent="0.25">
      <c r="A781" s="48"/>
      <c r="B781" s="51"/>
      <c r="C781" s="51"/>
      <c r="D781" s="51"/>
      <c r="E781" s="51"/>
      <c r="F781" s="51"/>
      <c r="G781" s="51"/>
      <c r="H781" s="51"/>
      <c r="I781" s="52"/>
      <c r="J781" s="53">
        <v>7</v>
      </c>
      <c r="K781" s="69" t="s">
        <v>29</v>
      </c>
      <c r="L781" s="64">
        <v>1016400</v>
      </c>
      <c r="M781" s="56">
        <f t="shared" si="137"/>
        <v>11096662.5</v>
      </c>
      <c r="N781" s="60"/>
    </row>
    <row r="782" spans="1:14" ht="15" customHeight="1" x14ac:dyDescent="0.25">
      <c r="A782" s="48"/>
      <c r="B782" s="51"/>
      <c r="C782" s="51"/>
      <c r="D782" s="51"/>
      <c r="E782" s="51"/>
      <c r="F782" s="51"/>
      <c r="G782" s="51"/>
      <c r="H782" s="51"/>
      <c r="I782" s="52"/>
      <c r="J782" s="53">
        <v>8</v>
      </c>
      <c r="K782" s="69" t="s">
        <v>30</v>
      </c>
      <c r="L782" s="64">
        <v>69255</v>
      </c>
      <c r="M782" s="56">
        <f t="shared" si="137"/>
        <v>897720</v>
      </c>
      <c r="N782" s="60"/>
    </row>
    <row r="783" spans="1:14" ht="15" customHeight="1" x14ac:dyDescent="0.25">
      <c r="A783" s="48"/>
      <c r="B783" s="51"/>
      <c r="C783" s="51"/>
      <c r="D783" s="51"/>
      <c r="E783" s="51"/>
      <c r="F783" s="51"/>
      <c r="G783" s="51"/>
      <c r="H783" s="51"/>
      <c r="I783" s="52"/>
      <c r="J783" s="53">
        <v>9</v>
      </c>
      <c r="K783" s="69" t="s">
        <v>19</v>
      </c>
      <c r="L783" s="64">
        <v>1897726.25</v>
      </c>
      <c r="M783" s="56">
        <f>SUM(M707+L783)</f>
        <v>18847028.75</v>
      </c>
      <c r="N783" s="60"/>
    </row>
    <row r="784" spans="1:14" ht="15" customHeight="1" x14ac:dyDescent="0.25">
      <c r="A784" s="48"/>
      <c r="B784" s="51"/>
      <c r="C784" s="51"/>
      <c r="D784" s="51"/>
      <c r="E784" s="51"/>
      <c r="F784" s="51"/>
      <c r="G784" s="51"/>
      <c r="H784" s="51"/>
      <c r="I784" s="52"/>
      <c r="J784" s="53">
        <v>10</v>
      </c>
      <c r="K784" s="69" t="s">
        <v>31</v>
      </c>
      <c r="L784" s="64">
        <v>0</v>
      </c>
      <c r="M784" s="56">
        <f t="shared" ref="M784:M792" si="138">SUM(M708+L784)</f>
        <v>0</v>
      </c>
      <c r="N784" s="60"/>
    </row>
    <row r="785" spans="1:14" ht="15" customHeight="1" x14ac:dyDescent="0.25">
      <c r="A785" s="48"/>
      <c r="B785" s="51"/>
      <c r="C785" s="51"/>
      <c r="D785" s="51"/>
      <c r="E785" s="51"/>
      <c r="F785" s="51"/>
      <c r="G785" s="51"/>
      <c r="H785" s="51"/>
      <c r="I785" s="52"/>
      <c r="J785" s="53">
        <v>11</v>
      </c>
      <c r="K785" s="69" t="s">
        <v>32</v>
      </c>
      <c r="L785" s="64">
        <v>0</v>
      </c>
      <c r="M785" s="56">
        <f t="shared" si="138"/>
        <v>28502.79</v>
      </c>
      <c r="N785" s="60"/>
    </row>
    <row r="786" spans="1:14" ht="15" customHeight="1" x14ac:dyDescent="0.25">
      <c r="A786" s="48"/>
      <c r="B786" s="51"/>
      <c r="C786" s="51"/>
      <c r="D786" s="51"/>
      <c r="E786" s="51"/>
      <c r="F786" s="51"/>
      <c r="G786" s="51"/>
      <c r="H786" s="51"/>
      <c r="I786" s="52"/>
      <c r="J786" s="53">
        <v>12</v>
      </c>
      <c r="K786" s="69" t="s">
        <v>33</v>
      </c>
      <c r="L786" s="64">
        <v>383111.06</v>
      </c>
      <c r="M786" s="56">
        <f t="shared" si="138"/>
        <v>3529568.9000000004</v>
      </c>
      <c r="N786" s="60"/>
    </row>
    <row r="787" spans="1:14" ht="15" customHeight="1" x14ac:dyDescent="0.25">
      <c r="A787" s="48"/>
      <c r="B787" s="51"/>
      <c r="C787" s="51"/>
      <c r="D787" s="51"/>
      <c r="E787" s="51"/>
      <c r="F787" s="51"/>
      <c r="G787" s="51"/>
      <c r="H787" s="51"/>
      <c r="I787" s="52"/>
      <c r="J787" s="53">
        <v>13</v>
      </c>
      <c r="K787" s="69" t="s">
        <v>34</v>
      </c>
      <c r="L787" s="64">
        <v>1230570.23</v>
      </c>
      <c r="M787" s="56">
        <f t="shared" si="138"/>
        <v>11438819.73</v>
      </c>
      <c r="N787" s="60"/>
    </row>
    <row r="788" spans="1:14" ht="15" customHeight="1" x14ac:dyDescent="0.25">
      <c r="A788" s="48"/>
      <c r="B788" s="51"/>
      <c r="C788" s="51"/>
      <c r="D788" s="51"/>
      <c r="E788" s="51"/>
      <c r="F788" s="51"/>
      <c r="G788" s="51"/>
      <c r="H788" s="51"/>
      <c r="I788" s="52"/>
      <c r="J788" s="53">
        <v>14</v>
      </c>
      <c r="K788" s="69" t="s">
        <v>35</v>
      </c>
      <c r="L788" s="64">
        <v>44857.8</v>
      </c>
      <c r="M788" s="56">
        <f t="shared" si="138"/>
        <v>52562.100000000006</v>
      </c>
      <c r="N788" s="60"/>
    </row>
    <row r="789" spans="1:14" ht="15" customHeight="1" x14ac:dyDescent="0.25">
      <c r="A789" s="48"/>
      <c r="B789" s="51"/>
      <c r="C789" s="51"/>
      <c r="D789" s="51"/>
      <c r="E789" s="51"/>
      <c r="F789" s="51"/>
      <c r="G789" s="51"/>
      <c r="H789" s="51"/>
      <c r="I789" s="52"/>
      <c r="J789" s="53">
        <v>15</v>
      </c>
      <c r="K789" s="69" t="s">
        <v>36</v>
      </c>
      <c r="L789" s="64">
        <v>0</v>
      </c>
      <c r="M789" s="56">
        <f t="shared" si="138"/>
        <v>0</v>
      </c>
      <c r="N789" s="60"/>
    </row>
    <row r="790" spans="1:14" ht="15" customHeight="1" x14ac:dyDescent="0.25">
      <c r="A790" s="48"/>
      <c r="B790" s="51"/>
      <c r="C790" s="51"/>
      <c r="D790" s="51"/>
      <c r="E790" s="51"/>
      <c r="F790" s="51"/>
      <c r="G790" s="51"/>
      <c r="H790" s="51"/>
      <c r="I790" s="52"/>
      <c r="J790" s="53">
        <v>16</v>
      </c>
      <c r="K790" s="69" t="s">
        <v>37</v>
      </c>
      <c r="L790" s="64">
        <v>470.7</v>
      </c>
      <c r="M790" s="56">
        <f t="shared" si="138"/>
        <v>2164</v>
      </c>
      <c r="N790" s="60"/>
    </row>
    <row r="791" spans="1:14" ht="15" customHeight="1" x14ac:dyDescent="0.25">
      <c r="A791" s="48"/>
      <c r="B791" s="51"/>
      <c r="C791" s="51"/>
      <c r="D791" s="51"/>
      <c r="E791" s="51"/>
      <c r="F791" s="51"/>
      <c r="G791" s="51"/>
      <c r="H791" s="51"/>
      <c r="I791" s="52"/>
      <c r="J791" s="53">
        <v>17</v>
      </c>
      <c r="K791" s="69" t="s">
        <v>109</v>
      </c>
      <c r="L791" s="64">
        <v>121250</v>
      </c>
      <c r="M791" s="56">
        <f t="shared" si="138"/>
        <v>1755500</v>
      </c>
      <c r="N791" s="60"/>
    </row>
    <row r="792" spans="1:14" ht="15" customHeight="1" x14ac:dyDescent="0.25">
      <c r="A792" s="61"/>
      <c r="B792" s="62"/>
      <c r="C792" s="62"/>
      <c r="D792" s="62"/>
      <c r="E792" s="62"/>
      <c r="F792" s="62"/>
      <c r="G792" s="62"/>
      <c r="H792" s="62"/>
      <c r="I792" s="63"/>
      <c r="J792" s="53">
        <v>18</v>
      </c>
      <c r="K792" s="69" t="s">
        <v>38</v>
      </c>
      <c r="L792" s="64">
        <v>9.98</v>
      </c>
      <c r="M792" s="56">
        <f t="shared" si="138"/>
        <v>10.83</v>
      </c>
      <c r="N792" s="60"/>
    </row>
    <row r="793" spans="1:14" ht="15" customHeight="1" x14ac:dyDescent="0.25">
      <c r="A793" s="70" t="s">
        <v>60</v>
      </c>
      <c r="B793" s="53">
        <v>1484</v>
      </c>
      <c r="C793" s="53">
        <f>SUM(C717+B793)</f>
        <v>28701</v>
      </c>
      <c r="D793" s="53">
        <v>691</v>
      </c>
      <c r="E793" s="53">
        <v>793</v>
      </c>
      <c r="F793" s="53">
        <f>SUM(E793+D793)</f>
        <v>1484</v>
      </c>
      <c r="G793" s="53">
        <f>SUM(G717+D793)</f>
        <v>14053</v>
      </c>
      <c r="H793" s="53">
        <f>SUM(H717+E793)</f>
        <v>14648</v>
      </c>
      <c r="I793" s="53">
        <f>SUM(H793+G793)</f>
        <v>28701</v>
      </c>
      <c r="J793" s="47" t="s">
        <v>39</v>
      </c>
      <c r="K793" s="47"/>
      <c r="L793" s="64">
        <f t="shared" ref="L793:M793" si="139">SUM(L775:L792)</f>
        <v>28158960.629999999</v>
      </c>
      <c r="M793" s="64">
        <f t="shared" si="139"/>
        <v>401098693.92000002</v>
      </c>
      <c r="N793" s="60"/>
    </row>
    <row r="794" spans="1:14" ht="15" customHeight="1" x14ac:dyDescent="0.25">
      <c r="A794" s="71"/>
      <c r="B794" s="51"/>
      <c r="C794" s="51"/>
      <c r="D794" s="51"/>
      <c r="E794" s="51"/>
      <c r="F794" s="51"/>
      <c r="G794" s="51"/>
      <c r="H794" s="51"/>
      <c r="I794" s="51"/>
      <c r="J794" s="72" t="s">
        <v>40</v>
      </c>
      <c r="K794" s="73"/>
      <c r="L794" s="74">
        <f>SUM(L773+L793)</f>
        <v>29040717.149999999</v>
      </c>
      <c r="M794" s="74">
        <f>SUM(M773+M793)</f>
        <v>411504884.10000002</v>
      </c>
      <c r="N794" s="65"/>
    </row>
    <row r="795" spans="1:14" ht="15" customHeight="1" x14ac:dyDescent="0.25">
      <c r="A795" s="42" t="s">
        <v>61</v>
      </c>
      <c r="B795" s="43" t="s">
        <v>62</v>
      </c>
      <c r="C795" s="43"/>
      <c r="D795" s="43"/>
      <c r="E795" s="66"/>
      <c r="F795" s="66"/>
      <c r="G795" s="66"/>
      <c r="H795" s="66"/>
      <c r="I795" s="67"/>
      <c r="J795" s="46" t="s">
        <v>41</v>
      </c>
      <c r="K795" s="47" t="s">
        <v>42</v>
      </c>
      <c r="L795" s="47"/>
      <c r="M795" s="47"/>
      <c r="N795" s="47"/>
    </row>
    <row r="796" spans="1:14" ht="15" customHeight="1" x14ac:dyDescent="0.25">
      <c r="A796" s="48"/>
      <c r="B796" s="51"/>
      <c r="C796" s="51"/>
      <c r="D796" s="51"/>
      <c r="E796" s="51"/>
      <c r="F796" s="51"/>
      <c r="G796" s="51"/>
      <c r="H796" s="51"/>
      <c r="I796" s="52"/>
      <c r="J796" s="53">
        <v>1</v>
      </c>
      <c r="K796" s="54" t="s">
        <v>16</v>
      </c>
      <c r="L796" s="56">
        <v>639740.36</v>
      </c>
      <c r="M796" s="56">
        <f>SUM(M720+L796)</f>
        <v>6625862.0000000009</v>
      </c>
      <c r="N796" s="57"/>
    </row>
    <row r="797" spans="1:14" ht="15" customHeight="1" x14ac:dyDescent="0.25">
      <c r="A797" s="48"/>
      <c r="B797" s="51"/>
      <c r="C797" s="51"/>
      <c r="D797" s="51"/>
      <c r="E797" s="51"/>
      <c r="F797" s="51"/>
      <c r="G797" s="51"/>
      <c r="H797" s="51"/>
      <c r="I797" s="52"/>
      <c r="J797" s="53">
        <v>2</v>
      </c>
      <c r="K797" s="58" t="s">
        <v>17</v>
      </c>
      <c r="L797" s="64">
        <v>40527</v>
      </c>
      <c r="M797" s="56">
        <f>SUM(M721+L797)</f>
        <v>442962.6</v>
      </c>
      <c r="N797" s="60"/>
    </row>
    <row r="798" spans="1:14" ht="15" customHeight="1" x14ac:dyDescent="0.25">
      <c r="A798" s="61"/>
      <c r="B798" s="62"/>
      <c r="C798" s="62"/>
      <c r="D798" s="62"/>
      <c r="E798" s="62"/>
      <c r="F798" s="62"/>
      <c r="G798" s="62"/>
      <c r="H798" s="62"/>
      <c r="I798" s="63"/>
      <c r="J798" s="75">
        <v>3</v>
      </c>
      <c r="K798" s="76" t="s">
        <v>18</v>
      </c>
      <c r="L798" s="77">
        <v>47604</v>
      </c>
      <c r="M798" s="56">
        <f>SUM(M722+L798)</f>
        <v>436944</v>
      </c>
      <c r="N798" s="60"/>
    </row>
    <row r="799" spans="1:14" ht="15" customHeight="1" x14ac:dyDescent="0.25">
      <c r="A799" s="46" t="s">
        <v>43</v>
      </c>
      <c r="B799" s="53">
        <v>7</v>
      </c>
      <c r="C799" s="53">
        <f>SUM(C723+B799)</f>
        <v>60</v>
      </c>
      <c r="D799" s="53">
        <v>14537</v>
      </c>
      <c r="E799" s="53">
        <v>0</v>
      </c>
      <c r="F799" s="53">
        <f>SUM(E799+D799)</f>
        <v>14537</v>
      </c>
      <c r="G799" s="53">
        <f>SUM(G723+D799)</f>
        <v>73645</v>
      </c>
      <c r="H799" s="53">
        <f>SUM(H723+E799)</f>
        <v>1120</v>
      </c>
      <c r="I799" s="53">
        <f>SUM(H799+G799)</f>
        <v>74765</v>
      </c>
      <c r="J799" s="58"/>
      <c r="K799" s="58" t="s">
        <v>43</v>
      </c>
      <c r="L799" s="64">
        <f t="shared" ref="L799:M799" si="140">SUM(L796:L798)</f>
        <v>727871.36</v>
      </c>
      <c r="M799" s="64">
        <f t="shared" si="140"/>
        <v>7505768.6000000006</v>
      </c>
      <c r="N799" s="65"/>
    </row>
    <row r="800" spans="1:14" ht="15" customHeight="1" x14ac:dyDescent="0.25">
      <c r="A800" s="46" t="s">
        <v>63</v>
      </c>
      <c r="B800" s="78" t="s">
        <v>64</v>
      </c>
      <c r="C800" s="79"/>
      <c r="D800" s="80" t="s">
        <v>65</v>
      </c>
      <c r="E800" s="81"/>
      <c r="F800" s="81"/>
      <c r="G800" s="81"/>
      <c r="H800" s="81"/>
      <c r="I800" s="82"/>
      <c r="J800" s="46" t="s">
        <v>44</v>
      </c>
      <c r="K800" s="47" t="s">
        <v>45</v>
      </c>
      <c r="L800" s="47"/>
      <c r="M800" s="47"/>
      <c r="N800" s="47"/>
    </row>
    <row r="801" spans="1:14" ht="15" customHeight="1" x14ac:dyDescent="0.25">
      <c r="A801" s="46" t="s">
        <v>46</v>
      </c>
      <c r="B801" s="83" t="s">
        <v>66</v>
      </c>
      <c r="C801" s="83"/>
      <c r="D801" s="83"/>
      <c r="E801" s="83"/>
      <c r="F801" s="83"/>
      <c r="G801" s="83"/>
      <c r="H801" s="83"/>
      <c r="I801" s="83"/>
      <c r="J801" s="47" t="s">
        <v>46</v>
      </c>
      <c r="K801" s="73"/>
      <c r="L801" s="74">
        <v>0</v>
      </c>
      <c r="M801" s="56">
        <f>SUM(M725+L801)</f>
        <v>0</v>
      </c>
      <c r="N801" s="52"/>
    </row>
    <row r="802" spans="1:14" ht="15" customHeight="1" x14ac:dyDescent="0.25">
      <c r="A802" s="42" t="s">
        <v>47</v>
      </c>
      <c r="B802" s="84" t="s">
        <v>48</v>
      </c>
      <c r="C802" s="84"/>
      <c r="D802" s="84"/>
      <c r="E802" s="66"/>
      <c r="F802" s="66"/>
      <c r="G802" s="66"/>
      <c r="H802" s="66"/>
      <c r="I802" s="67"/>
      <c r="J802" s="46" t="s">
        <v>47</v>
      </c>
      <c r="K802" s="47" t="s">
        <v>48</v>
      </c>
      <c r="L802" s="47"/>
      <c r="M802" s="47"/>
      <c r="N802" s="47"/>
    </row>
    <row r="803" spans="1:14" ht="15" customHeight="1" x14ac:dyDescent="0.25">
      <c r="A803" s="48"/>
      <c r="B803" s="51"/>
      <c r="C803" s="51"/>
      <c r="D803" s="51"/>
      <c r="E803" s="51"/>
      <c r="F803" s="51"/>
      <c r="G803" s="51"/>
      <c r="H803" s="51"/>
      <c r="I803" s="52"/>
      <c r="J803" s="85">
        <v>1</v>
      </c>
      <c r="K803" s="68" t="s">
        <v>31</v>
      </c>
      <c r="L803" s="56">
        <v>10801827.5</v>
      </c>
      <c r="M803" s="56">
        <f t="shared" ref="M803:M817" si="141">SUM(M727+L803)</f>
        <v>121526590.67</v>
      </c>
      <c r="N803" s="57"/>
    </row>
    <row r="804" spans="1:14" ht="15" customHeight="1" x14ac:dyDescent="0.25">
      <c r="A804" s="48"/>
      <c r="B804" s="51"/>
      <c r="C804" s="51"/>
      <c r="D804" s="51"/>
      <c r="E804" s="51"/>
      <c r="F804" s="51"/>
      <c r="G804" s="51"/>
      <c r="H804" s="51"/>
      <c r="I804" s="52"/>
      <c r="J804" s="53">
        <v>2</v>
      </c>
      <c r="K804" s="69" t="s">
        <v>28</v>
      </c>
      <c r="L804" s="64">
        <v>1107546.25</v>
      </c>
      <c r="M804" s="56">
        <f t="shared" si="141"/>
        <v>13632949.630000001</v>
      </c>
      <c r="N804" s="60"/>
    </row>
    <row r="805" spans="1:14" ht="15" customHeight="1" x14ac:dyDescent="0.25">
      <c r="A805" s="48"/>
      <c r="B805" s="51"/>
      <c r="C805" s="51"/>
      <c r="D805" s="51"/>
      <c r="E805" s="51"/>
      <c r="F805" s="51"/>
      <c r="G805" s="51"/>
      <c r="H805" s="51"/>
      <c r="I805" s="52"/>
      <c r="J805" s="53">
        <v>3</v>
      </c>
      <c r="K805" s="69" t="s">
        <v>49</v>
      </c>
      <c r="L805" s="64">
        <v>0</v>
      </c>
      <c r="M805" s="56">
        <f t="shared" si="141"/>
        <v>605417.28</v>
      </c>
      <c r="N805" s="60"/>
    </row>
    <row r="806" spans="1:14" ht="15" customHeight="1" x14ac:dyDescent="0.25">
      <c r="A806" s="48"/>
      <c r="B806" s="51"/>
      <c r="C806" s="51"/>
      <c r="D806" s="51"/>
      <c r="E806" s="51"/>
      <c r="F806" s="51"/>
      <c r="G806" s="51"/>
      <c r="H806" s="51"/>
      <c r="I806" s="52"/>
      <c r="J806" s="53">
        <v>4</v>
      </c>
      <c r="K806" s="69" t="s">
        <v>33</v>
      </c>
      <c r="L806" s="64">
        <v>8942.5</v>
      </c>
      <c r="M806" s="56">
        <f t="shared" si="141"/>
        <v>71157.5</v>
      </c>
      <c r="N806" s="60"/>
    </row>
    <row r="807" spans="1:14" ht="15" customHeight="1" x14ac:dyDescent="0.25">
      <c r="A807" s="48"/>
      <c r="B807" s="51"/>
      <c r="C807" s="51"/>
      <c r="D807" s="51"/>
      <c r="E807" s="51"/>
      <c r="F807" s="51"/>
      <c r="G807" s="51"/>
      <c r="H807" s="51"/>
      <c r="I807" s="52"/>
      <c r="J807" s="53">
        <v>5</v>
      </c>
      <c r="K807" s="69" t="s">
        <v>50</v>
      </c>
      <c r="L807" s="64">
        <v>1251950</v>
      </c>
      <c r="M807" s="56">
        <f t="shared" si="141"/>
        <v>13217050</v>
      </c>
      <c r="N807" s="60"/>
    </row>
    <row r="808" spans="1:14" ht="15" customHeight="1" x14ac:dyDescent="0.25">
      <c r="A808" s="48"/>
      <c r="B808" s="51"/>
      <c r="C808" s="51"/>
      <c r="D808" s="51"/>
      <c r="E808" s="51"/>
      <c r="F808" s="51"/>
      <c r="G808" s="51"/>
      <c r="H808" s="51"/>
      <c r="I808" s="52"/>
      <c r="J808" s="53">
        <v>6</v>
      </c>
      <c r="K808" s="69" t="s">
        <v>32</v>
      </c>
      <c r="L808" s="64">
        <v>0</v>
      </c>
      <c r="M808" s="56">
        <f t="shared" si="141"/>
        <v>2685.86</v>
      </c>
      <c r="N808" s="60"/>
    </row>
    <row r="809" spans="1:14" ht="15" customHeight="1" x14ac:dyDescent="0.25">
      <c r="A809" s="48"/>
      <c r="B809" s="51"/>
      <c r="C809" s="51"/>
      <c r="D809" s="51"/>
      <c r="E809" s="51"/>
      <c r="F809" s="51"/>
      <c r="G809" s="51"/>
      <c r="H809" s="51"/>
      <c r="I809" s="52"/>
      <c r="J809" s="53">
        <v>7</v>
      </c>
      <c r="K809" s="69" t="s">
        <v>51</v>
      </c>
      <c r="L809" s="64">
        <v>0</v>
      </c>
      <c r="M809" s="56">
        <f t="shared" si="141"/>
        <v>214540</v>
      </c>
      <c r="N809" s="60"/>
    </row>
    <row r="810" spans="1:14" ht="15" customHeight="1" x14ac:dyDescent="0.25">
      <c r="A810" s="48"/>
      <c r="B810" s="51"/>
      <c r="C810" s="51"/>
      <c r="D810" s="51"/>
      <c r="E810" s="51"/>
      <c r="F810" s="51"/>
      <c r="G810" s="51"/>
      <c r="H810" s="51"/>
      <c r="I810" s="52"/>
      <c r="J810" s="53">
        <v>8</v>
      </c>
      <c r="K810" s="69" t="s">
        <v>52</v>
      </c>
      <c r="L810" s="64">
        <v>1529905</v>
      </c>
      <c r="M810" s="56">
        <f t="shared" si="141"/>
        <v>13902285</v>
      </c>
      <c r="N810" s="60"/>
    </row>
    <row r="811" spans="1:14" ht="15" customHeight="1" x14ac:dyDescent="0.25">
      <c r="A811" s="48"/>
      <c r="B811" s="51"/>
      <c r="C811" s="51"/>
      <c r="D811" s="51"/>
      <c r="E811" s="51"/>
      <c r="F811" s="51"/>
      <c r="G811" s="51"/>
      <c r="H811" s="51"/>
      <c r="I811" s="52"/>
      <c r="J811" s="53">
        <v>9</v>
      </c>
      <c r="K811" s="69" t="s">
        <v>53</v>
      </c>
      <c r="L811" s="64">
        <v>0</v>
      </c>
      <c r="M811" s="56">
        <f t="shared" si="141"/>
        <v>0</v>
      </c>
      <c r="N811" s="60"/>
    </row>
    <row r="812" spans="1:14" ht="15" customHeight="1" x14ac:dyDescent="0.25">
      <c r="A812" s="48"/>
      <c r="B812" s="51"/>
      <c r="C812" s="51"/>
      <c r="D812" s="51"/>
      <c r="E812" s="51"/>
      <c r="F812" s="51"/>
      <c r="G812" s="51"/>
      <c r="H812" s="51"/>
      <c r="I812" s="52"/>
      <c r="J812" s="53">
        <v>10</v>
      </c>
      <c r="K812" s="69" t="s">
        <v>30</v>
      </c>
      <c r="L812" s="64">
        <v>0</v>
      </c>
      <c r="M812" s="56">
        <f t="shared" si="141"/>
        <v>0</v>
      </c>
      <c r="N812" s="60"/>
    </row>
    <row r="813" spans="1:14" ht="15" customHeight="1" x14ac:dyDescent="0.25">
      <c r="A813" s="48"/>
      <c r="B813" s="51"/>
      <c r="C813" s="51"/>
      <c r="D813" s="51"/>
      <c r="E813" s="51"/>
      <c r="F813" s="51"/>
      <c r="G813" s="51"/>
      <c r="H813" s="51"/>
      <c r="I813" s="52"/>
      <c r="J813" s="53">
        <v>11</v>
      </c>
      <c r="K813" s="69" t="s">
        <v>27</v>
      </c>
      <c r="L813" s="64">
        <v>445306</v>
      </c>
      <c r="M813" s="56">
        <f t="shared" si="141"/>
        <v>2870453</v>
      </c>
      <c r="N813" s="60"/>
    </row>
    <row r="814" spans="1:14" ht="15" customHeight="1" x14ac:dyDescent="0.25">
      <c r="A814" s="48"/>
      <c r="B814" s="51"/>
      <c r="C814" s="51"/>
      <c r="D814" s="51"/>
      <c r="E814" s="51"/>
      <c r="F814" s="51"/>
      <c r="G814" s="51"/>
      <c r="H814" s="51"/>
      <c r="I814" s="52"/>
      <c r="J814" s="53">
        <v>12</v>
      </c>
      <c r="K814" s="69" t="s">
        <v>54</v>
      </c>
      <c r="L814" s="64">
        <v>0</v>
      </c>
      <c r="M814" s="56">
        <f t="shared" si="141"/>
        <v>73668</v>
      </c>
      <c r="N814" s="60"/>
    </row>
    <row r="815" spans="1:14" ht="15" customHeight="1" x14ac:dyDescent="0.25">
      <c r="A815" s="48"/>
      <c r="B815" s="51"/>
      <c r="C815" s="51"/>
      <c r="D815" s="51"/>
      <c r="E815" s="51"/>
      <c r="F815" s="51"/>
      <c r="G815" s="51"/>
      <c r="H815" s="51"/>
      <c r="I815" s="52"/>
      <c r="J815" s="53">
        <v>13</v>
      </c>
      <c r="K815" s="69" t="s">
        <v>108</v>
      </c>
      <c r="L815" s="64">
        <v>0</v>
      </c>
      <c r="M815" s="56">
        <f t="shared" si="141"/>
        <v>0</v>
      </c>
      <c r="N815" s="60"/>
    </row>
    <row r="816" spans="1:14" ht="15" customHeight="1" x14ac:dyDescent="0.25">
      <c r="A816" s="48"/>
      <c r="B816" s="51"/>
      <c r="C816" s="51"/>
      <c r="D816" s="51"/>
      <c r="E816" s="51"/>
      <c r="F816" s="51"/>
      <c r="G816" s="51"/>
      <c r="H816" s="51"/>
      <c r="I816" s="52"/>
      <c r="J816" s="53">
        <v>14</v>
      </c>
      <c r="K816" s="69" t="s">
        <v>55</v>
      </c>
      <c r="L816" s="64">
        <v>0</v>
      </c>
      <c r="M816" s="56">
        <f t="shared" si="141"/>
        <v>0</v>
      </c>
      <c r="N816" s="60"/>
    </row>
    <row r="817" spans="1:14" ht="15" customHeight="1" x14ac:dyDescent="0.25">
      <c r="A817" s="61"/>
      <c r="B817" s="62"/>
      <c r="C817" s="62"/>
      <c r="D817" s="62"/>
      <c r="E817" s="62"/>
      <c r="F817" s="62"/>
      <c r="G817" s="62"/>
      <c r="H817" s="62"/>
      <c r="I817" s="63"/>
      <c r="J817" s="75">
        <v>15</v>
      </c>
      <c r="K817" s="76" t="s">
        <v>38</v>
      </c>
      <c r="L817" s="64">
        <v>0</v>
      </c>
      <c r="M817" s="56">
        <f t="shared" si="141"/>
        <v>0</v>
      </c>
      <c r="N817" s="60"/>
    </row>
    <row r="818" spans="1:14" ht="15" customHeight="1" x14ac:dyDescent="0.25">
      <c r="A818" s="46" t="s">
        <v>56</v>
      </c>
      <c r="B818" s="53">
        <v>0</v>
      </c>
      <c r="C818" s="53">
        <v>0</v>
      </c>
      <c r="D818" s="53">
        <f t="shared" ref="D818:E818" si="142">SUM(D773+D799)</f>
        <v>23900</v>
      </c>
      <c r="E818" s="53">
        <f t="shared" si="142"/>
        <v>4746</v>
      </c>
      <c r="F818" s="53">
        <f>SUM(E818+D818)</f>
        <v>28646</v>
      </c>
      <c r="G818" s="53">
        <f>SUM(G773+G799)</f>
        <v>268163</v>
      </c>
      <c r="H818" s="53">
        <f>SUM(H773+H799)</f>
        <v>75653</v>
      </c>
      <c r="I818" s="53">
        <f>SUM(H818+G818)</f>
        <v>343816</v>
      </c>
      <c r="J818" s="47" t="s">
        <v>56</v>
      </c>
      <c r="K818" s="47"/>
      <c r="L818" s="64">
        <f t="shared" ref="L818" si="143">SUM(L803:L817)</f>
        <v>15145477.25</v>
      </c>
      <c r="M818" s="64">
        <f>SUM(M803:M817)</f>
        <v>166116796.94000003</v>
      </c>
      <c r="N818" s="65"/>
    </row>
    <row r="819" spans="1:14" ht="15" customHeight="1" x14ac:dyDescent="0.25">
      <c r="A819" s="46" t="s">
        <v>67</v>
      </c>
      <c r="B819" s="47" t="s">
        <v>68</v>
      </c>
      <c r="C819" s="47"/>
      <c r="D819" s="47"/>
      <c r="E819" s="58"/>
      <c r="F819" s="58"/>
      <c r="G819" s="58"/>
      <c r="H819" s="58"/>
      <c r="I819" s="58"/>
      <c r="J819" s="46" t="s">
        <v>67</v>
      </c>
      <c r="K819" s="86" t="s">
        <v>69</v>
      </c>
      <c r="L819" s="87"/>
      <c r="M819" s="87"/>
      <c r="N819" s="88"/>
    </row>
    <row r="820" spans="1:14" ht="30.75" customHeight="1" x14ac:dyDescent="0.25">
      <c r="A820" s="89" t="s">
        <v>70</v>
      </c>
      <c r="B820" s="75">
        <v>24</v>
      </c>
      <c r="C820" s="75">
        <f>SUM(C744+B820)</f>
        <v>640</v>
      </c>
      <c r="D820" s="75">
        <v>7992</v>
      </c>
      <c r="E820" s="75">
        <v>0</v>
      </c>
      <c r="F820" s="75">
        <f>SUM(E820+D820)</f>
        <v>7992</v>
      </c>
      <c r="G820" s="75">
        <f>SUM(G744+D820)</f>
        <v>39730</v>
      </c>
      <c r="H820" s="75">
        <f>SUM(H744+E820)</f>
        <v>0</v>
      </c>
      <c r="I820" s="75">
        <f>SUM(H820+G820)</f>
        <v>39730</v>
      </c>
      <c r="J820" s="90" t="s">
        <v>70</v>
      </c>
      <c r="K820" s="91" t="s">
        <v>105</v>
      </c>
      <c r="L820" s="59">
        <v>10459.4</v>
      </c>
      <c r="M820" s="59">
        <f>SUM(M744+L820)</f>
        <v>427273.00000000006</v>
      </c>
      <c r="N820" s="92"/>
    </row>
    <row r="821" spans="1:14" ht="15" customHeight="1" x14ac:dyDescent="0.25">
      <c r="A821" s="46" t="s">
        <v>71</v>
      </c>
      <c r="B821" s="93" t="s">
        <v>72</v>
      </c>
      <c r="C821" s="93"/>
      <c r="D821" s="93"/>
      <c r="E821" s="58"/>
      <c r="F821" s="58"/>
      <c r="G821" s="58"/>
      <c r="H821" s="58"/>
      <c r="I821" s="58"/>
      <c r="J821" s="46" t="s">
        <v>71</v>
      </c>
      <c r="K821" s="86" t="s">
        <v>72</v>
      </c>
      <c r="L821" s="87"/>
      <c r="M821" s="87"/>
      <c r="N821" s="88"/>
    </row>
    <row r="822" spans="1:14" ht="54" customHeight="1" x14ac:dyDescent="0.25">
      <c r="A822" s="89" t="s">
        <v>73</v>
      </c>
      <c r="B822" s="75">
        <v>3314</v>
      </c>
      <c r="C822" s="75">
        <f>SUM(C746+B822)</f>
        <v>33866</v>
      </c>
      <c r="D822" s="75">
        <v>18023</v>
      </c>
      <c r="E822" s="75">
        <v>7269</v>
      </c>
      <c r="F822" s="75">
        <f>SUM(E822+D822)</f>
        <v>25292</v>
      </c>
      <c r="G822" s="75">
        <f>SUM(G746+D822)</f>
        <v>270090</v>
      </c>
      <c r="H822" s="75">
        <f>SUM(H746+E822)</f>
        <v>69257</v>
      </c>
      <c r="I822" s="75">
        <f>SUM(H822+G822)</f>
        <v>339347</v>
      </c>
      <c r="J822" s="90" t="s">
        <v>106</v>
      </c>
      <c r="K822" s="94" t="s">
        <v>107</v>
      </c>
      <c r="L822" s="95">
        <v>0</v>
      </c>
      <c r="M822" s="96">
        <f>SUM(L822+M746)</f>
        <v>0</v>
      </c>
      <c r="N822" s="92"/>
    </row>
    <row r="823" spans="1:14" ht="15" customHeight="1" x14ac:dyDescent="0.25">
      <c r="A823" s="47" t="s">
        <v>74</v>
      </c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</row>
    <row r="824" spans="1:14" ht="15" customHeight="1" x14ac:dyDescent="0.25">
      <c r="A824" s="58" t="s">
        <v>75</v>
      </c>
      <c r="B824" s="97">
        <f t="shared" ref="B824:I824" si="144">B773</f>
        <v>4</v>
      </c>
      <c r="C824" s="97">
        <f t="shared" si="144"/>
        <v>55</v>
      </c>
      <c r="D824" s="97">
        <f t="shared" si="144"/>
        <v>9363</v>
      </c>
      <c r="E824" s="97">
        <f t="shared" si="144"/>
        <v>4746</v>
      </c>
      <c r="F824" s="97">
        <f t="shared" si="144"/>
        <v>14109</v>
      </c>
      <c r="G824" s="97">
        <f t="shared" si="144"/>
        <v>194518</v>
      </c>
      <c r="H824" s="97">
        <f t="shared" si="144"/>
        <v>74533</v>
      </c>
      <c r="I824" s="97">
        <f t="shared" si="144"/>
        <v>269051</v>
      </c>
      <c r="J824" s="51"/>
      <c r="K824" s="51"/>
      <c r="L824" s="51"/>
      <c r="M824" s="51"/>
      <c r="N824" s="52"/>
    </row>
    <row r="825" spans="1:14" ht="15" customHeight="1" x14ac:dyDescent="0.25">
      <c r="A825" s="58" t="s">
        <v>76</v>
      </c>
      <c r="B825" s="97">
        <f t="shared" ref="B825:I825" si="145">B799</f>
        <v>7</v>
      </c>
      <c r="C825" s="97">
        <f t="shared" si="145"/>
        <v>60</v>
      </c>
      <c r="D825" s="97">
        <f t="shared" si="145"/>
        <v>14537</v>
      </c>
      <c r="E825" s="97">
        <f t="shared" si="145"/>
        <v>0</v>
      </c>
      <c r="F825" s="97">
        <f t="shared" si="145"/>
        <v>14537</v>
      </c>
      <c r="G825" s="97">
        <f t="shared" si="145"/>
        <v>73645</v>
      </c>
      <c r="H825" s="97">
        <f t="shared" si="145"/>
        <v>1120</v>
      </c>
      <c r="I825" s="97">
        <f t="shared" si="145"/>
        <v>74765</v>
      </c>
      <c r="J825" s="51"/>
      <c r="K825" s="51"/>
      <c r="L825" s="51"/>
      <c r="M825" s="51"/>
      <c r="N825" s="52"/>
    </row>
    <row r="826" spans="1:14" ht="15" customHeight="1" x14ac:dyDescent="0.25">
      <c r="A826" s="58" t="s">
        <v>77</v>
      </c>
      <c r="B826" s="97">
        <f>SUM(B824:B825)</f>
        <v>11</v>
      </c>
      <c r="C826" s="97">
        <f t="shared" ref="C826:I826" si="146">SUM(C824:C825)</f>
        <v>115</v>
      </c>
      <c r="D826" s="97">
        <f t="shared" si="146"/>
        <v>23900</v>
      </c>
      <c r="E826" s="97">
        <f t="shared" si="146"/>
        <v>4746</v>
      </c>
      <c r="F826" s="97">
        <f t="shared" si="146"/>
        <v>28646</v>
      </c>
      <c r="G826" s="97">
        <f t="shared" si="146"/>
        <v>268163</v>
      </c>
      <c r="H826" s="97">
        <f t="shared" si="146"/>
        <v>75653</v>
      </c>
      <c r="I826" s="97">
        <f t="shared" si="146"/>
        <v>343816</v>
      </c>
      <c r="J826" s="51"/>
      <c r="K826" s="51"/>
      <c r="L826" s="51"/>
      <c r="M826" s="51"/>
      <c r="N826" s="52"/>
    </row>
    <row r="827" spans="1:14" ht="15" customHeight="1" x14ac:dyDescent="0.25">
      <c r="A827" s="58" t="s">
        <v>78</v>
      </c>
      <c r="B827" s="97">
        <f t="shared" ref="B827:I827" si="147">B820</f>
        <v>24</v>
      </c>
      <c r="C827" s="97">
        <f t="shared" si="147"/>
        <v>640</v>
      </c>
      <c r="D827" s="97">
        <f t="shared" si="147"/>
        <v>7992</v>
      </c>
      <c r="E827" s="97">
        <f t="shared" si="147"/>
        <v>0</v>
      </c>
      <c r="F827" s="97">
        <f t="shared" si="147"/>
        <v>7992</v>
      </c>
      <c r="G827" s="97">
        <f t="shared" si="147"/>
        <v>39730</v>
      </c>
      <c r="H827" s="97">
        <f t="shared" si="147"/>
        <v>0</v>
      </c>
      <c r="I827" s="97">
        <f t="shared" si="147"/>
        <v>39730</v>
      </c>
      <c r="J827" s="51"/>
      <c r="K827" s="51"/>
      <c r="L827" s="51"/>
      <c r="M827" s="51"/>
      <c r="N827" s="52"/>
    </row>
    <row r="828" spans="1:14" ht="15" customHeight="1" x14ac:dyDescent="0.25">
      <c r="A828" s="58" t="s">
        <v>60</v>
      </c>
      <c r="B828" s="97">
        <f t="shared" ref="B828:I828" si="148">B793</f>
        <v>1484</v>
      </c>
      <c r="C828" s="97">
        <f t="shared" si="148"/>
        <v>28701</v>
      </c>
      <c r="D828" s="97">
        <f t="shared" si="148"/>
        <v>691</v>
      </c>
      <c r="E828" s="97">
        <f t="shared" si="148"/>
        <v>793</v>
      </c>
      <c r="F828" s="97">
        <f t="shared" si="148"/>
        <v>1484</v>
      </c>
      <c r="G828" s="97">
        <f t="shared" si="148"/>
        <v>14053</v>
      </c>
      <c r="H828" s="97">
        <f t="shared" si="148"/>
        <v>14648</v>
      </c>
      <c r="I828" s="97">
        <f t="shared" si="148"/>
        <v>28701</v>
      </c>
      <c r="J828" s="51"/>
      <c r="K828" s="58" t="s">
        <v>82</v>
      </c>
      <c r="L828" s="64">
        <f>SUM(L773+L793)</f>
        <v>29040717.149999999</v>
      </c>
      <c r="M828" s="64">
        <f>SUM(M773+M793)</f>
        <v>411504884.10000002</v>
      </c>
      <c r="N828" s="57"/>
    </row>
    <row r="829" spans="1:14" ht="15" customHeight="1" x14ac:dyDescent="0.25">
      <c r="A829" s="58" t="s">
        <v>79</v>
      </c>
      <c r="B829" s="97">
        <f>B822</f>
        <v>3314</v>
      </c>
      <c r="C829" s="97">
        <f t="shared" ref="C829:I829" si="149">C822</f>
        <v>33866</v>
      </c>
      <c r="D829" s="97">
        <f t="shared" si="149"/>
        <v>18023</v>
      </c>
      <c r="E829" s="97">
        <f t="shared" si="149"/>
        <v>7269</v>
      </c>
      <c r="F829" s="97">
        <f t="shared" si="149"/>
        <v>25292</v>
      </c>
      <c r="G829" s="97">
        <f t="shared" si="149"/>
        <v>270090</v>
      </c>
      <c r="H829" s="97">
        <f t="shared" si="149"/>
        <v>69257</v>
      </c>
      <c r="I829" s="97">
        <f t="shared" si="149"/>
        <v>339347</v>
      </c>
      <c r="J829" s="51"/>
      <c r="K829" s="58" t="s">
        <v>80</v>
      </c>
      <c r="L829" s="64">
        <f>SUM(L773+L799+L801+L820)</f>
        <v>1620087.2799999998</v>
      </c>
      <c r="M829" s="64">
        <f>SUM(M773+M799+M801+M820)</f>
        <v>18339231.779999997</v>
      </c>
      <c r="N829" s="60"/>
    </row>
    <row r="830" spans="1:14" ht="15" customHeight="1" x14ac:dyDescent="0.25">
      <c r="A830" s="58" t="s">
        <v>45</v>
      </c>
      <c r="B830" s="98" t="s">
        <v>65</v>
      </c>
      <c r="C830" s="99"/>
      <c r="D830" s="99"/>
      <c r="E830" s="99"/>
      <c r="F830" s="99"/>
      <c r="G830" s="99"/>
      <c r="H830" s="99"/>
      <c r="I830" s="100"/>
      <c r="J830" s="62"/>
      <c r="K830" s="58" t="s">
        <v>81</v>
      </c>
      <c r="L830" s="64">
        <f>SUM(L773+L793+L799+L801+L818+L820+L822)</f>
        <v>44924525.159999996</v>
      </c>
      <c r="M830" s="64">
        <f>SUM(M773+M793+M799+M801+M818+M820+M822)</f>
        <v>585554722.6400001</v>
      </c>
      <c r="N830" s="65"/>
    </row>
    <row r="835" spans="1:14" ht="15" customHeight="1" x14ac:dyDescent="0.25">
      <c r="A835" s="28" t="s">
        <v>83</v>
      </c>
      <c r="B835" s="28"/>
      <c r="C835" s="28"/>
      <c r="D835" s="29"/>
      <c r="E835" s="29"/>
      <c r="F835" s="28"/>
      <c r="G835" s="28"/>
      <c r="H835" s="28"/>
      <c r="I835" s="28"/>
      <c r="J835" s="28"/>
      <c r="K835" s="28" t="s">
        <v>84</v>
      </c>
      <c r="L835" s="28"/>
      <c r="M835" s="28"/>
      <c r="N835" s="28"/>
    </row>
    <row r="837" spans="1:14" ht="15" customHeight="1" x14ac:dyDescent="0.25">
      <c r="A837" s="24" t="s">
        <v>85</v>
      </c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6"/>
    </row>
    <row r="838" spans="1:14" ht="15" customHeight="1" x14ac:dyDescent="0.25">
      <c r="A838" s="30" t="s">
        <v>86</v>
      </c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2"/>
    </row>
    <row r="839" spans="1:14" ht="15" customHeight="1" x14ac:dyDescent="0.25">
      <c r="A839" s="33" t="s">
        <v>121</v>
      </c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5"/>
    </row>
    <row r="840" spans="1:14" ht="15" customHeight="1" x14ac:dyDescent="0.25">
      <c r="A840" s="36" t="s">
        <v>0</v>
      </c>
      <c r="B840" s="37" t="s">
        <v>6</v>
      </c>
      <c r="C840" s="37"/>
      <c r="D840" s="36" t="s">
        <v>7</v>
      </c>
      <c r="E840" s="36"/>
      <c r="F840" s="36"/>
      <c r="G840" s="36" t="s">
        <v>9</v>
      </c>
      <c r="H840" s="36"/>
      <c r="I840" s="36"/>
      <c r="J840" s="36" t="s">
        <v>0</v>
      </c>
      <c r="K840" s="37" t="s">
        <v>10</v>
      </c>
      <c r="L840" s="37" t="s">
        <v>11</v>
      </c>
      <c r="M840" s="37" t="s">
        <v>12</v>
      </c>
      <c r="N840" s="36" t="s">
        <v>13</v>
      </c>
    </row>
    <row r="841" spans="1:14" ht="15" customHeight="1" x14ac:dyDescent="0.25">
      <c r="A841" s="36"/>
      <c r="B841" s="37"/>
      <c r="C841" s="37"/>
      <c r="D841" s="36" t="s">
        <v>8</v>
      </c>
      <c r="E841" s="36"/>
      <c r="F841" s="36"/>
      <c r="G841" s="36" t="s">
        <v>8</v>
      </c>
      <c r="H841" s="36"/>
      <c r="I841" s="36"/>
      <c r="J841" s="36"/>
      <c r="K841" s="37"/>
      <c r="L841" s="37"/>
      <c r="M841" s="37"/>
      <c r="N841" s="36"/>
    </row>
    <row r="842" spans="1:14" ht="15" customHeight="1" x14ac:dyDescent="0.25">
      <c r="A842" s="36"/>
      <c r="B842" s="38" t="s">
        <v>1</v>
      </c>
      <c r="C842" s="38" t="s">
        <v>2</v>
      </c>
      <c r="D842" s="38" t="s">
        <v>3</v>
      </c>
      <c r="E842" s="38" t="s">
        <v>4</v>
      </c>
      <c r="F842" s="38" t="s">
        <v>5</v>
      </c>
      <c r="G842" s="38" t="s">
        <v>3</v>
      </c>
      <c r="H842" s="38" t="s">
        <v>4</v>
      </c>
      <c r="I842" s="38" t="s">
        <v>5</v>
      </c>
      <c r="J842" s="36"/>
      <c r="K842" s="37"/>
      <c r="L842" s="37"/>
      <c r="M842" s="37"/>
      <c r="N842" s="36"/>
    </row>
    <row r="843" spans="1:14" ht="15" customHeight="1" x14ac:dyDescent="0.25">
      <c r="A843" s="39">
        <v>1</v>
      </c>
      <c r="B843" s="40">
        <v>2</v>
      </c>
      <c r="C843" s="40">
        <v>3</v>
      </c>
      <c r="D843" s="40">
        <v>4</v>
      </c>
      <c r="E843" s="40">
        <v>5</v>
      </c>
      <c r="F843" s="40">
        <v>6</v>
      </c>
      <c r="G843" s="40">
        <v>7</v>
      </c>
      <c r="H843" s="40">
        <v>8</v>
      </c>
      <c r="I843" s="40">
        <v>9</v>
      </c>
      <c r="J843" s="40">
        <v>10</v>
      </c>
      <c r="K843" s="40">
        <v>11</v>
      </c>
      <c r="L843" s="40">
        <v>12</v>
      </c>
      <c r="M843" s="40">
        <v>13</v>
      </c>
      <c r="N843" s="41">
        <v>14</v>
      </c>
    </row>
    <row r="844" spans="1:14" ht="15" customHeight="1" x14ac:dyDescent="0.25">
      <c r="A844" s="42" t="s">
        <v>14</v>
      </c>
      <c r="B844" s="43" t="s">
        <v>15</v>
      </c>
      <c r="C844" s="43"/>
      <c r="D844" s="43"/>
      <c r="E844" s="44"/>
      <c r="F844" s="44"/>
      <c r="G844" s="44"/>
      <c r="H844" s="44"/>
      <c r="I844" s="45"/>
      <c r="J844" s="46" t="s">
        <v>14</v>
      </c>
      <c r="K844" s="47" t="s">
        <v>15</v>
      </c>
      <c r="L844" s="47"/>
      <c r="M844" s="47"/>
      <c r="N844" s="47"/>
    </row>
    <row r="845" spans="1:14" ht="15" customHeight="1" x14ac:dyDescent="0.25">
      <c r="A845" s="48"/>
      <c r="B845" s="49">
        <v>1</v>
      </c>
      <c r="C845" s="50" t="s">
        <v>57</v>
      </c>
      <c r="D845" s="50"/>
      <c r="E845" s="51"/>
      <c r="F845" s="51"/>
      <c r="G845" s="51"/>
      <c r="H845" s="51"/>
      <c r="I845" s="52"/>
      <c r="J845" s="53">
        <v>1</v>
      </c>
      <c r="K845" s="54" t="s">
        <v>16</v>
      </c>
      <c r="L845" s="55">
        <v>1149251.6299999999</v>
      </c>
      <c r="M845" s="56">
        <f>SUM(M769+L845)</f>
        <v>10693959.259999998</v>
      </c>
      <c r="N845" s="57"/>
    </row>
    <row r="846" spans="1:14" ht="15" customHeight="1" x14ac:dyDescent="0.25">
      <c r="A846" s="48"/>
      <c r="B846" s="51"/>
      <c r="C846" s="51"/>
      <c r="D846" s="51"/>
      <c r="E846" s="51"/>
      <c r="F846" s="51"/>
      <c r="G846" s="51"/>
      <c r="H846" s="51"/>
      <c r="I846" s="52"/>
      <c r="J846" s="53">
        <v>2</v>
      </c>
      <c r="K846" s="58" t="s">
        <v>17</v>
      </c>
      <c r="L846" s="59">
        <v>28312.5</v>
      </c>
      <c r="M846" s="56">
        <f>SUM(M770+L846)</f>
        <v>286817.7</v>
      </c>
      <c r="N846" s="60"/>
    </row>
    <row r="847" spans="1:14" ht="15" customHeight="1" x14ac:dyDescent="0.25">
      <c r="A847" s="48"/>
      <c r="B847" s="51"/>
      <c r="C847" s="51"/>
      <c r="D847" s="51"/>
      <c r="E847" s="51"/>
      <c r="F847" s="51"/>
      <c r="G847" s="51"/>
      <c r="H847" s="51"/>
      <c r="I847" s="52"/>
      <c r="J847" s="53">
        <v>3</v>
      </c>
      <c r="K847" s="58" t="s">
        <v>18</v>
      </c>
      <c r="L847" s="59">
        <v>28308</v>
      </c>
      <c r="M847" s="56">
        <f>SUM(M771+L847)</f>
        <v>313911.59999999998</v>
      </c>
      <c r="N847" s="60"/>
    </row>
    <row r="848" spans="1:14" ht="15" customHeight="1" x14ac:dyDescent="0.25">
      <c r="A848" s="61"/>
      <c r="B848" s="62"/>
      <c r="C848" s="62"/>
      <c r="D848" s="62"/>
      <c r="E848" s="62"/>
      <c r="F848" s="62"/>
      <c r="G848" s="62"/>
      <c r="H848" s="62"/>
      <c r="I848" s="63"/>
      <c r="J848" s="53">
        <v>4</v>
      </c>
      <c r="K848" s="58" t="s">
        <v>19</v>
      </c>
      <c r="L848" s="59">
        <v>11592</v>
      </c>
      <c r="M848" s="56">
        <f>SUM(M772+L848)</f>
        <v>328965.75</v>
      </c>
      <c r="N848" s="60"/>
    </row>
    <row r="849" spans="1:14" ht="15" customHeight="1" x14ac:dyDescent="0.25">
      <c r="A849" s="46" t="s">
        <v>20</v>
      </c>
      <c r="B849" s="53">
        <v>7</v>
      </c>
      <c r="C849" s="53">
        <f>SUM(C773+B849)</f>
        <v>62</v>
      </c>
      <c r="D849" s="53">
        <v>14464</v>
      </c>
      <c r="E849" s="53">
        <v>7771</v>
      </c>
      <c r="F849" s="53">
        <f>SUM(E849+D849)</f>
        <v>22235</v>
      </c>
      <c r="G849" s="53">
        <f>SUM(G773+D849)</f>
        <v>208982</v>
      </c>
      <c r="H849" s="53">
        <f>SUM(H773+E849)</f>
        <v>82304</v>
      </c>
      <c r="I849" s="53">
        <f>SUM(H849+G849)</f>
        <v>291286</v>
      </c>
      <c r="J849" s="47" t="s">
        <v>20</v>
      </c>
      <c r="K849" s="47"/>
      <c r="L849" s="64">
        <f>SUM(L845:L848)</f>
        <v>1217464.1299999999</v>
      </c>
      <c r="M849" s="64">
        <f t="shared" ref="M849" si="150">SUM(M845:M848)</f>
        <v>11623654.309999997</v>
      </c>
      <c r="N849" s="65"/>
    </row>
    <row r="850" spans="1:14" ht="15" customHeight="1" x14ac:dyDescent="0.25">
      <c r="A850" s="42" t="s">
        <v>58</v>
      </c>
      <c r="B850" s="43" t="s">
        <v>59</v>
      </c>
      <c r="C850" s="43"/>
      <c r="D850" s="43"/>
      <c r="E850" s="66"/>
      <c r="F850" s="66"/>
      <c r="G850" s="66"/>
      <c r="H850" s="66"/>
      <c r="I850" s="67"/>
      <c r="J850" s="46" t="s">
        <v>21</v>
      </c>
      <c r="K850" s="47" t="s">
        <v>22</v>
      </c>
      <c r="L850" s="47"/>
      <c r="M850" s="47"/>
      <c r="N850" s="47"/>
    </row>
    <row r="851" spans="1:14" ht="15" customHeight="1" x14ac:dyDescent="0.25">
      <c r="A851" s="48"/>
      <c r="B851" s="49">
        <v>1</v>
      </c>
      <c r="C851" s="51" t="s">
        <v>60</v>
      </c>
      <c r="D851" s="51"/>
      <c r="E851" s="51"/>
      <c r="F851" s="51"/>
      <c r="G851" s="51"/>
      <c r="H851" s="51"/>
      <c r="I851" s="52"/>
      <c r="J851" s="53">
        <v>1</v>
      </c>
      <c r="K851" s="68" t="s">
        <v>23</v>
      </c>
      <c r="L851" s="56">
        <v>6309056.9100000001</v>
      </c>
      <c r="M851" s="56">
        <f t="shared" ref="M851:M858" si="151">SUM(M775+L851)</f>
        <v>77461678.959999993</v>
      </c>
      <c r="N851" s="57"/>
    </row>
    <row r="852" spans="1:14" ht="15" customHeight="1" x14ac:dyDescent="0.25">
      <c r="A852" s="48"/>
      <c r="B852" s="51"/>
      <c r="C852" s="51"/>
      <c r="D852" s="51"/>
      <c r="E852" s="51"/>
      <c r="F852" s="51"/>
      <c r="G852" s="51"/>
      <c r="H852" s="51"/>
      <c r="I852" s="52"/>
      <c r="J852" s="53">
        <v>2</v>
      </c>
      <c r="K852" s="69" t="s">
        <v>24</v>
      </c>
      <c r="L852" s="64">
        <v>7457095.8899999997</v>
      </c>
      <c r="M852" s="56">
        <f t="shared" si="151"/>
        <v>68482163.579999998</v>
      </c>
      <c r="N852" s="60"/>
    </row>
    <row r="853" spans="1:14" ht="15" customHeight="1" x14ac:dyDescent="0.25">
      <c r="A853" s="48"/>
      <c r="B853" s="51"/>
      <c r="C853" s="51"/>
      <c r="D853" s="51"/>
      <c r="E853" s="51"/>
      <c r="F853" s="51"/>
      <c r="G853" s="51"/>
      <c r="H853" s="51"/>
      <c r="I853" s="52"/>
      <c r="J853" s="53">
        <v>3</v>
      </c>
      <c r="K853" s="69" t="s">
        <v>25</v>
      </c>
      <c r="L853" s="64">
        <v>36131803.200000003</v>
      </c>
      <c r="M853" s="56">
        <f t="shared" si="151"/>
        <v>214473686.44</v>
      </c>
      <c r="N853" s="60"/>
    </row>
    <row r="854" spans="1:14" ht="15" customHeight="1" x14ac:dyDescent="0.25">
      <c r="A854" s="48"/>
      <c r="B854" s="51"/>
      <c r="C854" s="51"/>
      <c r="D854" s="51"/>
      <c r="E854" s="51"/>
      <c r="F854" s="51"/>
      <c r="G854" s="51"/>
      <c r="H854" s="51"/>
      <c r="I854" s="52"/>
      <c r="J854" s="53">
        <v>4</v>
      </c>
      <c r="K854" s="69" t="s">
        <v>26</v>
      </c>
      <c r="L854" s="64">
        <v>384748.5</v>
      </c>
      <c r="M854" s="56">
        <f t="shared" si="151"/>
        <v>4658466.4399999995</v>
      </c>
      <c r="N854" s="60"/>
    </row>
    <row r="855" spans="1:14" ht="15" customHeight="1" x14ac:dyDescent="0.25">
      <c r="A855" s="48"/>
      <c r="B855" s="51"/>
      <c r="C855" s="51"/>
      <c r="D855" s="51"/>
      <c r="E855" s="51"/>
      <c r="F855" s="51"/>
      <c r="G855" s="51"/>
      <c r="H855" s="51"/>
      <c r="I855" s="52"/>
      <c r="J855" s="53">
        <v>5</v>
      </c>
      <c r="K855" s="69" t="s">
        <v>27</v>
      </c>
      <c r="L855" s="64">
        <v>594604</v>
      </c>
      <c r="M855" s="56">
        <f t="shared" si="151"/>
        <v>8112242.3999999994</v>
      </c>
      <c r="N855" s="60"/>
    </row>
    <row r="856" spans="1:14" ht="15" customHeight="1" x14ac:dyDescent="0.25">
      <c r="A856" s="48"/>
      <c r="B856" s="51"/>
      <c r="C856" s="51"/>
      <c r="D856" s="51"/>
      <c r="E856" s="51"/>
      <c r="F856" s="51"/>
      <c r="G856" s="51"/>
      <c r="H856" s="51"/>
      <c r="I856" s="52"/>
      <c r="J856" s="53">
        <v>6</v>
      </c>
      <c r="K856" s="69" t="s">
        <v>28</v>
      </c>
      <c r="L856" s="64">
        <v>2214562.5</v>
      </c>
      <c r="M856" s="56">
        <f t="shared" si="151"/>
        <v>33353787.5</v>
      </c>
      <c r="N856" s="60"/>
    </row>
    <row r="857" spans="1:14" ht="15" customHeight="1" x14ac:dyDescent="0.25">
      <c r="A857" s="48"/>
      <c r="B857" s="51"/>
      <c r="C857" s="51"/>
      <c r="D857" s="51"/>
      <c r="E857" s="51"/>
      <c r="F857" s="51"/>
      <c r="G857" s="51"/>
      <c r="H857" s="51"/>
      <c r="I857" s="52"/>
      <c r="J857" s="53">
        <v>7</v>
      </c>
      <c r="K857" s="69" t="s">
        <v>29</v>
      </c>
      <c r="L857" s="64">
        <v>1267062.5</v>
      </c>
      <c r="M857" s="56">
        <f t="shared" si="151"/>
        <v>12363725</v>
      </c>
      <c r="N857" s="60"/>
    </row>
    <row r="858" spans="1:14" ht="15" customHeight="1" x14ac:dyDescent="0.25">
      <c r="A858" s="48"/>
      <c r="B858" s="51"/>
      <c r="C858" s="51"/>
      <c r="D858" s="51"/>
      <c r="E858" s="51"/>
      <c r="F858" s="51"/>
      <c r="G858" s="51"/>
      <c r="H858" s="51"/>
      <c r="I858" s="52"/>
      <c r="J858" s="53">
        <v>8</v>
      </c>
      <c r="K858" s="69" t="s">
        <v>30</v>
      </c>
      <c r="L858" s="64">
        <v>81395</v>
      </c>
      <c r="M858" s="56">
        <f t="shared" si="151"/>
        <v>979115</v>
      </c>
      <c r="N858" s="60"/>
    </row>
    <row r="859" spans="1:14" ht="15" customHeight="1" x14ac:dyDescent="0.25">
      <c r="A859" s="48"/>
      <c r="B859" s="51"/>
      <c r="C859" s="51"/>
      <c r="D859" s="51"/>
      <c r="E859" s="51"/>
      <c r="F859" s="51"/>
      <c r="G859" s="51"/>
      <c r="H859" s="51"/>
      <c r="I859" s="52"/>
      <c r="J859" s="53">
        <v>9</v>
      </c>
      <c r="K859" s="69" t="s">
        <v>19</v>
      </c>
      <c r="L859" s="64">
        <v>819782.5</v>
      </c>
      <c r="M859" s="56">
        <f>SUM(M783+L859)</f>
        <v>19666811.25</v>
      </c>
      <c r="N859" s="60"/>
    </row>
    <row r="860" spans="1:14" ht="15" customHeight="1" x14ac:dyDescent="0.25">
      <c r="A860" s="48"/>
      <c r="B860" s="51"/>
      <c r="C860" s="51"/>
      <c r="D860" s="51"/>
      <c r="E860" s="51"/>
      <c r="F860" s="51"/>
      <c r="G860" s="51"/>
      <c r="H860" s="51"/>
      <c r="I860" s="52"/>
      <c r="J860" s="53">
        <v>10</v>
      </c>
      <c r="K860" s="69" t="s">
        <v>31</v>
      </c>
      <c r="L860" s="64">
        <v>0</v>
      </c>
      <c r="M860" s="56">
        <f t="shared" ref="M860:M868" si="152">SUM(M784+L860)</f>
        <v>0</v>
      </c>
      <c r="N860" s="60"/>
    </row>
    <row r="861" spans="1:14" ht="15" customHeight="1" x14ac:dyDescent="0.25">
      <c r="A861" s="48"/>
      <c r="B861" s="51"/>
      <c r="C861" s="51"/>
      <c r="D861" s="51"/>
      <c r="E861" s="51"/>
      <c r="F861" s="51"/>
      <c r="G861" s="51"/>
      <c r="H861" s="51"/>
      <c r="I861" s="52"/>
      <c r="J861" s="53">
        <v>11</v>
      </c>
      <c r="K861" s="69" t="s">
        <v>32</v>
      </c>
      <c r="L861" s="64">
        <v>0</v>
      </c>
      <c r="M861" s="56">
        <f t="shared" si="152"/>
        <v>28502.79</v>
      </c>
      <c r="N861" s="60"/>
    </row>
    <row r="862" spans="1:14" ht="15" customHeight="1" x14ac:dyDescent="0.25">
      <c r="A862" s="48"/>
      <c r="B862" s="51"/>
      <c r="C862" s="51"/>
      <c r="D862" s="51"/>
      <c r="E862" s="51"/>
      <c r="F862" s="51"/>
      <c r="G862" s="51"/>
      <c r="H862" s="51"/>
      <c r="I862" s="52"/>
      <c r="J862" s="53">
        <v>12</v>
      </c>
      <c r="K862" s="69" t="s">
        <v>33</v>
      </c>
      <c r="L862" s="64">
        <v>431900.06</v>
      </c>
      <c r="M862" s="56">
        <f t="shared" si="152"/>
        <v>3961468.9600000004</v>
      </c>
      <c r="N862" s="60"/>
    </row>
    <row r="863" spans="1:14" ht="15" customHeight="1" x14ac:dyDescent="0.25">
      <c r="A863" s="48"/>
      <c r="B863" s="51"/>
      <c r="C863" s="51"/>
      <c r="D863" s="51"/>
      <c r="E863" s="51"/>
      <c r="F863" s="51"/>
      <c r="G863" s="51"/>
      <c r="H863" s="51"/>
      <c r="I863" s="52"/>
      <c r="J863" s="53">
        <v>13</v>
      </c>
      <c r="K863" s="69" t="s">
        <v>34</v>
      </c>
      <c r="L863" s="64">
        <v>1188607.1000000001</v>
      </c>
      <c r="M863" s="56">
        <f t="shared" si="152"/>
        <v>12627426.83</v>
      </c>
      <c r="N863" s="60"/>
    </row>
    <row r="864" spans="1:14" ht="15" customHeight="1" x14ac:dyDescent="0.25">
      <c r="A864" s="48"/>
      <c r="B864" s="51"/>
      <c r="C864" s="51"/>
      <c r="D864" s="51"/>
      <c r="E864" s="51"/>
      <c r="F864" s="51"/>
      <c r="G864" s="51"/>
      <c r="H864" s="51"/>
      <c r="I864" s="52"/>
      <c r="J864" s="53">
        <v>14</v>
      </c>
      <c r="K864" s="69" t="s">
        <v>35</v>
      </c>
      <c r="L864" s="64">
        <v>0</v>
      </c>
      <c r="M864" s="56">
        <f t="shared" si="152"/>
        <v>52562.100000000006</v>
      </c>
      <c r="N864" s="60"/>
    </row>
    <row r="865" spans="1:14" ht="15" customHeight="1" x14ac:dyDescent="0.25">
      <c r="A865" s="48"/>
      <c r="B865" s="51"/>
      <c r="C865" s="51"/>
      <c r="D865" s="51"/>
      <c r="E865" s="51"/>
      <c r="F865" s="51"/>
      <c r="G865" s="51"/>
      <c r="H865" s="51"/>
      <c r="I865" s="52"/>
      <c r="J865" s="53">
        <v>15</v>
      </c>
      <c r="K865" s="69" t="s">
        <v>36</v>
      </c>
      <c r="L865" s="64">
        <v>2949.85</v>
      </c>
      <c r="M865" s="56">
        <f t="shared" si="152"/>
        <v>2949.85</v>
      </c>
      <c r="N865" s="60"/>
    </row>
    <row r="866" spans="1:14" ht="15" customHeight="1" x14ac:dyDescent="0.25">
      <c r="A866" s="48"/>
      <c r="B866" s="51"/>
      <c r="C866" s="51"/>
      <c r="D866" s="51"/>
      <c r="E866" s="51"/>
      <c r="F866" s="51"/>
      <c r="G866" s="51"/>
      <c r="H866" s="51"/>
      <c r="I866" s="52"/>
      <c r="J866" s="53">
        <v>16</v>
      </c>
      <c r="K866" s="69" t="s">
        <v>37</v>
      </c>
      <c r="L866" s="64">
        <v>0</v>
      </c>
      <c r="M866" s="56">
        <f t="shared" si="152"/>
        <v>2164</v>
      </c>
      <c r="N866" s="60"/>
    </row>
    <row r="867" spans="1:14" ht="15" customHeight="1" x14ac:dyDescent="0.25">
      <c r="A867" s="48"/>
      <c r="B867" s="51"/>
      <c r="C867" s="51"/>
      <c r="D867" s="51"/>
      <c r="E867" s="51"/>
      <c r="F867" s="51"/>
      <c r="G867" s="51"/>
      <c r="H867" s="51"/>
      <c r="I867" s="52"/>
      <c r="J867" s="53">
        <v>17</v>
      </c>
      <c r="K867" s="69" t="s">
        <v>109</v>
      </c>
      <c r="L867" s="64">
        <v>163500</v>
      </c>
      <c r="M867" s="56">
        <f t="shared" si="152"/>
        <v>1919000</v>
      </c>
      <c r="N867" s="60"/>
    </row>
    <row r="868" spans="1:14" ht="15" customHeight="1" x14ac:dyDescent="0.25">
      <c r="A868" s="61"/>
      <c r="B868" s="62"/>
      <c r="C868" s="62"/>
      <c r="D868" s="62"/>
      <c r="E868" s="62"/>
      <c r="F868" s="62"/>
      <c r="G868" s="62"/>
      <c r="H868" s="62"/>
      <c r="I868" s="63"/>
      <c r="J868" s="53">
        <v>18</v>
      </c>
      <c r="K868" s="69" t="s">
        <v>38</v>
      </c>
      <c r="L868" s="64">
        <v>0</v>
      </c>
      <c r="M868" s="56">
        <f t="shared" si="152"/>
        <v>10.83</v>
      </c>
      <c r="N868" s="60"/>
    </row>
    <row r="869" spans="1:14" ht="15" customHeight="1" x14ac:dyDescent="0.25">
      <c r="A869" s="70" t="s">
        <v>60</v>
      </c>
      <c r="B869" s="53">
        <v>2343</v>
      </c>
      <c r="C869" s="53">
        <f>SUM(C793+B869)</f>
        <v>31044</v>
      </c>
      <c r="D869" s="53">
        <v>1144</v>
      </c>
      <c r="E869" s="53">
        <v>1199</v>
      </c>
      <c r="F869" s="53">
        <f>SUM(E869+D869)</f>
        <v>2343</v>
      </c>
      <c r="G869" s="53">
        <f>SUM(G793+D869)</f>
        <v>15197</v>
      </c>
      <c r="H869" s="53">
        <f>SUM(H793+E869)</f>
        <v>15847</v>
      </c>
      <c r="I869" s="53">
        <f>SUM(H869+G869)</f>
        <v>31044</v>
      </c>
      <c r="J869" s="47" t="s">
        <v>39</v>
      </c>
      <c r="K869" s="47"/>
      <c r="L869" s="64">
        <f t="shared" ref="L869:M869" si="153">SUM(L851:L868)</f>
        <v>57047068.010000005</v>
      </c>
      <c r="M869" s="64">
        <f t="shared" si="153"/>
        <v>458145761.93000001</v>
      </c>
      <c r="N869" s="60"/>
    </row>
    <row r="870" spans="1:14" ht="15" customHeight="1" x14ac:dyDescent="0.25">
      <c r="A870" s="71"/>
      <c r="B870" s="51"/>
      <c r="C870" s="51"/>
      <c r="D870" s="51"/>
      <c r="E870" s="51"/>
      <c r="F870" s="51"/>
      <c r="G870" s="51"/>
      <c r="H870" s="51"/>
      <c r="I870" s="51"/>
      <c r="J870" s="72" t="s">
        <v>40</v>
      </c>
      <c r="K870" s="73"/>
      <c r="L870" s="74">
        <f>SUM(L849+L869)</f>
        <v>58264532.140000008</v>
      </c>
      <c r="M870" s="74">
        <f>SUM(M849+M869)</f>
        <v>469769416.24000001</v>
      </c>
      <c r="N870" s="65"/>
    </row>
    <row r="871" spans="1:14" ht="15" customHeight="1" x14ac:dyDescent="0.25">
      <c r="A871" s="42" t="s">
        <v>61</v>
      </c>
      <c r="B871" s="43" t="s">
        <v>62</v>
      </c>
      <c r="C871" s="43"/>
      <c r="D871" s="43"/>
      <c r="E871" s="66"/>
      <c r="F871" s="66"/>
      <c r="G871" s="66"/>
      <c r="H871" s="66"/>
      <c r="I871" s="67"/>
      <c r="J871" s="46" t="s">
        <v>41</v>
      </c>
      <c r="K871" s="47" t="s">
        <v>42</v>
      </c>
      <c r="L871" s="47"/>
      <c r="M871" s="47"/>
      <c r="N871" s="47"/>
    </row>
    <row r="872" spans="1:14" ht="15" customHeight="1" x14ac:dyDescent="0.25">
      <c r="A872" s="48"/>
      <c r="B872" s="51"/>
      <c r="C872" s="51"/>
      <c r="D872" s="51"/>
      <c r="E872" s="51"/>
      <c r="F872" s="51"/>
      <c r="G872" s="51"/>
      <c r="H872" s="51"/>
      <c r="I872" s="52"/>
      <c r="J872" s="53">
        <v>1</v>
      </c>
      <c r="K872" s="54" t="s">
        <v>16</v>
      </c>
      <c r="L872" s="56">
        <v>364851.98</v>
      </c>
      <c r="M872" s="56">
        <f>SUM(M796+L872)</f>
        <v>6990713.9800000004</v>
      </c>
      <c r="N872" s="57"/>
    </row>
    <row r="873" spans="1:14" ht="15" customHeight="1" x14ac:dyDescent="0.25">
      <c r="A873" s="48"/>
      <c r="B873" s="51"/>
      <c r="C873" s="51"/>
      <c r="D873" s="51"/>
      <c r="E873" s="51"/>
      <c r="F873" s="51"/>
      <c r="G873" s="51"/>
      <c r="H873" s="51"/>
      <c r="I873" s="52"/>
      <c r="J873" s="53">
        <v>2</v>
      </c>
      <c r="K873" s="58" t="s">
        <v>17</v>
      </c>
      <c r="L873" s="64">
        <v>17695.5</v>
      </c>
      <c r="M873" s="56">
        <f>SUM(M797+L873)</f>
        <v>460658.1</v>
      </c>
      <c r="N873" s="60"/>
    </row>
    <row r="874" spans="1:14" ht="15" customHeight="1" x14ac:dyDescent="0.25">
      <c r="A874" s="61"/>
      <c r="B874" s="62"/>
      <c r="C874" s="62"/>
      <c r="D874" s="62"/>
      <c r="E874" s="62"/>
      <c r="F874" s="62"/>
      <c r="G874" s="62"/>
      <c r="H874" s="62"/>
      <c r="I874" s="63"/>
      <c r="J874" s="75">
        <v>3</v>
      </c>
      <c r="K874" s="76" t="s">
        <v>18</v>
      </c>
      <c r="L874" s="77">
        <v>0</v>
      </c>
      <c r="M874" s="56">
        <f>SUM(M798+L874)</f>
        <v>436944</v>
      </c>
      <c r="N874" s="60"/>
    </row>
    <row r="875" spans="1:14" ht="15" customHeight="1" x14ac:dyDescent="0.25">
      <c r="A875" s="46" t="s">
        <v>43</v>
      </c>
      <c r="B875" s="53">
        <v>4</v>
      </c>
      <c r="C875" s="53">
        <f>SUM(C799+B875)</f>
        <v>64</v>
      </c>
      <c r="D875" s="53">
        <v>11177</v>
      </c>
      <c r="E875" s="53">
        <v>293</v>
      </c>
      <c r="F875" s="53">
        <f>SUM(E875+D875)</f>
        <v>11470</v>
      </c>
      <c r="G875" s="53">
        <f>SUM(G799+D875)</f>
        <v>84822</v>
      </c>
      <c r="H875" s="53">
        <f>SUM(H799+E875)</f>
        <v>1413</v>
      </c>
      <c r="I875" s="53">
        <f>SUM(H875+G875)</f>
        <v>86235</v>
      </c>
      <c r="J875" s="58"/>
      <c r="K875" s="58" t="s">
        <v>43</v>
      </c>
      <c r="L875" s="64">
        <f t="shared" ref="L875:M875" si="154">SUM(L872:L874)</f>
        <v>382547.48</v>
      </c>
      <c r="M875" s="64">
        <f t="shared" si="154"/>
        <v>7888316.0800000001</v>
      </c>
      <c r="N875" s="65"/>
    </row>
    <row r="876" spans="1:14" ht="15" customHeight="1" x14ac:dyDescent="0.25">
      <c r="A876" s="46" t="s">
        <v>63</v>
      </c>
      <c r="B876" s="78" t="s">
        <v>64</v>
      </c>
      <c r="C876" s="79"/>
      <c r="D876" s="80" t="s">
        <v>65</v>
      </c>
      <c r="E876" s="81"/>
      <c r="F876" s="81"/>
      <c r="G876" s="81"/>
      <c r="H876" s="81"/>
      <c r="I876" s="82"/>
      <c r="J876" s="46" t="s">
        <v>44</v>
      </c>
      <c r="K876" s="47" t="s">
        <v>45</v>
      </c>
      <c r="L876" s="47"/>
      <c r="M876" s="47"/>
      <c r="N876" s="47"/>
    </row>
    <row r="877" spans="1:14" ht="15" customHeight="1" x14ac:dyDescent="0.25">
      <c r="A877" s="46" t="s">
        <v>46</v>
      </c>
      <c r="B877" s="83" t="s">
        <v>66</v>
      </c>
      <c r="C877" s="83"/>
      <c r="D877" s="83"/>
      <c r="E877" s="83"/>
      <c r="F877" s="83"/>
      <c r="G877" s="83"/>
      <c r="H877" s="83"/>
      <c r="I877" s="83"/>
      <c r="J877" s="47" t="s">
        <v>46</v>
      </c>
      <c r="K877" s="73"/>
      <c r="L877" s="74">
        <v>0</v>
      </c>
      <c r="M877" s="56">
        <f>SUM(M801+L877)</f>
        <v>0</v>
      </c>
      <c r="N877" s="52"/>
    </row>
    <row r="878" spans="1:14" ht="15" customHeight="1" x14ac:dyDescent="0.25">
      <c r="A878" s="42" t="s">
        <v>47</v>
      </c>
      <c r="B878" s="84" t="s">
        <v>48</v>
      </c>
      <c r="C878" s="84"/>
      <c r="D878" s="84"/>
      <c r="E878" s="66"/>
      <c r="F878" s="66"/>
      <c r="G878" s="66"/>
      <c r="H878" s="66"/>
      <c r="I878" s="67"/>
      <c r="J878" s="46" t="s">
        <v>47</v>
      </c>
      <c r="K878" s="47" t="s">
        <v>48</v>
      </c>
      <c r="L878" s="47"/>
      <c r="M878" s="47"/>
      <c r="N878" s="47"/>
    </row>
    <row r="879" spans="1:14" ht="15" customHeight="1" x14ac:dyDescent="0.25">
      <c r="A879" s="48"/>
      <c r="B879" s="51"/>
      <c r="C879" s="51"/>
      <c r="D879" s="51"/>
      <c r="E879" s="51"/>
      <c r="F879" s="51"/>
      <c r="G879" s="51"/>
      <c r="H879" s="51"/>
      <c r="I879" s="52"/>
      <c r="J879" s="85">
        <v>1</v>
      </c>
      <c r="K879" s="68" t="s">
        <v>31</v>
      </c>
      <c r="L879" s="56">
        <v>8629164.4800000004</v>
      </c>
      <c r="M879" s="56">
        <f t="shared" ref="M879:M893" si="155">SUM(M803+L879)</f>
        <v>130155755.15000001</v>
      </c>
      <c r="N879" s="57"/>
    </row>
    <row r="880" spans="1:14" ht="15" customHeight="1" x14ac:dyDescent="0.25">
      <c r="A880" s="48"/>
      <c r="B880" s="51"/>
      <c r="C880" s="51"/>
      <c r="D880" s="51"/>
      <c r="E880" s="51"/>
      <c r="F880" s="51"/>
      <c r="G880" s="51"/>
      <c r="H880" s="51"/>
      <c r="I880" s="52"/>
      <c r="J880" s="53">
        <v>2</v>
      </c>
      <c r="K880" s="69" t="s">
        <v>28</v>
      </c>
      <c r="L880" s="64">
        <v>625468.75</v>
      </c>
      <c r="M880" s="56">
        <f t="shared" si="155"/>
        <v>14258418.380000001</v>
      </c>
      <c r="N880" s="60"/>
    </row>
    <row r="881" spans="1:14" ht="15" customHeight="1" x14ac:dyDescent="0.25">
      <c r="A881" s="48"/>
      <c r="B881" s="51"/>
      <c r="C881" s="51"/>
      <c r="D881" s="51"/>
      <c r="E881" s="51"/>
      <c r="F881" s="51"/>
      <c r="G881" s="51"/>
      <c r="H881" s="51"/>
      <c r="I881" s="52"/>
      <c r="J881" s="53">
        <v>3</v>
      </c>
      <c r="K881" s="69" t="s">
        <v>49</v>
      </c>
      <c r="L881" s="64">
        <v>0</v>
      </c>
      <c r="M881" s="56">
        <f t="shared" si="155"/>
        <v>605417.28</v>
      </c>
      <c r="N881" s="60"/>
    </row>
    <row r="882" spans="1:14" ht="15" customHeight="1" x14ac:dyDescent="0.25">
      <c r="A882" s="48"/>
      <c r="B882" s="51"/>
      <c r="C882" s="51"/>
      <c r="D882" s="51"/>
      <c r="E882" s="51"/>
      <c r="F882" s="51"/>
      <c r="G882" s="51"/>
      <c r="H882" s="51"/>
      <c r="I882" s="52"/>
      <c r="J882" s="53">
        <v>4</v>
      </c>
      <c r="K882" s="69" t="s">
        <v>33</v>
      </c>
      <c r="L882" s="64">
        <v>7282.5</v>
      </c>
      <c r="M882" s="56">
        <f t="shared" si="155"/>
        <v>78440</v>
      </c>
      <c r="N882" s="60"/>
    </row>
    <row r="883" spans="1:14" ht="15" customHeight="1" x14ac:dyDescent="0.25">
      <c r="A883" s="48"/>
      <c r="B883" s="51"/>
      <c r="C883" s="51"/>
      <c r="D883" s="51"/>
      <c r="E883" s="51"/>
      <c r="F883" s="51"/>
      <c r="G883" s="51"/>
      <c r="H883" s="51"/>
      <c r="I883" s="52"/>
      <c r="J883" s="53">
        <v>5</v>
      </c>
      <c r="K883" s="69" t="s">
        <v>50</v>
      </c>
      <c r="L883" s="64">
        <v>2664550</v>
      </c>
      <c r="M883" s="56">
        <f t="shared" si="155"/>
        <v>15881600</v>
      </c>
      <c r="N883" s="60"/>
    </row>
    <row r="884" spans="1:14" ht="15" customHeight="1" x14ac:dyDescent="0.25">
      <c r="A884" s="48"/>
      <c r="B884" s="51"/>
      <c r="C884" s="51"/>
      <c r="D884" s="51"/>
      <c r="E884" s="51"/>
      <c r="F884" s="51"/>
      <c r="G884" s="51"/>
      <c r="H884" s="51"/>
      <c r="I884" s="52"/>
      <c r="J884" s="53">
        <v>6</v>
      </c>
      <c r="K884" s="69" t="s">
        <v>32</v>
      </c>
      <c r="L884" s="64">
        <v>0</v>
      </c>
      <c r="M884" s="56">
        <f t="shared" si="155"/>
        <v>2685.86</v>
      </c>
      <c r="N884" s="60"/>
    </row>
    <row r="885" spans="1:14" ht="15" customHeight="1" x14ac:dyDescent="0.25">
      <c r="A885" s="48"/>
      <c r="B885" s="51"/>
      <c r="C885" s="51"/>
      <c r="D885" s="51"/>
      <c r="E885" s="51"/>
      <c r="F885" s="51"/>
      <c r="G885" s="51"/>
      <c r="H885" s="51"/>
      <c r="I885" s="52"/>
      <c r="J885" s="53">
        <v>7</v>
      </c>
      <c r="K885" s="69" t="s">
        <v>51</v>
      </c>
      <c r="L885" s="64">
        <v>465000</v>
      </c>
      <c r="M885" s="56">
        <f t="shared" si="155"/>
        <v>679540</v>
      </c>
      <c r="N885" s="60"/>
    </row>
    <row r="886" spans="1:14" ht="15" customHeight="1" x14ac:dyDescent="0.25">
      <c r="A886" s="48"/>
      <c r="B886" s="51"/>
      <c r="C886" s="51"/>
      <c r="D886" s="51"/>
      <c r="E886" s="51"/>
      <c r="F886" s="51"/>
      <c r="G886" s="51"/>
      <c r="H886" s="51"/>
      <c r="I886" s="52"/>
      <c r="J886" s="53">
        <v>8</v>
      </c>
      <c r="K886" s="69" t="s">
        <v>52</v>
      </c>
      <c r="L886" s="64">
        <v>1053475</v>
      </c>
      <c r="M886" s="56">
        <f t="shared" si="155"/>
        <v>14955760</v>
      </c>
      <c r="N886" s="60"/>
    </row>
    <row r="887" spans="1:14" ht="15" customHeight="1" x14ac:dyDescent="0.25">
      <c r="A887" s="48"/>
      <c r="B887" s="51"/>
      <c r="C887" s="51"/>
      <c r="D887" s="51"/>
      <c r="E887" s="51"/>
      <c r="F887" s="51"/>
      <c r="G887" s="51"/>
      <c r="H887" s="51"/>
      <c r="I887" s="52"/>
      <c r="J887" s="53">
        <v>9</v>
      </c>
      <c r="K887" s="69" t="s">
        <v>53</v>
      </c>
      <c r="L887" s="64">
        <v>0</v>
      </c>
      <c r="M887" s="56">
        <f t="shared" si="155"/>
        <v>0</v>
      </c>
      <c r="N887" s="60"/>
    </row>
    <row r="888" spans="1:14" ht="15" customHeight="1" x14ac:dyDescent="0.25">
      <c r="A888" s="48"/>
      <c r="B888" s="51"/>
      <c r="C888" s="51"/>
      <c r="D888" s="51"/>
      <c r="E888" s="51"/>
      <c r="F888" s="51"/>
      <c r="G888" s="51"/>
      <c r="H888" s="51"/>
      <c r="I888" s="52"/>
      <c r="J888" s="53">
        <v>10</v>
      </c>
      <c r="K888" s="69" t="s">
        <v>30</v>
      </c>
      <c r="L888" s="64">
        <v>0</v>
      </c>
      <c r="M888" s="56">
        <f t="shared" si="155"/>
        <v>0</v>
      </c>
      <c r="N888" s="60"/>
    </row>
    <row r="889" spans="1:14" ht="15" customHeight="1" x14ac:dyDescent="0.25">
      <c r="A889" s="48"/>
      <c r="B889" s="51"/>
      <c r="C889" s="51"/>
      <c r="D889" s="51"/>
      <c r="E889" s="51"/>
      <c r="F889" s="51"/>
      <c r="G889" s="51"/>
      <c r="H889" s="51"/>
      <c r="I889" s="52"/>
      <c r="J889" s="53">
        <v>11</v>
      </c>
      <c r="K889" s="69" t="s">
        <v>27</v>
      </c>
      <c r="L889" s="64">
        <v>477081</v>
      </c>
      <c r="M889" s="56">
        <f t="shared" si="155"/>
        <v>3347534</v>
      </c>
      <c r="N889" s="60"/>
    </row>
    <row r="890" spans="1:14" ht="15" customHeight="1" x14ac:dyDescent="0.25">
      <c r="A890" s="48"/>
      <c r="B890" s="51"/>
      <c r="C890" s="51"/>
      <c r="D890" s="51"/>
      <c r="E890" s="51"/>
      <c r="F890" s="51"/>
      <c r="G890" s="51"/>
      <c r="H890" s="51"/>
      <c r="I890" s="52"/>
      <c r="J890" s="53">
        <v>12</v>
      </c>
      <c r="K890" s="69" t="s">
        <v>54</v>
      </c>
      <c r="L890" s="64">
        <v>8728.2999999999993</v>
      </c>
      <c r="M890" s="56">
        <f t="shared" si="155"/>
        <v>82396.3</v>
      </c>
      <c r="N890" s="60"/>
    </row>
    <row r="891" spans="1:14" ht="15" customHeight="1" x14ac:dyDescent="0.25">
      <c r="A891" s="48"/>
      <c r="B891" s="51"/>
      <c r="C891" s="51"/>
      <c r="D891" s="51"/>
      <c r="E891" s="51"/>
      <c r="F891" s="51"/>
      <c r="G891" s="51"/>
      <c r="H891" s="51"/>
      <c r="I891" s="52"/>
      <c r="J891" s="53">
        <v>13</v>
      </c>
      <c r="K891" s="69" t="s">
        <v>108</v>
      </c>
      <c r="L891" s="64">
        <v>0</v>
      </c>
      <c r="M891" s="56">
        <f t="shared" si="155"/>
        <v>0</v>
      </c>
      <c r="N891" s="60"/>
    </row>
    <row r="892" spans="1:14" ht="15" customHeight="1" x14ac:dyDescent="0.25">
      <c r="A892" s="48"/>
      <c r="B892" s="51"/>
      <c r="C892" s="51"/>
      <c r="D892" s="51"/>
      <c r="E892" s="51"/>
      <c r="F892" s="51"/>
      <c r="G892" s="51"/>
      <c r="H892" s="51"/>
      <c r="I892" s="52"/>
      <c r="J892" s="53">
        <v>14</v>
      </c>
      <c r="K892" s="69" t="s">
        <v>55</v>
      </c>
      <c r="L892" s="64">
        <v>0</v>
      </c>
      <c r="M892" s="56">
        <f t="shared" si="155"/>
        <v>0</v>
      </c>
      <c r="N892" s="60"/>
    </row>
    <row r="893" spans="1:14" ht="15" customHeight="1" x14ac:dyDescent="0.25">
      <c r="A893" s="61"/>
      <c r="B893" s="62"/>
      <c r="C893" s="62"/>
      <c r="D893" s="62"/>
      <c r="E893" s="62"/>
      <c r="F893" s="62"/>
      <c r="G893" s="62"/>
      <c r="H893" s="62"/>
      <c r="I893" s="63"/>
      <c r="J893" s="75">
        <v>15</v>
      </c>
      <c r="K893" s="76" t="s">
        <v>38</v>
      </c>
      <c r="L893" s="64">
        <v>0</v>
      </c>
      <c r="M893" s="56">
        <f t="shared" si="155"/>
        <v>0</v>
      </c>
      <c r="N893" s="60"/>
    </row>
    <row r="894" spans="1:14" ht="15" customHeight="1" x14ac:dyDescent="0.25">
      <c r="A894" s="46" t="s">
        <v>56</v>
      </c>
      <c r="B894" s="53">
        <v>0</v>
      </c>
      <c r="C894" s="53">
        <v>0</v>
      </c>
      <c r="D894" s="53">
        <f t="shared" ref="D894:E894" si="156">SUM(D849+D875)</f>
        <v>25641</v>
      </c>
      <c r="E894" s="53">
        <f t="shared" si="156"/>
        <v>8064</v>
      </c>
      <c r="F894" s="53">
        <f>SUM(E894+D894)</f>
        <v>33705</v>
      </c>
      <c r="G894" s="53">
        <f>SUM(G849+G875)</f>
        <v>293804</v>
      </c>
      <c r="H894" s="53">
        <f>SUM(H849+H875)</f>
        <v>83717</v>
      </c>
      <c r="I894" s="53">
        <f>SUM(H894+G894)</f>
        <v>377521</v>
      </c>
      <c r="J894" s="47" t="s">
        <v>56</v>
      </c>
      <c r="K894" s="47"/>
      <c r="L894" s="64">
        <f t="shared" ref="L894" si="157">SUM(L879:L893)</f>
        <v>13930750.030000001</v>
      </c>
      <c r="M894" s="64">
        <f>SUM(M879:M893)</f>
        <v>180047546.97000003</v>
      </c>
      <c r="N894" s="65"/>
    </row>
    <row r="895" spans="1:14" ht="15" customHeight="1" x14ac:dyDescent="0.25">
      <c r="A895" s="46" t="s">
        <v>67</v>
      </c>
      <c r="B895" s="47" t="s">
        <v>68</v>
      </c>
      <c r="C895" s="47"/>
      <c r="D895" s="47"/>
      <c r="E895" s="58"/>
      <c r="F895" s="58"/>
      <c r="G895" s="58"/>
      <c r="H895" s="58"/>
      <c r="I895" s="58"/>
      <c r="J895" s="46" t="s">
        <v>67</v>
      </c>
      <c r="K895" s="86" t="s">
        <v>69</v>
      </c>
      <c r="L895" s="87"/>
      <c r="M895" s="87"/>
      <c r="N895" s="88"/>
    </row>
    <row r="896" spans="1:14" ht="29.25" customHeight="1" x14ac:dyDescent="0.25">
      <c r="A896" s="89" t="s">
        <v>70</v>
      </c>
      <c r="B896" s="75">
        <v>47</v>
      </c>
      <c r="C896" s="75">
        <f>SUM(C820+B896)</f>
        <v>687</v>
      </c>
      <c r="D896" s="75">
        <v>10727</v>
      </c>
      <c r="E896" s="75">
        <v>0</v>
      </c>
      <c r="F896" s="75">
        <f>SUM(E896+D896)</f>
        <v>10727</v>
      </c>
      <c r="G896" s="75">
        <f>SUM(G820+D896)</f>
        <v>50457</v>
      </c>
      <c r="H896" s="75">
        <f>SUM(H820+E896)</f>
        <v>0</v>
      </c>
      <c r="I896" s="75">
        <f>SUM(H896+G896)</f>
        <v>50457</v>
      </c>
      <c r="J896" s="90" t="s">
        <v>70</v>
      </c>
      <c r="K896" s="91" t="s">
        <v>105</v>
      </c>
      <c r="L896" s="59">
        <v>15797.6</v>
      </c>
      <c r="M896" s="59">
        <f>SUM(M820+L896)</f>
        <v>443070.60000000003</v>
      </c>
      <c r="N896" s="92"/>
    </row>
    <row r="897" spans="1:14" ht="15" customHeight="1" x14ac:dyDescent="0.25">
      <c r="A897" s="46" t="s">
        <v>71</v>
      </c>
      <c r="B897" s="93" t="s">
        <v>72</v>
      </c>
      <c r="C897" s="93"/>
      <c r="D897" s="93"/>
      <c r="E897" s="58"/>
      <c r="F897" s="58"/>
      <c r="G897" s="58"/>
      <c r="H897" s="58"/>
      <c r="I897" s="58"/>
      <c r="J897" s="46" t="s">
        <v>71</v>
      </c>
      <c r="K897" s="86" t="s">
        <v>72</v>
      </c>
      <c r="L897" s="87"/>
      <c r="M897" s="87"/>
      <c r="N897" s="88"/>
    </row>
    <row r="898" spans="1:14" ht="50.25" customHeight="1" x14ac:dyDescent="0.25">
      <c r="A898" s="89" t="s">
        <v>73</v>
      </c>
      <c r="B898" s="75">
        <v>2782</v>
      </c>
      <c r="C898" s="75">
        <f>SUM(C822+B898)</f>
        <v>36648</v>
      </c>
      <c r="D898" s="75">
        <v>16565</v>
      </c>
      <c r="E898" s="75">
        <v>5985</v>
      </c>
      <c r="F898" s="75">
        <f>SUM(E898+D898)</f>
        <v>22550</v>
      </c>
      <c r="G898" s="75">
        <f>SUM(G822+D898)</f>
        <v>286655</v>
      </c>
      <c r="H898" s="75">
        <f>SUM(H822+E898)</f>
        <v>75242</v>
      </c>
      <c r="I898" s="75">
        <f>SUM(H898+G898)</f>
        <v>361897</v>
      </c>
      <c r="J898" s="90" t="s">
        <v>106</v>
      </c>
      <c r="K898" s="94" t="s">
        <v>107</v>
      </c>
      <c r="L898" s="95">
        <v>0</v>
      </c>
      <c r="M898" s="96">
        <f>SUM(L898+M822)</f>
        <v>0</v>
      </c>
      <c r="N898" s="92"/>
    </row>
    <row r="899" spans="1:14" ht="15" customHeight="1" x14ac:dyDescent="0.25">
      <c r="A899" s="47" t="s">
        <v>74</v>
      </c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</row>
    <row r="900" spans="1:14" ht="15" customHeight="1" x14ac:dyDescent="0.25">
      <c r="A900" s="58" t="s">
        <v>75</v>
      </c>
      <c r="B900" s="97">
        <f t="shared" ref="B900:I900" si="158">B849</f>
        <v>7</v>
      </c>
      <c r="C900" s="97">
        <f t="shared" si="158"/>
        <v>62</v>
      </c>
      <c r="D900" s="97">
        <f t="shared" si="158"/>
        <v>14464</v>
      </c>
      <c r="E900" s="97">
        <f t="shared" si="158"/>
        <v>7771</v>
      </c>
      <c r="F900" s="97">
        <f t="shared" si="158"/>
        <v>22235</v>
      </c>
      <c r="G900" s="97">
        <f t="shared" si="158"/>
        <v>208982</v>
      </c>
      <c r="H900" s="97">
        <f t="shared" si="158"/>
        <v>82304</v>
      </c>
      <c r="I900" s="97">
        <f t="shared" si="158"/>
        <v>291286</v>
      </c>
      <c r="J900" s="51"/>
      <c r="K900" s="51"/>
      <c r="L900" s="51"/>
      <c r="M900" s="51"/>
      <c r="N900" s="52"/>
    </row>
    <row r="901" spans="1:14" ht="15" customHeight="1" x14ac:dyDescent="0.25">
      <c r="A901" s="58" t="s">
        <v>76</v>
      </c>
      <c r="B901" s="97">
        <f t="shared" ref="B901:I901" si="159">B875</f>
        <v>4</v>
      </c>
      <c r="C901" s="97">
        <f t="shared" si="159"/>
        <v>64</v>
      </c>
      <c r="D901" s="97">
        <f t="shared" si="159"/>
        <v>11177</v>
      </c>
      <c r="E901" s="97">
        <f t="shared" si="159"/>
        <v>293</v>
      </c>
      <c r="F901" s="97">
        <f t="shared" si="159"/>
        <v>11470</v>
      </c>
      <c r="G901" s="97">
        <f t="shared" si="159"/>
        <v>84822</v>
      </c>
      <c r="H901" s="97">
        <f t="shared" si="159"/>
        <v>1413</v>
      </c>
      <c r="I901" s="97">
        <f t="shared" si="159"/>
        <v>86235</v>
      </c>
      <c r="J901" s="51"/>
      <c r="K901" s="51"/>
      <c r="L901" s="51"/>
      <c r="M901" s="51"/>
      <c r="N901" s="52"/>
    </row>
    <row r="902" spans="1:14" ht="15" customHeight="1" x14ac:dyDescent="0.25">
      <c r="A902" s="58" t="s">
        <v>77</v>
      </c>
      <c r="B902" s="97">
        <f>SUM(B900:B901)</f>
        <v>11</v>
      </c>
      <c r="C902" s="97">
        <f t="shared" ref="C902:I902" si="160">SUM(C900:C901)</f>
        <v>126</v>
      </c>
      <c r="D902" s="97">
        <f t="shared" si="160"/>
        <v>25641</v>
      </c>
      <c r="E902" s="97">
        <f t="shared" si="160"/>
        <v>8064</v>
      </c>
      <c r="F902" s="97">
        <f t="shared" si="160"/>
        <v>33705</v>
      </c>
      <c r="G902" s="97">
        <f t="shared" si="160"/>
        <v>293804</v>
      </c>
      <c r="H902" s="97">
        <f t="shared" si="160"/>
        <v>83717</v>
      </c>
      <c r="I902" s="97">
        <f t="shared" si="160"/>
        <v>377521</v>
      </c>
      <c r="J902" s="51"/>
      <c r="K902" s="51"/>
      <c r="L902" s="51"/>
      <c r="M902" s="51"/>
      <c r="N902" s="52"/>
    </row>
    <row r="903" spans="1:14" ht="15" customHeight="1" x14ac:dyDescent="0.25">
      <c r="A903" s="58" t="s">
        <v>78</v>
      </c>
      <c r="B903" s="97">
        <f t="shared" ref="B903:I903" si="161">B896</f>
        <v>47</v>
      </c>
      <c r="C903" s="97">
        <f t="shared" si="161"/>
        <v>687</v>
      </c>
      <c r="D903" s="97">
        <f t="shared" si="161"/>
        <v>10727</v>
      </c>
      <c r="E903" s="97">
        <f t="shared" si="161"/>
        <v>0</v>
      </c>
      <c r="F903" s="97">
        <f t="shared" si="161"/>
        <v>10727</v>
      </c>
      <c r="G903" s="97">
        <f t="shared" si="161"/>
        <v>50457</v>
      </c>
      <c r="H903" s="97">
        <f t="shared" si="161"/>
        <v>0</v>
      </c>
      <c r="I903" s="97">
        <f t="shared" si="161"/>
        <v>50457</v>
      </c>
      <c r="J903" s="51"/>
      <c r="K903" s="51"/>
      <c r="L903" s="51"/>
      <c r="M903" s="51"/>
      <c r="N903" s="52"/>
    </row>
    <row r="904" spans="1:14" ht="15" customHeight="1" x14ac:dyDescent="0.25">
      <c r="A904" s="58" t="s">
        <v>60</v>
      </c>
      <c r="B904" s="97">
        <f t="shared" ref="B904:I904" si="162">B869</f>
        <v>2343</v>
      </c>
      <c r="C904" s="97">
        <f t="shared" si="162"/>
        <v>31044</v>
      </c>
      <c r="D904" s="97">
        <f t="shared" si="162"/>
        <v>1144</v>
      </c>
      <c r="E904" s="97">
        <f t="shared" si="162"/>
        <v>1199</v>
      </c>
      <c r="F904" s="97">
        <f t="shared" si="162"/>
        <v>2343</v>
      </c>
      <c r="G904" s="97">
        <f t="shared" si="162"/>
        <v>15197</v>
      </c>
      <c r="H904" s="97">
        <f t="shared" si="162"/>
        <v>15847</v>
      </c>
      <c r="I904" s="97">
        <f t="shared" si="162"/>
        <v>31044</v>
      </c>
      <c r="J904" s="51"/>
      <c r="K904" s="58" t="s">
        <v>82</v>
      </c>
      <c r="L904" s="64">
        <f>SUM(L849+L869)</f>
        <v>58264532.140000008</v>
      </c>
      <c r="M904" s="64">
        <f>SUM(M849+M869)</f>
        <v>469769416.24000001</v>
      </c>
      <c r="N904" s="57"/>
    </row>
    <row r="905" spans="1:14" ht="15" customHeight="1" x14ac:dyDescent="0.25">
      <c r="A905" s="58" t="s">
        <v>79</v>
      </c>
      <c r="B905" s="97">
        <f>B898</f>
        <v>2782</v>
      </c>
      <c r="C905" s="97">
        <f t="shared" ref="C905:I905" si="163">C898</f>
        <v>36648</v>
      </c>
      <c r="D905" s="97">
        <f t="shared" si="163"/>
        <v>16565</v>
      </c>
      <c r="E905" s="97">
        <f t="shared" si="163"/>
        <v>5985</v>
      </c>
      <c r="F905" s="97">
        <f t="shared" si="163"/>
        <v>22550</v>
      </c>
      <c r="G905" s="97">
        <f t="shared" si="163"/>
        <v>286655</v>
      </c>
      <c r="H905" s="97">
        <f t="shared" si="163"/>
        <v>75242</v>
      </c>
      <c r="I905" s="97">
        <f t="shared" si="163"/>
        <v>361897</v>
      </c>
      <c r="J905" s="51"/>
      <c r="K905" s="58" t="s">
        <v>80</v>
      </c>
      <c r="L905" s="64">
        <f>SUM(L849+L875+L877+L896)</f>
        <v>1615809.21</v>
      </c>
      <c r="M905" s="64">
        <f>SUM(M849+M875+M877+M896)</f>
        <v>19955040.989999998</v>
      </c>
      <c r="N905" s="60"/>
    </row>
    <row r="906" spans="1:14" ht="15" customHeight="1" x14ac:dyDescent="0.25">
      <c r="A906" s="58" t="s">
        <v>45</v>
      </c>
      <c r="B906" s="98" t="s">
        <v>65</v>
      </c>
      <c r="C906" s="99"/>
      <c r="D906" s="99"/>
      <c r="E906" s="99"/>
      <c r="F906" s="99"/>
      <c r="G906" s="99"/>
      <c r="H906" s="99"/>
      <c r="I906" s="100"/>
      <c r="J906" s="62"/>
      <c r="K906" s="58" t="s">
        <v>81</v>
      </c>
      <c r="L906" s="64">
        <f>SUM(L849+L869+L875+L877+L894+L896+L898)</f>
        <v>72593627.25</v>
      </c>
      <c r="M906" s="64">
        <f>SUM(M849+M869+M875+M877+M894+M896+M898)</f>
        <v>658148349.88999999</v>
      </c>
      <c r="N906" s="65"/>
    </row>
    <row r="911" spans="1:14" ht="15" customHeight="1" x14ac:dyDescent="0.25">
      <c r="A911" s="28" t="s">
        <v>83</v>
      </c>
      <c r="B911" s="28"/>
      <c r="C911" s="28"/>
      <c r="D911" s="29"/>
      <c r="E911" s="29"/>
      <c r="F911" s="28"/>
      <c r="G911" s="28"/>
      <c r="H911" s="28"/>
      <c r="I911" s="28"/>
      <c r="J911" s="28"/>
      <c r="K911" s="28" t="s">
        <v>84</v>
      </c>
      <c r="L911" s="28"/>
      <c r="M911" s="28"/>
      <c r="N911" s="28"/>
    </row>
  </sheetData>
  <mergeCells count="552">
    <mergeCell ref="A911:C911"/>
    <mergeCell ref="F911:J911"/>
    <mergeCell ref="N879:N894"/>
    <mergeCell ref="J894:K894"/>
    <mergeCell ref="B895:D895"/>
    <mergeCell ref="K895:N895"/>
    <mergeCell ref="B897:D897"/>
    <mergeCell ref="K897:N897"/>
    <mergeCell ref="A899:N899"/>
    <mergeCell ref="N904:N906"/>
    <mergeCell ref="B906:I906"/>
    <mergeCell ref="K911:N911"/>
    <mergeCell ref="B871:D871"/>
    <mergeCell ref="K871:N871"/>
    <mergeCell ref="N872:N875"/>
    <mergeCell ref="B876:C876"/>
    <mergeCell ref="D876:I876"/>
    <mergeCell ref="K876:N876"/>
    <mergeCell ref="B877:I877"/>
    <mergeCell ref="J877:K877"/>
    <mergeCell ref="B878:D878"/>
    <mergeCell ref="K878:N878"/>
    <mergeCell ref="B844:D844"/>
    <mergeCell ref="K844:N844"/>
    <mergeCell ref="C845:D845"/>
    <mergeCell ref="N845:N849"/>
    <mergeCell ref="J849:K849"/>
    <mergeCell ref="B850:D850"/>
    <mergeCell ref="K850:N850"/>
    <mergeCell ref="N851:N870"/>
    <mergeCell ref="J869:K869"/>
    <mergeCell ref="J870:K870"/>
    <mergeCell ref="A837:N837"/>
    <mergeCell ref="A838:N838"/>
    <mergeCell ref="A839:N839"/>
    <mergeCell ref="A840:A842"/>
    <mergeCell ref="B840:C841"/>
    <mergeCell ref="D840:F840"/>
    <mergeCell ref="G840:I840"/>
    <mergeCell ref="J840:J842"/>
    <mergeCell ref="K840:K842"/>
    <mergeCell ref="L840:L842"/>
    <mergeCell ref="M840:M842"/>
    <mergeCell ref="N840:N842"/>
    <mergeCell ref="D841:F841"/>
    <mergeCell ref="G841:I841"/>
    <mergeCell ref="A835:C835"/>
    <mergeCell ref="F835:J835"/>
    <mergeCell ref="N803:N818"/>
    <mergeCell ref="J818:K818"/>
    <mergeCell ref="B819:D819"/>
    <mergeCell ref="K819:N819"/>
    <mergeCell ref="B821:D821"/>
    <mergeCell ref="K821:N821"/>
    <mergeCell ref="A823:N823"/>
    <mergeCell ref="N828:N830"/>
    <mergeCell ref="B830:I830"/>
    <mergeCell ref="K835:N835"/>
    <mergeCell ref="B795:D795"/>
    <mergeCell ref="K795:N795"/>
    <mergeCell ref="N796:N799"/>
    <mergeCell ref="B800:C800"/>
    <mergeCell ref="D800:I800"/>
    <mergeCell ref="K800:N800"/>
    <mergeCell ref="B801:I801"/>
    <mergeCell ref="J801:K801"/>
    <mergeCell ref="B802:D802"/>
    <mergeCell ref="K802:N802"/>
    <mergeCell ref="B768:D768"/>
    <mergeCell ref="K768:N768"/>
    <mergeCell ref="C769:D769"/>
    <mergeCell ref="N769:N773"/>
    <mergeCell ref="J773:K773"/>
    <mergeCell ref="B774:D774"/>
    <mergeCell ref="K774:N774"/>
    <mergeCell ref="N775:N794"/>
    <mergeCell ref="J793:K793"/>
    <mergeCell ref="J794:K794"/>
    <mergeCell ref="A761:N761"/>
    <mergeCell ref="A762:N762"/>
    <mergeCell ref="A763:N763"/>
    <mergeCell ref="A764:A766"/>
    <mergeCell ref="B764:C765"/>
    <mergeCell ref="D764:F764"/>
    <mergeCell ref="G764:I764"/>
    <mergeCell ref="J764:J766"/>
    <mergeCell ref="K764:K766"/>
    <mergeCell ref="L764:L766"/>
    <mergeCell ref="M764:M766"/>
    <mergeCell ref="N764:N766"/>
    <mergeCell ref="D765:F765"/>
    <mergeCell ref="G765:I765"/>
    <mergeCell ref="A759:C759"/>
    <mergeCell ref="F759:J759"/>
    <mergeCell ref="N727:N742"/>
    <mergeCell ref="J742:K742"/>
    <mergeCell ref="B743:D743"/>
    <mergeCell ref="K743:N743"/>
    <mergeCell ref="B745:D745"/>
    <mergeCell ref="K745:N745"/>
    <mergeCell ref="A747:N747"/>
    <mergeCell ref="N752:N754"/>
    <mergeCell ref="B754:I754"/>
    <mergeCell ref="K759:N759"/>
    <mergeCell ref="B719:D719"/>
    <mergeCell ref="K719:N719"/>
    <mergeCell ref="N720:N723"/>
    <mergeCell ref="B724:C724"/>
    <mergeCell ref="D724:I724"/>
    <mergeCell ref="K724:N724"/>
    <mergeCell ref="B725:I725"/>
    <mergeCell ref="J725:K725"/>
    <mergeCell ref="B726:D726"/>
    <mergeCell ref="K726:N726"/>
    <mergeCell ref="B692:D692"/>
    <mergeCell ref="K692:N692"/>
    <mergeCell ref="C693:D693"/>
    <mergeCell ref="N693:N697"/>
    <mergeCell ref="J697:K697"/>
    <mergeCell ref="B698:D698"/>
    <mergeCell ref="K698:N698"/>
    <mergeCell ref="N699:N718"/>
    <mergeCell ref="J717:K717"/>
    <mergeCell ref="J718:K718"/>
    <mergeCell ref="A685:N685"/>
    <mergeCell ref="A686:N686"/>
    <mergeCell ref="A687:N687"/>
    <mergeCell ref="A688:A690"/>
    <mergeCell ref="B688:C689"/>
    <mergeCell ref="D688:F688"/>
    <mergeCell ref="G688:I688"/>
    <mergeCell ref="J688:J690"/>
    <mergeCell ref="K688:K690"/>
    <mergeCell ref="L688:L690"/>
    <mergeCell ref="M688:M690"/>
    <mergeCell ref="N688:N690"/>
    <mergeCell ref="D689:F689"/>
    <mergeCell ref="G689:I689"/>
    <mergeCell ref="A151:C151"/>
    <mergeCell ref="F151:J151"/>
    <mergeCell ref="N119:N134"/>
    <mergeCell ref="J134:K134"/>
    <mergeCell ref="B135:D135"/>
    <mergeCell ref="K135:N135"/>
    <mergeCell ref="B137:D137"/>
    <mergeCell ref="K137:N137"/>
    <mergeCell ref="A139:N139"/>
    <mergeCell ref="N144:N146"/>
    <mergeCell ref="B146:I146"/>
    <mergeCell ref="K151:N151"/>
    <mergeCell ref="B111:D111"/>
    <mergeCell ref="K111:N111"/>
    <mergeCell ref="N112:N115"/>
    <mergeCell ref="B116:C116"/>
    <mergeCell ref="D116:I116"/>
    <mergeCell ref="K116:N116"/>
    <mergeCell ref="B117:I117"/>
    <mergeCell ref="J117:K117"/>
    <mergeCell ref="B118:D118"/>
    <mergeCell ref="K118:N118"/>
    <mergeCell ref="B84:D84"/>
    <mergeCell ref="K84:N84"/>
    <mergeCell ref="C85:D85"/>
    <mergeCell ref="N85:N89"/>
    <mergeCell ref="J89:K89"/>
    <mergeCell ref="B90:D90"/>
    <mergeCell ref="K90:N90"/>
    <mergeCell ref="N91:N110"/>
    <mergeCell ref="J109:K109"/>
    <mergeCell ref="J110:K110"/>
    <mergeCell ref="A77:N77"/>
    <mergeCell ref="A78:N78"/>
    <mergeCell ref="A79:N79"/>
    <mergeCell ref="A80:A82"/>
    <mergeCell ref="B80:C81"/>
    <mergeCell ref="D80:F80"/>
    <mergeCell ref="G80:I80"/>
    <mergeCell ref="J80:J82"/>
    <mergeCell ref="K80:K82"/>
    <mergeCell ref="L80:L82"/>
    <mergeCell ref="M80:M82"/>
    <mergeCell ref="N80:N82"/>
    <mergeCell ref="D81:F81"/>
    <mergeCell ref="G81:I81"/>
    <mergeCell ref="A75:C75"/>
    <mergeCell ref="F75:J75"/>
    <mergeCell ref="N43:N58"/>
    <mergeCell ref="J58:K58"/>
    <mergeCell ref="B59:D59"/>
    <mergeCell ref="K59:N59"/>
    <mergeCell ref="B61:D61"/>
    <mergeCell ref="K61:N61"/>
    <mergeCell ref="A63:N63"/>
    <mergeCell ref="N68:N70"/>
    <mergeCell ref="B70:I70"/>
    <mergeCell ref="K75:N75"/>
    <mergeCell ref="B35:D35"/>
    <mergeCell ref="K35:N35"/>
    <mergeCell ref="N36:N39"/>
    <mergeCell ref="B40:C40"/>
    <mergeCell ref="D40:I40"/>
    <mergeCell ref="K40:N40"/>
    <mergeCell ref="B41:I41"/>
    <mergeCell ref="J41:K41"/>
    <mergeCell ref="B42:D42"/>
    <mergeCell ref="K42:N42"/>
    <mergeCell ref="B8:D8"/>
    <mergeCell ref="K8:N8"/>
    <mergeCell ref="C9:D9"/>
    <mergeCell ref="N9:N13"/>
    <mergeCell ref="J13:K13"/>
    <mergeCell ref="B14:D14"/>
    <mergeCell ref="K14:N14"/>
    <mergeCell ref="N15:N34"/>
    <mergeCell ref="J33:K33"/>
    <mergeCell ref="J34:K34"/>
    <mergeCell ref="A1:N1"/>
    <mergeCell ref="A2:N2"/>
    <mergeCell ref="A3:N3"/>
    <mergeCell ref="A4:A6"/>
    <mergeCell ref="B4:C5"/>
    <mergeCell ref="D4:F4"/>
    <mergeCell ref="G4:I4"/>
    <mergeCell ref="J4:J6"/>
    <mergeCell ref="K4:K6"/>
    <mergeCell ref="L4:L6"/>
    <mergeCell ref="M4:M6"/>
    <mergeCell ref="N4:N6"/>
    <mergeCell ref="D5:F5"/>
    <mergeCell ref="G5:I5"/>
    <mergeCell ref="A153:N153"/>
    <mergeCell ref="A154:N154"/>
    <mergeCell ref="A155:N155"/>
    <mergeCell ref="A156:A158"/>
    <mergeCell ref="B156:C157"/>
    <mergeCell ref="D156:F156"/>
    <mergeCell ref="G156:I156"/>
    <mergeCell ref="J156:J158"/>
    <mergeCell ref="K156:K158"/>
    <mergeCell ref="L156:L158"/>
    <mergeCell ref="M156:M158"/>
    <mergeCell ref="N156:N158"/>
    <mergeCell ref="D157:F157"/>
    <mergeCell ref="G157:I157"/>
    <mergeCell ref="B166:D166"/>
    <mergeCell ref="K166:N166"/>
    <mergeCell ref="N167:N186"/>
    <mergeCell ref="J185:K185"/>
    <mergeCell ref="J186:K186"/>
    <mergeCell ref="B160:D160"/>
    <mergeCell ref="K160:N160"/>
    <mergeCell ref="C161:D161"/>
    <mergeCell ref="N161:N165"/>
    <mergeCell ref="J165:K165"/>
    <mergeCell ref="B193:I193"/>
    <mergeCell ref="J193:K193"/>
    <mergeCell ref="B194:D194"/>
    <mergeCell ref="K194:N194"/>
    <mergeCell ref="N195:N210"/>
    <mergeCell ref="J210:K210"/>
    <mergeCell ref="B187:D187"/>
    <mergeCell ref="K187:N187"/>
    <mergeCell ref="N188:N191"/>
    <mergeCell ref="B192:C192"/>
    <mergeCell ref="D192:I192"/>
    <mergeCell ref="K192:N192"/>
    <mergeCell ref="N220:N222"/>
    <mergeCell ref="B222:I222"/>
    <mergeCell ref="A227:C227"/>
    <mergeCell ref="F227:J227"/>
    <mergeCell ref="B211:D211"/>
    <mergeCell ref="K211:N211"/>
    <mergeCell ref="B213:D213"/>
    <mergeCell ref="K213:N213"/>
    <mergeCell ref="A215:N215"/>
    <mergeCell ref="K227:N227"/>
    <mergeCell ref="A229:N229"/>
    <mergeCell ref="A230:N230"/>
    <mergeCell ref="A231:N231"/>
    <mergeCell ref="A232:A234"/>
    <mergeCell ref="B232:C233"/>
    <mergeCell ref="D232:F232"/>
    <mergeCell ref="G232:I232"/>
    <mergeCell ref="J232:J234"/>
    <mergeCell ref="K232:K234"/>
    <mergeCell ref="L232:L234"/>
    <mergeCell ref="M232:M234"/>
    <mergeCell ref="N232:N234"/>
    <mergeCell ref="D233:F233"/>
    <mergeCell ref="G233:I233"/>
    <mergeCell ref="B236:D236"/>
    <mergeCell ref="K236:N236"/>
    <mergeCell ref="C237:D237"/>
    <mergeCell ref="N237:N241"/>
    <mergeCell ref="J241:K241"/>
    <mergeCell ref="B242:D242"/>
    <mergeCell ref="K242:N242"/>
    <mergeCell ref="N243:N262"/>
    <mergeCell ref="J261:K261"/>
    <mergeCell ref="J262:K262"/>
    <mergeCell ref="B263:D263"/>
    <mergeCell ref="K263:N263"/>
    <mergeCell ref="N264:N267"/>
    <mergeCell ref="B268:C268"/>
    <mergeCell ref="D268:I268"/>
    <mergeCell ref="K268:N268"/>
    <mergeCell ref="B269:I269"/>
    <mergeCell ref="J269:K269"/>
    <mergeCell ref="B270:D270"/>
    <mergeCell ref="K270:N270"/>
    <mergeCell ref="A303:C303"/>
    <mergeCell ref="F303:J303"/>
    <mergeCell ref="N271:N286"/>
    <mergeCell ref="J286:K286"/>
    <mergeCell ref="B287:D287"/>
    <mergeCell ref="K287:N287"/>
    <mergeCell ref="B289:D289"/>
    <mergeCell ref="K289:N289"/>
    <mergeCell ref="A291:N291"/>
    <mergeCell ref="N296:N298"/>
    <mergeCell ref="B298:I298"/>
    <mergeCell ref="K303:N303"/>
    <mergeCell ref="A305:N305"/>
    <mergeCell ref="A306:N306"/>
    <mergeCell ref="A307:N307"/>
    <mergeCell ref="A308:A310"/>
    <mergeCell ref="B308:C309"/>
    <mergeCell ref="D308:F308"/>
    <mergeCell ref="G308:I308"/>
    <mergeCell ref="J308:J310"/>
    <mergeCell ref="K308:K310"/>
    <mergeCell ref="L308:L310"/>
    <mergeCell ref="M308:M310"/>
    <mergeCell ref="N308:N310"/>
    <mergeCell ref="D309:F309"/>
    <mergeCell ref="G309:I309"/>
    <mergeCell ref="B312:D312"/>
    <mergeCell ref="K312:N312"/>
    <mergeCell ref="C313:D313"/>
    <mergeCell ref="N313:N317"/>
    <mergeCell ref="J317:K317"/>
    <mergeCell ref="B318:D318"/>
    <mergeCell ref="K318:N318"/>
    <mergeCell ref="N319:N338"/>
    <mergeCell ref="J337:K337"/>
    <mergeCell ref="J338:K338"/>
    <mergeCell ref="B339:D339"/>
    <mergeCell ref="K339:N339"/>
    <mergeCell ref="N340:N343"/>
    <mergeCell ref="B344:C344"/>
    <mergeCell ref="D344:I344"/>
    <mergeCell ref="K344:N344"/>
    <mergeCell ref="B345:I345"/>
    <mergeCell ref="J345:K345"/>
    <mergeCell ref="B346:D346"/>
    <mergeCell ref="K346:N346"/>
    <mergeCell ref="A379:C379"/>
    <mergeCell ref="F379:J379"/>
    <mergeCell ref="N347:N362"/>
    <mergeCell ref="J362:K362"/>
    <mergeCell ref="B363:D363"/>
    <mergeCell ref="K363:N363"/>
    <mergeCell ref="B365:D365"/>
    <mergeCell ref="K365:N365"/>
    <mergeCell ref="A367:N367"/>
    <mergeCell ref="N372:N374"/>
    <mergeCell ref="B374:I374"/>
    <mergeCell ref="K379:N379"/>
    <mergeCell ref="A381:N381"/>
    <mergeCell ref="A382:N382"/>
    <mergeCell ref="A383:N383"/>
    <mergeCell ref="A384:A386"/>
    <mergeCell ref="B384:C385"/>
    <mergeCell ref="D384:F384"/>
    <mergeCell ref="G384:I384"/>
    <mergeCell ref="J384:J386"/>
    <mergeCell ref="K384:K386"/>
    <mergeCell ref="L384:L386"/>
    <mergeCell ref="M384:M386"/>
    <mergeCell ref="N384:N386"/>
    <mergeCell ref="D385:F385"/>
    <mergeCell ref="G385:I385"/>
    <mergeCell ref="B388:D388"/>
    <mergeCell ref="K388:N388"/>
    <mergeCell ref="C389:D389"/>
    <mergeCell ref="N389:N393"/>
    <mergeCell ref="J393:K393"/>
    <mergeCell ref="B394:D394"/>
    <mergeCell ref="K394:N394"/>
    <mergeCell ref="N395:N414"/>
    <mergeCell ref="J413:K413"/>
    <mergeCell ref="J414:K414"/>
    <mergeCell ref="B415:D415"/>
    <mergeCell ref="K415:N415"/>
    <mergeCell ref="N416:N419"/>
    <mergeCell ref="B420:C420"/>
    <mergeCell ref="D420:I420"/>
    <mergeCell ref="K420:N420"/>
    <mergeCell ref="B421:I421"/>
    <mergeCell ref="J421:K421"/>
    <mergeCell ref="B422:D422"/>
    <mergeCell ref="K422:N422"/>
    <mergeCell ref="A455:C455"/>
    <mergeCell ref="F455:J455"/>
    <mergeCell ref="N423:N438"/>
    <mergeCell ref="J438:K438"/>
    <mergeCell ref="B439:D439"/>
    <mergeCell ref="K439:N439"/>
    <mergeCell ref="B441:D441"/>
    <mergeCell ref="K441:N441"/>
    <mergeCell ref="A443:N443"/>
    <mergeCell ref="N448:N450"/>
    <mergeCell ref="B450:I450"/>
    <mergeCell ref="K455:N455"/>
    <mergeCell ref="A457:N457"/>
    <mergeCell ref="A458:N458"/>
    <mergeCell ref="A459:N459"/>
    <mergeCell ref="A460:A462"/>
    <mergeCell ref="B460:C461"/>
    <mergeCell ref="D460:F460"/>
    <mergeCell ref="G460:I460"/>
    <mergeCell ref="J460:J462"/>
    <mergeCell ref="K460:K462"/>
    <mergeCell ref="L460:L462"/>
    <mergeCell ref="M460:M462"/>
    <mergeCell ref="N460:N462"/>
    <mergeCell ref="D461:F461"/>
    <mergeCell ref="G461:I461"/>
    <mergeCell ref="B464:D464"/>
    <mergeCell ref="K464:N464"/>
    <mergeCell ref="C465:D465"/>
    <mergeCell ref="N465:N469"/>
    <mergeCell ref="J469:K469"/>
    <mergeCell ref="B470:D470"/>
    <mergeCell ref="K470:N470"/>
    <mergeCell ref="N471:N490"/>
    <mergeCell ref="J489:K489"/>
    <mergeCell ref="J490:K490"/>
    <mergeCell ref="B491:D491"/>
    <mergeCell ref="K491:N491"/>
    <mergeCell ref="N492:N495"/>
    <mergeCell ref="B496:C496"/>
    <mergeCell ref="D496:I496"/>
    <mergeCell ref="K496:N496"/>
    <mergeCell ref="B497:I497"/>
    <mergeCell ref="J497:K497"/>
    <mergeCell ref="B498:D498"/>
    <mergeCell ref="K498:N498"/>
    <mergeCell ref="A531:C531"/>
    <mergeCell ref="F531:J531"/>
    <mergeCell ref="N499:N514"/>
    <mergeCell ref="J514:K514"/>
    <mergeCell ref="B515:D515"/>
    <mergeCell ref="K515:N515"/>
    <mergeCell ref="B517:D517"/>
    <mergeCell ref="K517:N517"/>
    <mergeCell ref="A519:N519"/>
    <mergeCell ref="N524:N526"/>
    <mergeCell ref="B526:I526"/>
    <mergeCell ref="K531:N531"/>
    <mergeCell ref="A533:N533"/>
    <mergeCell ref="A534:N534"/>
    <mergeCell ref="A535:N535"/>
    <mergeCell ref="A536:A538"/>
    <mergeCell ref="B536:C537"/>
    <mergeCell ref="D536:F536"/>
    <mergeCell ref="G536:I536"/>
    <mergeCell ref="J536:J538"/>
    <mergeCell ref="K536:K538"/>
    <mergeCell ref="L536:L538"/>
    <mergeCell ref="M536:M538"/>
    <mergeCell ref="N536:N538"/>
    <mergeCell ref="D537:F537"/>
    <mergeCell ref="G537:I537"/>
    <mergeCell ref="B540:D540"/>
    <mergeCell ref="K540:N540"/>
    <mergeCell ref="C541:D541"/>
    <mergeCell ref="N541:N545"/>
    <mergeCell ref="J545:K545"/>
    <mergeCell ref="B546:D546"/>
    <mergeCell ref="K546:N546"/>
    <mergeCell ref="N547:N566"/>
    <mergeCell ref="J565:K565"/>
    <mergeCell ref="J566:K566"/>
    <mergeCell ref="B567:D567"/>
    <mergeCell ref="K567:N567"/>
    <mergeCell ref="N568:N571"/>
    <mergeCell ref="B572:C572"/>
    <mergeCell ref="D572:I572"/>
    <mergeCell ref="K572:N572"/>
    <mergeCell ref="B573:I573"/>
    <mergeCell ref="J573:K573"/>
    <mergeCell ref="B574:D574"/>
    <mergeCell ref="K574:N574"/>
    <mergeCell ref="A607:C607"/>
    <mergeCell ref="F607:J607"/>
    <mergeCell ref="N575:N590"/>
    <mergeCell ref="J590:K590"/>
    <mergeCell ref="B591:D591"/>
    <mergeCell ref="K591:N591"/>
    <mergeCell ref="B593:D593"/>
    <mergeCell ref="K593:N593"/>
    <mergeCell ref="A595:N595"/>
    <mergeCell ref="N600:N602"/>
    <mergeCell ref="B602:I602"/>
    <mergeCell ref="K607:N607"/>
    <mergeCell ref="A609:N609"/>
    <mergeCell ref="A610:N610"/>
    <mergeCell ref="A611:N611"/>
    <mergeCell ref="A612:A614"/>
    <mergeCell ref="B612:C613"/>
    <mergeCell ref="D612:F612"/>
    <mergeCell ref="G612:I612"/>
    <mergeCell ref="J612:J614"/>
    <mergeCell ref="K612:K614"/>
    <mergeCell ref="L612:L614"/>
    <mergeCell ref="M612:M614"/>
    <mergeCell ref="N612:N614"/>
    <mergeCell ref="D613:F613"/>
    <mergeCell ref="G613:I613"/>
    <mergeCell ref="B616:D616"/>
    <mergeCell ref="K616:N616"/>
    <mergeCell ref="C617:D617"/>
    <mergeCell ref="N617:N621"/>
    <mergeCell ref="J621:K621"/>
    <mergeCell ref="B622:D622"/>
    <mergeCell ref="K622:N622"/>
    <mergeCell ref="N623:N642"/>
    <mergeCell ref="J641:K641"/>
    <mergeCell ref="J642:K642"/>
    <mergeCell ref="B643:D643"/>
    <mergeCell ref="K643:N643"/>
    <mergeCell ref="N644:N647"/>
    <mergeCell ref="B648:C648"/>
    <mergeCell ref="D648:I648"/>
    <mergeCell ref="K648:N648"/>
    <mergeCell ref="B649:I649"/>
    <mergeCell ref="J649:K649"/>
    <mergeCell ref="B650:D650"/>
    <mergeCell ref="K650:N650"/>
    <mergeCell ref="A683:C683"/>
    <mergeCell ref="F683:J683"/>
    <mergeCell ref="N651:N666"/>
    <mergeCell ref="J666:K666"/>
    <mergeCell ref="B667:D667"/>
    <mergeCell ref="K667:N667"/>
    <mergeCell ref="B669:D669"/>
    <mergeCell ref="K669:N669"/>
    <mergeCell ref="A671:N671"/>
    <mergeCell ref="N676:N678"/>
    <mergeCell ref="B678:I678"/>
    <mergeCell ref="K683:N683"/>
  </mergeCells>
  <pageMargins left="0.2" right="0.2" top="0" bottom="0" header="0.05" footer="0.0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2" t="s">
        <v>85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9.5" x14ac:dyDescent="0.25">
      <c r="A2" s="15" t="s">
        <v>86</v>
      </c>
      <c r="B2" s="16"/>
      <c r="C2" s="16"/>
      <c r="D2" s="16"/>
      <c r="E2" s="16"/>
      <c r="F2" s="16"/>
      <c r="G2" s="16"/>
      <c r="H2" s="16"/>
      <c r="I2" s="16"/>
      <c r="J2" s="17"/>
    </row>
    <row r="3" spans="1:10" ht="19.5" x14ac:dyDescent="0.25">
      <c r="A3" s="18" t="s">
        <v>121</v>
      </c>
      <c r="B3" s="19"/>
      <c r="C3" s="19"/>
      <c r="D3" s="19"/>
      <c r="E3" s="19"/>
      <c r="F3" s="19"/>
      <c r="G3" s="19"/>
      <c r="H3" s="19"/>
      <c r="I3" s="19"/>
      <c r="J3" s="20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2" t="s">
        <v>87</v>
      </c>
      <c r="B5" s="22" t="s">
        <v>88</v>
      </c>
      <c r="C5" s="23" t="s">
        <v>89</v>
      </c>
      <c r="D5" s="22" t="s">
        <v>90</v>
      </c>
      <c r="E5" s="22"/>
      <c r="F5" s="22"/>
      <c r="G5" s="22" t="s">
        <v>91</v>
      </c>
      <c r="H5" s="22"/>
      <c r="I5" s="22"/>
      <c r="J5" s="23" t="s">
        <v>92</v>
      </c>
    </row>
    <row r="6" spans="1:10" ht="19.5" x14ac:dyDescent="0.25">
      <c r="A6" s="22"/>
      <c r="B6" s="22"/>
      <c r="C6" s="23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23"/>
    </row>
    <row r="7" spans="1:10" ht="19.5" x14ac:dyDescent="0.25">
      <c r="A7" s="3">
        <v>1</v>
      </c>
      <c r="B7" s="4" t="s">
        <v>95</v>
      </c>
      <c r="C7" s="3">
        <v>7</v>
      </c>
      <c r="D7" s="3">
        <v>0</v>
      </c>
      <c r="E7" s="3">
        <v>0</v>
      </c>
      <c r="F7" s="3">
        <v>0</v>
      </c>
      <c r="G7" s="3">
        <v>14464</v>
      </c>
      <c r="H7" s="3">
        <v>7771</v>
      </c>
      <c r="I7" s="3">
        <f>SUM(G7:H7)</f>
        <v>22235</v>
      </c>
      <c r="J7" s="7">
        <v>1217464.1299999999</v>
      </c>
    </row>
    <row r="8" spans="1:10" ht="19.5" x14ac:dyDescent="0.25">
      <c r="A8" s="3">
        <v>2</v>
      </c>
      <c r="B8" s="4" t="s">
        <v>96</v>
      </c>
      <c r="C8" s="3">
        <v>4</v>
      </c>
      <c r="D8" s="3">
        <v>0</v>
      </c>
      <c r="E8" s="3">
        <v>0</v>
      </c>
      <c r="F8" s="3">
        <v>0</v>
      </c>
      <c r="G8" s="3">
        <v>11177</v>
      </c>
      <c r="H8" s="3">
        <v>293</v>
      </c>
      <c r="I8" s="3">
        <f>SUM(G8:H8)</f>
        <v>11470</v>
      </c>
      <c r="J8" s="7">
        <v>382547.48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11</v>
      </c>
      <c r="D10" s="3">
        <v>0</v>
      </c>
      <c r="E10" s="3">
        <v>0</v>
      </c>
      <c r="F10" s="3">
        <v>0</v>
      </c>
      <c r="G10" s="3">
        <f>SUM(G7:G9)</f>
        <v>25641</v>
      </c>
      <c r="H10" s="3">
        <f t="shared" ref="H10" si="0">SUM(H7:H9)</f>
        <v>8064</v>
      </c>
      <c r="I10" s="3">
        <f>SUM(I7:I9)</f>
        <v>33705</v>
      </c>
      <c r="J10" s="7">
        <v>13930750.029999999</v>
      </c>
    </row>
    <row r="11" spans="1:10" ht="19.5" x14ac:dyDescent="0.25">
      <c r="A11" s="3">
        <v>5</v>
      </c>
      <c r="B11" s="4" t="s">
        <v>99</v>
      </c>
      <c r="C11" s="3">
        <v>2343</v>
      </c>
      <c r="D11" s="3">
        <v>1144</v>
      </c>
      <c r="E11" s="3">
        <v>1199</v>
      </c>
      <c r="F11" s="3">
        <f>SUM(D11+E11)</f>
        <v>2343</v>
      </c>
      <c r="G11" s="3">
        <v>0</v>
      </c>
      <c r="H11" s="3">
        <v>0</v>
      </c>
      <c r="I11" s="3">
        <v>0</v>
      </c>
      <c r="J11" s="7">
        <v>57047068.009999998</v>
      </c>
    </row>
    <row r="12" spans="1:10" ht="19.5" x14ac:dyDescent="0.25">
      <c r="A12" s="3">
        <v>6</v>
      </c>
      <c r="B12" s="4" t="s">
        <v>100</v>
      </c>
      <c r="C12" s="3">
        <v>47</v>
      </c>
      <c r="D12" s="3">
        <v>0</v>
      </c>
      <c r="E12" s="3">
        <v>0</v>
      </c>
      <c r="F12" s="3">
        <v>0</v>
      </c>
      <c r="G12" s="3">
        <v>10727</v>
      </c>
      <c r="H12" s="3">
        <v>0</v>
      </c>
      <c r="I12" s="3">
        <f>SUM(H12+G12)</f>
        <v>10727</v>
      </c>
      <c r="J12" s="7">
        <v>15797.6</v>
      </c>
    </row>
    <row r="13" spans="1:10" ht="19.5" x14ac:dyDescent="0.25">
      <c r="A13" s="3">
        <v>7</v>
      </c>
      <c r="B13" s="4" t="s">
        <v>101</v>
      </c>
      <c r="C13" s="3">
        <v>2782</v>
      </c>
      <c r="D13" s="3">
        <v>0</v>
      </c>
      <c r="E13" s="3">
        <v>0</v>
      </c>
      <c r="F13" s="3">
        <v>0</v>
      </c>
      <c r="G13" s="3">
        <v>16565</v>
      </c>
      <c r="H13" s="3">
        <v>5985</v>
      </c>
      <c r="I13" s="3">
        <f>SUM(H13+G13)</f>
        <v>22550</v>
      </c>
      <c r="J13" s="7">
        <v>0</v>
      </c>
    </row>
    <row r="14" spans="1:10" ht="19.5" x14ac:dyDescent="0.25">
      <c r="A14" s="22" t="s">
        <v>102</v>
      </c>
      <c r="B14" s="22"/>
      <c r="C14" s="22"/>
      <c r="D14" s="3">
        <f>D11</f>
        <v>1144</v>
      </c>
      <c r="E14" s="3">
        <f t="shared" ref="E14:F14" si="1">E11</f>
        <v>1199</v>
      </c>
      <c r="F14" s="3">
        <f t="shared" si="1"/>
        <v>2343</v>
      </c>
      <c r="G14" s="3">
        <f>G10</f>
        <v>25641</v>
      </c>
      <c r="H14" s="3">
        <f t="shared" ref="H14:I14" si="2">H10</f>
        <v>8064</v>
      </c>
      <c r="I14" s="3">
        <f t="shared" si="2"/>
        <v>33705</v>
      </c>
      <c r="J14" s="8">
        <f>SUM(J7:J13)</f>
        <v>72593627.249999985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1" t="s">
        <v>103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1" t="s">
        <v>83</v>
      </c>
      <c r="B22" s="21"/>
      <c r="C22" s="21" t="s">
        <v>114</v>
      </c>
      <c r="D22" s="21"/>
      <c r="E22" s="21"/>
      <c r="F22" s="21"/>
      <c r="G22" s="1"/>
      <c r="H22" s="21"/>
      <c r="I22" s="21"/>
      <c r="J22" s="21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A1:J1"/>
    <mergeCell ref="A2:J2"/>
    <mergeCell ref="A3:J3"/>
    <mergeCell ref="A22:B22"/>
    <mergeCell ref="H22:J22"/>
    <mergeCell ref="C22:F22"/>
    <mergeCell ref="A14:C14"/>
    <mergeCell ref="A16:J16"/>
    <mergeCell ref="D5:F5"/>
    <mergeCell ref="G5:I5"/>
    <mergeCell ref="C5:C6"/>
    <mergeCell ref="B5:B6"/>
    <mergeCell ref="A5:A6"/>
    <mergeCell ref="J5:J6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2" t="s">
        <v>85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9.5" x14ac:dyDescent="0.25">
      <c r="A2" s="15" t="s">
        <v>86</v>
      </c>
      <c r="B2" s="16"/>
      <c r="C2" s="16"/>
      <c r="D2" s="16"/>
      <c r="E2" s="16"/>
      <c r="F2" s="16"/>
      <c r="G2" s="16"/>
      <c r="H2" s="16"/>
      <c r="I2" s="16"/>
      <c r="J2" s="17"/>
    </row>
    <row r="3" spans="1:10" ht="19.5" x14ac:dyDescent="0.25">
      <c r="A3" s="18" t="s">
        <v>122</v>
      </c>
      <c r="B3" s="19"/>
      <c r="C3" s="19"/>
      <c r="D3" s="19"/>
      <c r="E3" s="19"/>
      <c r="F3" s="19"/>
      <c r="G3" s="19"/>
      <c r="H3" s="19"/>
      <c r="I3" s="19"/>
      <c r="J3" s="20"/>
    </row>
    <row r="4" spans="1:10" ht="15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22" t="s">
        <v>87</v>
      </c>
      <c r="B5" s="22" t="s">
        <v>88</v>
      </c>
      <c r="C5" s="23" t="s">
        <v>89</v>
      </c>
      <c r="D5" s="22" t="s">
        <v>90</v>
      </c>
      <c r="E5" s="22"/>
      <c r="F5" s="22"/>
      <c r="G5" s="22" t="s">
        <v>91</v>
      </c>
      <c r="H5" s="22"/>
      <c r="I5" s="22"/>
      <c r="J5" s="23" t="s">
        <v>104</v>
      </c>
    </row>
    <row r="6" spans="1:10" ht="19.5" x14ac:dyDescent="0.25">
      <c r="A6" s="22"/>
      <c r="B6" s="22"/>
      <c r="C6" s="23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23"/>
    </row>
    <row r="7" spans="1:10" ht="19.5" x14ac:dyDescent="0.25">
      <c r="A7" s="3">
        <v>1</v>
      </c>
      <c r="B7" s="4" t="s">
        <v>95</v>
      </c>
      <c r="C7" s="3">
        <v>62</v>
      </c>
      <c r="D7" s="3">
        <v>0</v>
      </c>
      <c r="E7" s="3">
        <v>0</v>
      </c>
      <c r="F7" s="3">
        <v>0</v>
      </c>
      <c r="G7" s="3">
        <v>208982</v>
      </c>
      <c r="H7" s="3">
        <v>82304</v>
      </c>
      <c r="I7" s="3">
        <f t="shared" ref="I7:I8" si="0">SUM(G7+H7)</f>
        <v>291286</v>
      </c>
      <c r="J7" s="7">
        <v>11623654.310000001</v>
      </c>
    </row>
    <row r="8" spans="1:10" ht="19.5" x14ac:dyDescent="0.25">
      <c r="A8" s="3">
        <v>2</v>
      </c>
      <c r="B8" s="4" t="s">
        <v>96</v>
      </c>
      <c r="C8" s="3">
        <v>64</v>
      </c>
      <c r="D8" s="3">
        <v>0</v>
      </c>
      <c r="E8" s="3">
        <v>0</v>
      </c>
      <c r="F8" s="3">
        <v>0</v>
      </c>
      <c r="G8" s="3">
        <v>84822</v>
      </c>
      <c r="H8" s="3">
        <v>1413</v>
      </c>
      <c r="I8" s="3">
        <f t="shared" si="0"/>
        <v>86235</v>
      </c>
      <c r="J8" s="7">
        <v>7888316.0800000001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126</v>
      </c>
      <c r="D10" s="3">
        <v>0</v>
      </c>
      <c r="E10" s="3">
        <v>0</v>
      </c>
      <c r="F10" s="3">
        <v>0</v>
      </c>
      <c r="G10" s="3">
        <f t="shared" ref="G10:I10" si="1">SUM(G7:G9)</f>
        <v>293804</v>
      </c>
      <c r="H10" s="3">
        <f t="shared" si="1"/>
        <v>83717</v>
      </c>
      <c r="I10" s="3">
        <f t="shared" si="1"/>
        <v>377521</v>
      </c>
      <c r="J10" s="7">
        <v>180047546.97</v>
      </c>
    </row>
    <row r="11" spans="1:10" ht="19.5" x14ac:dyDescent="0.25">
      <c r="A11" s="3">
        <v>5</v>
      </c>
      <c r="B11" s="4" t="s">
        <v>99</v>
      </c>
      <c r="C11" s="3">
        <v>31044</v>
      </c>
      <c r="D11" s="3">
        <v>15197</v>
      </c>
      <c r="E11" s="3">
        <v>15747</v>
      </c>
      <c r="F11" s="3">
        <f>SUM(D11+E11)</f>
        <v>30944</v>
      </c>
      <c r="G11" s="3">
        <v>0</v>
      </c>
      <c r="H11" s="3">
        <v>0</v>
      </c>
      <c r="I11" s="3">
        <v>0</v>
      </c>
      <c r="J11" s="7">
        <v>458145761.93000001</v>
      </c>
    </row>
    <row r="12" spans="1:10" ht="19.5" x14ac:dyDescent="0.25">
      <c r="A12" s="3">
        <v>6</v>
      </c>
      <c r="B12" s="4" t="s">
        <v>100</v>
      </c>
      <c r="C12" s="3">
        <v>687</v>
      </c>
      <c r="D12" s="3">
        <v>0</v>
      </c>
      <c r="E12" s="3">
        <v>0</v>
      </c>
      <c r="F12" s="3">
        <v>0</v>
      </c>
      <c r="G12" s="3">
        <v>50457</v>
      </c>
      <c r="H12" s="3">
        <v>0</v>
      </c>
      <c r="I12" s="3">
        <f t="shared" ref="I12:I13" si="2">SUM(G12+H12)</f>
        <v>50457</v>
      </c>
      <c r="J12" s="7">
        <v>443070.6</v>
      </c>
    </row>
    <row r="13" spans="1:10" ht="19.5" x14ac:dyDescent="0.25">
      <c r="A13" s="3">
        <v>7</v>
      </c>
      <c r="B13" s="4" t="s">
        <v>101</v>
      </c>
      <c r="C13" s="3">
        <v>36648</v>
      </c>
      <c r="D13" s="3">
        <v>0</v>
      </c>
      <c r="E13" s="3">
        <v>0</v>
      </c>
      <c r="F13" s="3">
        <v>0</v>
      </c>
      <c r="G13" s="3">
        <v>286655</v>
      </c>
      <c r="H13" s="3">
        <v>75242</v>
      </c>
      <c r="I13" s="3">
        <f t="shared" si="2"/>
        <v>361897</v>
      </c>
      <c r="J13" s="7">
        <v>0</v>
      </c>
    </row>
    <row r="14" spans="1:10" ht="19.5" x14ac:dyDescent="0.25">
      <c r="A14" s="22" t="s">
        <v>102</v>
      </c>
      <c r="B14" s="22"/>
      <c r="C14" s="22"/>
      <c r="D14" s="3">
        <f>D11</f>
        <v>15197</v>
      </c>
      <c r="E14" s="3">
        <f t="shared" ref="E14:F14" si="3">E11</f>
        <v>15747</v>
      </c>
      <c r="F14" s="3">
        <f t="shared" si="3"/>
        <v>30944</v>
      </c>
      <c r="G14" s="3">
        <f>G10</f>
        <v>293804</v>
      </c>
      <c r="H14" s="3">
        <f t="shared" ref="H14:I14" si="4">H10</f>
        <v>83717</v>
      </c>
      <c r="I14" s="3">
        <f t="shared" si="4"/>
        <v>377521</v>
      </c>
      <c r="J14" s="8">
        <f>SUM(J7:J13)</f>
        <v>658148349.88999999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21" t="s">
        <v>103</v>
      </c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21" t="s">
        <v>83</v>
      </c>
      <c r="B22" s="21"/>
      <c r="C22" s="21" t="s">
        <v>114</v>
      </c>
      <c r="D22" s="21"/>
      <c r="E22" s="21"/>
      <c r="F22" s="21"/>
      <c r="G22" s="1"/>
      <c r="H22" s="21"/>
      <c r="I22" s="21"/>
      <c r="J22" s="21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9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9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9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9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9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4">
    <mergeCell ref="A1:J1"/>
    <mergeCell ref="A2:J2"/>
    <mergeCell ref="A3:J3"/>
    <mergeCell ref="A5:A6"/>
    <mergeCell ref="B5:B6"/>
    <mergeCell ref="C5:C6"/>
    <mergeCell ref="D5:F5"/>
    <mergeCell ref="G5:I5"/>
    <mergeCell ref="J5:J6"/>
    <mergeCell ref="A14:C14"/>
    <mergeCell ref="A16:J16"/>
    <mergeCell ref="A22:B22"/>
    <mergeCell ref="C22:F22"/>
    <mergeCell ref="H22:J22"/>
  </mergeCells>
  <pageMargins left="0.45" right="0.4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Revnue-1</vt:lpstr>
      <vt:lpstr>TM Revnue-2</vt:lpstr>
      <vt:lpstr>TM Revnue-3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2024-07-07T08:35:43Z</cp:lastPrinted>
  <dcterms:created xsi:type="dcterms:W3CDTF">2021-05-09T05:26:31Z</dcterms:created>
  <dcterms:modified xsi:type="dcterms:W3CDTF">2024-08-08T11:21:21Z</dcterms:modified>
</cp:coreProperties>
</file>