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Official\"/>
    </mc:Choice>
  </mc:AlternateContent>
  <bookViews>
    <workbookView xWindow="0" yWindow="0" windowWidth="20490" windowHeight="64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J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23" i="1"/>
  <c r="L23" i="1"/>
  <c r="I23" i="1"/>
  <c r="H23" i="1"/>
  <c r="G23" i="1"/>
  <c r="F23" i="1"/>
  <c r="E23" i="1"/>
  <c r="C23" i="1"/>
  <c r="G22" i="1"/>
  <c r="F22" i="1"/>
  <c r="E22" i="1"/>
  <c r="D22" i="1"/>
  <c r="I22" i="1" s="1"/>
  <c r="G21" i="1"/>
  <c r="F21" i="1"/>
  <c r="E21" i="1"/>
  <c r="I21" i="1" s="1"/>
  <c r="D21" i="1"/>
  <c r="G20" i="1"/>
  <c r="F20" i="1"/>
  <c r="E20" i="1"/>
  <c r="D20" i="1"/>
  <c r="I20" i="1" s="1"/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9" i="1"/>
  <c r="D18" i="1"/>
  <c r="D17" i="1"/>
  <c r="I17" i="1" s="1"/>
  <c r="D16" i="1"/>
  <c r="D15" i="1"/>
  <c r="I15" i="1" s="1"/>
  <c r="D14" i="1"/>
  <c r="D13" i="1"/>
  <c r="I13" i="1" s="1"/>
  <c r="D12" i="1"/>
  <c r="I12" i="1" s="1"/>
  <c r="D11" i="1"/>
  <c r="D10" i="1"/>
  <c r="D9" i="1"/>
  <c r="D8" i="1"/>
  <c r="D7" i="1"/>
  <c r="I7" i="1" s="1"/>
  <c r="D6" i="1"/>
  <c r="D5" i="1"/>
  <c r="D4" i="1"/>
  <c r="I4" i="1" s="1"/>
  <c r="D3" i="1"/>
  <c r="I3" i="1" s="1"/>
  <c r="D2" i="1"/>
  <c r="I2" i="1" s="1"/>
  <c r="I19" i="1" l="1"/>
  <c r="I18" i="1"/>
  <c r="I16" i="1"/>
  <c r="I14" i="1"/>
  <c r="I11" i="1"/>
  <c r="I10" i="1"/>
  <c r="I9" i="1"/>
  <c r="I8" i="1"/>
  <c r="I6" i="1"/>
  <c r="I5" i="1"/>
</calcChain>
</file>

<file path=xl/sharedStrings.xml><?xml version="1.0" encoding="utf-8"?>
<sst xmlns="http://schemas.openxmlformats.org/spreadsheetml/2006/main" count="11" uniqueCount="11">
  <si>
    <t>Weighment</t>
  </si>
  <si>
    <t>Removal</t>
  </si>
  <si>
    <t>Landing</t>
  </si>
  <si>
    <t>River Deus</t>
  </si>
  <si>
    <t>Wharfrent</t>
  </si>
  <si>
    <t>Total</t>
  </si>
  <si>
    <t>Vat</t>
  </si>
  <si>
    <t>Levy</t>
  </si>
  <si>
    <t>G.Total</t>
  </si>
  <si>
    <t>Hoisting</t>
  </si>
  <si>
    <t>Sl/No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</si>
</sst>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2" fontId="2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115" zoomScaleNormal="115" workbookViewId="0">
      <pane ySplit="1" topLeftCell="A23" activePane="bottomLeft" state="frozen"/>
      <selection pane="bottomLeft" activeCell="K24" sqref="K24"/>
    </sheetView>
  </sheetViews>
  <sheetFormatPr defaultRowHeight="18.75" x14ac:dyDescent="0.25"/>
  <cols>
    <col min="1" max="1" width="6.7109375" style="5" customWidth="1"/>
    <col min="2" max="2" width="0.5703125" style="11" customWidth="1"/>
    <col min="3" max="3" width="16.42578125" style="1" customWidth="1"/>
    <col min="4" max="4" width="13.42578125" style="1" customWidth="1"/>
    <col min="5" max="5" width="14.140625" style="1" customWidth="1"/>
    <col min="6" max="6" width="13.5703125" style="1" bestFit="1" customWidth="1"/>
    <col min="7" max="8" width="13.140625" style="1" customWidth="1"/>
    <col min="9" max="9" width="17.28515625" style="5" customWidth="1"/>
    <col min="10" max="10" width="15" style="5" customWidth="1"/>
    <col min="11" max="11" width="16.5703125" style="5" customWidth="1"/>
    <col min="12" max="12" width="10.5703125" style="5" bestFit="1" customWidth="1"/>
    <col min="13" max="16384" width="9.140625" style="5"/>
  </cols>
  <sheetData>
    <row r="1" spans="1:12" x14ac:dyDescent="0.25">
      <c r="A1" s="7" t="s">
        <v>10</v>
      </c>
      <c r="B1" s="10"/>
      <c r="C1" s="8" t="s">
        <v>4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9</v>
      </c>
      <c r="I1" s="4" t="s">
        <v>5</v>
      </c>
      <c r="J1" s="4" t="s">
        <v>6</v>
      </c>
      <c r="K1" s="4" t="s">
        <v>8</v>
      </c>
      <c r="L1" s="4" t="s">
        <v>7</v>
      </c>
    </row>
    <row r="2" spans="1:12" x14ac:dyDescent="0.25">
      <c r="A2" s="5">
        <v>1</v>
      </c>
      <c r="C2" s="2">
        <v>305000</v>
      </c>
      <c r="D2" s="2">
        <f>SUM(L2/1.5)*2.5</f>
        <v>140</v>
      </c>
      <c r="E2" s="2">
        <f>SUM(L2/1.5)*350</f>
        <v>19600</v>
      </c>
      <c r="F2" s="2">
        <f>SUM(L2/1.5)*175</f>
        <v>9800</v>
      </c>
      <c r="G2" s="2">
        <f>SUM(L2/1.5)*33</f>
        <v>1848</v>
      </c>
      <c r="H2" s="2">
        <v>0</v>
      </c>
      <c r="I2" s="6">
        <f>SUM(C2:H2)</f>
        <v>336388</v>
      </c>
      <c r="J2" s="6">
        <v>50458.2</v>
      </c>
      <c r="K2" s="6">
        <f>SUM(I2:J2)</f>
        <v>386846.2</v>
      </c>
      <c r="L2" s="6">
        <v>84</v>
      </c>
    </row>
    <row r="3" spans="1:12" x14ac:dyDescent="0.25">
      <c r="A3" s="5">
        <v>2</v>
      </c>
      <c r="C3" s="2">
        <v>232405</v>
      </c>
      <c r="D3" s="2">
        <f t="shared" ref="D3:D19" si="0">SUM(L3/1.5)*2.5</f>
        <v>250</v>
      </c>
      <c r="E3" s="2">
        <f t="shared" ref="E3:E19" si="1">SUM(L3/1.5)*350</f>
        <v>35000</v>
      </c>
      <c r="F3" s="2">
        <f t="shared" ref="F3:F19" si="2">SUM(L3/1.5)*175</f>
        <v>17500</v>
      </c>
      <c r="G3" s="2">
        <f t="shared" ref="G3:G19" si="3">SUM(L3/1.5)*33</f>
        <v>3300</v>
      </c>
      <c r="H3" s="2">
        <v>0</v>
      </c>
      <c r="I3" s="6">
        <f t="shared" ref="I3:I22" si="4">SUM(C3:H3)</f>
        <v>288455</v>
      </c>
      <c r="J3" s="6">
        <v>43268.25</v>
      </c>
      <c r="K3" s="6">
        <f t="shared" ref="K3:K22" si="5">SUM(I3:J3)</f>
        <v>331723.25</v>
      </c>
      <c r="L3" s="6">
        <v>150</v>
      </c>
    </row>
    <row r="4" spans="1:12" x14ac:dyDescent="0.25">
      <c r="A4" s="5">
        <v>3</v>
      </c>
      <c r="C4" s="2">
        <v>233715</v>
      </c>
      <c r="D4" s="2">
        <f t="shared" si="0"/>
        <v>427.5</v>
      </c>
      <c r="E4" s="2">
        <f t="shared" si="1"/>
        <v>59850</v>
      </c>
      <c r="F4" s="2">
        <f t="shared" si="2"/>
        <v>29925</v>
      </c>
      <c r="G4" s="2">
        <f t="shared" si="3"/>
        <v>5643</v>
      </c>
      <c r="H4" s="2">
        <v>0</v>
      </c>
      <c r="I4" s="6">
        <f t="shared" si="4"/>
        <v>329560.5</v>
      </c>
      <c r="J4" s="6">
        <v>49434.04</v>
      </c>
      <c r="K4" s="6">
        <f t="shared" si="5"/>
        <v>378994.54</v>
      </c>
      <c r="L4" s="6">
        <v>256.5</v>
      </c>
    </row>
    <row r="5" spans="1:12" x14ac:dyDescent="0.25">
      <c r="A5" s="5">
        <v>4</v>
      </c>
      <c r="C5" s="2">
        <v>567707.5</v>
      </c>
      <c r="D5" s="2">
        <f t="shared" si="0"/>
        <v>635</v>
      </c>
      <c r="E5" s="2">
        <f t="shared" si="1"/>
        <v>88900</v>
      </c>
      <c r="F5" s="2">
        <f t="shared" si="2"/>
        <v>44450</v>
      </c>
      <c r="G5" s="2">
        <f t="shared" si="3"/>
        <v>8382</v>
      </c>
      <c r="H5" s="2">
        <v>0</v>
      </c>
      <c r="I5" s="6">
        <f t="shared" si="4"/>
        <v>710074.5</v>
      </c>
      <c r="J5" s="6">
        <v>106511.17</v>
      </c>
      <c r="K5" s="6">
        <f t="shared" si="5"/>
        <v>816585.67</v>
      </c>
      <c r="L5" s="6">
        <v>381</v>
      </c>
    </row>
    <row r="6" spans="1:12" x14ac:dyDescent="0.25">
      <c r="A6" s="5">
        <v>5</v>
      </c>
      <c r="C6" s="2">
        <v>543845</v>
      </c>
      <c r="D6" s="2">
        <f t="shared" si="0"/>
        <v>715</v>
      </c>
      <c r="E6" s="2">
        <f t="shared" si="1"/>
        <v>100100</v>
      </c>
      <c r="F6" s="2">
        <f t="shared" si="2"/>
        <v>50050</v>
      </c>
      <c r="G6" s="2">
        <f t="shared" si="3"/>
        <v>9438</v>
      </c>
      <c r="H6" s="2">
        <v>0</v>
      </c>
      <c r="I6" s="6">
        <f t="shared" si="4"/>
        <v>704148</v>
      </c>
      <c r="J6" s="6">
        <v>105622.2</v>
      </c>
      <c r="K6" s="6">
        <f t="shared" si="5"/>
        <v>809770.2</v>
      </c>
      <c r="L6" s="6">
        <v>429</v>
      </c>
    </row>
    <row r="7" spans="1:12" x14ac:dyDescent="0.25">
      <c r="A7" s="5">
        <v>6</v>
      </c>
      <c r="C7" s="2">
        <v>595445</v>
      </c>
      <c r="D7" s="2">
        <f t="shared" si="0"/>
        <v>452.5</v>
      </c>
      <c r="E7" s="2">
        <f t="shared" si="1"/>
        <v>63350</v>
      </c>
      <c r="F7" s="2">
        <f t="shared" si="2"/>
        <v>31675</v>
      </c>
      <c r="G7" s="2">
        <f t="shared" si="3"/>
        <v>5973</v>
      </c>
      <c r="H7" s="2">
        <v>0</v>
      </c>
      <c r="I7" s="6">
        <f t="shared" si="4"/>
        <v>696895.5</v>
      </c>
      <c r="J7" s="6">
        <v>104534.33</v>
      </c>
      <c r="K7" s="6">
        <f t="shared" si="5"/>
        <v>801429.83</v>
      </c>
      <c r="L7" s="6">
        <v>271.5</v>
      </c>
    </row>
    <row r="8" spans="1:12" x14ac:dyDescent="0.25">
      <c r="A8" s="5">
        <v>7</v>
      </c>
      <c r="C8" s="2">
        <v>919252.5</v>
      </c>
      <c r="D8" s="2">
        <f t="shared" si="0"/>
        <v>532.5</v>
      </c>
      <c r="E8" s="2">
        <f t="shared" si="1"/>
        <v>74550</v>
      </c>
      <c r="F8" s="2">
        <f t="shared" si="2"/>
        <v>37275</v>
      </c>
      <c r="G8" s="2">
        <f t="shared" si="3"/>
        <v>7029</v>
      </c>
      <c r="H8" s="2">
        <v>0</v>
      </c>
      <c r="I8" s="6">
        <f t="shared" si="4"/>
        <v>1038639</v>
      </c>
      <c r="J8" s="6">
        <v>155795.85999999999</v>
      </c>
      <c r="K8" s="6">
        <f t="shared" si="5"/>
        <v>1194434.8599999999</v>
      </c>
      <c r="L8" s="6">
        <v>319.5</v>
      </c>
    </row>
    <row r="9" spans="1:12" x14ac:dyDescent="0.25">
      <c r="A9" s="5">
        <v>8</v>
      </c>
      <c r="C9" s="2">
        <v>258240</v>
      </c>
      <c r="D9" s="2">
        <f t="shared" si="0"/>
        <v>275</v>
      </c>
      <c r="E9" s="2">
        <f t="shared" si="1"/>
        <v>38500</v>
      </c>
      <c r="F9" s="2">
        <f t="shared" si="2"/>
        <v>19250</v>
      </c>
      <c r="G9" s="2">
        <f t="shared" si="3"/>
        <v>3630</v>
      </c>
      <c r="H9" s="2">
        <v>0</v>
      </c>
      <c r="I9" s="6">
        <f t="shared" si="4"/>
        <v>319895</v>
      </c>
      <c r="J9" s="6">
        <v>47984.25</v>
      </c>
      <c r="K9" s="6">
        <f t="shared" si="5"/>
        <v>367879.25</v>
      </c>
      <c r="L9" s="6">
        <v>165</v>
      </c>
    </row>
    <row r="10" spans="1:12" x14ac:dyDescent="0.25">
      <c r="A10" s="5">
        <v>9</v>
      </c>
      <c r="C10" s="2">
        <v>660735</v>
      </c>
      <c r="D10" s="2">
        <f t="shared" si="0"/>
        <v>422.5</v>
      </c>
      <c r="E10" s="2">
        <f t="shared" si="1"/>
        <v>59150</v>
      </c>
      <c r="F10" s="2">
        <f t="shared" si="2"/>
        <v>29575</v>
      </c>
      <c r="G10" s="2">
        <f t="shared" si="3"/>
        <v>5577</v>
      </c>
      <c r="H10" s="2">
        <v>0</v>
      </c>
      <c r="I10" s="6">
        <f t="shared" si="4"/>
        <v>755459.5</v>
      </c>
      <c r="J10" s="6">
        <v>113318.93</v>
      </c>
      <c r="K10" s="6">
        <f t="shared" si="5"/>
        <v>868778.42999999993</v>
      </c>
      <c r="L10" s="6">
        <v>253.5</v>
      </c>
    </row>
    <row r="11" spans="1:12" x14ac:dyDescent="0.25">
      <c r="A11" s="5">
        <v>10</v>
      </c>
      <c r="C11" s="2">
        <v>816195</v>
      </c>
      <c r="D11" s="2">
        <f t="shared" si="0"/>
        <v>512.5</v>
      </c>
      <c r="E11" s="2">
        <f t="shared" si="1"/>
        <v>71750</v>
      </c>
      <c r="F11" s="2">
        <f t="shared" si="2"/>
        <v>35875</v>
      </c>
      <c r="G11" s="2">
        <f t="shared" si="3"/>
        <v>6765</v>
      </c>
      <c r="H11" s="2">
        <v>0</v>
      </c>
      <c r="I11" s="6">
        <f t="shared" si="4"/>
        <v>931097.5</v>
      </c>
      <c r="J11" s="6">
        <v>139664.63</v>
      </c>
      <c r="K11" s="6">
        <f t="shared" si="5"/>
        <v>1070762.1299999999</v>
      </c>
      <c r="L11" s="6">
        <v>307.5</v>
      </c>
    </row>
    <row r="12" spans="1:12" x14ac:dyDescent="0.25">
      <c r="A12" s="5">
        <v>11</v>
      </c>
      <c r="C12" s="2">
        <v>466500</v>
      </c>
      <c r="D12" s="2">
        <f t="shared" si="0"/>
        <v>235</v>
      </c>
      <c r="E12" s="2">
        <f t="shared" si="1"/>
        <v>32900</v>
      </c>
      <c r="F12" s="2">
        <f t="shared" si="2"/>
        <v>16450</v>
      </c>
      <c r="G12" s="2">
        <f t="shared" si="3"/>
        <v>3102</v>
      </c>
      <c r="H12" s="2">
        <v>0</v>
      </c>
      <c r="I12" s="6">
        <f t="shared" si="4"/>
        <v>519187</v>
      </c>
      <c r="J12" s="6">
        <v>77878.06</v>
      </c>
      <c r="K12" s="6">
        <f t="shared" si="5"/>
        <v>597065.06000000006</v>
      </c>
      <c r="L12" s="6">
        <v>141</v>
      </c>
    </row>
    <row r="13" spans="1:12" x14ac:dyDescent="0.25">
      <c r="A13" s="5">
        <v>12</v>
      </c>
      <c r="C13" s="2">
        <v>904900</v>
      </c>
      <c r="D13" s="2">
        <f t="shared" si="0"/>
        <v>355</v>
      </c>
      <c r="E13" s="2">
        <f t="shared" si="1"/>
        <v>49700</v>
      </c>
      <c r="F13" s="2">
        <f t="shared" si="2"/>
        <v>24850</v>
      </c>
      <c r="G13" s="2">
        <f t="shared" si="3"/>
        <v>4686</v>
      </c>
      <c r="H13" s="2">
        <v>0</v>
      </c>
      <c r="I13" s="6">
        <f t="shared" si="4"/>
        <v>984491</v>
      </c>
      <c r="J13" s="6">
        <v>147673.66</v>
      </c>
      <c r="K13" s="6">
        <f t="shared" si="5"/>
        <v>1132164.6599999999</v>
      </c>
      <c r="L13" s="6">
        <v>213</v>
      </c>
    </row>
    <row r="14" spans="1:12" x14ac:dyDescent="0.25">
      <c r="A14" s="5">
        <v>13</v>
      </c>
      <c r="C14" s="2">
        <v>933567.5</v>
      </c>
      <c r="D14" s="2">
        <f t="shared" si="0"/>
        <v>377.5</v>
      </c>
      <c r="E14" s="2">
        <f t="shared" si="1"/>
        <v>52850</v>
      </c>
      <c r="F14" s="2">
        <f t="shared" si="2"/>
        <v>26425</v>
      </c>
      <c r="G14" s="2">
        <f t="shared" si="3"/>
        <v>4983</v>
      </c>
      <c r="H14" s="2">
        <v>437.5</v>
      </c>
      <c r="I14" s="6">
        <f t="shared" si="4"/>
        <v>1018640.5</v>
      </c>
      <c r="J14" s="6">
        <v>152796.07</v>
      </c>
      <c r="K14" s="6">
        <f t="shared" si="5"/>
        <v>1171436.57</v>
      </c>
      <c r="L14" s="6">
        <v>226.5</v>
      </c>
    </row>
    <row r="15" spans="1:12" x14ac:dyDescent="0.25">
      <c r="A15" s="5">
        <v>14</v>
      </c>
      <c r="C15" s="2">
        <v>721922.5</v>
      </c>
      <c r="D15" s="2">
        <f t="shared" si="0"/>
        <v>410</v>
      </c>
      <c r="E15" s="2">
        <f t="shared" si="1"/>
        <v>57400</v>
      </c>
      <c r="F15" s="2">
        <f t="shared" si="2"/>
        <v>28700</v>
      </c>
      <c r="G15" s="2">
        <f t="shared" si="3"/>
        <v>5412</v>
      </c>
      <c r="H15" s="2">
        <v>0</v>
      </c>
      <c r="I15" s="6">
        <f t="shared" si="4"/>
        <v>813844.5</v>
      </c>
      <c r="J15" s="6">
        <v>122076.67</v>
      </c>
      <c r="K15" s="6">
        <f t="shared" si="5"/>
        <v>935921.17</v>
      </c>
      <c r="L15" s="6">
        <v>246</v>
      </c>
    </row>
    <row r="16" spans="1:12" x14ac:dyDescent="0.25">
      <c r="A16" s="5">
        <v>15</v>
      </c>
      <c r="C16" s="2">
        <v>398367.5</v>
      </c>
      <c r="D16" s="2">
        <f t="shared" si="0"/>
        <v>327.5</v>
      </c>
      <c r="E16" s="2">
        <f t="shared" si="1"/>
        <v>45850</v>
      </c>
      <c r="F16" s="2">
        <f t="shared" si="2"/>
        <v>22925</v>
      </c>
      <c r="G16" s="2">
        <f t="shared" si="3"/>
        <v>4323</v>
      </c>
      <c r="H16" s="2">
        <v>0</v>
      </c>
      <c r="I16" s="6">
        <f t="shared" si="4"/>
        <v>471793</v>
      </c>
      <c r="J16" s="6">
        <v>70768.95</v>
      </c>
      <c r="K16" s="6">
        <f t="shared" si="5"/>
        <v>542561.94999999995</v>
      </c>
      <c r="L16" s="6">
        <v>196.5</v>
      </c>
    </row>
    <row r="17" spans="1:12" x14ac:dyDescent="0.25">
      <c r="A17" s="5">
        <v>16</v>
      </c>
      <c r="C17" s="2">
        <v>834880</v>
      </c>
      <c r="D17" s="2">
        <f t="shared" si="0"/>
        <v>330</v>
      </c>
      <c r="E17" s="2">
        <f t="shared" si="1"/>
        <v>46200</v>
      </c>
      <c r="F17" s="2">
        <f t="shared" si="2"/>
        <v>23100</v>
      </c>
      <c r="G17" s="2">
        <f t="shared" si="3"/>
        <v>4356</v>
      </c>
      <c r="H17" s="2">
        <v>0</v>
      </c>
      <c r="I17" s="6">
        <f t="shared" si="4"/>
        <v>908866</v>
      </c>
      <c r="J17" s="6">
        <v>136329.9</v>
      </c>
      <c r="K17" s="6">
        <f t="shared" si="5"/>
        <v>1045195.9</v>
      </c>
      <c r="L17" s="6">
        <v>198</v>
      </c>
    </row>
    <row r="18" spans="1:12" x14ac:dyDescent="0.25">
      <c r="A18" s="5">
        <v>17</v>
      </c>
      <c r="C18" s="2">
        <v>604470</v>
      </c>
      <c r="D18" s="2">
        <f t="shared" si="0"/>
        <v>230</v>
      </c>
      <c r="E18" s="2">
        <f t="shared" si="1"/>
        <v>32200</v>
      </c>
      <c r="F18" s="2">
        <f t="shared" si="2"/>
        <v>16100</v>
      </c>
      <c r="G18" s="2">
        <f t="shared" si="3"/>
        <v>3036</v>
      </c>
      <c r="H18" s="2">
        <v>437.5</v>
      </c>
      <c r="I18" s="6">
        <f t="shared" si="4"/>
        <v>656473.5</v>
      </c>
      <c r="J18" s="6">
        <v>98471.02</v>
      </c>
      <c r="K18" s="6">
        <f t="shared" si="5"/>
        <v>754944.52</v>
      </c>
      <c r="L18" s="6">
        <v>138</v>
      </c>
    </row>
    <row r="19" spans="1:12" x14ac:dyDescent="0.25">
      <c r="A19" s="5">
        <v>18</v>
      </c>
      <c r="C19" s="2">
        <v>369805</v>
      </c>
      <c r="D19" s="2">
        <f t="shared" si="0"/>
        <v>202.5</v>
      </c>
      <c r="E19" s="2">
        <f t="shared" si="1"/>
        <v>28350</v>
      </c>
      <c r="F19" s="2">
        <f t="shared" si="2"/>
        <v>14175</v>
      </c>
      <c r="G19" s="2">
        <f t="shared" si="3"/>
        <v>2673</v>
      </c>
      <c r="H19" s="2">
        <v>0</v>
      </c>
      <c r="I19" s="6">
        <f t="shared" si="4"/>
        <v>415205.5</v>
      </c>
      <c r="J19" s="6">
        <v>62280.82</v>
      </c>
      <c r="K19" s="6">
        <f t="shared" si="5"/>
        <v>477486.32</v>
      </c>
      <c r="L19" s="6">
        <v>121.5</v>
      </c>
    </row>
    <row r="20" spans="1:12" x14ac:dyDescent="0.25">
      <c r="A20" s="5">
        <v>19</v>
      </c>
      <c r="C20" s="2">
        <v>1022852.5</v>
      </c>
      <c r="D20" s="2">
        <f t="shared" ref="D20:D21" si="6">SUM(L20/1.5)*2.5</f>
        <v>525</v>
      </c>
      <c r="E20" s="2">
        <f t="shared" ref="E20:E21" si="7">SUM(L20/1.5)*350</f>
        <v>73500</v>
      </c>
      <c r="F20" s="2">
        <f t="shared" ref="F20:F21" si="8">SUM(L20/1.5)*175</f>
        <v>36750</v>
      </c>
      <c r="G20" s="2">
        <f t="shared" ref="G20:G21" si="9">SUM(L20/1.5)*33</f>
        <v>6930</v>
      </c>
      <c r="H20" s="2">
        <v>0</v>
      </c>
      <c r="I20" s="6">
        <f t="shared" si="4"/>
        <v>1140557.5</v>
      </c>
      <c r="J20" s="6">
        <v>171083.62</v>
      </c>
      <c r="K20" s="6">
        <f t="shared" si="5"/>
        <v>1311641.1200000001</v>
      </c>
      <c r="L20" s="6">
        <v>315</v>
      </c>
    </row>
    <row r="21" spans="1:12" x14ac:dyDescent="0.25">
      <c r="A21" s="5">
        <v>20</v>
      </c>
      <c r="C21" s="2">
        <v>806405</v>
      </c>
      <c r="D21" s="2">
        <f t="shared" si="6"/>
        <v>397.5</v>
      </c>
      <c r="E21" s="2">
        <f t="shared" si="7"/>
        <v>55650</v>
      </c>
      <c r="F21" s="2">
        <f t="shared" si="8"/>
        <v>27825</v>
      </c>
      <c r="G21" s="2">
        <f t="shared" si="9"/>
        <v>5247</v>
      </c>
      <c r="H21" s="2">
        <v>437.5</v>
      </c>
      <c r="I21" s="6">
        <f t="shared" si="4"/>
        <v>895962</v>
      </c>
      <c r="J21" s="6">
        <v>134394.29999999999</v>
      </c>
      <c r="K21" s="6">
        <f t="shared" si="5"/>
        <v>1030356.3</v>
      </c>
      <c r="L21" s="6">
        <v>238.5</v>
      </c>
    </row>
    <row r="22" spans="1:12" x14ac:dyDescent="0.25">
      <c r="A22" s="5">
        <v>21</v>
      </c>
      <c r="C22" s="2">
        <v>1066437.5</v>
      </c>
      <c r="D22" s="2">
        <f t="shared" ref="D22" si="10">SUM(L22/1.5)*2.5</f>
        <v>487.5</v>
      </c>
      <c r="E22" s="2">
        <f t="shared" ref="E22" si="11">SUM(L22/1.5)*350</f>
        <v>68250</v>
      </c>
      <c r="F22" s="2">
        <f t="shared" ref="F22" si="12">SUM(L22/1.5)*175</f>
        <v>34125</v>
      </c>
      <c r="G22" s="2">
        <f t="shared" ref="G22" si="13">SUM(L22/1.5)*33</f>
        <v>6435</v>
      </c>
      <c r="H22" s="2">
        <v>0</v>
      </c>
      <c r="I22" s="6">
        <f t="shared" si="4"/>
        <v>1175735</v>
      </c>
      <c r="J22" s="6">
        <v>176360.25</v>
      </c>
      <c r="K22" s="6">
        <f t="shared" si="5"/>
        <v>1352095.25</v>
      </c>
      <c r="L22" s="6">
        <v>292.5</v>
      </c>
    </row>
    <row r="23" spans="1:12" x14ac:dyDescent="0.25">
      <c r="C23" s="9">
        <f>SUM(C2:C22)</f>
        <v>13262647.5</v>
      </c>
      <c r="D23" s="3">
        <f>SUM(D2:D22)</f>
        <v>8240</v>
      </c>
      <c r="E23" s="3">
        <f t="shared" ref="E23:L23" si="14">SUM(E2:E22)</f>
        <v>1153600</v>
      </c>
      <c r="F23" s="3">
        <f t="shared" si="14"/>
        <v>576800</v>
      </c>
      <c r="G23" s="3">
        <f t="shared" si="14"/>
        <v>108768</v>
      </c>
      <c r="H23" s="3">
        <f t="shared" si="14"/>
        <v>1312.5</v>
      </c>
      <c r="I23" s="3">
        <f t="shared" si="14"/>
        <v>15111368</v>
      </c>
      <c r="J23" s="3">
        <f>SUM(J2:J22)</f>
        <v>2266705.1799999997</v>
      </c>
      <c r="K23" s="3">
        <f>SUM(K2:K22)</f>
        <v>17378073.18</v>
      </c>
      <c r="L23" s="3">
        <f t="shared" si="14"/>
        <v>4944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&amp; Return</dc:creator>
  <cp:lastModifiedBy>Revenue &amp; Return</cp:lastModifiedBy>
  <dcterms:created xsi:type="dcterms:W3CDTF">2024-08-01T04:57:28Z</dcterms:created>
  <dcterms:modified xsi:type="dcterms:W3CDTF">2024-10-01T05:17:29Z</dcterms:modified>
</cp:coreProperties>
</file>