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"/>
    </mc:Choice>
  </mc:AlternateContent>
  <bookViews>
    <workbookView xWindow="0" yWindow="0" windowWidth="2049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2" i="1"/>
  <c r="G11" i="1"/>
  <c r="G10" i="1"/>
  <c r="G8" i="1"/>
  <c r="G7" i="1"/>
  <c r="G6" i="1"/>
  <c r="G5" i="1"/>
  <c r="G4" i="1"/>
  <c r="G3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0" i="1"/>
  <c r="E20" i="1"/>
  <c r="G20" i="1"/>
  <c r="I20" i="1"/>
  <c r="C20" i="1"/>
  <c r="B20" i="1"/>
  <c r="A20" i="1"/>
  <c r="H17" i="1" l="1"/>
  <c r="H15" i="1"/>
  <c r="H13" i="1"/>
  <c r="H12" i="1"/>
  <c r="H7" i="1"/>
  <c r="H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9" i="1"/>
  <c r="H19" i="1" s="1"/>
  <c r="B18" i="1"/>
  <c r="H18" i="1" s="1"/>
  <c r="B17" i="1"/>
  <c r="B16" i="1"/>
  <c r="H16" i="1" s="1"/>
  <c r="B15" i="1"/>
  <c r="B14" i="1"/>
  <c r="H14" i="1" s="1"/>
  <c r="B13" i="1"/>
  <c r="B12" i="1"/>
  <c r="B11" i="1"/>
  <c r="H11" i="1" s="1"/>
  <c r="B10" i="1"/>
  <c r="H10" i="1" s="1"/>
  <c r="B9" i="1"/>
  <c r="H9" i="1" s="1"/>
  <c r="B8" i="1"/>
  <c r="H8" i="1" s="1"/>
  <c r="B7" i="1"/>
  <c r="B6" i="1"/>
  <c r="H6" i="1" s="1"/>
  <c r="B5" i="1"/>
  <c r="H5" i="1" s="1"/>
  <c r="B4" i="1"/>
  <c r="B3" i="1"/>
  <c r="B2" i="1"/>
  <c r="H4" i="1"/>
  <c r="H20" i="1" l="1"/>
</calcChain>
</file>

<file path=xl/sharedStrings.xml><?xml version="1.0" encoding="utf-8"?>
<sst xmlns="http://schemas.openxmlformats.org/spreadsheetml/2006/main" count="9" uniqueCount="9">
  <si>
    <t>Weighment</t>
  </si>
  <si>
    <t>Removal</t>
  </si>
  <si>
    <t>Landing</t>
  </si>
  <si>
    <t>River Deus</t>
  </si>
  <si>
    <t>Wharfrent</t>
  </si>
  <si>
    <t>Total</t>
  </si>
  <si>
    <t>Vat</t>
  </si>
  <si>
    <t>Levy</t>
  </si>
  <si>
    <t>G.Total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</si>
</sst>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70" zoomScaleNormal="70" workbookViewId="0">
      <selection activeCell="G20" sqref="G20"/>
    </sheetView>
  </sheetViews>
  <sheetFormatPr defaultRowHeight="18.75" x14ac:dyDescent="0.3"/>
  <cols>
    <col min="1" max="1" width="16.42578125" style="2" customWidth="1"/>
    <col min="2" max="2" width="13.42578125" style="2" customWidth="1"/>
    <col min="3" max="4" width="13.5703125" style="2" bestFit="1" customWidth="1"/>
    <col min="5" max="5" width="13.140625" style="2" customWidth="1"/>
    <col min="6" max="6" width="17.28515625" style="1" customWidth="1"/>
    <col min="7" max="7" width="15" style="1" customWidth="1"/>
    <col min="8" max="8" width="16.5703125" style="1" customWidth="1"/>
    <col min="9" max="9" width="10.5703125" style="1" bestFit="1" customWidth="1"/>
    <col min="10" max="16384" width="9.140625" style="1"/>
  </cols>
  <sheetData>
    <row r="1" spans="1:9" x14ac:dyDescent="0.3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5</v>
      </c>
      <c r="G1" s="8" t="s">
        <v>6</v>
      </c>
      <c r="H1" s="8" t="s">
        <v>8</v>
      </c>
      <c r="I1" s="8" t="s">
        <v>7</v>
      </c>
    </row>
    <row r="2" spans="1:9" x14ac:dyDescent="0.3">
      <c r="A2" s="3">
        <v>407000</v>
      </c>
      <c r="B2" s="3">
        <f>SUM(I2/1.5)*2.5</f>
        <v>230</v>
      </c>
      <c r="C2" s="3">
        <f>SUM(I2/1.5)*350</f>
        <v>32200</v>
      </c>
      <c r="D2" s="3">
        <f>SUM(I2/1.5)*175</f>
        <v>16100</v>
      </c>
      <c r="E2" s="3">
        <f>SUM(I2/1.5)*33</f>
        <v>3036</v>
      </c>
      <c r="F2" s="4">
        <f>SUM(A2:E2)</f>
        <v>458566</v>
      </c>
      <c r="G2" s="4">
        <f>SUM(F2*15%)</f>
        <v>68784.899999999994</v>
      </c>
      <c r="H2" s="4">
        <f>SUM(F2+G2)</f>
        <v>527350.9</v>
      </c>
      <c r="I2" s="4">
        <v>138</v>
      </c>
    </row>
    <row r="3" spans="1:9" x14ac:dyDescent="0.3">
      <c r="A3" s="3">
        <v>14210</v>
      </c>
      <c r="B3" s="3">
        <f t="shared" ref="B3:B19" si="0">SUM(I3/1.5)*2.5</f>
        <v>10</v>
      </c>
      <c r="C3" s="3">
        <f t="shared" ref="C3:C19" si="1">SUM(I3/1.5)*350</f>
        <v>1400</v>
      </c>
      <c r="D3" s="3">
        <f t="shared" ref="D3:D19" si="2">SUM(I3/1.5)*175</f>
        <v>700</v>
      </c>
      <c r="E3" s="3">
        <f t="shared" ref="E3:E19" si="3">SUM(I3/1.5)*33</f>
        <v>132</v>
      </c>
      <c r="F3" s="4">
        <f>SUM(A3:E3)</f>
        <v>16452</v>
      </c>
      <c r="G3" s="4">
        <f t="shared" ref="G3:G19" si="4">SUM(F3*15%)</f>
        <v>2467.7999999999997</v>
      </c>
      <c r="H3" s="4">
        <f t="shared" ref="H3:H19" si="5">SUM(F3+G3)</f>
        <v>18919.8</v>
      </c>
      <c r="I3" s="4">
        <v>6</v>
      </c>
    </row>
    <row r="4" spans="1:9" x14ac:dyDescent="0.3">
      <c r="A4" s="3">
        <v>55845</v>
      </c>
      <c r="B4" s="3">
        <f t="shared" si="0"/>
        <v>35</v>
      </c>
      <c r="C4" s="3">
        <f t="shared" si="1"/>
        <v>4900</v>
      </c>
      <c r="D4" s="3">
        <f t="shared" si="2"/>
        <v>2450</v>
      </c>
      <c r="E4" s="3">
        <f t="shared" si="3"/>
        <v>462</v>
      </c>
      <c r="F4" s="4">
        <f t="shared" ref="F4:F19" si="6">SUM(A4:E4)</f>
        <v>63692</v>
      </c>
      <c r="G4" s="4">
        <f t="shared" si="4"/>
        <v>9553.7999999999993</v>
      </c>
      <c r="H4" s="4">
        <f t="shared" si="5"/>
        <v>73245.8</v>
      </c>
      <c r="I4" s="4">
        <v>21</v>
      </c>
    </row>
    <row r="5" spans="1:9" x14ac:dyDescent="0.3">
      <c r="A5" s="3">
        <v>443995</v>
      </c>
      <c r="B5" s="3">
        <f t="shared" si="0"/>
        <v>240</v>
      </c>
      <c r="C5" s="3">
        <f t="shared" si="1"/>
        <v>33600</v>
      </c>
      <c r="D5" s="3">
        <f t="shared" si="2"/>
        <v>16800</v>
      </c>
      <c r="E5" s="3">
        <f t="shared" si="3"/>
        <v>3168</v>
      </c>
      <c r="F5" s="4">
        <f t="shared" si="6"/>
        <v>497803</v>
      </c>
      <c r="G5" s="4">
        <f t="shared" si="4"/>
        <v>74670.45</v>
      </c>
      <c r="H5" s="4">
        <f t="shared" si="5"/>
        <v>572473.44999999995</v>
      </c>
      <c r="I5" s="4">
        <v>144</v>
      </c>
    </row>
    <row r="6" spans="1:9" x14ac:dyDescent="0.3">
      <c r="A6" s="3">
        <v>292730</v>
      </c>
      <c r="B6" s="3">
        <f t="shared" si="0"/>
        <v>150</v>
      </c>
      <c r="C6" s="3">
        <f t="shared" si="1"/>
        <v>21000</v>
      </c>
      <c r="D6" s="3">
        <f t="shared" si="2"/>
        <v>10500</v>
      </c>
      <c r="E6" s="3">
        <f t="shared" si="3"/>
        <v>1980</v>
      </c>
      <c r="F6" s="4">
        <f t="shared" si="6"/>
        <v>326360</v>
      </c>
      <c r="G6" s="4">
        <f t="shared" si="4"/>
        <v>48954</v>
      </c>
      <c r="H6" s="4">
        <f t="shared" si="5"/>
        <v>375314</v>
      </c>
      <c r="I6" s="4">
        <v>90</v>
      </c>
    </row>
    <row r="7" spans="1:9" x14ac:dyDescent="0.3">
      <c r="A7" s="3">
        <v>925792.5</v>
      </c>
      <c r="B7" s="3">
        <f t="shared" si="0"/>
        <v>542.5</v>
      </c>
      <c r="C7" s="3">
        <f t="shared" si="1"/>
        <v>75950</v>
      </c>
      <c r="D7" s="3">
        <f t="shared" si="2"/>
        <v>37975</v>
      </c>
      <c r="E7" s="3">
        <f t="shared" si="3"/>
        <v>7161</v>
      </c>
      <c r="F7" s="4">
        <f t="shared" si="6"/>
        <v>1047421</v>
      </c>
      <c r="G7" s="4">
        <f t="shared" si="4"/>
        <v>157113.15</v>
      </c>
      <c r="H7" s="4">
        <f t="shared" si="5"/>
        <v>1204534.1499999999</v>
      </c>
      <c r="I7" s="4">
        <v>325.5</v>
      </c>
    </row>
    <row r="8" spans="1:9" x14ac:dyDescent="0.3">
      <c r="A8" s="3">
        <v>788915</v>
      </c>
      <c r="B8" s="3">
        <f t="shared" si="0"/>
        <v>510</v>
      </c>
      <c r="C8" s="3">
        <f t="shared" si="1"/>
        <v>71400</v>
      </c>
      <c r="D8" s="3">
        <f t="shared" si="2"/>
        <v>35700</v>
      </c>
      <c r="E8" s="3">
        <f t="shared" si="3"/>
        <v>6732</v>
      </c>
      <c r="F8" s="4">
        <f t="shared" si="6"/>
        <v>903257</v>
      </c>
      <c r="G8" s="4">
        <f t="shared" si="4"/>
        <v>135488.54999999999</v>
      </c>
      <c r="H8" s="4">
        <f t="shared" si="5"/>
        <v>1038745.55</v>
      </c>
      <c r="I8" s="4">
        <v>306</v>
      </c>
    </row>
    <row r="9" spans="1:9" x14ac:dyDescent="0.3">
      <c r="A9" s="3">
        <v>1425050</v>
      </c>
      <c r="B9" s="3">
        <f t="shared" si="0"/>
        <v>787.5</v>
      </c>
      <c r="C9" s="3">
        <f t="shared" si="1"/>
        <v>110250</v>
      </c>
      <c r="D9" s="3">
        <f t="shared" si="2"/>
        <v>55125</v>
      </c>
      <c r="E9" s="3">
        <f t="shared" si="3"/>
        <v>10395</v>
      </c>
      <c r="F9" s="4">
        <f t="shared" si="6"/>
        <v>1601607.5</v>
      </c>
      <c r="G9" s="4">
        <v>240241.11</v>
      </c>
      <c r="H9" s="4">
        <f t="shared" si="5"/>
        <v>1841848.6099999999</v>
      </c>
      <c r="I9" s="4">
        <v>472.5</v>
      </c>
    </row>
    <row r="10" spans="1:9" x14ac:dyDescent="0.3">
      <c r="A10" s="3">
        <v>720890</v>
      </c>
      <c r="B10" s="3">
        <f t="shared" si="0"/>
        <v>375</v>
      </c>
      <c r="C10" s="3">
        <f t="shared" si="1"/>
        <v>52500</v>
      </c>
      <c r="D10" s="3">
        <f t="shared" si="2"/>
        <v>26250</v>
      </c>
      <c r="E10" s="3">
        <f t="shared" si="3"/>
        <v>4950</v>
      </c>
      <c r="F10" s="4">
        <f t="shared" si="6"/>
        <v>804965</v>
      </c>
      <c r="G10" s="4">
        <f t="shared" si="4"/>
        <v>120744.75</v>
      </c>
      <c r="H10" s="4">
        <f t="shared" si="5"/>
        <v>925709.75</v>
      </c>
      <c r="I10" s="4">
        <v>225</v>
      </c>
    </row>
    <row r="11" spans="1:9" x14ac:dyDescent="0.3">
      <c r="A11" s="3">
        <v>741357.5</v>
      </c>
      <c r="B11" s="3">
        <f t="shared" si="0"/>
        <v>447.5</v>
      </c>
      <c r="C11" s="3">
        <f t="shared" si="1"/>
        <v>62650</v>
      </c>
      <c r="D11" s="3">
        <f t="shared" si="2"/>
        <v>31325</v>
      </c>
      <c r="E11" s="3">
        <f t="shared" si="3"/>
        <v>5907</v>
      </c>
      <c r="F11" s="4">
        <f t="shared" si="6"/>
        <v>841687</v>
      </c>
      <c r="G11" s="4">
        <f t="shared" si="4"/>
        <v>126253.04999999999</v>
      </c>
      <c r="H11" s="4">
        <f t="shared" si="5"/>
        <v>967940.05</v>
      </c>
      <c r="I11" s="4">
        <v>268.5</v>
      </c>
    </row>
    <row r="12" spans="1:9" x14ac:dyDescent="0.3">
      <c r="A12" s="3">
        <v>754325</v>
      </c>
      <c r="B12" s="3">
        <f t="shared" si="0"/>
        <v>372.5</v>
      </c>
      <c r="C12" s="3">
        <f t="shared" si="1"/>
        <v>52150</v>
      </c>
      <c r="D12" s="3">
        <f t="shared" si="2"/>
        <v>26075</v>
      </c>
      <c r="E12" s="3">
        <f t="shared" si="3"/>
        <v>4917</v>
      </c>
      <c r="F12" s="4">
        <f t="shared" si="6"/>
        <v>837839.5</v>
      </c>
      <c r="G12" s="4">
        <f t="shared" si="4"/>
        <v>125675.92499999999</v>
      </c>
      <c r="H12" s="4">
        <f t="shared" si="5"/>
        <v>963515.42500000005</v>
      </c>
      <c r="I12" s="4">
        <v>223.5</v>
      </c>
    </row>
    <row r="13" spans="1:9" x14ac:dyDescent="0.3">
      <c r="A13" s="3">
        <v>576510</v>
      </c>
      <c r="B13" s="3">
        <f t="shared" si="0"/>
        <v>245</v>
      </c>
      <c r="C13" s="3">
        <f t="shared" si="1"/>
        <v>34300</v>
      </c>
      <c r="D13" s="3">
        <f t="shared" si="2"/>
        <v>17150</v>
      </c>
      <c r="E13" s="3">
        <f t="shared" si="3"/>
        <v>3234</v>
      </c>
      <c r="F13" s="4">
        <f t="shared" si="6"/>
        <v>631439</v>
      </c>
      <c r="G13" s="4">
        <v>94715.839999999997</v>
      </c>
      <c r="H13" s="4">
        <f t="shared" si="5"/>
        <v>726154.84</v>
      </c>
      <c r="I13" s="4">
        <v>147</v>
      </c>
    </row>
    <row r="14" spans="1:9" x14ac:dyDescent="0.3">
      <c r="A14" s="3">
        <v>449390</v>
      </c>
      <c r="B14" s="3">
        <f t="shared" si="0"/>
        <v>322.5</v>
      </c>
      <c r="C14" s="3">
        <f t="shared" si="1"/>
        <v>45150</v>
      </c>
      <c r="D14" s="3">
        <f t="shared" si="2"/>
        <v>22575</v>
      </c>
      <c r="E14" s="3">
        <f t="shared" si="3"/>
        <v>4257</v>
      </c>
      <c r="F14" s="4">
        <f t="shared" si="6"/>
        <v>521694.5</v>
      </c>
      <c r="G14" s="4">
        <f t="shared" si="4"/>
        <v>78254.175000000003</v>
      </c>
      <c r="H14" s="4">
        <f t="shared" si="5"/>
        <v>599948.67500000005</v>
      </c>
      <c r="I14" s="4">
        <v>193.5</v>
      </c>
    </row>
    <row r="15" spans="1:9" x14ac:dyDescent="0.3">
      <c r="A15" s="3">
        <v>788420</v>
      </c>
      <c r="B15" s="3">
        <f t="shared" si="0"/>
        <v>370</v>
      </c>
      <c r="C15" s="3">
        <f t="shared" si="1"/>
        <v>51800</v>
      </c>
      <c r="D15" s="3">
        <f t="shared" si="2"/>
        <v>25900</v>
      </c>
      <c r="E15" s="3">
        <f t="shared" si="3"/>
        <v>4884</v>
      </c>
      <c r="F15" s="4">
        <f t="shared" si="6"/>
        <v>871374</v>
      </c>
      <c r="G15" s="4">
        <f t="shared" si="4"/>
        <v>130706.09999999999</v>
      </c>
      <c r="H15" s="4">
        <f t="shared" si="5"/>
        <v>1002080.1</v>
      </c>
      <c r="I15" s="4">
        <v>222</v>
      </c>
    </row>
    <row r="16" spans="1:9" x14ac:dyDescent="0.3">
      <c r="A16" s="3">
        <v>904305</v>
      </c>
      <c r="B16" s="3">
        <f t="shared" si="0"/>
        <v>305</v>
      </c>
      <c r="C16" s="3">
        <f t="shared" si="1"/>
        <v>42700</v>
      </c>
      <c r="D16" s="3">
        <f t="shared" si="2"/>
        <v>21350</v>
      </c>
      <c r="E16" s="3">
        <f t="shared" si="3"/>
        <v>4026</v>
      </c>
      <c r="F16" s="4">
        <f t="shared" si="6"/>
        <v>972686</v>
      </c>
      <c r="G16" s="4">
        <f t="shared" si="4"/>
        <v>145902.9</v>
      </c>
      <c r="H16" s="4">
        <f t="shared" si="5"/>
        <v>1118588.8999999999</v>
      </c>
      <c r="I16" s="4">
        <v>183</v>
      </c>
    </row>
    <row r="17" spans="1:9" x14ac:dyDescent="0.3">
      <c r="A17" s="3">
        <v>824805</v>
      </c>
      <c r="B17" s="3">
        <f t="shared" si="0"/>
        <v>257.5</v>
      </c>
      <c r="C17" s="3">
        <f t="shared" si="1"/>
        <v>36050</v>
      </c>
      <c r="D17" s="3">
        <f t="shared" si="2"/>
        <v>18025</v>
      </c>
      <c r="E17" s="3">
        <f t="shared" si="3"/>
        <v>3399</v>
      </c>
      <c r="F17" s="4">
        <f t="shared" si="6"/>
        <v>882536.5</v>
      </c>
      <c r="G17" s="4">
        <f t="shared" si="4"/>
        <v>132380.47500000001</v>
      </c>
      <c r="H17" s="4">
        <f t="shared" si="5"/>
        <v>1014916.975</v>
      </c>
      <c r="I17" s="4">
        <v>154.5</v>
      </c>
    </row>
    <row r="18" spans="1:9" x14ac:dyDescent="0.3">
      <c r="A18" s="3">
        <v>1140020</v>
      </c>
      <c r="B18" s="3">
        <f t="shared" si="0"/>
        <v>377.5</v>
      </c>
      <c r="C18" s="3">
        <f t="shared" si="1"/>
        <v>52850</v>
      </c>
      <c r="D18" s="3">
        <f t="shared" si="2"/>
        <v>26425</v>
      </c>
      <c r="E18" s="3">
        <f t="shared" si="3"/>
        <v>4983</v>
      </c>
      <c r="F18" s="4">
        <f t="shared" si="6"/>
        <v>1224655.5</v>
      </c>
      <c r="G18" s="4">
        <f t="shared" si="4"/>
        <v>183698.32499999998</v>
      </c>
      <c r="H18" s="4">
        <f t="shared" si="5"/>
        <v>1408353.825</v>
      </c>
      <c r="I18" s="4">
        <v>226.5</v>
      </c>
    </row>
    <row r="19" spans="1:9" x14ac:dyDescent="0.3">
      <c r="A19" s="3">
        <v>807605</v>
      </c>
      <c r="B19" s="3">
        <f t="shared" si="0"/>
        <v>285</v>
      </c>
      <c r="C19" s="3">
        <f t="shared" si="1"/>
        <v>39900</v>
      </c>
      <c r="D19" s="3">
        <f t="shared" si="2"/>
        <v>19950</v>
      </c>
      <c r="E19" s="3">
        <f t="shared" si="3"/>
        <v>3762</v>
      </c>
      <c r="F19" s="4">
        <f t="shared" si="6"/>
        <v>871502</v>
      </c>
      <c r="G19" s="4">
        <f t="shared" si="4"/>
        <v>130725.29999999999</v>
      </c>
      <c r="H19" s="4">
        <f t="shared" si="5"/>
        <v>1002227.3</v>
      </c>
      <c r="I19" s="4">
        <v>171</v>
      </c>
    </row>
    <row r="20" spans="1:9" x14ac:dyDescent="0.3">
      <c r="A20" s="5">
        <f>SUM(A2:A19)</f>
        <v>12061165</v>
      </c>
      <c r="B20" s="5">
        <f>SUM(B2:B19)</f>
        <v>5862.5</v>
      </c>
      <c r="C20" s="5">
        <f>SUM(C2:C19)</f>
        <v>820750</v>
      </c>
      <c r="D20" s="5">
        <f>SUM(D2:D19)</f>
        <v>410375</v>
      </c>
      <c r="E20" s="5">
        <f>SUM(E2:E19)</f>
        <v>77385</v>
      </c>
      <c r="F20" s="6">
        <f>SUM(F2:F19)</f>
        <v>13375537.5</v>
      </c>
      <c r="G20" s="6">
        <f>SUM(G2:G19)</f>
        <v>2006330.6000000003</v>
      </c>
      <c r="H20" s="6">
        <f>SUM(H2:H19)</f>
        <v>15381868.1</v>
      </c>
      <c r="I20" s="6">
        <f>SUM(I2:I19)</f>
        <v>3517.5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dcterms:created xsi:type="dcterms:W3CDTF">2024-08-01T04:57:28Z</dcterms:created>
  <dcterms:modified xsi:type="dcterms:W3CDTF">2024-09-01T05:18:32Z</dcterms:modified>
</cp:coreProperties>
</file>