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1. Official\02. Monthly Revnue Statement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6" i="1"/>
  <c r="C53" i="1"/>
  <c r="C52" i="1"/>
  <c r="C49" i="1"/>
  <c r="C48" i="1"/>
  <c r="C47" i="1"/>
  <c r="C46" i="1"/>
  <c r="C45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J868" i="1" l="1"/>
  <c r="H864" i="1"/>
  <c r="G864" i="1"/>
  <c r="F864" i="1"/>
  <c r="E864" i="1"/>
  <c r="I863" i="1"/>
  <c r="I864" i="1" s="1"/>
  <c r="D863" i="1"/>
  <c r="D864" i="1" s="1"/>
  <c r="I861" i="1"/>
  <c r="H861" i="1"/>
  <c r="G861" i="1"/>
  <c r="F861" i="1"/>
  <c r="E861" i="1"/>
  <c r="I860" i="1"/>
  <c r="D860" i="1"/>
  <c r="D861" i="1" s="1"/>
  <c r="H858" i="1"/>
  <c r="G858" i="1"/>
  <c r="F858" i="1"/>
  <c r="E858" i="1"/>
  <c r="I857" i="1"/>
  <c r="D857" i="1"/>
  <c r="I856" i="1"/>
  <c r="D856" i="1"/>
  <c r="H854" i="1"/>
  <c r="G854" i="1"/>
  <c r="F854" i="1"/>
  <c r="E854" i="1"/>
  <c r="I853" i="1"/>
  <c r="D853" i="1"/>
  <c r="I852" i="1"/>
  <c r="D852" i="1"/>
  <c r="I851" i="1"/>
  <c r="D851" i="1"/>
  <c r="I850" i="1"/>
  <c r="D850" i="1"/>
  <c r="I849" i="1"/>
  <c r="D849" i="1"/>
  <c r="H847" i="1"/>
  <c r="H865" i="1" s="1"/>
  <c r="G847" i="1"/>
  <c r="F847" i="1"/>
  <c r="F865" i="1" s="1"/>
  <c r="E847" i="1"/>
  <c r="I846" i="1"/>
  <c r="D846" i="1"/>
  <c r="I845" i="1"/>
  <c r="D845" i="1"/>
  <c r="I844" i="1"/>
  <c r="D844" i="1"/>
  <c r="I843" i="1"/>
  <c r="D843" i="1"/>
  <c r="I842" i="1"/>
  <c r="D842" i="1"/>
  <c r="I841" i="1"/>
  <c r="D841" i="1"/>
  <c r="I840" i="1"/>
  <c r="D840" i="1"/>
  <c r="I839" i="1"/>
  <c r="D839" i="1"/>
  <c r="I838" i="1"/>
  <c r="D838" i="1"/>
  <c r="I837" i="1"/>
  <c r="D837" i="1"/>
  <c r="I836" i="1"/>
  <c r="D836" i="1"/>
  <c r="I835" i="1"/>
  <c r="D835" i="1"/>
  <c r="I834" i="1"/>
  <c r="D834" i="1"/>
  <c r="I833" i="1"/>
  <c r="D833" i="1"/>
  <c r="H831" i="1"/>
  <c r="G831" i="1"/>
  <c r="G865" i="1" s="1"/>
  <c r="F831" i="1"/>
  <c r="E831" i="1"/>
  <c r="I830" i="1"/>
  <c r="D830" i="1"/>
  <c r="I829" i="1"/>
  <c r="D829" i="1"/>
  <c r="I828" i="1"/>
  <c r="D828" i="1"/>
  <c r="I827" i="1"/>
  <c r="D827" i="1"/>
  <c r="I826" i="1"/>
  <c r="D826" i="1"/>
  <c r="I825" i="1"/>
  <c r="D825" i="1"/>
  <c r="I824" i="1"/>
  <c r="D824" i="1"/>
  <c r="I823" i="1"/>
  <c r="D823" i="1"/>
  <c r="I822" i="1"/>
  <c r="D822" i="1"/>
  <c r="I821" i="1"/>
  <c r="D821" i="1"/>
  <c r="I820" i="1"/>
  <c r="D820" i="1"/>
  <c r="I819" i="1"/>
  <c r="D819" i="1"/>
  <c r="I818" i="1"/>
  <c r="D818" i="1"/>
  <c r="I817" i="1"/>
  <c r="D817" i="1"/>
  <c r="I816" i="1"/>
  <c r="D816" i="1"/>
  <c r="I815" i="1"/>
  <c r="D815" i="1"/>
  <c r="I814" i="1"/>
  <c r="D814" i="1"/>
  <c r="I813" i="1"/>
  <c r="D813" i="1"/>
  <c r="I858" i="1" l="1"/>
  <c r="D858" i="1"/>
  <c r="I854" i="1"/>
  <c r="D854" i="1"/>
  <c r="I847" i="1"/>
  <c r="E865" i="1"/>
  <c r="D831" i="1"/>
  <c r="I831" i="1"/>
  <c r="D847" i="1"/>
  <c r="J795" i="1"/>
  <c r="H791" i="1"/>
  <c r="G791" i="1"/>
  <c r="F791" i="1"/>
  <c r="E791" i="1"/>
  <c r="D791" i="1"/>
  <c r="I790" i="1"/>
  <c r="I791" i="1" s="1"/>
  <c r="D790" i="1"/>
  <c r="H788" i="1"/>
  <c r="G788" i="1"/>
  <c r="F788" i="1"/>
  <c r="E788" i="1"/>
  <c r="I787" i="1"/>
  <c r="I788" i="1" s="1"/>
  <c r="D787" i="1"/>
  <c r="D788" i="1" s="1"/>
  <c r="H785" i="1"/>
  <c r="G785" i="1"/>
  <c r="F785" i="1"/>
  <c r="E785" i="1"/>
  <c r="I784" i="1"/>
  <c r="D784" i="1"/>
  <c r="I783" i="1"/>
  <c r="I785" i="1" s="1"/>
  <c r="D783" i="1"/>
  <c r="H781" i="1"/>
  <c r="G781" i="1"/>
  <c r="F781" i="1"/>
  <c r="E781" i="1"/>
  <c r="I780" i="1"/>
  <c r="D780" i="1"/>
  <c r="I779" i="1"/>
  <c r="D779" i="1"/>
  <c r="I778" i="1"/>
  <c r="D778" i="1"/>
  <c r="I777" i="1"/>
  <c r="D777" i="1"/>
  <c r="I776" i="1"/>
  <c r="D776" i="1"/>
  <c r="H774" i="1"/>
  <c r="G774" i="1"/>
  <c r="F774" i="1"/>
  <c r="E774" i="1"/>
  <c r="I773" i="1"/>
  <c r="D773" i="1"/>
  <c r="I772" i="1"/>
  <c r="D772" i="1"/>
  <c r="I771" i="1"/>
  <c r="D771" i="1"/>
  <c r="I770" i="1"/>
  <c r="D770" i="1"/>
  <c r="I769" i="1"/>
  <c r="D769" i="1"/>
  <c r="I768" i="1"/>
  <c r="D768" i="1"/>
  <c r="I767" i="1"/>
  <c r="D767" i="1"/>
  <c r="I766" i="1"/>
  <c r="D766" i="1"/>
  <c r="I765" i="1"/>
  <c r="D765" i="1"/>
  <c r="I764" i="1"/>
  <c r="D764" i="1"/>
  <c r="I763" i="1"/>
  <c r="D763" i="1"/>
  <c r="I762" i="1"/>
  <c r="D762" i="1"/>
  <c r="I761" i="1"/>
  <c r="D761" i="1"/>
  <c r="I760" i="1"/>
  <c r="D760" i="1"/>
  <c r="H758" i="1"/>
  <c r="H792" i="1" s="1"/>
  <c r="G758" i="1"/>
  <c r="G792" i="1" s="1"/>
  <c r="F758" i="1"/>
  <c r="E758" i="1"/>
  <c r="I757" i="1"/>
  <c r="D757" i="1"/>
  <c r="I756" i="1"/>
  <c r="D756" i="1"/>
  <c r="I755" i="1"/>
  <c r="D755" i="1"/>
  <c r="I754" i="1"/>
  <c r="D754" i="1"/>
  <c r="I753" i="1"/>
  <c r="D753" i="1"/>
  <c r="I752" i="1"/>
  <c r="D752" i="1"/>
  <c r="I751" i="1"/>
  <c r="D751" i="1"/>
  <c r="I750" i="1"/>
  <c r="D750" i="1"/>
  <c r="I749" i="1"/>
  <c r="D749" i="1"/>
  <c r="I748" i="1"/>
  <c r="D748" i="1"/>
  <c r="I747" i="1"/>
  <c r="D747" i="1"/>
  <c r="I746" i="1"/>
  <c r="D746" i="1"/>
  <c r="I745" i="1"/>
  <c r="D745" i="1"/>
  <c r="I744" i="1"/>
  <c r="D744" i="1"/>
  <c r="I743" i="1"/>
  <c r="D743" i="1"/>
  <c r="I742" i="1"/>
  <c r="D742" i="1"/>
  <c r="I741" i="1"/>
  <c r="D741" i="1"/>
  <c r="I740" i="1"/>
  <c r="D740" i="1"/>
  <c r="I865" i="1" l="1"/>
  <c r="D865" i="1"/>
  <c r="C867" i="1" s="1"/>
  <c r="D781" i="1"/>
  <c r="I781" i="1"/>
  <c r="F792" i="1"/>
  <c r="D785" i="1"/>
  <c r="I774" i="1"/>
  <c r="E792" i="1"/>
  <c r="I758" i="1"/>
  <c r="D758" i="1"/>
  <c r="D774" i="1"/>
  <c r="J722" i="1"/>
  <c r="H718" i="1"/>
  <c r="G718" i="1"/>
  <c r="F718" i="1"/>
  <c r="E718" i="1"/>
  <c r="I717" i="1"/>
  <c r="I718" i="1" s="1"/>
  <c r="D717" i="1"/>
  <c r="D718" i="1" s="1"/>
  <c r="I715" i="1"/>
  <c r="H715" i="1"/>
  <c r="G715" i="1"/>
  <c r="F715" i="1"/>
  <c r="E715" i="1"/>
  <c r="I714" i="1"/>
  <c r="D714" i="1"/>
  <c r="D715" i="1" s="1"/>
  <c r="H712" i="1"/>
  <c r="G712" i="1"/>
  <c r="F712" i="1"/>
  <c r="E712" i="1"/>
  <c r="I711" i="1"/>
  <c r="D711" i="1"/>
  <c r="D712" i="1" s="1"/>
  <c r="I710" i="1"/>
  <c r="D710" i="1"/>
  <c r="H708" i="1"/>
  <c r="G708" i="1"/>
  <c r="F708" i="1"/>
  <c r="E708" i="1"/>
  <c r="I707" i="1"/>
  <c r="D707" i="1"/>
  <c r="I706" i="1"/>
  <c r="D706" i="1"/>
  <c r="I705" i="1"/>
  <c r="D705" i="1"/>
  <c r="I704" i="1"/>
  <c r="D704" i="1"/>
  <c r="D708" i="1" s="1"/>
  <c r="I703" i="1"/>
  <c r="D703" i="1"/>
  <c r="H701" i="1"/>
  <c r="H719" i="1" s="1"/>
  <c r="G701" i="1"/>
  <c r="F701" i="1"/>
  <c r="E701" i="1"/>
  <c r="I700" i="1"/>
  <c r="D700" i="1"/>
  <c r="I699" i="1"/>
  <c r="D699" i="1"/>
  <c r="I698" i="1"/>
  <c r="D698" i="1"/>
  <c r="I697" i="1"/>
  <c r="D697" i="1"/>
  <c r="I696" i="1"/>
  <c r="D696" i="1"/>
  <c r="I695" i="1"/>
  <c r="D695" i="1"/>
  <c r="I694" i="1"/>
  <c r="D694" i="1"/>
  <c r="I693" i="1"/>
  <c r="D693" i="1"/>
  <c r="I692" i="1"/>
  <c r="D692" i="1"/>
  <c r="I691" i="1"/>
  <c r="D691" i="1"/>
  <c r="I690" i="1"/>
  <c r="D690" i="1"/>
  <c r="I689" i="1"/>
  <c r="D689" i="1"/>
  <c r="I688" i="1"/>
  <c r="D688" i="1"/>
  <c r="I687" i="1"/>
  <c r="D687" i="1"/>
  <c r="H685" i="1"/>
  <c r="G685" i="1"/>
  <c r="G719" i="1" s="1"/>
  <c r="F685" i="1"/>
  <c r="E685" i="1"/>
  <c r="I684" i="1"/>
  <c r="D684" i="1"/>
  <c r="I683" i="1"/>
  <c r="D683" i="1"/>
  <c r="I682" i="1"/>
  <c r="D682" i="1"/>
  <c r="I681" i="1"/>
  <c r="D681" i="1"/>
  <c r="I680" i="1"/>
  <c r="D680" i="1"/>
  <c r="I679" i="1"/>
  <c r="D679" i="1"/>
  <c r="I678" i="1"/>
  <c r="D678" i="1"/>
  <c r="I677" i="1"/>
  <c r="D677" i="1"/>
  <c r="I676" i="1"/>
  <c r="D676" i="1"/>
  <c r="I675" i="1"/>
  <c r="D675" i="1"/>
  <c r="I674" i="1"/>
  <c r="D674" i="1"/>
  <c r="I673" i="1"/>
  <c r="D673" i="1"/>
  <c r="I672" i="1"/>
  <c r="D672" i="1"/>
  <c r="I671" i="1"/>
  <c r="D671" i="1"/>
  <c r="I670" i="1"/>
  <c r="D670" i="1"/>
  <c r="I669" i="1"/>
  <c r="D669" i="1"/>
  <c r="I668" i="1"/>
  <c r="D668" i="1"/>
  <c r="I667" i="1"/>
  <c r="D667" i="1"/>
  <c r="I792" i="1" l="1"/>
  <c r="D792" i="1"/>
  <c r="C794" i="1" s="1"/>
  <c r="I712" i="1"/>
  <c r="I708" i="1"/>
  <c r="I701" i="1"/>
  <c r="E719" i="1"/>
  <c r="F719" i="1"/>
  <c r="I685" i="1"/>
  <c r="D685" i="1"/>
  <c r="D701" i="1"/>
  <c r="J649" i="1"/>
  <c r="H645" i="1"/>
  <c r="G645" i="1"/>
  <c r="F645" i="1"/>
  <c r="E645" i="1"/>
  <c r="I644" i="1"/>
  <c r="I645" i="1" s="1"/>
  <c r="D644" i="1"/>
  <c r="D645" i="1" s="1"/>
  <c r="H642" i="1"/>
  <c r="G642" i="1"/>
  <c r="F642" i="1"/>
  <c r="E642" i="1"/>
  <c r="I641" i="1"/>
  <c r="I642" i="1" s="1"/>
  <c r="D641" i="1"/>
  <c r="D642" i="1" s="1"/>
  <c r="H639" i="1"/>
  <c r="G639" i="1"/>
  <c r="F639" i="1"/>
  <c r="E639" i="1"/>
  <c r="I638" i="1"/>
  <c r="I639" i="1" s="1"/>
  <c r="D638" i="1"/>
  <c r="I637" i="1"/>
  <c r="D637" i="1"/>
  <c r="H635" i="1"/>
  <c r="G635" i="1"/>
  <c r="F635" i="1"/>
  <c r="F646" i="1" s="1"/>
  <c r="E635" i="1"/>
  <c r="I634" i="1"/>
  <c r="D634" i="1"/>
  <c r="I633" i="1"/>
  <c r="D633" i="1"/>
  <c r="I632" i="1"/>
  <c r="D632" i="1"/>
  <c r="I631" i="1"/>
  <c r="D631" i="1"/>
  <c r="I630" i="1"/>
  <c r="D630" i="1"/>
  <c r="H628" i="1"/>
  <c r="G628" i="1"/>
  <c r="F628" i="1"/>
  <c r="E628" i="1"/>
  <c r="I627" i="1"/>
  <c r="D627" i="1"/>
  <c r="I626" i="1"/>
  <c r="D626" i="1"/>
  <c r="I625" i="1"/>
  <c r="D625" i="1"/>
  <c r="I624" i="1"/>
  <c r="D624" i="1"/>
  <c r="I623" i="1"/>
  <c r="D623" i="1"/>
  <c r="I622" i="1"/>
  <c r="D622" i="1"/>
  <c r="I621" i="1"/>
  <c r="D621" i="1"/>
  <c r="I620" i="1"/>
  <c r="D620" i="1"/>
  <c r="I619" i="1"/>
  <c r="D619" i="1"/>
  <c r="I618" i="1"/>
  <c r="D618" i="1"/>
  <c r="I617" i="1"/>
  <c r="D617" i="1"/>
  <c r="I616" i="1"/>
  <c r="D616" i="1"/>
  <c r="I615" i="1"/>
  <c r="D615" i="1"/>
  <c r="I614" i="1"/>
  <c r="D614" i="1"/>
  <c r="H612" i="1"/>
  <c r="H646" i="1" s="1"/>
  <c r="G612" i="1"/>
  <c r="G646" i="1" s="1"/>
  <c r="F612" i="1"/>
  <c r="E612" i="1"/>
  <c r="I611" i="1"/>
  <c r="D611" i="1"/>
  <c r="I610" i="1"/>
  <c r="D610" i="1"/>
  <c r="I609" i="1"/>
  <c r="D609" i="1"/>
  <c r="I608" i="1"/>
  <c r="D608" i="1"/>
  <c r="I607" i="1"/>
  <c r="D607" i="1"/>
  <c r="I606" i="1"/>
  <c r="D606" i="1"/>
  <c r="I605" i="1"/>
  <c r="D605" i="1"/>
  <c r="I604" i="1"/>
  <c r="D604" i="1"/>
  <c r="I603" i="1"/>
  <c r="D603" i="1"/>
  <c r="I602" i="1"/>
  <c r="D602" i="1"/>
  <c r="I601" i="1"/>
  <c r="D601" i="1"/>
  <c r="I600" i="1"/>
  <c r="D600" i="1"/>
  <c r="I599" i="1"/>
  <c r="D599" i="1"/>
  <c r="I598" i="1"/>
  <c r="D598" i="1"/>
  <c r="I597" i="1"/>
  <c r="D597" i="1"/>
  <c r="I596" i="1"/>
  <c r="D596" i="1"/>
  <c r="I595" i="1"/>
  <c r="D595" i="1"/>
  <c r="I594" i="1"/>
  <c r="D594" i="1"/>
  <c r="D639" i="1" l="1"/>
  <c r="I635" i="1"/>
  <c r="I719" i="1"/>
  <c r="D719" i="1"/>
  <c r="C721" i="1" s="1"/>
  <c r="E646" i="1"/>
  <c r="D635" i="1"/>
  <c r="I628" i="1"/>
  <c r="D612" i="1"/>
  <c r="I612" i="1"/>
  <c r="D628" i="1"/>
  <c r="J576" i="1"/>
  <c r="H572" i="1"/>
  <c r="G572" i="1"/>
  <c r="F572" i="1"/>
  <c r="E572" i="1"/>
  <c r="I571" i="1"/>
  <c r="I572" i="1" s="1"/>
  <c r="D571" i="1"/>
  <c r="D572" i="1" s="1"/>
  <c r="I569" i="1"/>
  <c r="H569" i="1"/>
  <c r="G569" i="1"/>
  <c r="F569" i="1"/>
  <c r="E569" i="1"/>
  <c r="I568" i="1"/>
  <c r="D568" i="1"/>
  <c r="D569" i="1" s="1"/>
  <c r="H566" i="1"/>
  <c r="G566" i="1"/>
  <c r="F566" i="1"/>
  <c r="E566" i="1"/>
  <c r="I565" i="1"/>
  <c r="D565" i="1"/>
  <c r="D566" i="1" s="1"/>
  <c r="I564" i="1"/>
  <c r="D564" i="1"/>
  <c r="H562" i="1"/>
  <c r="G562" i="1"/>
  <c r="F562" i="1"/>
  <c r="E562" i="1"/>
  <c r="I561" i="1"/>
  <c r="D561" i="1"/>
  <c r="I560" i="1"/>
  <c r="D560" i="1"/>
  <c r="I559" i="1"/>
  <c r="D559" i="1"/>
  <c r="I558" i="1"/>
  <c r="D558" i="1"/>
  <c r="I557" i="1"/>
  <c r="D557" i="1"/>
  <c r="H555" i="1"/>
  <c r="H573" i="1" s="1"/>
  <c r="G555" i="1"/>
  <c r="F555" i="1"/>
  <c r="F573" i="1" s="1"/>
  <c r="E555" i="1"/>
  <c r="I554" i="1"/>
  <c r="D554" i="1"/>
  <c r="I553" i="1"/>
  <c r="D553" i="1"/>
  <c r="I552" i="1"/>
  <c r="D552" i="1"/>
  <c r="I551" i="1"/>
  <c r="D551" i="1"/>
  <c r="I550" i="1"/>
  <c r="D550" i="1"/>
  <c r="I549" i="1"/>
  <c r="D549" i="1"/>
  <c r="I548" i="1"/>
  <c r="D548" i="1"/>
  <c r="I547" i="1"/>
  <c r="D547" i="1"/>
  <c r="I546" i="1"/>
  <c r="D546" i="1"/>
  <c r="I545" i="1"/>
  <c r="D545" i="1"/>
  <c r="I544" i="1"/>
  <c r="D544" i="1"/>
  <c r="I543" i="1"/>
  <c r="D543" i="1"/>
  <c r="I542" i="1"/>
  <c r="D542" i="1"/>
  <c r="I541" i="1"/>
  <c r="D541" i="1"/>
  <c r="H539" i="1"/>
  <c r="G539" i="1"/>
  <c r="G573" i="1" s="1"/>
  <c r="F539" i="1"/>
  <c r="E539" i="1"/>
  <c r="I538" i="1"/>
  <c r="D538" i="1"/>
  <c r="I537" i="1"/>
  <c r="D537" i="1"/>
  <c r="I536" i="1"/>
  <c r="D536" i="1"/>
  <c r="I535" i="1"/>
  <c r="D535" i="1"/>
  <c r="I534" i="1"/>
  <c r="D534" i="1"/>
  <c r="I533" i="1"/>
  <c r="D533" i="1"/>
  <c r="I532" i="1"/>
  <c r="D532" i="1"/>
  <c r="I531" i="1"/>
  <c r="D531" i="1"/>
  <c r="I530" i="1"/>
  <c r="D530" i="1"/>
  <c r="I529" i="1"/>
  <c r="D529" i="1"/>
  <c r="I528" i="1"/>
  <c r="D528" i="1"/>
  <c r="I527" i="1"/>
  <c r="D527" i="1"/>
  <c r="I526" i="1"/>
  <c r="D526" i="1"/>
  <c r="I525" i="1"/>
  <c r="D525" i="1"/>
  <c r="I524" i="1"/>
  <c r="D524" i="1"/>
  <c r="I523" i="1"/>
  <c r="D523" i="1"/>
  <c r="I522" i="1"/>
  <c r="D522" i="1"/>
  <c r="I521" i="1"/>
  <c r="D521" i="1"/>
  <c r="I646" i="1" l="1"/>
  <c r="D646" i="1"/>
  <c r="C648" i="1" s="1"/>
  <c r="I566" i="1"/>
  <c r="I562" i="1"/>
  <c r="D562" i="1"/>
  <c r="I555" i="1"/>
  <c r="E573" i="1"/>
  <c r="I539" i="1"/>
  <c r="D539" i="1"/>
  <c r="D555" i="1"/>
  <c r="D573" i="1" s="1"/>
  <c r="C575" i="1" s="1"/>
  <c r="J503" i="1"/>
  <c r="H499" i="1"/>
  <c r="G499" i="1"/>
  <c r="F499" i="1"/>
  <c r="E499" i="1"/>
  <c r="I498" i="1"/>
  <c r="I499" i="1" s="1"/>
  <c r="D498" i="1"/>
  <c r="D499" i="1" s="1"/>
  <c r="H496" i="1"/>
  <c r="G496" i="1"/>
  <c r="F496" i="1"/>
  <c r="E496" i="1"/>
  <c r="I495" i="1"/>
  <c r="I496" i="1" s="1"/>
  <c r="D495" i="1"/>
  <c r="D496" i="1" s="1"/>
  <c r="H493" i="1"/>
  <c r="G493" i="1"/>
  <c r="F493" i="1"/>
  <c r="E493" i="1"/>
  <c r="I492" i="1"/>
  <c r="D492" i="1"/>
  <c r="I491" i="1"/>
  <c r="D491" i="1"/>
  <c r="H489" i="1"/>
  <c r="G489" i="1"/>
  <c r="F489" i="1"/>
  <c r="E489" i="1"/>
  <c r="I488" i="1"/>
  <c r="D488" i="1"/>
  <c r="I487" i="1"/>
  <c r="D487" i="1"/>
  <c r="I486" i="1"/>
  <c r="D486" i="1"/>
  <c r="I485" i="1"/>
  <c r="D485" i="1"/>
  <c r="I484" i="1"/>
  <c r="D484" i="1"/>
  <c r="H482" i="1"/>
  <c r="G482" i="1"/>
  <c r="F482" i="1"/>
  <c r="E482" i="1"/>
  <c r="I481" i="1"/>
  <c r="D481" i="1"/>
  <c r="I480" i="1"/>
  <c r="D480" i="1"/>
  <c r="I479" i="1"/>
  <c r="D479" i="1"/>
  <c r="I478" i="1"/>
  <c r="D478" i="1"/>
  <c r="I477" i="1"/>
  <c r="D477" i="1"/>
  <c r="I476" i="1"/>
  <c r="D476" i="1"/>
  <c r="I475" i="1"/>
  <c r="D475" i="1"/>
  <c r="I474" i="1"/>
  <c r="D474" i="1"/>
  <c r="I473" i="1"/>
  <c r="D473" i="1"/>
  <c r="I472" i="1"/>
  <c r="D472" i="1"/>
  <c r="I471" i="1"/>
  <c r="D471" i="1"/>
  <c r="I470" i="1"/>
  <c r="D470" i="1"/>
  <c r="I469" i="1"/>
  <c r="D469" i="1"/>
  <c r="I468" i="1"/>
  <c r="D468" i="1"/>
  <c r="H466" i="1"/>
  <c r="G466" i="1"/>
  <c r="F466" i="1"/>
  <c r="E466" i="1"/>
  <c r="I465" i="1"/>
  <c r="D465" i="1"/>
  <c r="I464" i="1"/>
  <c r="D464" i="1"/>
  <c r="I463" i="1"/>
  <c r="D463" i="1"/>
  <c r="I462" i="1"/>
  <c r="D462" i="1"/>
  <c r="I461" i="1"/>
  <c r="D461" i="1"/>
  <c r="I460" i="1"/>
  <c r="D460" i="1"/>
  <c r="I459" i="1"/>
  <c r="D459" i="1"/>
  <c r="I458" i="1"/>
  <c r="D458" i="1"/>
  <c r="I457" i="1"/>
  <c r="D457" i="1"/>
  <c r="I456" i="1"/>
  <c r="D456" i="1"/>
  <c r="I455" i="1"/>
  <c r="D455" i="1"/>
  <c r="I454" i="1"/>
  <c r="D454" i="1"/>
  <c r="I453" i="1"/>
  <c r="D453" i="1"/>
  <c r="I452" i="1"/>
  <c r="D452" i="1"/>
  <c r="I451" i="1"/>
  <c r="D451" i="1"/>
  <c r="I450" i="1"/>
  <c r="D450" i="1"/>
  <c r="I449" i="1"/>
  <c r="D449" i="1"/>
  <c r="I448" i="1"/>
  <c r="D448" i="1"/>
  <c r="I573" i="1" l="1"/>
  <c r="I493" i="1"/>
  <c r="I489" i="1"/>
  <c r="G500" i="1"/>
  <c r="D493" i="1"/>
  <c r="E500" i="1"/>
  <c r="I482" i="1"/>
  <c r="D489" i="1"/>
  <c r="F500" i="1"/>
  <c r="H500" i="1"/>
  <c r="D466" i="1"/>
  <c r="I466" i="1"/>
  <c r="D482" i="1"/>
  <c r="J430" i="1"/>
  <c r="H426" i="1"/>
  <c r="G426" i="1"/>
  <c r="F426" i="1"/>
  <c r="E426" i="1"/>
  <c r="I425" i="1"/>
  <c r="I426" i="1" s="1"/>
  <c r="D425" i="1"/>
  <c r="D426" i="1" s="1"/>
  <c r="H423" i="1"/>
  <c r="G423" i="1"/>
  <c r="F423" i="1"/>
  <c r="E423" i="1"/>
  <c r="I422" i="1"/>
  <c r="I423" i="1" s="1"/>
  <c r="D422" i="1"/>
  <c r="H420" i="1"/>
  <c r="G420" i="1"/>
  <c r="F420" i="1"/>
  <c r="E420" i="1"/>
  <c r="I419" i="1"/>
  <c r="D419" i="1"/>
  <c r="I418" i="1"/>
  <c r="I420" i="1" s="1"/>
  <c r="D418" i="1"/>
  <c r="H416" i="1"/>
  <c r="G416" i="1"/>
  <c r="F416" i="1"/>
  <c r="E416" i="1"/>
  <c r="I415" i="1"/>
  <c r="D415" i="1"/>
  <c r="I414" i="1"/>
  <c r="D414" i="1"/>
  <c r="I413" i="1"/>
  <c r="D413" i="1"/>
  <c r="I412" i="1"/>
  <c r="D412" i="1"/>
  <c r="I411" i="1"/>
  <c r="D411" i="1"/>
  <c r="H409" i="1"/>
  <c r="G409" i="1"/>
  <c r="F409" i="1"/>
  <c r="E409" i="1"/>
  <c r="I408" i="1"/>
  <c r="D408" i="1"/>
  <c r="I407" i="1"/>
  <c r="D407" i="1"/>
  <c r="I406" i="1"/>
  <c r="D406" i="1"/>
  <c r="I405" i="1"/>
  <c r="D405" i="1"/>
  <c r="I404" i="1"/>
  <c r="D404" i="1"/>
  <c r="I403" i="1"/>
  <c r="D403" i="1"/>
  <c r="I402" i="1"/>
  <c r="D402" i="1"/>
  <c r="I401" i="1"/>
  <c r="D401" i="1"/>
  <c r="I400" i="1"/>
  <c r="D400" i="1"/>
  <c r="I399" i="1"/>
  <c r="D399" i="1"/>
  <c r="I398" i="1"/>
  <c r="D398" i="1"/>
  <c r="I397" i="1"/>
  <c r="D397" i="1"/>
  <c r="I396" i="1"/>
  <c r="D396" i="1"/>
  <c r="I395" i="1"/>
  <c r="D395" i="1"/>
  <c r="H393" i="1"/>
  <c r="H427" i="1" s="1"/>
  <c r="G393" i="1"/>
  <c r="F393" i="1"/>
  <c r="E393" i="1"/>
  <c r="I392" i="1"/>
  <c r="D392" i="1"/>
  <c r="I391" i="1"/>
  <c r="D391" i="1"/>
  <c r="I390" i="1"/>
  <c r="D390" i="1"/>
  <c r="I389" i="1"/>
  <c r="D389" i="1"/>
  <c r="I388" i="1"/>
  <c r="D388" i="1"/>
  <c r="I387" i="1"/>
  <c r="D387" i="1"/>
  <c r="I386" i="1"/>
  <c r="D386" i="1"/>
  <c r="I385" i="1"/>
  <c r="D385" i="1"/>
  <c r="I384" i="1"/>
  <c r="D384" i="1"/>
  <c r="I383" i="1"/>
  <c r="D383" i="1"/>
  <c r="I382" i="1"/>
  <c r="D382" i="1"/>
  <c r="I381" i="1"/>
  <c r="D381" i="1"/>
  <c r="I380" i="1"/>
  <c r="D380" i="1"/>
  <c r="I379" i="1"/>
  <c r="D379" i="1"/>
  <c r="I378" i="1"/>
  <c r="D378" i="1"/>
  <c r="I377" i="1"/>
  <c r="D377" i="1"/>
  <c r="I376" i="1"/>
  <c r="D376" i="1"/>
  <c r="I375" i="1"/>
  <c r="D375" i="1"/>
  <c r="I500" i="1" l="1"/>
  <c r="G427" i="1"/>
  <c r="D420" i="1"/>
  <c r="D423" i="1"/>
  <c r="D500" i="1"/>
  <c r="C502" i="1" s="1"/>
  <c r="D416" i="1"/>
  <c r="I416" i="1"/>
  <c r="I409" i="1"/>
  <c r="E427" i="1"/>
  <c r="F427" i="1"/>
  <c r="D393" i="1"/>
  <c r="I393" i="1"/>
  <c r="D409" i="1"/>
  <c r="J357" i="1"/>
  <c r="H353" i="1"/>
  <c r="G353" i="1"/>
  <c r="F353" i="1"/>
  <c r="E353" i="1"/>
  <c r="I352" i="1"/>
  <c r="I353" i="1" s="1"/>
  <c r="D352" i="1"/>
  <c r="D353" i="1" s="1"/>
  <c r="H350" i="1"/>
  <c r="G350" i="1"/>
  <c r="F350" i="1"/>
  <c r="E350" i="1"/>
  <c r="I349" i="1"/>
  <c r="I350" i="1" s="1"/>
  <c r="D349" i="1"/>
  <c r="D350" i="1" s="1"/>
  <c r="H347" i="1"/>
  <c r="G347" i="1"/>
  <c r="F347" i="1"/>
  <c r="E347" i="1"/>
  <c r="I346" i="1"/>
  <c r="D346" i="1"/>
  <c r="I345" i="1"/>
  <c r="D345" i="1"/>
  <c r="H343" i="1"/>
  <c r="G343" i="1"/>
  <c r="F343" i="1"/>
  <c r="E343" i="1"/>
  <c r="I342" i="1"/>
  <c r="D342" i="1"/>
  <c r="I341" i="1"/>
  <c r="D341" i="1"/>
  <c r="I340" i="1"/>
  <c r="D340" i="1"/>
  <c r="I339" i="1"/>
  <c r="D339" i="1"/>
  <c r="I338" i="1"/>
  <c r="D338" i="1"/>
  <c r="H336" i="1"/>
  <c r="G336" i="1"/>
  <c r="F336" i="1"/>
  <c r="E336" i="1"/>
  <c r="I335" i="1"/>
  <c r="D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H320" i="1"/>
  <c r="G320" i="1"/>
  <c r="G354" i="1" s="1"/>
  <c r="F320" i="1"/>
  <c r="E320" i="1"/>
  <c r="I319" i="1"/>
  <c r="D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47" i="1" l="1"/>
  <c r="H354" i="1"/>
  <c r="F354" i="1"/>
  <c r="I343" i="1"/>
  <c r="D347" i="1"/>
  <c r="I427" i="1"/>
  <c r="D427" i="1"/>
  <c r="C429" i="1" s="1"/>
  <c r="D343" i="1"/>
  <c r="I336" i="1"/>
  <c r="E354" i="1"/>
  <c r="I320" i="1"/>
  <c r="D320" i="1"/>
  <c r="D336" i="1"/>
  <c r="E280" i="1"/>
  <c r="J284" i="1"/>
  <c r="H280" i="1"/>
  <c r="G280" i="1"/>
  <c r="F280" i="1"/>
  <c r="I279" i="1"/>
  <c r="I280" i="1" s="1"/>
  <c r="D279" i="1"/>
  <c r="D280" i="1" s="1"/>
  <c r="H277" i="1"/>
  <c r="G277" i="1"/>
  <c r="F277" i="1"/>
  <c r="E277" i="1"/>
  <c r="I276" i="1"/>
  <c r="I277" i="1" s="1"/>
  <c r="D276" i="1"/>
  <c r="D277" i="1" s="1"/>
  <c r="H274" i="1"/>
  <c r="G274" i="1"/>
  <c r="F274" i="1"/>
  <c r="E274" i="1"/>
  <c r="I273" i="1"/>
  <c r="D273" i="1"/>
  <c r="I272" i="1"/>
  <c r="D272" i="1"/>
  <c r="H270" i="1"/>
  <c r="G270" i="1"/>
  <c r="F270" i="1"/>
  <c r="E270" i="1"/>
  <c r="I269" i="1"/>
  <c r="D269" i="1"/>
  <c r="I268" i="1"/>
  <c r="D268" i="1"/>
  <c r="I267" i="1"/>
  <c r="D267" i="1"/>
  <c r="I266" i="1"/>
  <c r="D266" i="1"/>
  <c r="I265" i="1"/>
  <c r="D265" i="1"/>
  <c r="H263" i="1"/>
  <c r="G263" i="1"/>
  <c r="F263" i="1"/>
  <c r="E263" i="1"/>
  <c r="I262" i="1"/>
  <c r="D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H247" i="1"/>
  <c r="G247" i="1"/>
  <c r="F247" i="1"/>
  <c r="E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354" i="1" l="1"/>
  <c r="D354" i="1"/>
  <c r="C356" i="1" s="1"/>
  <c r="E281" i="1"/>
  <c r="H281" i="1"/>
  <c r="G281" i="1"/>
  <c r="F281" i="1"/>
  <c r="I274" i="1"/>
  <c r="D274" i="1"/>
  <c r="I270" i="1"/>
  <c r="D270" i="1"/>
  <c r="I263" i="1"/>
  <c r="I247" i="1"/>
  <c r="D247" i="1"/>
  <c r="D263" i="1"/>
  <c r="J211" i="1"/>
  <c r="H207" i="1"/>
  <c r="G207" i="1"/>
  <c r="F207" i="1"/>
  <c r="E207" i="1"/>
  <c r="I206" i="1"/>
  <c r="I207" i="1" s="1"/>
  <c r="D206" i="1"/>
  <c r="D207" i="1" s="1"/>
  <c r="H204" i="1"/>
  <c r="G204" i="1"/>
  <c r="F204" i="1"/>
  <c r="E204" i="1"/>
  <c r="I203" i="1"/>
  <c r="I204" i="1" s="1"/>
  <c r="D203" i="1"/>
  <c r="D204" i="1" s="1"/>
  <c r="H201" i="1"/>
  <c r="G201" i="1"/>
  <c r="F201" i="1"/>
  <c r="E201" i="1"/>
  <c r="I200" i="1"/>
  <c r="D200" i="1"/>
  <c r="I199" i="1"/>
  <c r="D199" i="1"/>
  <c r="H197" i="1"/>
  <c r="G197" i="1"/>
  <c r="F197" i="1"/>
  <c r="E197" i="1"/>
  <c r="I196" i="1"/>
  <c r="D196" i="1"/>
  <c r="I195" i="1"/>
  <c r="D195" i="1"/>
  <c r="I194" i="1"/>
  <c r="D194" i="1"/>
  <c r="I193" i="1"/>
  <c r="D193" i="1"/>
  <c r="I192" i="1"/>
  <c r="D192" i="1"/>
  <c r="H190" i="1"/>
  <c r="G190" i="1"/>
  <c r="F190" i="1"/>
  <c r="E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H174" i="1"/>
  <c r="G174" i="1"/>
  <c r="F174" i="1"/>
  <c r="E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D281" i="1" l="1"/>
  <c r="C283" i="1" s="1"/>
  <c r="I281" i="1"/>
  <c r="F208" i="1"/>
  <c r="G208" i="1"/>
  <c r="H208" i="1"/>
  <c r="D197" i="1"/>
  <c r="I201" i="1"/>
  <c r="D201" i="1"/>
  <c r="I197" i="1"/>
  <c r="I190" i="1"/>
  <c r="I174" i="1"/>
  <c r="D174" i="1"/>
  <c r="D190" i="1"/>
  <c r="D24" i="1"/>
  <c r="D208" i="1" l="1"/>
  <c r="C210" i="1" s="1"/>
  <c r="I208" i="1"/>
  <c r="J137" i="1"/>
  <c r="H133" i="1"/>
  <c r="G133" i="1"/>
  <c r="F133" i="1"/>
  <c r="E133" i="1"/>
  <c r="I132" i="1"/>
  <c r="I133" i="1" s="1"/>
  <c r="D132" i="1"/>
  <c r="C132" i="1" s="1"/>
  <c r="H130" i="1"/>
  <c r="G130" i="1"/>
  <c r="F130" i="1"/>
  <c r="E130" i="1"/>
  <c r="I129" i="1"/>
  <c r="I130" i="1" s="1"/>
  <c r="D129" i="1"/>
  <c r="D130" i="1" s="1"/>
  <c r="H127" i="1"/>
  <c r="G127" i="1"/>
  <c r="F127" i="1"/>
  <c r="E127" i="1"/>
  <c r="I126" i="1"/>
  <c r="D126" i="1"/>
  <c r="I125" i="1"/>
  <c r="D125" i="1"/>
  <c r="C125" i="1" s="1"/>
  <c r="C199" i="1" s="1"/>
  <c r="C272" i="1" s="1"/>
  <c r="C345" i="1" s="1"/>
  <c r="C418" i="1" s="1"/>
  <c r="H123" i="1"/>
  <c r="G123" i="1"/>
  <c r="F123" i="1"/>
  <c r="E123" i="1"/>
  <c r="I122" i="1"/>
  <c r="D122" i="1"/>
  <c r="I121" i="1"/>
  <c r="D121" i="1"/>
  <c r="C121" i="1" s="1"/>
  <c r="C195" i="1" s="1"/>
  <c r="C268" i="1" s="1"/>
  <c r="C341" i="1" s="1"/>
  <c r="C414" i="1" s="1"/>
  <c r="C487" i="1" s="1"/>
  <c r="C560" i="1" s="1"/>
  <c r="C633" i="1" s="1"/>
  <c r="C706" i="1" s="1"/>
  <c r="C779" i="1" s="1"/>
  <c r="C852" i="1" s="1"/>
  <c r="I120" i="1"/>
  <c r="D120" i="1"/>
  <c r="C120" i="1" s="1"/>
  <c r="C194" i="1" s="1"/>
  <c r="C267" i="1" s="1"/>
  <c r="C340" i="1" s="1"/>
  <c r="C413" i="1" s="1"/>
  <c r="C486" i="1" s="1"/>
  <c r="C559" i="1" s="1"/>
  <c r="C632" i="1" s="1"/>
  <c r="C705" i="1" s="1"/>
  <c r="C778" i="1" s="1"/>
  <c r="C851" i="1" s="1"/>
  <c r="I119" i="1"/>
  <c r="D119" i="1"/>
  <c r="C119" i="1" s="1"/>
  <c r="C193" i="1" s="1"/>
  <c r="C266" i="1" s="1"/>
  <c r="C339" i="1" s="1"/>
  <c r="C412" i="1" s="1"/>
  <c r="C485" i="1" s="1"/>
  <c r="C558" i="1" s="1"/>
  <c r="I118" i="1"/>
  <c r="D118" i="1"/>
  <c r="H116" i="1"/>
  <c r="G116" i="1"/>
  <c r="F116" i="1"/>
  <c r="E116" i="1"/>
  <c r="I115" i="1"/>
  <c r="D115" i="1"/>
  <c r="C115" i="1" s="1"/>
  <c r="C189" i="1" s="1"/>
  <c r="C262" i="1" s="1"/>
  <c r="C335" i="1" s="1"/>
  <c r="C408" i="1" s="1"/>
  <c r="C481" i="1" s="1"/>
  <c r="C554" i="1" s="1"/>
  <c r="C627" i="1" s="1"/>
  <c r="C700" i="1" s="1"/>
  <c r="C773" i="1" s="1"/>
  <c r="C846" i="1" s="1"/>
  <c r="I114" i="1"/>
  <c r="D114" i="1"/>
  <c r="C114" i="1" s="1"/>
  <c r="C188" i="1" s="1"/>
  <c r="C261" i="1" s="1"/>
  <c r="C334" i="1" s="1"/>
  <c r="C407" i="1" s="1"/>
  <c r="C480" i="1" s="1"/>
  <c r="C553" i="1" s="1"/>
  <c r="C626" i="1" s="1"/>
  <c r="C699" i="1" s="1"/>
  <c r="C772" i="1" s="1"/>
  <c r="C845" i="1" s="1"/>
  <c r="I113" i="1"/>
  <c r="D113" i="1"/>
  <c r="C113" i="1" s="1"/>
  <c r="C187" i="1" s="1"/>
  <c r="C260" i="1" s="1"/>
  <c r="C333" i="1" s="1"/>
  <c r="C406" i="1" s="1"/>
  <c r="C479" i="1" s="1"/>
  <c r="C552" i="1" s="1"/>
  <c r="C625" i="1" s="1"/>
  <c r="C698" i="1" s="1"/>
  <c r="C771" i="1" s="1"/>
  <c r="C844" i="1" s="1"/>
  <c r="I112" i="1"/>
  <c r="D112" i="1"/>
  <c r="C112" i="1" s="1"/>
  <c r="C186" i="1" s="1"/>
  <c r="C259" i="1" s="1"/>
  <c r="C332" i="1" s="1"/>
  <c r="C405" i="1" s="1"/>
  <c r="C478" i="1" s="1"/>
  <c r="C551" i="1" s="1"/>
  <c r="C624" i="1" s="1"/>
  <c r="C697" i="1" s="1"/>
  <c r="C770" i="1" s="1"/>
  <c r="C843" i="1" s="1"/>
  <c r="I111" i="1"/>
  <c r="D111" i="1"/>
  <c r="I110" i="1"/>
  <c r="D110" i="1"/>
  <c r="I109" i="1"/>
  <c r="D109" i="1"/>
  <c r="C109" i="1" s="1"/>
  <c r="C183" i="1" s="1"/>
  <c r="C256" i="1" s="1"/>
  <c r="C329" i="1" s="1"/>
  <c r="C402" i="1" s="1"/>
  <c r="C475" i="1" s="1"/>
  <c r="C548" i="1" s="1"/>
  <c r="C621" i="1" s="1"/>
  <c r="C694" i="1" s="1"/>
  <c r="C767" i="1" s="1"/>
  <c r="C840" i="1" s="1"/>
  <c r="I108" i="1"/>
  <c r="D108" i="1"/>
  <c r="C108" i="1" s="1"/>
  <c r="C182" i="1" s="1"/>
  <c r="C255" i="1" s="1"/>
  <c r="C328" i="1" s="1"/>
  <c r="C401" i="1" s="1"/>
  <c r="C474" i="1" s="1"/>
  <c r="C547" i="1" s="1"/>
  <c r="C620" i="1" s="1"/>
  <c r="C693" i="1" s="1"/>
  <c r="C766" i="1" s="1"/>
  <c r="C839" i="1" s="1"/>
  <c r="I107" i="1"/>
  <c r="D107" i="1"/>
  <c r="C107" i="1" s="1"/>
  <c r="C181" i="1" s="1"/>
  <c r="C254" i="1" s="1"/>
  <c r="C327" i="1" s="1"/>
  <c r="C400" i="1" s="1"/>
  <c r="C473" i="1" s="1"/>
  <c r="C546" i="1" s="1"/>
  <c r="C619" i="1" s="1"/>
  <c r="C692" i="1" s="1"/>
  <c r="C765" i="1" s="1"/>
  <c r="C838" i="1" s="1"/>
  <c r="I106" i="1"/>
  <c r="D106" i="1"/>
  <c r="C106" i="1" s="1"/>
  <c r="C180" i="1" s="1"/>
  <c r="C253" i="1" s="1"/>
  <c r="C326" i="1" s="1"/>
  <c r="C399" i="1" s="1"/>
  <c r="C472" i="1" s="1"/>
  <c r="C545" i="1" s="1"/>
  <c r="C618" i="1" s="1"/>
  <c r="C691" i="1" s="1"/>
  <c r="C764" i="1" s="1"/>
  <c r="C837" i="1" s="1"/>
  <c r="I105" i="1"/>
  <c r="D105" i="1"/>
  <c r="C105" i="1" s="1"/>
  <c r="C179" i="1" s="1"/>
  <c r="C252" i="1" s="1"/>
  <c r="C325" i="1" s="1"/>
  <c r="C398" i="1" s="1"/>
  <c r="C471" i="1" s="1"/>
  <c r="C544" i="1" s="1"/>
  <c r="C617" i="1" s="1"/>
  <c r="C690" i="1" s="1"/>
  <c r="C763" i="1" s="1"/>
  <c r="C836" i="1" s="1"/>
  <c r="I104" i="1"/>
  <c r="D104" i="1"/>
  <c r="C104" i="1" s="1"/>
  <c r="C178" i="1" s="1"/>
  <c r="C251" i="1" s="1"/>
  <c r="C324" i="1" s="1"/>
  <c r="C397" i="1" s="1"/>
  <c r="C470" i="1" s="1"/>
  <c r="C543" i="1" s="1"/>
  <c r="C616" i="1" s="1"/>
  <c r="C689" i="1" s="1"/>
  <c r="C762" i="1" s="1"/>
  <c r="C835" i="1" s="1"/>
  <c r="I103" i="1"/>
  <c r="D103" i="1"/>
  <c r="C103" i="1" s="1"/>
  <c r="C177" i="1" s="1"/>
  <c r="C250" i="1" s="1"/>
  <c r="C323" i="1" s="1"/>
  <c r="C396" i="1" s="1"/>
  <c r="C469" i="1" s="1"/>
  <c r="C542" i="1" s="1"/>
  <c r="C615" i="1" s="1"/>
  <c r="C688" i="1" s="1"/>
  <c r="C761" i="1" s="1"/>
  <c r="C834" i="1" s="1"/>
  <c r="I102" i="1"/>
  <c r="D102" i="1"/>
  <c r="H100" i="1"/>
  <c r="G100" i="1"/>
  <c r="F100" i="1"/>
  <c r="E100" i="1"/>
  <c r="I99" i="1"/>
  <c r="D99" i="1"/>
  <c r="C99" i="1" s="1"/>
  <c r="C173" i="1" s="1"/>
  <c r="C246" i="1" s="1"/>
  <c r="C319" i="1" s="1"/>
  <c r="C392" i="1" s="1"/>
  <c r="C465" i="1" s="1"/>
  <c r="C538" i="1" s="1"/>
  <c r="C611" i="1" s="1"/>
  <c r="C684" i="1" s="1"/>
  <c r="C757" i="1" s="1"/>
  <c r="C830" i="1" s="1"/>
  <c r="I98" i="1"/>
  <c r="D98" i="1"/>
  <c r="C98" i="1" s="1"/>
  <c r="C172" i="1" s="1"/>
  <c r="C245" i="1" s="1"/>
  <c r="C318" i="1" s="1"/>
  <c r="C391" i="1" s="1"/>
  <c r="C464" i="1" s="1"/>
  <c r="C537" i="1" s="1"/>
  <c r="C610" i="1" s="1"/>
  <c r="C683" i="1" s="1"/>
  <c r="C756" i="1" s="1"/>
  <c r="C829" i="1" s="1"/>
  <c r="I97" i="1"/>
  <c r="D97" i="1"/>
  <c r="C97" i="1" s="1"/>
  <c r="C171" i="1" s="1"/>
  <c r="C244" i="1" s="1"/>
  <c r="C317" i="1" s="1"/>
  <c r="C390" i="1" s="1"/>
  <c r="C463" i="1" s="1"/>
  <c r="C536" i="1" s="1"/>
  <c r="C609" i="1" s="1"/>
  <c r="C682" i="1" s="1"/>
  <c r="C755" i="1" s="1"/>
  <c r="C828" i="1" s="1"/>
  <c r="I96" i="1"/>
  <c r="D96" i="1"/>
  <c r="I95" i="1"/>
  <c r="D95" i="1"/>
  <c r="C95" i="1" s="1"/>
  <c r="C169" i="1" s="1"/>
  <c r="C242" i="1" s="1"/>
  <c r="C315" i="1" s="1"/>
  <c r="C388" i="1" s="1"/>
  <c r="C461" i="1" s="1"/>
  <c r="C534" i="1" s="1"/>
  <c r="C607" i="1" s="1"/>
  <c r="C680" i="1" s="1"/>
  <c r="C753" i="1" s="1"/>
  <c r="C826" i="1" s="1"/>
  <c r="I94" i="1"/>
  <c r="D94" i="1"/>
  <c r="C94" i="1" s="1"/>
  <c r="C168" i="1" s="1"/>
  <c r="C241" i="1" s="1"/>
  <c r="C314" i="1" s="1"/>
  <c r="C387" i="1" s="1"/>
  <c r="C460" i="1" s="1"/>
  <c r="C533" i="1" s="1"/>
  <c r="C606" i="1" s="1"/>
  <c r="C679" i="1" s="1"/>
  <c r="C752" i="1" s="1"/>
  <c r="C825" i="1" s="1"/>
  <c r="I93" i="1"/>
  <c r="D93" i="1"/>
  <c r="I92" i="1"/>
  <c r="D92" i="1"/>
  <c r="C92" i="1" s="1"/>
  <c r="C166" i="1" s="1"/>
  <c r="C239" i="1" s="1"/>
  <c r="C312" i="1" s="1"/>
  <c r="C385" i="1" s="1"/>
  <c r="C458" i="1" s="1"/>
  <c r="C531" i="1" s="1"/>
  <c r="C604" i="1" s="1"/>
  <c r="C677" i="1" s="1"/>
  <c r="C750" i="1" s="1"/>
  <c r="C823" i="1" s="1"/>
  <c r="I91" i="1"/>
  <c r="D91" i="1"/>
  <c r="I90" i="1"/>
  <c r="D90" i="1"/>
  <c r="C90" i="1" s="1"/>
  <c r="C164" i="1" s="1"/>
  <c r="C237" i="1" s="1"/>
  <c r="C310" i="1" s="1"/>
  <c r="C383" i="1" s="1"/>
  <c r="C456" i="1" s="1"/>
  <c r="C529" i="1" s="1"/>
  <c r="C602" i="1" s="1"/>
  <c r="C675" i="1" s="1"/>
  <c r="C748" i="1" s="1"/>
  <c r="C821" i="1" s="1"/>
  <c r="I89" i="1"/>
  <c r="D89" i="1"/>
  <c r="C89" i="1" s="1"/>
  <c r="C163" i="1" s="1"/>
  <c r="C236" i="1" s="1"/>
  <c r="C309" i="1" s="1"/>
  <c r="C382" i="1" s="1"/>
  <c r="C455" i="1" s="1"/>
  <c r="C528" i="1" s="1"/>
  <c r="C601" i="1" s="1"/>
  <c r="C674" i="1" s="1"/>
  <c r="C747" i="1" s="1"/>
  <c r="C820" i="1" s="1"/>
  <c r="I88" i="1"/>
  <c r="D88" i="1"/>
  <c r="C88" i="1" s="1"/>
  <c r="C162" i="1" s="1"/>
  <c r="C235" i="1" s="1"/>
  <c r="C308" i="1" s="1"/>
  <c r="C381" i="1" s="1"/>
  <c r="C454" i="1" s="1"/>
  <c r="C527" i="1" s="1"/>
  <c r="C600" i="1" s="1"/>
  <c r="C673" i="1" s="1"/>
  <c r="C746" i="1" s="1"/>
  <c r="C819" i="1" s="1"/>
  <c r="I87" i="1"/>
  <c r="D87" i="1"/>
  <c r="C87" i="1" s="1"/>
  <c r="C161" i="1" s="1"/>
  <c r="C234" i="1" s="1"/>
  <c r="C307" i="1" s="1"/>
  <c r="C380" i="1" s="1"/>
  <c r="C453" i="1" s="1"/>
  <c r="C526" i="1" s="1"/>
  <c r="C599" i="1" s="1"/>
  <c r="C672" i="1" s="1"/>
  <c r="C745" i="1" s="1"/>
  <c r="C818" i="1" s="1"/>
  <c r="I86" i="1"/>
  <c r="D86" i="1"/>
  <c r="C86" i="1" s="1"/>
  <c r="C160" i="1" s="1"/>
  <c r="C233" i="1" s="1"/>
  <c r="C306" i="1" s="1"/>
  <c r="C379" i="1" s="1"/>
  <c r="C452" i="1" s="1"/>
  <c r="C525" i="1" s="1"/>
  <c r="C598" i="1" s="1"/>
  <c r="C671" i="1" s="1"/>
  <c r="C744" i="1" s="1"/>
  <c r="C817" i="1" s="1"/>
  <c r="I85" i="1"/>
  <c r="D85" i="1"/>
  <c r="C85" i="1" s="1"/>
  <c r="C159" i="1" s="1"/>
  <c r="C232" i="1" s="1"/>
  <c r="C305" i="1" s="1"/>
  <c r="C378" i="1" s="1"/>
  <c r="C451" i="1" s="1"/>
  <c r="C524" i="1" s="1"/>
  <c r="C597" i="1" s="1"/>
  <c r="C670" i="1" s="1"/>
  <c r="C743" i="1" s="1"/>
  <c r="C816" i="1" s="1"/>
  <c r="I84" i="1"/>
  <c r="D84" i="1"/>
  <c r="C84" i="1" s="1"/>
  <c r="C158" i="1" s="1"/>
  <c r="C231" i="1" s="1"/>
  <c r="C304" i="1" s="1"/>
  <c r="C377" i="1" s="1"/>
  <c r="C450" i="1" s="1"/>
  <c r="C523" i="1" s="1"/>
  <c r="C596" i="1" s="1"/>
  <c r="C669" i="1" s="1"/>
  <c r="C742" i="1" s="1"/>
  <c r="C815" i="1" s="1"/>
  <c r="I83" i="1"/>
  <c r="D83" i="1"/>
  <c r="C83" i="1" s="1"/>
  <c r="C157" i="1" s="1"/>
  <c r="C230" i="1" s="1"/>
  <c r="C303" i="1" s="1"/>
  <c r="I82" i="1"/>
  <c r="D82" i="1"/>
  <c r="D59" i="1"/>
  <c r="D56" i="1"/>
  <c r="D53" i="1"/>
  <c r="D52" i="1"/>
  <c r="D49" i="1"/>
  <c r="D48" i="1"/>
  <c r="D47" i="1"/>
  <c r="D46" i="1"/>
  <c r="D45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631" i="1" l="1"/>
  <c r="C704" i="1" s="1"/>
  <c r="C376" i="1"/>
  <c r="C449" i="1" s="1"/>
  <c r="C522" i="1" s="1"/>
  <c r="C595" i="1" s="1"/>
  <c r="C668" i="1" s="1"/>
  <c r="C741" i="1" s="1"/>
  <c r="C814" i="1" s="1"/>
  <c r="C491" i="1"/>
  <c r="C564" i="1" s="1"/>
  <c r="C637" i="1" s="1"/>
  <c r="H134" i="1"/>
  <c r="C133" i="1"/>
  <c r="C206" i="1"/>
  <c r="I127" i="1"/>
  <c r="D100" i="1"/>
  <c r="D116" i="1"/>
  <c r="D123" i="1"/>
  <c r="G134" i="1"/>
  <c r="D127" i="1"/>
  <c r="F134" i="1"/>
  <c r="I116" i="1"/>
  <c r="I123" i="1"/>
  <c r="D133" i="1"/>
  <c r="C102" i="1"/>
  <c r="C176" i="1" s="1"/>
  <c r="C249" i="1" s="1"/>
  <c r="C322" i="1" s="1"/>
  <c r="C126" i="1"/>
  <c r="C200" i="1" s="1"/>
  <c r="C273" i="1" s="1"/>
  <c r="C346" i="1" s="1"/>
  <c r="C129" i="1"/>
  <c r="C203" i="1" s="1"/>
  <c r="I100" i="1"/>
  <c r="E134" i="1"/>
  <c r="C82" i="1"/>
  <c r="C156" i="1" s="1"/>
  <c r="C229" i="1" s="1"/>
  <c r="C302" i="1" s="1"/>
  <c r="C375" i="1" s="1"/>
  <c r="C118" i="1"/>
  <c r="C192" i="1" s="1"/>
  <c r="C265" i="1" s="1"/>
  <c r="C338" i="1" s="1"/>
  <c r="J64" i="1"/>
  <c r="H60" i="1"/>
  <c r="G60" i="1"/>
  <c r="F60" i="1"/>
  <c r="E60" i="1"/>
  <c r="C60" i="1"/>
  <c r="I59" i="1"/>
  <c r="I60" i="1" s="1"/>
  <c r="D60" i="1"/>
  <c r="H57" i="1"/>
  <c r="G57" i="1"/>
  <c r="F57" i="1"/>
  <c r="E57" i="1"/>
  <c r="I56" i="1"/>
  <c r="I57" i="1" s="1"/>
  <c r="D57" i="1"/>
  <c r="H54" i="1"/>
  <c r="G54" i="1"/>
  <c r="F54" i="1"/>
  <c r="E54" i="1"/>
  <c r="I53" i="1"/>
  <c r="I52" i="1"/>
  <c r="H50" i="1"/>
  <c r="G50" i="1"/>
  <c r="F50" i="1"/>
  <c r="E50" i="1"/>
  <c r="I49" i="1"/>
  <c r="I48" i="1"/>
  <c r="I47" i="1"/>
  <c r="I46" i="1"/>
  <c r="I45" i="1"/>
  <c r="H43" i="1"/>
  <c r="G43" i="1"/>
  <c r="F43" i="1"/>
  <c r="E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27" i="1"/>
  <c r="G27" i="1"/>
  <c r="F27" i="1"/>
  <c r="E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C710" i="1" l="1"/>
  <c r="C777" i="1"/>
  <c r="C850" i="1" s="1"/>
  <c r="C411" i="1"/>
  <c r="C448" i="1"/>
  <c r="C521" i="1" s="1"/>
  <c r="C347" i="1"/>
  <c r="C419" i="1"/>
  <c r="C395" i="1"/>
  <c r="C274" i="1"/>
  <c r="C204" i="1"/>
  <c r="C276" i="1"/>
  <c r="C207" i="1"/>
  <c r="C279" i="1"/>
  <c r="C201" i="1"/>
  <c r="C130" i="1"/>
  <c r="C127" i="1"/>
  <c r="D134" i="1"/>
  <c r="C136" i="1" s="1"/>
  <c r="G61" i="1"/>
  <c r="I134" i="1"/>
  <c r="H61" i="1"/>
  <c r="I54" i="1"/>
  <c r="F61" i="1"/>
  <c r="D50" i="1"/>
  <c r="E65" i="1"/>
  <c r="C138" i="1" s="1"/>
  <c r="E138" i="1" s="1"/>
  <c r="C212" i="1" s="1"/>
  <c r="E212" i="1" s="1"/>
  <c r="C285" i="1" s="1"/>
  <c r="E285" i="1" s="1"/>
  <c r="C358" i="1" s="1"/>
  <c r="E358" i="1" s="1"/>
  <c r="C431" i="1" s="1"/>
  <c r="E431" i="1" s="1"/>
  <c r="C504" i="1" s="1"/>
  <c r="E504" i="1" s="1"/>
  <c r="C577" i="1" s="1"/>
  <c r="E577" i="1" s="1"/>
  <c r="C650" i="1" s="1"/>
  <c r="E650" i="1" s="1"/>
  <c r="C723" i="1" s="1"/>
  <c r="E723" i="1" s="1"/>
  <c r="C796" i="1" s="1"/>
  <c r="E796" i="1" s="1"/>
  <c r="C869" i="1" s="1"/>
  <c r="E869" i="1" s="1"/>
  <c r="C54" i="1"/>
  <c r="D54" i="1"/>
  <c r="I50" i="1"/>
  <c r="D43" i="1"/>
  <c r="I43" i="1"/>
  <c r="I27" i="1"/>
  <c r="E61" i="1"/>
  <c r="D27" i="1"/>
  <c r="C57" i="1"/>
  <c r="C783" i="1" l="1"/>
  <c r="C856" i="1" s="1"/>
  <c r="C594" i="1"/>
  <c r="C468" i="1"/>
  <c r="C541" i="1" s="1"/>
  <c r="C280" i="1"/>
  <c r="C352" i="1"/>
  <c r="C492" i="1"/>
  <c r="C420" i="1"/>
  <c r="C484" i="1"/>
  <c r="C557" i="1" s="1"/>
  <c r="C277" i="1"/>
  <c r="C349" i="1"/>
  <c r="D61" i="1"/>
  <c r="C63" i="1" s="1"/>
  <c r="I61" i="1"/>
  <c r="C493" i="1" l="1"/>
  <c r="C565" i="1"/>
  <c r="C630" i="1"/>
  <c r="C614" i="1"/>
  <c r="C667" i="1"/>
  <c r="C350" i="1"/>
  <c r="C422" i="1"/>
  <c r="C353" i="1"/>
  <c r="C425" i="1"/>
  <c r="C111" i="1"/>
  <c r="C185" i="1" s="1"/>
  <c r="C258" i="1" s="1"/>
  <c r="C331" i="1" s="1"/>
  <c r="C404" i="1" s="1"/>
  <c r="C477" i="1" s="1"/>
  <c r="C550" i="1" s="1"/>
  <c r="C623" i="1" s="1"/>
  <c r="C696" i="1" s="1"/>
  <c r="C769" i="1" s="1"/>
  <c r="C842" i="1" s="1"/>
  <c r="C110" i="1"/>
  <c r="C184" i="1" s="1"/>
  <c r="C257" i="1" s="1"/>
  <c r="C330" i="1" s="1"/>
  <c r="C96" i="1"/>
  <c r="C170" i="1" s="1"/>
  <c r="C243" i="1" s="1"/>
  <c r="C316" i="1" s="1"/>
  <c r="C389" i="1" s="1"/>
  <c r="C462" i="1" s="1"/>
  <c r="C535" i="1" s="1"/>
  <c r="C93" i="1"/>
  <c r="C167" i="1" s="1"/>
  <c r="C240" i="1" s="1"/>
  <c r="C313" i="1" s="1"/>
  <c r="C386" i="1" s="1"/>
  <c r="C459" i="1" s="1"/>
  <c r="C532" i="1" s="1"/>
  <c r="C605" i="1" s="1"/>
  <c r="C678" i="1" s="1"/>
  <c r="C751" i="1" s="1"/>
  <c r="C824" i="1" s="1"/>
  <c r="C91" i="1"/>
  <c r="C165" i="1" s="1"/>
  <c r="C238" i="1" s="1"/>
  <c r="C311" i="1" s="1"/>
  <c r="C566" i="1" l="1"/>
  <c r="C638" i="1"/>
  <c r="C703" i="1"/>
  <c r="C687" i="1"/>
  <c r="C608" i="1"/>
  <c r="C740" i="1"/>
  <c r="C403" i="1"/>
  <c r="C336" i="1"/>
  <c r="C423" i="1"/>
  <c r="C495" i="1"/>
  <c r="C384" i="1"/>
  <c r="C320" i="1"/>
  <c r="C426" i="1"/>
  <c r="C498" i="1"/>
  <c r="C247" i="1"/>
  <c r="C263" i="1"/>
  <c r="C190" i="1"/>
  <c r="C174" i="1"/>
  <c r="C100" i="1"/>
  <c r="C116" i="1"/>
  <c r="C50" i="1"/>
  <c r="C122" i="1"/>
  <c r="C196" i="1" s="1"/>
  <c r="C269" i="1" s="1"/>
  <c r="C342" i="1" s="1"/>
  <c r="C27" i="1"/>
  <c r="C43" i="1"/>
  <c r="C499" i="1" l="1"/>
  <c r="C571" i="1"/>
  <c r="C496" i="1"/>
  <c r="C568" i="1"/>
  <c r="C711" i="1"/>
  <c r="C639" i="1"/>
  <c r="C776" i="1"/>
  <c r="C760" i="1"/>
  <c r="C681" i="1"/>
  <c r="C813" i="1"/>
  <c r="C457" i="1"/>
  <c r="C393" i="1"/>
  <c r="C476" i="1"/>
  <c r="C409" i="1"/>
  <c r="C415" i="1"/>
  <c r="C343" i="1"/>
  <c r="C354" i="1" s="1"/>
  <c r="C270" i="1"/>
  <c r="C197" i="1"/>
  <c r="C123" i="1"/>
  <c r="C61" i="1"/>
  <c r="C466" i="1" l="1"/>
  <c r="C530" i="1"/>
  <c r="C572" i="1"/>
  <c r="C644" i="1"/>
  <c r="C569" i="1"/>
  <c r="C641" i="1"/>
  <c r="C784" i="1"/>
  <c r="C712" i="1"/>
  <c r="C849" i="1"/>
  <c r="C482" i="1"/>
  <c r="C549" i="1"/>
  <c r="C833" i="1"/>
  <c r="C754" i="1"/>
  <c r="C488" i="1"/>
  <c r="C416" i="1"/>
  <c r="C427" i="1" s="1"/>
  <c r="C281" i="1"/>
  <c r="C208" i="1"/>
  <c r="C134" i="1"/>
  <c r="C603" i="1" l="1"/>
  <c r="C539" i="1"/>
  <c r="C645" i="1"/>
  <c r="C717" i="1"/>
  <c r="C642" i="1"/>
  <c r="C714" i="1"/>
  <c r="C785" i="1"/>
  <c r="C857" i="1"/>
  <c r="C858" i="1" s="1"/>
  <c r="C489" i="1"/>
  <c r="C500" i="1" s="1"/>
  <c r="C561" i="1"/>
  <c r="C622" i="1"/>
  <c r="C555" i="1"/>
  <c r="C827" i="1"/>
  <c r="C676" i="1" l="1"/>
  <c r="C612" i="1"/>
  <c r="C718" i="1"/>
  <c r="C790" i="1"/>
  <c r="C715" i="1"/>
  <c r="C787" i="1"/>
  <c r="C634" i="1"/>
  <c r="C562" i="1"/>
  <c r="C573" i="1" s="1"/>
  <c r="C695" i="1"/>
  <c r="C628" i="1"/>
  <c r="C749" i="1" l="1"/>
  <c r="C685" i="1"/>
  <c r="C791" i="1"/>
  <c r="C863" i="1"/>
  <c r="C864" i="1" s="1"/>
  <c r="C788" i="1"/>
  <c r="C860" i="1"/>
  <c r="C861" i="1" s="1"/>
  <c r="C707" i="1"/>
  <c r="C635" i="1"/>
  <c r="C646" i="1" s="1"/>
  <c r="C768" i="1"/>
  <c r="C701" i="1"/>
  <c r="C822" i="1" l="1"/>
  <c r="C831" i="1" s="1"/>
  <c r="C758" i="1"/>
  <c r="C780" i="1"/>
  <c r="C708" i="1"/>
  <c r="C719" i="1" s="1"/>
  <c r="C841" i="1"/>
  <c r="C847" i="1" s="1"/>
  <c r="C774" i="1"/>
  <c r="C853" i="1" l="1"/>
  <c r="C854" i="1" s="1"/>
  <c r="C865" i="1" s="1"/>
  <c r="C781" i="1"/>
  <c r="C792" i="1" s="1"/>
</calcChain>
</file>

<file path=xl/sharedStrings.xml><?xml version="1.0" encoding="utf-8"?>
<sst xmlns="http://schemas.openxmlformats.org/spreadsheetml/2006/main" count="1118" uniqueCount="141">
  <si>
    <t>মোংলা বন্দর কর্তৃপক্ষ</t>
  </si>
  <si>
    <t xml:space="preserve">মোংলা, বাগেরহাট। </t>
  </si>
  <si>
    <t xml:space="preserve">ক্রমিক নং </t>
  </si>
  <si>
    <t xml:space="preserve">মাশুলের প্রকৃতি </t>
  </si>
  <si>
    <t xml:space="preserve">প্রকৃত ক্রমবর্ধিষ্ণু আয় </t>
  </si>
  <si>
    <t xml:space="preserve">নগদ/ব্যাংকের মাধ্যমে জমা </t>
  </si>
  <si>
    <t xml:space="preserve">মন্তব্য </t>
  </si>
  <si>
    <t xml:space="preserve">(ক) </t>
  </si>
  <si>
    <t xml:space="preserve">কন্টেইনার হিসাবঃ </t>
  </si>
  <si>
    <t xml:space="preserve">(খ) </t>
  </si>
  <si>
    <t xml:space="preserve">মোট (ক) কন্টেইনার হিসাবঃ </t>
  </si>
  <si>
    <t xml:space="preserve">(গ) </t>
  </si>
  <si>
    <t xml:space="preserve">অভ্যন্তরীণ নৌযান হিসাবঃ </t>
  </si>
  <si>
    <t xml:space="preserve">মোট (গ) জলযান শাখাঃ  </t>
  </si>
  <si>
    <t>(ঘ)</t>
  </si>
  <si>
    <t xml:space="preserve">ইকুইপমেন্ট শাখাঃ </t>
  </si>
  <si>
    <t>ইকুইপমেন্ট চার্জ</t>
  </si>
  <si>
    <t xml:space="preserve">এক্সট্রা কন্টেইনার মুভমেন্ট চার্জ </t>
  </si>
  <si>
    <t xml:space="preserve">মোট (ঘ) ইকুইপমেন্ট শাখাঃ </t>
  </si>
  <si>
    <t>(ঙ)</t>
  </si>
  <si>
    <t xml:space="preserve">গেট ও ওজন সেতু শাখাঃ </t>
  </si>
  <si>
    <t xml:space="preserve">ওয়েমেন্ট চার্জ </t>
  </si>
  <si>
    <t xml:space="preserve">মোট (ঙ) গেট ও ওজন সেতু শাখাঃ </t>
  </si>
  <si>
    <t xml:space="preserve">(চ) </t>
  </si>
  <si>
    <t xml:space="preserve">স্টাফিং শাখাঃ </t>
  </si>
  <si>
    <t xml:space="preserve">রিভার ডিউজ </t>
  </si>
  <si>
    <t xml:space="preserve">সর্বমোট (ক+খ+গ+ঘ+ঙ+চ)- 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</si>
  <si>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</si>
  <si>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</si>
  <si>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</si>
  <si>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</si>
  <si>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লিফট অন লিফট অব চার্জ </t>
  </si>
  <si>
    <t xml:space="preserve">হোয়েষ্টিং চার্জ </t>
  </si>
  <si>
    <t xml:space="preserve">কার্পেন্টার চার্জ </t>
  </si>
  <si>
    <t xml:space="preserve">চেঞ্জ অভ স্ট্যাটাস চার্জ </t>
  </si>
  <si>
    <t xml:space="preserve">বিলম্ব সুদ </t>
  </si>
  <si>
    <t xml:space="preserve">এক্সট্রা মুভমেন্ট চার্জ </t>
  </si>
  <si>
    <t xml:space="preserve">ওয়ার্ফরেন্ট চার্জ </t>
  </si>
  <si>
    <t xml:space="preserve">জেনারেটর চার্জ </t>
  </si>
  <si>
    <t xml:space="preserve">অগ্রিম জমা </t>
  </si>
  <si>
    <t xml:space="preserve">বিবিধ চার্জ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</si>
  <si>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</si>
  <si>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</si>
  <si>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</si>
  <si>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</si>
  <si>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</si>
  <si>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 xml:space="preserve">টার্মিনাল চার্জ </t>
  </si>
  <si>
    <t xml:space="preserve">প্রস্তুতকারী </t>
  </si>
  <si>
    <t xml:space="preserve">পরীক্ষা ও যাচাইকারী, টি আই (রাজস্ব) </t>
  </si>
  <si>
    <t xml:space="preserve">ট্রাফিক অফিসার (ডকু ও রাজস্ব) </t>
  </si>
  <si>
    <t>৪ (৫+৬)</t>
  </si>
  <si>
    <t>৯ (৫+৭+৮)</t>
  </si>
  <si>
    <t xml:space="preserve">ইকুইপমেন্ট চার্জ </t>
  </si>
  <si>
    <t xml:space="preserve">উক্ত অর্থ ব্যতীত লেভী বাবদ উল্লেখিত শাখাসমূহের ক্রমিকের </t>
  </si>
  <si>
    <t>চ) হতে ৳</t>
  </si>
  <si>
    <t>ঙ) হতে ৳</t>
  </si>
  <si>
    <t>ঘ) হতে ৳</t>
  </si>
  <si>
    <t>গ) হতে ৳</t>
  </si>
  <si>
    <t>খ) হতে ৳</t>
  </si>
  <si>
    <t>ক) হতে ৳</t>
  </si>
  <si>
    <t>টাকাসহ সর্বমোট ৳</t>
  </si>
  <si>
    <t xml:space="preserve">আদায় হয়েছে যা কর্তৃপক্ষের এসটিডি-২৬ এ জমা হয়েছে।  </t>
  </si>
  <si>
    <t xml:space="preserve">এবং পূর্ববর্তী মাস পর্যন্ত মোট </t>
  </si>
  <si>
    <t>মোট ৳</t>
  </si>
  <si>
    <t xml:space="preserve">পণ্য (জেটি, শেড ও ওয়্যারহাউজ) হিসাবঃ </t>
  </si>
  <si>
    <t xml:space="preserve">মোট (খ) পণ্য (জেটি, শেড ও ওয়্যারহাউজ) হিসাবঃ </t>
  </si>
  <si>
    <t>শিপিং চার্জ</t>
  </si>
  <si>
    <t>স্টোরেজ চার্জ</t>
  </si>
  <si>
    <t>বিবিধ চার্জ</t>
  </si>
  <si>
    <t xml:space="preserve">বকেয়া অর্থ সংগৃহীত </t>
  </si>
  <si>
    <t xml:space="preserve">স্টাফিং এর জন্য স্থানান্তর </t>
  </si>
  <si>
    <t xml:space="preserve">বিঃ দ্রঃ </t>
  </si>
  <si>
    <t xml:space="preserve"> </t>
  </si>
  <si>
    <t xml:space="preserve">২০২৩-২৪ অর্থ বছরের </t>
  </si>
  <si>
    <t xml:space="preserve">২০২৩-২৪ অর্থ বছরের পূর্বের </t>
  </si>
  <si>
    <t xml:space="preserve">আগস্ট -২০২৩ মাসের সর্বমোট আয় </t>
  </si>
  <si>
    <t xml:space="preserve">আগস্ট  -২০২৩ মাসের সর্বমোট সংগৃহীত অর্থের পরিমাণ </t>
  </si>
  <si>
    <t xml:space="preserve">আগস্ট  -২০২৩ মাসের বকেয়া অর্থের পরিমাণ </t>
  </si>
  <si>
    <t>মন্তব্যঃ আগস্ট/২০২৩ মাসে মোট আয়ের পরিমাণ ৳</t>
  </si>
  <si>
    <t xml:space="preserve">ট্রান্সশিপমেন্ট / রি-শিপমেন্টচার্জ </t>
  </si>
  <si>
    <t xml:space="preserve">সেপ্টেম্বর -২০২৩ মাসের সর্বমোট আয় </t>
  </si>
  <si>
    <t xml:space="preserve">সেপ্টেম্বর  -২০২৩ মাসের সর্বমোট সংগৃহীত অর্থের পরিমাণ </t>
  </si>
  <si>
    <t xml:space="preserve">সেপ্টেম্বর  -২০২৩ মাসের বকেয়া অর্থের পরিমাণ </t>
  </si>
  <si>
    <t xml:space="preserve">অক্টোবর -২০২৩ মাসের সর্বমোট আয় </t>
  </si>
  <si>
    <t xml:space="preserve">অক্টোবর  -২০২৩ মাসের সর্বমোট সংগৃহীত অর্থের পরিমাণ </t>
  </si>
  <si>
    <t xml:space="preserve">অক্টোবর  -২০২৩ মাসের বকেয়া অর্থের পরিমাণ </t>
  </si>
  <si>
    <t xml:space="preserve">                                                                                                               </t>
  </si>
  <si>
    <t>মন্তব্যঃ অক্টোবর/২০২৩ মাসে মোট আয়ের পরিমাণ ৳</t>
  </si>
  <si>
    <t xml:space="preserve">নভেম্বর -২০২৩ মাসের সর্বমোট আয় </t>
  </si>
  <si>
    <t xml:space="preserve">নভেম্বর  -২০২৩ মাসের সর্বমোট সংগৃহীত অর্থের পরিমাণ </t>
  </si>
  <si>
    <t xml:space="preserve">নভেম্বর  -২০২৩ মাসের বকেয়া অর্থের পরিমাণ </t>
  </si>
  <si>
    <t>মন্তব্যঃ নভেম্বর/২০২৩ মাসে মোট আয়ের পরিমাণ ৳</t>
  </si>
  <si>
    <t xml:space="preserve">ডিসেম্বর -২০২৩ মাসের সর্বমোট আয় </t>
  </si>
  <si>
    <t xml:space="preserve">ডিসেম্বর  -২০২৩ মাসের সর্বমোট সংগৃহীত অর্থের পরিমাণ </t>
  </si>
  <si>
    <t xml:space="preserve">ডিসেম্বর  -২০২৩ মাসের বকেয়া অর্থের পরিমাণ </t>
  </si>
  <si>
    <t>মন্তব্যঃ ডিসেম্বর/২০২৩ মাসে মোট আয়ের পরিমাণ ৳</t>
  </si>
  <si>
    <t xml:space="preserve">জানুয়ারী -২০২৪ মাসের সর্বমোট আয় </t>
  </si>
  <si>
    <t xml:space="preserve">জানুয়ারী -২০২৪ মাসের সর্বমোট সংগৃহীত অর্থের পরিমাণ </t>
  </si>
  <si>
    <t xml:space="preserve">জানুয়ারী -২০২৪ মাসের বকেয়া অর্থের পরিমাণ </t>
  </si>
  <si>
    <t>মন্তব্যঃ জানুয়ারী -২০২৪ মাসে মোট আয়ের পরিমাণ ৳</t>
  </si>
  <si>
    <t xml:space="preserve">ফেব্রুয়ারী -২০২৪ মাসের সর্বমোট আয় </t>
  </si>
  <si>
    <t xml:space="preserve">ফেব্রুয়ারী -২০২৪ মাসের সর্বমোট সংগৃহীত অর্থের পরিমাণ </t>
  </si>
  <si>
    <t xml:space="preserve">ফেব্রুয়ারী -২০২৪ মাসের বকেয়া অর্থের পরিমাণ </t>
  </si>
  <si>
    <t>মন্তব্যঃ ফেব্রুয়ারী -২০২৪ মাসে মোট আয়ের পরিমাণ ৳</t>
  </si>
  <si>
    <t xml:space="preserve">মার্চ -২০২৪ মাসের সর্বমোট আয় </t>
  </si>
  <si>
    <t xml:space="preserve">মার্চ -২০২৪ মাসের সর্বমোট সংগৃহীত অর্থের পরিমাণ </t>
  </si>
  <si>
    <t xml:space="preserve">মার্চ -২০২৪ মাসের বকেয়া অর্থের পরিমাণ </t>
  </si>
  <si>
    <t>মন্তব্যঃ মার্চ -২০২৪ মাসে মোট আয়ের পরিমাণ ৳</t>
  </si>
  <si>
    <t xml:space="preserve">এপ্রিল  -২০২৪ মাসের সর্বমোট আয় </t>
  </si>
  <si>
    <t xml:space="preserve">এপ্রিল  -২০২৪ মাসের সর্বমোট সংগৃহীত অর্থের পরিমাণ </t>
  </si>
  <si>
    <t xml:space="preserve">এপ্রিল  -২০২৪ মাসের বকেয়া অর্থের পরিমাণ </t>
  </si>
  <si>
    <t>মন্তব্যঃ এপ্রিল  -২০২৪ মাসে মোট আয়ের পরিমাণ ৳</t>
  </si>
  <si>
    <t xml:space="preserve">মে  -২০২৪ মাসের সর্বমোট আয় </t>
  </si>
  <si>
    <t xml:space="preserve">মে  -২০২৪ মাসের সর্বমোট সংগৃহীত অর্থের পরিমাণ </t>
  </si>
  <si>
    <t xml:space="preserve">মে  -২০২৪ মাসের বকেয়া অর্থের পরিমাণ </t>
  </si>
  <si>
    <t>মন্তব্যঃ মে  -২০২৪ মাসে মোট আয়ের পরিমাণ ৳</t>
  </si>
  <si>
    <t xml:space="preserve">জুন  -২০২৪ মাসের সর্বমোট আয় </t>
  </si>
  <si>
    <t xml:space="preserve">জুন  -২০২৪ মাসের সর্বমোট সংগৃহীত অর্থের পরিমাণ </t>
  </si>
  <si>
    <t xml:space="preserve">জুন  -২০২৪ মাসের বকেয়া অর্থের পরিমাণ </t>
  </si>
  <si>
    <t>.</t>
  </si>
  <si>
    <t>মন্তব্যঃ জুন  -২০২৪ মাসে মোট আয়ের পরিমাণ ৳</t>
  </si>
  <si>
    <r>
      <t xml:space="preserve">মবক’র যান্ত্রিক ও তড়িৎ বিভাগের পত্র নং- </t>
    </r>
    <r>
      <rPr>
        <b/>
        <sz val="11"/>
        <color theme="1"/>
        <rFont val="Nikosh"/>
      </rPr>
      <t xml:space="preserve"> ১৮.১৪.০১৫৮.৪১৩.০৭.০০১.২০-১৫৭</t>
    </r>
    <r>
      <rPr>
        <sz val="11"/>
        <color theme="1"/>
        <rFont val="Nikosh"/>
      </rPr>
      <t xml:space="preserve"> তারিখঃ</t>
    </r>
    <r>
      <rPr>
        <b/>
        <sz val="11"/>
        <color theme="1"/>
        <rFont val="Nikosh"/>
      </rPr>
      <t xml:space="preserve"> ৩০/০১/২০২২ ইং</t>
    </r>
    <r>
      <rPr>
        <sz val="11"/>
        <color theme="1"/>
        <rFont val="Nikosh"/>
      </rPr>
      <t xml:space="preserve"> এর প্রেক্ষিতে চালান নং  </t>
    </r>
    <r>
      <rPr>
        <b/>
        <sz val="10"/>
        <color theme="1"/>
        <rFont val="Times New Roman"/>
        <family val="1"/>
      </rPr>
      <t>CA-9345 Dt: 31/01/2022</t>
    </r>
    <r>
      <rPr>
        <sz val="11"/>
        <color theme="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</si>
  <si>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আগস্ট 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</si>
  <si>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সেপ্টেম্বর 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</si>
  <si>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অক্টোবর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</si>
  <si>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নভেম্বর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</si>
  <si>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ডিসেম্বর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</si>
  <si>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জানুয়ারী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</si>
  <si>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ফেব্রুয়ারী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</si>
  <si>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বছরের মার্চ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</si>
  <si>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 এপ্রিল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</si>
  <si>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 মে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</si>
  <si>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theme="1"/>
        <rFont val="Nikosh"/>
      </rPr>
      <t xml:space="preserve">২০২৩-২৪ অর্থ বছর জুন -২০২৪ খ্রিঃ মাসে বন্দর জেটিতে অর্জিত রাজস্ব আয়ের একীভূত হিসাব বিবরণী। </t>
    </r>
  </si>
  <si>
    <t xml:space="preserve">জুলাই -২০২৪ মাসের সর্বমোট আয় </t>
  </si>
  <si>
    <t xml:space="preserve">জুলাই -২০২৪ মাসের সর্বমোট সংগৃহীত অর্থের পরিমাণ </t>
  </si>
  <si>
    <t xml:space="preserve">জুলাই -২০২৪ মাসের বকেয়া অর্থের পরিমাণ </t>
  </si>
  <si>
    <t xml:space="preserve">২০২৪-২৫ অর্থ বছরের </t>
  </si>
  <si>
    <t xml:space="preserve">২০২৪-২৫ অর্থ বছরের পূর্বের </t>
  </si>
  <si>
    <t>মন্তব্যঃ জুলাই/২০২৪ মাসে মোট আয়ের পরিমাণ ৳</t>
  </si>
  <si>
    <r>
      <t xml:space="preserve">বিষয়ঃ </t>
    </r>
    <r>
      <rPr>
        <u/>
        <sz val="14"/>
        <color theme="1"/>
        <rFont val="Nikosh"/>
      </rPr>
      <t xml:space="preserve">২০২৪-২৫ অর্থ বছরের জুলাই -২০২৪ খ্রিঃ মাসে বন্দর জেটিতে অর্জিত রাজস্ব আয়ের একীভূত হিসাব বিবরণী। </t>
    </r>
  </si>
  <si>
    <t>সর্বমোট (ক+খ+গ+ঘ+ঙ+চ)=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</si>
</sst>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Nikosh"/>
    </font>
    <font>
      <sz val="11"/>
      <color theme="1"/>
      <name val="Nikosh"/>
    </font>
    <font>
      <u/>
      <sz val="14"/>
      <color theme="1"/>
      <name val="Nikosh"/>
    </font>
    <font>
      <sz val="14"/>
      <color theme="1"/>
      <name val="Nikosh"/>
    </font>
    <font>
      <sz val="12"/>
      <color theme="1"/>
      <name val="Nikosh"/>
    </font>
    <font>
      <b/>
      <sz val="11"/>
      <color theme="1"/>
      <name val="Nikosh"/>
    </font>
    <font>
      <b/>
      <sz val="10"/>
      <color theme="1"/>
      <name val="Times New Roman"/>
      <family val="1"/>
    </font>
    <font>
      <u val="double"/>
      <sz val="11"/>
      <color theme="1"/>
      <name val="Nikosh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165" fontId="2" fillId="0" borderId="7" xfId="0" applyNumberFormat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165" fontId="2" fillId="0" borderId="9" xfId="0" applyNumberFormat="1" applyFont="1" applyFill="1" applyBorder="1" applyAlignment="1">
      <alignment horizontal="left" vertical="center"/>
    </xf>
    <xf numFmtId="165" fontId="2" fillId="0" borderId="11" xfId="0" applyNumberFormat="1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77"/>
  <sheetViews>
    <sheetView tabSelected="1" zoomScaleNormal="100" workbookViewId="0">
      <selection activeCell="A61" sqref="A61:B61"/>
    </sheetView>
  </sheetViews>
  <sheetFormatPr defaultRowHeight="15.75" x14ac:dyDescent="0.25"/>
  <cols>
    <col min="1" max="1" width="10.7109375" style="1" customWidth="1"/>
    <col min="2" max="2" width="25.42578125" style="1" customWidth="1"/>
    <col min="3" max="3" width="16.7109375" style="1" customWidth="1"/>
    <col min="4" max="4" width="17.140625" style="1" customWidth="1"/>
    <col min="5" max="5" width="17" style="1" customWidth="1"/>
    <col min="6" max="6" width="17.85546875" style="1" customWidth="1"/>
    <col min="7" max="8" width="17.7109375" style="1" customWidth="1"/>
    <col min="9" max="9" width="16.28515625" style="1" customWidth="1"/>
    <col min="10" max="10" width="10.140625" style="1" customWidth="1"/>
    <col min="11" max="16384" width="9.140625" style="1"/>
  </cols>
  <sheetData>
    <row r="1" spans="1:10" ht="21.75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9.5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19.5" x14ac:dyDescent="0.25">
      <c r="A3" s="52" t="s">
        <v>139</v>
      </c>
      <c r="B3" s="52"/>
      <c r="C3" s="52"/>
      <c r="D3" s="52"/>
      <c r="E3" s="52"/>
      <c r="F3" s="52"/>
      <c r="G3" s="52"/>
      <c r="H3" s="52"/>
      <c r="I3" s="52"/>
      <c r="J3" s="52"/>
    </row>
    <row r="4" spans="1:10" ht="16.5" x14ac:dyDescent="0.25">
      <c r="A4" s="53" t="s">
        <v>2</v>
      </c>
      <c r="B4" s="53" t="s">
        <v>3</v>
      </c>
      <c r="C4" s="53" t="s">
        <v>4</v>
      </c>
      <c r="D4" s="54" t="s">
        <v>133</v>
      </c>
      <c r="E4" s="54" t="s">
        <v>134</v>
      </c>
      <c r="F4" s="54" t="s">
        <v>135</v>
      </c>
      <c r="G4" s="53" t="s">
        <v>69</v>
      </c>
      <c r="H4" s="53"/>
      <c r="I4" s="54" t="s">
        <v>5</v>
      </c>
      <c r="J4" s="53" t="s">
        <v>6</v>
      </c>
    </row>
    <row r="5" spans="1:10" ht="33" x14ac:dyDescent="0.25">
      <c r="A5" s="53"/>
      <c r="B5" s="53"/>
      <c r="C5" s="53"/>
      <c r="D5" s="54"/>
      <c r="E5" s="54"/>
      <c r="F5" s="54"/>
      <c r="G5" s="2" t="s">
        <v>136</v>
      </c>
      <c r="H5" s="3" t="s">
        <v>137</v>
      </c>
      <c r="I5" s="54"/>
      <c r="J5" s="53"/>
    </row>
    <row r="6" spans="1:10" ht="16.5" x14ac:dyDescent="0.25">
      <c r="A6" s="4">
        <v>1</v>
      </c>
      <c r="B6" s="4">
        <v>2</v>
      </c>
      <c r="C6" s="4">
        <v>3</v>
      </c>
      <c r="D6" s="4" t="s">
        <v>50</v>
      </c>
      <c r="E6" s="4">
        <v>5</v>
      </c>
      <c r="F6" s="4">
        <v>6</v>
      </c>
      <c r="G6" s="4">
        <v>7</v>
      </c>
      <c r="H6" s="4">
        <v>8</v>
      </c>
      <c r="I6" s="4" t="s">
        <v>51</v>
      </c>
      <c r="J6" s="4">
        <v>10</v>
      </c>
    </row>
    <row r="7" spans="1:10" x14ac:dyDescent="0.25">
      <c r="A7" s="46"/>
      <c r="B7" s="47"/>
      <c r="C7" s="47"/>
      <c r="D7" s="47"/>
      <c r="E7" s="47"/>
      <c r="F7" s="47"/>
      <c r="G7" s="47"/>
      <c r="H7" s="47"/>
      <c r="I7" s="47"/>
      <c r="J7" s="48"/>
    </row>
    <row r="8" spans="1:10" x14ac:dyDescent="0.25">
      <c r="A8" s="27" t="s">
        <v>7</v>
      </c>
      <c r="B8" s="28" t="s">
        <v>8</v>
      </c>
      <c r="C8" s="46"/>
      <c r="D8" s="47"/>
      <c r="E8" s="47"/>
      <c r="F8" s="47"/>
      <c r="G8" s="47"/>
      <c r="H8" s="47"/>
      <c r="I8" s="47"/>
      <c r="J8" s="48"/>
    </row>
    <row r="9" spans="1:10" x14ac:dyDescent="0.25">
      <c r="A9" s="7">
        <v>1</v>
      </c>
      <c r="B9" s="6" t="s">
        <v>27</v>
      </c>
      <c r="C9" s="8">
        <f>D9</f>
        <v>3587176.4</v>
      </c>
      <c r="D9" s="8">
        <f>SUM(E9,F9)</f>
        <v>3587176.4</v>
      </c>
      <c r="E9" s="8">
        <v>3576934</v>
      </c>
      <c r="F9" s="8">
        <v>10242.4</v>
      </c>
      <c r="G9" s="8">
        <v>0</v>
      </c>
      <c r="H9" s="8">
        <v>0</v>
      </c>
      <c r="I9" s="8">
        <f>SUM(E9+G9+H9)</f>
        <v>3576934</v>
      </c>
      <c r="J9" s="5"/>
    </row>
    <row r="10" spans="1:10" x14ac:dyDescent="0.25">
      <c r="A10" s="7">
        <v>2</v>
      </c>
      <c r="B10" s="6" t="s">
        <v>28</v>
      </c>
      <c r="C10" s="8">
        <f t="shared" ref="C10:C26" si="0">D10</f>
        <v>5357536.3</v>
      </c>
      <c r="D10" s="8">
        <f t="shared" ref="D10:D26" si="1">SUM(E10,F10)</f>
        <v>5357536.3</v>
      </c>
      <c r="E10" s="8">
        <v>5357536.3</v>
      </c>
      <c r="F10" s="8">
        <v>0</v>
      </c>
      <c r="G10" s="8">
        <v>0</v>
      </c>
      <c r="H10" s="8">
        <v>0</v>
      </c>
      <c r="I10" s="8">
        <f t="shared" ref="I10:I26" si="2">SUM(E10+G10+H10)</f>
        <v>5357536.3</v>
      </c>
      <c r="J10" s="5"/>
    </row>
    <row r="11" spans="1:10" x14ac:dyDescent="0.25">
      <c r="A11" s="7">
        <v>3</v>
      </c>
      <c r="B11" s="6" t="s">
        <v>29</v>
      </c>
      <c r="C11" s="8">
        <f t="shared" si="0"/>
        <v>14611940</v>
      </c>
      <c r="D11" s="8">
        <f t="shared" si="1"/>
        <v>14611940</v>
      </c>
      <c r="E11" s="8">
        <v>14466800</v>
      </c>
      <c r="F11" s="8">
        <v>145140</v>
      </c>
      <c r="G11" s="8">
        <v>0</v>
      </c>
      <c r="H11" s="8">
        <v>0</v>
      </c>
      <c r="I11" s="8">
        <f>SUM(E11+G11+H11)</f>
        <v>14466800</v>
      </c>
      <c r="J11" s="5"/>
    </row>
    <row r="12" spans="1:10" x14ac:dyDescent="0.25">
      <c r="A12" s="7">
        <v>4</v>
      </c>
      <c r="B12" s="6" t="s">
        <v>30</v>
      </c>
      <c r="C12" s="8">
        <f t="shared" si="0"/>
        <v>454300</v>
      </c>
      <c r="D12" s="8">
        <f t="shared" si="1"/>
        <v>454300</v>
      </c>
      <c r="E12" s="8">
        <v>454300</v>
      </c>
      <c r="F12" s="8">
        <v>0</v>
      </c>
      <c r="G12" s="8">
        <v>0</v>
      </c>
      <c r="H12" s="8">
        <v>0</v>
      </c>
      <c r="I12" s="8">
        <f t="shared" si="2"/>
        <v>454300</v>
      </c>
      <c r="J12" s="5"/>
    </row>
    <row r="13" spans="1:10" x14ac:dyDescent="0.25">
      <c r="A13" s="7">
        <v>5</v>
      </c>
      <c r="B13" s="6" t="s">
        <v>25</v>
      </c>
      <c r="C13" s="8">
        <f t="shared" si="0"/>
        <v>336988</v>
      </c>
      <c r="D13" s="8">
        <f t="shared" si="1"/>
        <v>336988</v>
      </c>
      <c r="E13" s="8">
        <v>336172</v>
      </c>
      <c r="F13" s="8">
        <v>816</v>
      </c>
      <c r="G13" s="8">
        <v>0</v>
      </c>
      <c r="H13" s="8">
        <v>0</v>
      </c>
      <c r="I13" s="8">
        <f t="shared" si="2"/>
        <v>336172</v>
      </c>
      <c r="J13" s="5"/>
    </row>
    <row r="14" spans="1:10" x14ac:dyDescent="0.25">
      <c r="A14" s="7">
        <v>6</v>
      </c>
      <c r="B14" s="6" t="s">
        <v>32</v>
      </c>
      <c r="C14" s="8">
        <f t="shared" si="0"/>
        <v>1183687.5</v>
      </c>
      <c r="D14" s="8">
        <f t="shared" si="1"/>
        <v>1183687.5</v>
      </c>
      <c r="E14" s="8">
        <v>1183687.5</v>
      </c>
      <c r="F14" s="8">
        <v>0</v>
      </c>
      <c r="G14" s="8">
        <v>0</v>
      </c>
      <c r="H14" s="8">
        <v>0</v>
      </c>
      <c r="I14" s="8">
        <f t="shared" si="2"/>
        <v>1183687.5</v>
      </c>
      <c r="J14" s="5"/>
    </row>
    <row r="15" spans="1:10" x14ac:dyDescent="0.25">
      <c r="A15" s="7">
        <v>7</v>
      </c>
      <c r="B15" s="6" t="s">
        <v>31</v>
      </c>
      <c r="C15" s="8">
        <f t="shared" si="0"/>
        <v>472037.5</v>
      </c>
      <c r="D15" s="8">
        <f t="shared" si="1"/>
        <v>472037.5</v>
      </c>
      <c r="E15" s="8">
        <v>469837.5</v>
      </c>
      <c r="F15" s="8">
        <v>2200</v>
      </c>
      <c r="G15" s="8">
        <v>0</v>
      </c>
      <c r="H15" s="8">
        <v>0</v>
      </c>
      <c r="I15" s="8">
        <f t="shared" si="2"/>
        <v>469837.5</v>
      </c>
      <c r="J15" s="5"/>
    </row>
    <row r="16" spans="1:10" x14ac:dyDescent="0.25">
      <c r="A16" s="7">
        <v>8</v>
      </c>
      <c r="B16" s="6" t="s">
        <v>33</v>
      </c>
      <c r="C16" s="8">
        <f t="shared" si="0"/>
        <v>54780</v>
      </c>
      <c r="D16" s="8">
        <f t="shared" si="1"/>
        <v>54780</v>
      </c>
      <c r="E16" s="8">
        <v>54780</v>
      </c>
      <c r="F16" s="8">
        <v>0</v>
      </c>
      <c r="G16" s="8">
        <v>0</v>
      </c>
      <c r="H16" s="8">
        <v>0</v>
      </c>
      <c r="I16" s="8">
        <f t="shared" si="2"/>
        <v>54780</v>
      </c>
      <c r="J16" s="5"/>
    </row>
    <row r="17" spans="1:10" x14ac:dyDescent="0.25">
      <c r="A17" s="7">
        <v>9</v>
      </c>
      <c r="B17" s="6" t="s">
        <v>52</v>
      </c>
      <c r="C17" s="8">
        <f t="shared" si="0"/>
        <v>0</v>
      </c>
      <c r="D17" s="8">
        <f t="shared" si="1"/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2"/>
        <v>0</v>
      </c>
      <c r="J17" s="5"/>
    </row>
    <row r="18" spans="1:10" x14ac:dyDescent="0.25">
      <c r="A18" s="7">
        <v>10</v>
      </c>
      <c r="B18" s="6" t="s">
        <v>37</v>
      </c>
      <c r="C18" s="8">
        <f t="shared" si="0"/>
        <v>0</v>
      </c>
      <c r="D18" s="8">
        <f t="shared" si="1"/>
        <v>0</v>
      </c>
      <c r="E18" s="8">
        <v>0</v>
      </c>
      <c r="F18" s="8">
        <v>0</v>
      </c>
      <c r="G18" s="8">
        <v>0</v>
      </c>
      <c r="H18" s="8">
        <v>0</v>
      </c>
      <c r="I18" s="8">
        <f t="shared" si="2"/>
        <v>0</v>
      </c>
      <c r="J18" s="5"/>
    </row>
    <row r="19" spans="1:10" x14ac:dyDescent="0.25">
      <c r="A19" s="7">
        <v>11</v>
      </c>
      <c r="B19" s="6" t="s">
        <v>35</v>
      </c>
      <c r="C19" s="8">
        <f t="shared" si="0"/>
        <v>0</v>
      </c>
      <c r="D19" s="8">
        <f t="shared" si="1"/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2"/>
        <v>0</v>
      </c>
      <c r="J19" s="5"/>
    </row>
    <row r="20" spans="1:10" x14ac:dyDescent="0.25">
      <c r="A20" s="7">
        <v>12</v>
      </c>
      <c r="B20" s="6" t="s">
        <v>21</v>
      </c>
      <c r="C20" s="8">
        <f t="shared" si="0"/>
        <v>0</v>
      </c>
      <c r="D20" s="8">
        <f t="shared" si="1"/>
        <v>0</v>
      </c>
      <c r="E20" s="8">
        <v>0</v>
      </c>
      <c r="F20" s="8">
        <v>0</v>
      </c>
      <c r="G20" s="8">
        <v>0</v>
      </c>
      <c r="H20" s="8">
        <v>0</v>
      </c>
      <c r="I20" s="8">
        <f t="shared" si="2"/>
        <v>0</v>
      </c>
      <c r="J20" s="5"/>
    </row>
    <row r="21" spans="1:10" x14ac:dyDescent="0.25">
      <c r="A21" s="7">
        <v>13</v>
      </c>
      <c r="B21" s="6" t="s">
        <v>36</v>
      </c>
      <c r="C21" s="8">
        <f t="shared" si="0"/>
        <v>0</v>
      </c>
      <c r="D21" s="8">
        <f t="shared" si="1"/>
        <v>0</v>
      </c>
      <c r="E21" s="8">
        <v>0</v>
      </c>
      <c r="F21" s="8">
        <v>0</v>
      </c>
      <c r="G21" s="8">
        <v>0</v>
      </c>
      <c r="H21" s="8">
        <v>0</v>
      </c>
      <c r="I21" s="8">
        <f t="shared" si="2"/>
        <v>0</v>
      </c>
      <c r="J21" s="5"/>
    </row>
    <row r="22" spans="1:10" x14ac:dyDescent="0.25">
      <c r="A22" s="7">
        <v>14</v>
      </c>
      <c r="B22" s="6" t="s">
        <v>34</v>
      </c>
      <c r="C22" s="8">
        <f t="shared" si="0"/>
        <v>0</v>
      </c>
      <c r="D22" s="8">
        <f t="shared" si="1"/>
        <v>0</v>
      </c>
      <c r="E22" s="8">
        <v>0</v>
      </c>
      <c r="F22" s="8">
        <v>0</v>
      </c>
      <c r="G22" s="8">
        <v>0</v>
      </c>
      <c r="H22" s="8">
        <v>0</v>
      </c>
      <c r="I22" s="8">
        <f t="shared" si="2"/>
        <v>0</v>
      </c>
      <c r="J22" s="5"/>
    </row>
    <row r="23" spans="1:10" x14ac:dyDescent="0.25">
      <c r="A23" s="7">
        <v>15</v>
      </c>
      <c r="B23" s="26" t="s">
        <v>70</v>
      </c>
      <c r="C23" s="8">
        <f t="shared" si="0"/>
        <v>158500</v>
      </c>
      <c r="D23" s="8">
        <f t="shared" si="1"/>
        <v>158500</v>
      </c>
      <c r="E23" s="8">
        <v>158500</v>
      </c>
      <c r="F23" s="8">
        <v>0</v>
      </c>
      <c r="G23" s="8">
        <v>0</v>
      </c>
      <c r="H23" s="8">
        <v>0</v>
      </c>
      <c r="I23" s="8">
        <f t="shared" si="2"/>
        <v>158500</v>
      </c>
      <c r="J23" s="5"/>
    </row>
    <row r="24" spans="1:10" x14ac:dyDescent="0.25">
      <c r="A24" s="7">
        <v>16</v>
      </c>
      <c r="B24" s="26" t="s">
        <v>38</v>
      </c>
      <c r="C24" s="8">
        <f t="shared" si="0"/>
        <v>0</v>
      </c>
      <c r="D24" s="8">
        <f t="shared" si="1"/>
        <v>0</v>
      </c>
      <c r="E24" s="8">
        <v>0</v>
      </c>
      <c r="F24" s="8">
        <v>0</v>
      </c>
      <c r="G24" s="8">
        <v>0</v>
      </c>
      <c r="H24" s="8">
        <v>0</v>
      </c>
      <c r="I24" s="8">
        <f t="shared" si="2"/>
        <v>0</v>
      </c>
      <c r="J24" s="5"/>
    </row>
    <row r="25" spans="1:10" x14ac:dyDescent="0.25">
      <c r="A25" s="7">
        <v>17</v>
      </c>
      <c r="B25" s="26" t="s">
        <v>40</v>
      </c>
      <c r="C25" s="8">
        <f t="shared" si="0"/>
        <v>1654</v>
      </c>
      <c r="D25" s="8">
        <f t="shared" si="1"/>
        <v>1654</v>
      </c>
      <c r="E25" s="8">
        <v>1654</v>
      </c>
      <c r="F25" s="8">
        <v>0</v>
      </c>
      <c r="G25" s="8">
        <v>0</v>
      </c>
      <c r="H25" s="8">
        <v>0</v>
      </c>
      <c r="I25" s="8">
        <f t="shared" si="2"/>
        <v>1654</v>
      </c>
      <c r="J25" s="5"/>
    </row>
    <row r="26" spans="1:10" x14ac:dyDescent="0.25">
      <c r="A26" s="7">
        <v>18</v>
      </c>
      <c r="B26" s="6" t="s">
        <v>39</v>
      </c>
      <c r="C26" s="8">
        <f t="shared" si="0"/>
        <v>0</v>
      </c>
      <c r="D26" s="8">
        <f t="shared" si="1"/>
        <v>0</v>
      </c>
      <c r="E26" s="8">
        <v>0</v>
      </c>
      <c r="F26" s="8">
        <v>0</v>
      </c>
      <c r="G26" s="8">
        <v>0</v>
      </c>
      <c r="H26" s="8">
        <v>0</v>
      </c>
      <c r="I26" s="8">
        <f t="shared" si="2"/>
        <v>0</v>
      </c>
      <c r="J26" s="5"/>
    </row>
    <row r="27" spans="1:10" x14ac:dyDescent="0.25">
      <c r="A27" s="55" t="s">
        <v>10</v>
      </c>
      <c r="B27" s="55"/>
      <c r="C27" s="30">
        <f>SUM(C9:C26)</f>
        <v>26218599.699999999</v>
      </c>
      <c r="D27" s="30">
        <f t="shared" ref="D27:H27" si="3">SUM(D9:D26)</f>
        <v>26218599.699999999</v>
      </c>
      <c r="E27" s="30">
        <f t="shared" si="3"/>
        <v>26060201.300000001</v>
      </c>
      <c r="F27" s="30">
        <f t="shared" si="3"/>
        <v>158398.39999999999</v>
      </c>
      <c r="G27" s="30">
        <f t="shared" si="3"/>
        <v>0</v>
      </c>
      <c r="H27" s="30">
        <f t="shared" si="3"/>
        <v>0</v>
      </c>
      <c r="I27" s="30">
        <f>SUM(I9:I26)</f>
        <v>26060201.300000001</v>
      </c>
      <c r="J27" s="27"/>
    </row>
    <row r="28" spans="1:10" ht="31.5" x14ac:dyDescent="0.25">
      <c r="A28" s="27" t="s">
        <v>9</v>
      </c>
      <c r="B28" s="29" t="s">
        <v>64</v>
      </c>
      <c r="C28" s="34"/>
      <c r="D28" s="35"/>
      <c r="E28" s="35"/>
      <c r="F28" s="35"/>
      <c r="G28" s="35"/>
      <c r="H28" s="35"/>
      <c r="I28" s="35"/>
      <c r="J28" s="36"/>
    </row>
    <row r="29" spans="1:10" x14ac:dyDescent="0.25">
      <c r="A29" s="7">
        <v>1</v>
      </c>
      <c r="B29" s="6" t="s">
        <v>37</v>
      </c>
      <c r="C29" s="8">
        <f t="shared" ref="C29:C42" si="4">D29</f>
        <v>7838462.2400000002</v>
      </c>
      <c r="D29" s="8">
        <f t="shared" ref="D29:D42" si="5">SUM(E29,F29)</f>
        <v>7838462.2400000002</v>
      </c>
      <c r="E29" s="8">
        <v>7817132.2400000002</v>
      </c>
      <c r="F29" s="8">
        <v>21330</v>
      </c>
      <c r="G29" s="8">
        <v>0</v>
      </c>
      <c r="H29" s="8">
        <v>0</v>
      </c>
      <c r="I29" s="8">
        <f t="shared" ref="I29:I42" si="6">SUM(E29+G29+H29)</f>
        <v>7817132.2400000002</v>
      </c>
      <c r="J29" s="5"/>
    </row>
    <row r="30" spans="1:10" x14ac:dyDescent="0.25">
      <c r="A30" s="7">
        <v>2</v>
      </c>
      <c r="B30" s="6" t="s">
        <v>32</v>
      </c>
      <c r="C30" s="8">
        <f t="shared" si="4"/>
        <v>787312.5</v>
      </c>
      <c r="D30" s="8">
        <f t="shared" si="5"/>
        <v>787312.5</v>
      </c>
      <c r="E30" s="8">
        <v>776062.5</v>
      </c>
      <c r="F30" s="8">
        <v>11250</v>
      </c>
      <c r="G30" s="8">
        <v>0</v>
      </c>
      <c r="H30" s="8">
        <v>0</v>
      </c>
      <c r="I30" s="8">
        <f t="shared" si="6"/>
        <v>776062.5</v>
      </c>
      <c r="J30" s="5"/>
    </row>
    <row r="31" spans="1:10" x14ac:dyDescent="0.25">
      <c r="A31" s="7">
        <v>3</v>
      </c>
      <c r="B31" s="6" t="s">
        <v>41</v>
      </c>
      <c r="C31" s="8">
        <f t="shared" si="4"/>
        <v>0</v>
      </c>
      <c r="D31" s="8">
        <f t="shared" si="5"/>
        <v>0</v>
      </c>
      <c r="E31" s="8">
        <v>0</v>
      </c>
      <c r="F31" s="8">
        <v>0</v>
      </c>
      <c r="G31" s="8">
        <v>0</v>
      </c>
      <c r="H31" s="8">
        <v>0</v>
      </c>
      <c r="I31" s="8">
        <f t="shared" si="6"/>
        <v>0</v>
      </c>
      <c r="J31" s="5"/>
    </row>
    <row r="32" spans="1:10" x14ac:dyDescent="0.25">
      <c r="A32" s="7">
        <v>4</v>
      </c>
      <c r="B32" s="6" t="s">
        <v>21</v>
      </c>
      <c r="C32" s="8">
        <f t="shared" si="4"/>
        <v>5012.5</v>
      </c>
      <c r="D32" s="8">
        <f t="shared" si="5"/>
        <v>5012.5</v>
      </c>
      <c r="E32" s="8">
        <v>5012.5</v>
      </c>
      <c r="F32" s="8">
        <v>0</v>
      </c>
      <c r="G32" s="8">
        <v>0</v>
      </c>
      <c r="H32" s="8">
        <v>0</v>
      </c>
      <c r="I32" s="8">
        <f t="shared" si="6"/>
        <v>5012.5</v>
      </c>
      <c r="J32" s="5"/>
    </row>
    <row r="33" spans="1:10" x14ac:dyDescent="0.25">
      <c r="A33" s="7">
        <v>5</v>
      </c>
      <c r="B33" s="6" t="s">
        <v>42</v>
      </c>
      <c r="C33" s="8">
        <f t="shared" si="4"/>
        <v>701750</v>
      </c>
      <c r="D33" s="8">
        <f t="shared" si="5"/>
        <v>701750</v>
      </c>
      <c r="E33" s="8">
        <v>701750</v>
      </c>
      <c r="F33" s="8">
        <v>0</v>
      </c>
      <c r="G33" s="8">
        <v>0</v>
      </c>
      <c r="H33" s="8">
        <v>0</v>
      </c>
      <c r="I33" s="8">
        <f t="shared" si="6"/>
        <v>701750</v>
      </c>
      <c r="J33" s="5"/>
    </row>
    <row r="34" spans="1:10" x14ac:dyDescent="0.25">
      <c r="A34" s="7">
        <v>6</v>
      </c>
      <c r="B34" s="6" t="s">
        <v>35</v>
      </c>
      <c r="C34" s="8">
        <f t="shared" si="4"/>
        <v>0</v>
      </c>
      <c r="D34" s="8">
        <f t="shared" si="5"/>
        <v>0</v>
      </c>
      <c r="E34" s="8">
        <v>0</v>
      </c>
      <c r="F34" s="8">
        <v>0</v>
      </c>
      <c r="G34" s="8">
        <v>0</v>
      </c>
      <c r="H34" s="8">
        <v>0</v>
      </c>
      <c r="I34" s="8">
        <f t="shared" si="6"/>
        <v>0</v>
      </c>
      <c r="J34" s="5"/>
    </row>
    <row r="35" spans="1:10" x14ac:dyDescent="0.25">
      <c r="A35" s="7">
        <v>7</v>
      </c>
      <c r="B35" s="6" t="s">
        <v>43</v>
      </c>
      <c r="C35" s="8">
        <f t="shared" si="4"/>
        <v>0</v>
      </c>
      <c r="D35" s="8">
        <f t="shared" si="5"/>
        <v>0</v>
      </c>
      <c r="E35" s="8">
        <v>0</v>
      </c>
      <c r="F35" s="8">
        <v>0</v>
      </c>
      <c r="G35" s="8">
        <v>0</v>
      </c>
      <c r="H35" s="8">
        <v>0</v>
      </c>
      <c r="I35" s="8">
        <f t="shared" si="6"/>
        <v>0</v>
      </c>
      <c r="J35" s="5"/>
    </row>
    <row r="36" spans="1:10" x14ac:dyDescent="0.25">
      <c r="A36" s="7">
        <v>8</v>
      </c>
      <c r="B36" s="6" t="s">
        <v>44</v>
      </c>
      <c r="C36" s="8">
        <f t="shared" si="4"/>
        <v>856495</v>
      </c>
      <c r="D36" s="8">
        <f t="shared" si="5"/>
        <v>856495</v>
      </c>
      <c r="E36" s="8">
        <v>847495</v>
      </c>
      <c r="F36" s="8">
        <v>9000</v>
      </c>
      <c r="G36" s="8">
        <v>0</v>
      </c>
      <c r="H36" s="8">
        <v>0</v>
      </c>
      <c r="I36" s="8">
        <f t="shared" si="6"/>
        <v>847495</v>
      </c>
      <c r="J36" s="5"/>
    </row>
    <row r="37" spans="1:10" x14ac:dyDescent="0.25">
      <c r="A37" s="7">
        <v>9</v>
      </c>
      <c r="B37" s="6" t="s">
        <v>45</v>
      </c>
      <c r="C37" s="8">
        <f t="shared" si="4"/>
        <v>0</v>
      </c>
      <c r="D37" s="8">
        <f t="shared" si="5"/>
        <v>0</v>
      </c>
      <c r="E37" s="8">
        <v>0</v>
      </c>
      <c r="F37" s="8">
        <v>0</v>
      </c>
      <c r="G37" s="8">
        <v>0</v>
      </c>
      <c r="H37" s="8">
        <v>0</v>
      </c>
      <c r="I37" s="8">
        <f t="shared" si="6"/>
        <v>0</v>
      </c>
      <c r="J37" s="5"/>
    </row>
    <row r="38" spans="1:10" x14ac:dyDescent="0.25">
      <c r="A38" s="7">
        <v>10</v>
      </c>
      <c r="B38" s="6" t="s">
        <v>33</v>
      </c>
      <c r="C38" s="8">
        <f t="shared" si="4"/>
        <v>0</v>
      </c>
      <c r="D38" s="8">
        <f t="shared" si="5"/>
        <v>0</v>
      </c>
      <c r="E38" s="8">
        <v>0</v>
      </c>
      <c r="F38" s="8">
        <v>0</v>
      </c>
      <c r="G38" s="8">
        <v>0</v>
      </c>
      <c r="H38" s="8">
        <v>0</v>
      </c>
      <c r="I38" s="8">
        <f t="shared" si="6"/>
        <v>0</v>
      </c>
      <c r="J38" s="5"/>
    </row>
    <row r="39" spans="1:10" x14ac:dyDescent="0.25">
      <c r="A39" s="7">
        <v>11</v>
      </c>
      <c r="B39" s="6" t="s">
        <v>25</v>
      </c>
      <c r="C39" s="8">
        <f t="shared" si="4"/>
        <v>133089</v>
      </c>
      <c r="D39" s="8">
        <f t="shared" si="5"/>
        <v>133089</v>
      </c>
      <c r="E39" s="8">
        <v>131901</v>
      </c>
      <c r="F39" s="8">
        <v>1188</v>
      </c>
      <c r="G39" s="8">
        <v>0</v>
      </c>
      <c r="H39" s="8">
        <v>0</v>
      </c>
      <c r="I39" s="8">
        <f t="shared" si="6"/>
        <v>131901</v>
      </c>
      <c r="J39" s="5"/>
    </row>
    <row r="40" spans="1:10" x14ac:dyDescent="0.25">
      <c r="A40" s="7">
        <v>12</v>
      </c>
      <c r="B40" s="6" t="s">
        <v>67</v>
      </c>
      <c r="C40" s="8">
        <f t="shared" si="4"/>
        <v>0</v>
      </c>
      <c r="D40" s="8">
        <f t="shared" si="5"/>
        <v>0</v>
      </c>
      <c r="E40" s="8">
        <v>0</v>
      </c>
      <c r="F40" s="8">
        <v>0</v>
      </c>
      <c r="G40" s="8">
        <v>0</v>
      </c>
      <c r="H40" s="8">
        <v>0</v>
      </c>
      <c r="I40" s="8">
        <f t="shared" si="6"/>
        <v>0</v>
      </c>
      <c r="J40" s="5"/>
    </row>
    <row r="41" spans="1:10" x14ac:dyDescent="0.25">
      <c r="A41" s="7">
        <v>13</v>
      </c>
      <c r="B41" s="6" t="s">
        <v>68</v>
      </c>
      <c r="C41" s="8">
        <f t="shared" si="4"/>
        <v>0</v>
      </c>
      <c r="D41" s="8">
        <f t="shared" si="5"/>
        <v>0</v>
      </c>
      <c r="E41" s="8">
        <v>0</v>
      </c>
      <c r="F41" s="8">
        <v>0</v>
      </c>
      <c r="G41" s="8">
        <v>0</v>
      </c>
      <c r="H41" s="8">
        <v>0</v>
      </c>
      <c r="I41" s="8">
        <f t="shared" si="6"/>
        <v>0</v>
      </c>
      <c r="J41" s="5"/>
    </row>
    <row r="42" spans="1:10" x14ac:dyDescent="0.25">
      <c r="A42" s="7">
        <v>14</v>
      </c>
      <c r="B42" s="6" t="s">
        <v>66</v>
      </c>
      <c r="C42" s="8">
        <f t="shared" si="4"/>
        <v>0</v>
      </c>
      <c r="D42" s="8">
        <f t="shared" si="5"/>
        <v>0</v>
      </c>
      <c r="E42" s="8">
        <v>0</v>
      </c>
      <c r="F42" s="8">
        <v>0</v>
      </c>
      <c r="G42" s="8">
        <v>0</v>
      </c>
      <c r="H42" s="8">
        <v>0</v>
      </c>
      <c r="I42" s="8">
        <f t="shared" si="6"/>
        <v>0</v>
      </c>
      <c r="J42" s="5"/>
    </row>
    <row r="43" spans="1:10" x14ac:dyDescent="0.25">
      <c r="A43" s="56" t="s">
        <v>65</v>
      </c>
      <c r="B43" s="56"/>
      <c r="C43" s="30">
        <f>SUM(C29:C42)</f>
        <v>10322121.24</v>
      </c>
      <c r="D43" s="30">
        <f>SUM(D29:D42)</f>
        <v>10322121.24</v>
      </c>
      <c r="E43" s="30">
        <f t="shared" ref="E43:I43" si="7">SUM(E29:E42)</f>
        <v>10279353.24</v>
      </c>
      <c r="F43" s="30">
        <f t="shared" si="7"/>
        <v>42768</v>
      </c>
      <c r="G43" s="30">
        <f t="shared" si="7"/>
        <v>0</v>
      </c>
      <c r="H43" s="30">
        <f t="shared" si="7"/>
        <v>0</v>
      </c>
      <c r="I43" s="30">
        <f t="shared" si="7"/>
        <v>10279353.24</v>
      </c>
      <c r="J43" s="30"/>
    </row>
    <row r="44" spans="1:10" x14ac:dyDescent="0.25">
      <c r="A44" s="27" t="s">
        <v>11</v>
      </c>
      <c r="B44" s="28" t="s">
        <v>12</v>
      </c>
      <c r="C44" s="34"/>
      <c r="D44" s="35"/>
      <c r="E44" s="35"/>
      <c r="F44" s="35"/>
      <c r="G44" s="35"/>
      <c r="H44" s="35"/>
      <c r="I44" s="35"/>
      <c r="J44" s="36"/>
    </row>
    <row r="45" spans="1:10" x14ac:dyDescent="0.25">
      <c r="A45" s="7">
        <v>1</v>
      </c>
      <c r="B45" s="6" t="s">
        <v>46</v>
      </c>
      <c r="C45" s="8">
        <f t="shared" ref="C45:C49" si="8">D45</f>
        <v>43119.9</v>
      </c>
      <c r="D45" s="8">
        <f t="shared" ref="D45:D49" si="9">SUM(E45,F45)</f>
        <v>43119.9</v>
      </c>
      <c r="E45" s="8">
        <v>43119.9</v>
      </c>
      <c r="F45" s="8">
        <v>0</v>
      </c>
      <c r="G45" s="8">
        <v>0</v>
      </c>
      <c r="H45" s="8">
        <v>0</v>
      </c>
      <c r="I45" s="8">
        <f t="shared" ref="I45:I49" si="10">SUM(E45+G45+H45)</f>
        <v>43119.9</v>
      </c>
      <c r="J45" s="5"/>
    </row>
    <row r="46" spans="1:10" x14ac:dyDescent="0.25">
      <c r="A46" s="7">
        <v>2</v>
      </c>
      <c r="B46" s="6" t="s">
        <v>25</v>
      </c>
      <c r="C46" s="8">
        <f t="shared" si="8"/>
        <v>37860</v>
      </c>
      <c r="D46" s="8">
        <f t="shared" si="9"/>
        <v>37860</v>
      </c>
      <c r="E46" s="8">
        <v>37860</v>
      </c>
      <c r="F46" s="8">
        <v>0</v>
      </c>
      <c r="G46" s="8">
        <v>0</v>
      </c>
      <c r="H46" s="8">
        <v>0</v>
      </c>
      <c r="I46" s="8">
        <f t="shared" si="10"/>
        <v>37860</v>
      </c>
      <c r="J46" s="5"/>
    </row>
    <row r="47" spans="1:10" x14ac:dyDescent="0.25">
      <c r="A47" s="7">
        <v>3</v>
      </c>
      <c r="B47" s="6" t="s">
        <v>32</v>
      </c>
      <c r="C47" s="8">
        <f t="shared" si="8"/>
        <v>235312.5</v>
      </c>
      <c r="D47" s="8">
        <f t="shared" si="9"/>
        <v>235312.5</v>
      </c>
      <c r="E47" s="8">
        <v>235312.5</v>
      </c>
      <c r="F47" s="8">
        <v>0</v>
      </c>
      <c r="G47" s="8">
        <v>0</v>
      </c>
      <c r="H47" s="8">
        <v>0</v>
      </c>
      <c r="I47" s="8">
        <f t="shared" si="10"/>
        <v>235312.5</v>
      </c>
      <c r="J47" s="5"/>
    </row>
    <row r="48" spans="1:10" x14ac:dyDescent="0.25">
      <c r="A48" s="7">
        <v>4</v>
      </c>
      <c r="B48" s="6" t="s">
        <v>44</v>
      </c>
      <c r="C48" s="8">
        <f t="shared" si="8"/>
        <v>242750</v>
      </c>
      <c r="D48" s="8">
        <f t="shared" si="9"/>
        <v>242750</v>
      </c>
      <c r="E48" s="8">
        <v>242750</v>
      </c>
      <c r="F48" s="8">
        <v>0</v>
      </c>
      <c r="G48" s="8">
        <v>0</v>
      </c>
      <c r="H48" s="8">
        <v>0</v>
      </c>
      <c r="I48" s="8">
        <f t="shared" si="10"/>
        <v>242750</v>
      </c>
      <c r="J48" s="5"/>
    </row>
    <row r="49" spans="1:10" x14ac:dyDescent="0.25">
      <c r="A49" s="7">
        <v>5</v>
      </c>
      <c r="B49" s="6" t="s">
        <v>39</v>
      </c>
      <c r="C49" s="8">
        <f t="shared" si="8"/>
        <v>0</v>
      </c>
      <c r="D49" s="8">
        <f t="shared" si="9"/>
        <v>0</v>
      </c>
      <c r="E49" s="8">
        <v>0</v>
      </c>
      <c r="F49" s="8">
        <v>0</v>
      </c>
      <c r="G49" s="8">
        <v>0</v>
      </c>
      <c r="H49" s="8">
        <v>0</v>
      </c>
      <c r="I49" s="8">
        <f t="shared" si="10"/>
        <v>0</v>
      </c>
      <c r="J49" s="5"/>
    </row>
    <row r="50" spans="1:10" x14ac:dyDescent="0.25">
      <c r="A50" s="55" t="s">
        <v>13</v>
      </c>
      <c r="B50" s="55"/>
      <c r="C50" s="30">
        <f>SUM(C45:C49)</f>
        <v>559042.4</v>
      </c>
      <c r="D50" s="30">
        <f t="shared" ref="D50" si="11">SUM(D45:D49)</f>
        <v>559042.4</v>
      </c>
      <c r="E50" s="30">
        <f>SUM(E45:E49)</f>
        <v>559042.4</v>
      </c>
      <c r="F50" s="30">
        <f t="shared" ref="F50:I50" si="12">SUM(F45:F49)</f>
        <v>0</v>
      </c>
      <c r="G50" s="30">
        <f t="shared" si="12"/>
        <v>0</v>
      </c>
      <c r="H50" s="30">
        <f t="shared" si="12"/>
        <v>0</v>
      </c>
      <c r="I50" s="30">
        <f t="shared" si="12"/>
        <v>559042.4</v>
      </c>
      <c r="J50" s="30"/>
    </row>
    <row r="51" spans="1:10" x14ac:dyDescent="0.25">
      <c r="A51" s="27" t="s">
        <v>14</v>
      </c>
      <c r="B51" s="28" t="s">
        <v>15</v>
      </c>
      <c r="C51" s="34"/>
      <c r="D51" s="35"/>
      <c r="E51" s="35"/>
      <c r="F51" s="35"/>
      <c r="G51" s="35"/>
      <c r="H51" s="35"/>
      <c r="I51" s="35"/>
      <c r="J51" s="36"/>
    </row>
    <row r="52" spans="1:10" x14ac:dyDescent="0.25">
      <c r="A52" s="7">
        <v>1</v>
      </c>
      <c r="B52" s="6" t="s">
        <v>16</v>
      </c>
      <c r="C52" s="8">
        <f t="shared" ref="C52:C53" si="13">D52</f>
        <v>2168628.75</v>
      </c>
      <c r="D52" s="8">
        <f t="shared" ref="D52:D53" si="14">SUM(E52,F52)</f>
        <v>2168628.75</v>
      </c>
      <c r="E52" s="8">
        <v>2168628.75</v>
      </c>
      <c r="F52" s="8">
        <v>0</v>
      </c>
      <c r="G52" s="8">
        <v>0</v>
      </c>
      <c r="H52" s="8">
        <v>0</v>
      </c>
      <c r="I52" s="8">
        <f t="shared" ref="I52:I53" si="15">SUM(E52+G52+H52)</f>
        <v>2168628.75</v>
      </c>
      <c r="J52" s="5"/>
    </row>
    <row r="53" spans="1:10" x14ac:dyDescent="0.25">
      <c r="A53" s="7">
        <v>2</v>
      </c>
      <c r="B53" s="6" t="s">
        <v>17</v>
      </c>
      <c r="C53" s="8">
        <f t="shared" si="13"/>
        <v>929958</v>
      </c>
      <c r="D53" s="8">
        <f t="shared" si="14"/>
        <v>929958</v>
      </c>
      <c r="E53" s="8">
        <v>929958</v>
      </c>
      <c r="F53" s="8">
        <v>0</v>
      </c>
      <c r="G53" s="8">
        <v>0</v>
      </c>
      <c r="H53" s="8">
        <v>0</v>
      </c>
      <c r="I53" s="8">
        <f t="shared" si="15"/>
        <v>929958</v>
      </c>
      <c r="J53" s="5"/>
    </row>
    <row r="54" spans="1:10" x14ac:dyDescent="0.25">
      <c r="A54" s="55" t="s">
        <v>18</v>
      </c>
      <c r="B54" s="55"/>
      <c r="C54" s="30">
        <f>SUM(C52:C53)</f>
        <v>3098586.75</v>
      </c>
      <c r="D54" s="30">
        <f t="shared" ref="D54" si="16">SUM(D52:D53)</f>
        <v>3098586.75</v>
      </c>
      <c r="E54" s="30">
        <f>SUM(E52:E53)</f>
        <v>3098586.75</v>
      </c>
      <c r="F54" s="30">
        <f t="shared" ref="F54:I54" si="17">SUM(F52:F53)</f>
        <v>0</v>
      </c>
      <c r="G54" s="30">
        <f t="shared" si="17"/>
        <v>0</v>
      </c>
      <c r="H54" s="30">
        <f t="shared" si="17"/>
        <v>0</v>
      </c>
      <c r="I54" s="30">
        <f t="shared" si="17"/>
        <v>3098586.75</v>
      </c>
      <c r="J54" s="30"/>
    </row>
    <row r="55" spans="1:10" x14ac:dyDescent="0.25">
      <c r="A55" s="27" t="s">
        <v>19</v>
      </c>
      <c r="B55" s="28" t="s">
        <v>20</v>
      </c>
      <c r="C55" s="34"/>
      <c r="D55" s="35"/>
      <c r="E55" s="35"/>
      <c r="F55" s="35"/>
      <c r="G55" s="35"/>
      <c r="H55" s="35"/>
      <c r="I55" s="35"/>
      <c r="J55" s="36"/>
    </row>
    <row r="56" spans="1:10" x14ac:dyDescent="0.25">
      <c r="A56" s="7">
        <v>1</v>
      </c>
      <c r="B56" s="6" t="s">
        <v>21</v>
      </c>
      <c r="C56" s="8">
        <f>D56</f>
        <v>332376.92</v>
      </c>
      <c r="D56" s="8">
        <f>SUM(E56,F56)</f>
        <v>332376.92</v>
      </c>
      <c r="E56" s="8">
        <v>332376.92</v>
      </c>
      <c r="F56" s="8">
        <v>0</v>
      </c>
      <c r="G56" s="8">
        <v>0</v>
      </c>
      <c r="H56" s="8">
        <v>0</v>
      </c>
      <c r="I56" s="8">
        <f>SUM(E56+G56+H56)</f>
        <v>332376.92</v>
      </c>
      <c r="J56" s="5"/>
    </row>
    <row r="57" spans="1:10" x14ac:dyDescent="0.25">
      <c r="A57" s="55" t="s">
        <v>22</v>
      </c>
      <c r="B57" s="55"/>
      <c r="C57" s="30">
        <f>SUM(C56)</f>
        <v>332376.92</v>
      </c>
      <c r="D57" s="30">
        <f t="shared" ref="D57:I57" si="18">SUM(D56)</f>
        <v>332376.92</v>
      </c>
      <c r="E57" s="30">
        <f t="shared" si="18"/>
        <v>332376.92</v>
      </c>
      <c r="F57" s="30">
        <f t="shared" si="18"/>
        <v>0</v>
      </c>
      <c r="G57" s="30">
        <f t="shared" si="18"/>
        <v>0</v>
      </c>
      <c r="H57" s="30">
        <f t="shared" si="18"/>
        <v>0</v>
      </c>
      <c r="I57" s="30">
        <f t="shared" si="18"/>
        <v>332376.92</v>
      </c>
      <c r="J57" s="27"/>
    </row>
    <row r="58" spans="1:10" x14ac:dyDescent="0.25">
      <c r="A58" s="27" t="s">
        <v>23</v>
      </c>
      <c r="B58" s="28" t="s">
        <v>24</v>
      </c>
      <c r="C58" s="34"/>
      <c r="D58" s="35"/>
      <c r="E58" s="35"/>
      <c r="F58" s="35"/>
      <c r="G58" s="35"/>
      <c r="H58" s="35"/>
      <c r="I58" s="35"/>
      <c r="J58" s="36"/>
    </row>
    <row r="59" spans="1:10" x14ac:dyDescent="0.25">
      <c r="A59" s="7">
        <v>1</v>
      </c>
      <c r="B59" s="6" t="s">
        <v>25</v>
      </c>
      <c r="C59" s="8">
        <f>D59</f>
        <v>83168</v>
      </c>
      <c r="D59" s="8">
        <f>SUM(E59,F59)</f>
        <v>83168</v>
      </c>
      <c r="E59" s="8">
        <v>83168</v>
      </c>
      <c r="F59" s="8">
        <v>0</v>
      </c>
      <c r="G59" s="8">
        <v>0</v>
      </c>
      <c r="H59" s="8">
        <v>0</v>
      </c>
      <c r="I59" s="8">
        <f>SUM(E59+G59+H59)</f>
        <v>83168</v>
      </c>
      <c r="J59" s="5"/>
    </row>
    <row r="60" spans="1:10" x14ac:dyDescent="0.25">
      <c r="A60" s="37" t="s">
        <v>72</v>
      </c>
      <c r="B60" s="37"/>
      <c r="C60" s="30">
        <f>SUM(C59)</f>
        <v>83168</v>
      </c>
      <c r="D60" s="30">
        <f t="shared" ref="D60:I60" si="19">SUM(D59)</f>
        <v>83168</v>
      </c>
      <c r="E60" s="30">
        <f t="shared" si="19"/>
        <v>83168</v>
      </c>
      <c r="F60" s="30">
        <f t="shared" si="19"/>
        <v>0</v>
      </c>
      <c r="G60" s="30">
        <f t="shared" si="19"/>
        <v>0</v>
      </c>
      <c r="H60" s="30">
        <f t="shared" si="19"/>
        <v>0</v>
      </c>
      <c r="I60" s="30">
        <f t="shared" si="19"/>
        <v>83168</v>
      </c>
      <c r="J60" s="27"/>
    </row>
    <row r="61" spans="1:10" x14ac:dyDescent="0.25">
      <c r="A61" s="55" t="s">
        <v>140</v>
      </c>
      <c r="B61" s="55"/>
      <c r="C61" s="30">
        <f t="shared" ref="C61" si="20">SUM(C27+C43+C50+C54+C57+C60)</f>
        <v>40613895.009999998</v>
      </c>
      <c r="D61" s="30">
        <f>SUM(D27+D43+D50+D54+D57+D60)</f>
        <v>40613895.009999998</v>
      </c>
      <c r="E61" s="30">
        <f t="shared" ref="E61:I61" si="21">SUM(E27+E43+E50+E54+E57+E60)</f>
        <v>40412728.609999999</v>
      </c>
      <c r="F61" s="30">
        <f t="shared" si="21"/>
        <v>201166.4</v>
      </c>
      <c r="G61" s="30">
        <f t="shared" si="21"/>
        <v>0</v>
      </c>
      <c r="H61" s="30">
        <f t="shared" si="21"/>
        <v>0</v>
      </c>
      <c r="I61" s="30">
        <f t="shared" si="21"/>
        <v>40412728.609999999</v>
      </c>
      <c r="J61" s="30"/>
    </row>
    <row r="62" spans="1:10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9"/>
    </row>
    <row r="63" spans="1:10" x14ac:dyDescent="0.25">
      <c r="A63" s="40" t="s">
        <v>138</v>
      </c>
      <c r="B63" s="41"/>
      <c r="C63" s="10">
        <f>D61</f>
        <v>40613895.009999998</v>
      </c>
      <c r="D63" s="42" t="s">
        <v>53</v>
      </c>
      <c r="E63" s="42"/>
      <c r="F63" s="42"/>
      <c r="G63" s="11" t="s">
        <v>59</v>
      </c>
      <c r="H63" s="10">
        <v>13624</v>
      </c>
      <c r="I63" s="11" t="s">
        <v>58</v>
      </c>
      <c r="J63" s="12">
        <v>5995.5</v>
      </c>
    </row>
    <row r="64" spans="1:10" x14ac:dyDescent="0.25">
      <c r="A64" s="13" t="s">
        <v>57</v>
      </c>
      <c r="B64" s="14">
        <v>1129.5</v>
      </c>
      <c r="C64" s="15" t="s">
        <v>56</v>
      </c>
      <c r="D64" s="14">
        <v>0</v>
      </c>
      <c r="E64" s="15" t="s">
        <v>55</v>
      </c>
      <c r="F64" s="14">
        <v>0</v>
      </c>
      <c r="G64" s="15" t="s">
        <v>54</v>
      </c>
      <c r="H64" s="14">
        <v>6393</v>
      </c>
      <c r="I64" s="15" t="s">
        <v>63</v>
      </c>
      <c r="J64" s="16">
        <f>SUM(H63+J63+B64+D64+F64+H64)</f>
        <v>27142</v>
      </c>
    </row>
    <row r="65" spans="1:10" x14ac:dyDescent="0.25">
      <c r="A65" s="43" t="s">
        <v>62</v>
      </c>
      <c r="B65" s="44"/>
      <c r="C65" s="17">
        <v>0</v>
      </c>
      <c r="D65" s="18" t="s">
        <v>60</v>
      </c>
      <c r="E65" s="17">
        <f>SUM(J64+C65)</f>
        <v>27142</v>
      </c>
      <c r="F65" s="45" t="s">
        <v>61</v>
      </c>
      <c r="G65" s="45"/>
      <c r="H65" s="45"/>
      <c r="I65" s="19"/>
      <c r="J65" s="20"/>
    </row>
    <row r="66" spans="1:10" x14ac:dyDescent="0.25">
      <c r="A66" s="21" t="s">
        <v>71</v>
      </c>
      <c r="B66" s="31" t="s">
        <v>121</v>
      </c>
      <c r="C66" s="31"/>
      <c r="D66" s="31"/>
      <c r="E66" s="31"/>
      <c r="F66" s="31"/>
      <c r="G66" s="31"/>
      <c r="H66" s="31"/>
      <c r="I66" s="31"/>
      <c r="J66" s="31"/>
    </row>
    <row r="67" spans="1:10" x14ac:dyDescent="0.25">
      <c r="A67" s="22"/>
      <c r="B67" s="32"/>
      <c r="C67" s="32"/>
      <c r="D67" s="32"/>
      <c r="E67" s="32"/>
      <c r="F67" s="32"/>
      <c r="G67" s="32"/>
      <c r="H67" s="32"/>
      <c r="I67" s="32"/>
      <c r="J67" s="32"/>
    </row>
    <row r="68" spans="1:10" x14ac:dyDescent="0.25">
      <c r="A68" s="22"/>
      <c r="B68" s="32"/>
      <c r="C68" s="32"/>
      <c r="D68" s="32"/>
      <c r="E68" s="32"/>
      <c r="F68" s="32"/>
      <c r="G68" s="32"/>
      <c r="H68" s="32"/>
      <c r="I68" s="32"/>
      <c r="J68" s="32"/>
    </row>
    <row r="69" spans="1:10" x14ac:dyDescent="0.25">
      <c r="A69" s="22"/>
      <c r="B69" s="32"/>
      <c r="C69" s="32"/>
      <c r="D69" s="32"/>
      <c r="E69" s="32"/>
      <c r="F69" s="32"/>
      <c r="G69" s="32"/>
      <c r="H69" s="32"/>
      <c r="I69" s="32"/>
      <c r="J69" s="32"/>
    </row>
    <row r="70" spans="1:10" x14ac:dyDescent="0.25">
      <c r="A70" s="22"/>
      <c r="B70" s="23"/>
      <c r="C70" s="23"/>
      <c r="D70" s="23"/>
      <c r="E70" s="23"/>
      <c r="F70" s="23"/>
      <c r="G70" s="23"/>
      <c r="H70" s="23"/>
      <c r="I70" s="23"/>
      <c r="J70" s="23"/>
    </row>
    <row r="71" spans="1:10" x14ac:dyDescent="0.25">
      <c r="B71" s="22"/>
      <c r="C71" s="22"/>
      <c r="D71" s="22"/>
      <c r="E71" s="22"/>
      <c r="F71" s="22"/>
      <c r="G71" s="22"/>
      <c r="H71" s="22"/>
      <c r="I71" s="22"/>
      <c r="J71" s="22"/>
    </row>
    <row r="73" spans="1:10" ht="16.5" x14ac:dyDescent="0.25">
      <c r="A73" s="33" t="s">
        <v>47</v>
      </c>
      <c r="B73" s="33"/>
      <c r="C73" s="24"/>
      <c r="D73" s="33" t="s">
        <v>48</v>
      </c>
      <c r="E73" s="33"/>
      <c r="F73" s="33"/>
      <c r="G73" s="24"/>
      <c r="H73" s="33" t="s">
        <v>49</v>
      </c>
      <c r="I73" s="33"/>
      <c r="J73" s="33"/>
    </row>
    <row r="74" spans="1:10" ht="21.75" x14ac:dyDescent="0.25">
      <c r="A74" s="50" t="s">
        <v>0</v>
      </c>
      <c r="B74" s="50"/>
      <c r="C74" s="50"/>
      <c r="D74" s="50"/>
      <c r="E74" s="50"/>
      <c r="F74" s="50"/>
      <c r="G74" s="50"/>
      <c r="H74" s="50"/>
      <c r="I74" s="50"/>
      <c r="J74" s="50"/>
    </row>
    <row r="75" spans="1:10" ht="19.5" x14ac:dyDescent="0.25">
      <c r="A75" s="51" t="s">
        <v>1</v>
      </c>
      <c r="B75" s="51"/>
      <c r="C75" s="51"/>
      <c r="D75" s="51"/>
      <c r="E75" s="51"/>
      <c r="F75" s="51"/>
      <c r="G75" s="51"/>
      <c r="H75" s="51"/>
      <c r="I75" s="51"/>
      <c r="J75" s="51"/>
    </row>
    <row r="76" spans="1:10" ht="19.5" x14ac:dyDescent="0.25">
      <c r="A76" s="52" t="s">
        <v>122</v>
      </c>
      <c r="B76" s="52"/>
      <c r="C76" s="52"/>
      <c r="D76" s="52"/>
      <c r="E76" s="52"/>
      <c r="F76" s="52"/>
      <c r="G76" s="52"/>
      <c r="H76" s="52"/>
      <c r="I76" s="52"/>
      <c r="J76" s="52"/>
    </row>
    <row r="77" spans="1:10" ht="16.5" x14ac:dyDescent="0.25">
      <c r="A77" s="53" t="s">
        <v>2</v>
      </c>
      <c r="B77" s="53" t="s">
        <v>3</v>
      </c>
      <c r="C77" s="53" t="s">
        <v>4</v>
      </c>
      <c r="D77" s="54" t="s">
        <v>75</v>
      </c>
      <c r="E77" s="54" t="s">
        <v>76</v>
      </c>
      <c r="F77" s="54" t="s">
        <v>77</v>
      </c>
      <c r="G77" s="53" t="s">
        <v>69</v>
      </c>
      <c r="H77" s="53"/>
      <c r="I77" s="54" t="s">
        <v>5</v>
      </c>
      <c r="J77" s="53" t="s">
        <v>6</v>
      </c>
    </row>
    <row r="78" spans="1:10" ht="33" x14ac:dyDescent="0.25">
      <c r="A78" s="53"/>
      <c r="B78" s="53"/>
      <c r="C78" s="53"/>
      <c r="D78" s="54"/>
      <c r="E78" s="54"/>
      <c r="F78" s="54"/>
      <c r="G78" s="2" t="s">
        <v>73</v>
      </c>
      <c r="H78" s="3" t="s">
        <v>74</v>
      </c>
      <c r="I78" s="54"/>
      <c r="J78" s="53"/>
    </row>
    <row r="79" spans="1:10" ht="16.5" x14ac:dyDescent="0.25">
      <c r="A79" s="4">
        <v>1</v>
      </c>
      <c r="B79" s="4">
        <v>2</v>
      </c>
      <c r="C79" s="4">
        <v>3</v>
      </c>
      <c r="D79" s="4" t="s">
        <v>50</v>
      </c>
      <c r="E79" s="4">
        <v>5</v>
      </c>
      <c r="F79" s="4">
        <v>6</v>
      </c>
      <c r="G79" s="4">
        <v>7</v>
      </c>
      <c r="H79" s="4">
        <v>8</v>
      </c>
      <c r="I79" s="4" t="s">
        <v>51</v>
      </c>
      <c r="J79" s="4">
        <v>10</v>
      </c>
    </row>
    <row r="80" spans="1:10" x14ac:dyDescent="0.25">
      <c r="A80" s="46"/>
      <c r="B80" s="47"/>
      <c r="C80" s="47"/>
      <c r="D80" s="47"/>
      <c r="E80" s="47"/>
      <c r="F80" s="47"/>
      <c r="G80" s="47"/>
      <c r="H80" s="47"/>
      <c r="I80" s="47"/>
      <c r="J80" s="48"/>
    </row>
    <row r="81" spans="1:10" x14ac:dyDescent="0.25">
      <c r="A81" s="27" t="s">
        <v>7</v>
      </c>
      <c r="B81" s="28" t="s">
        <v>8</v>
      </c>
      <c r="C81" s="46"/>
      <c r="D81" s="47"/>
      <c r="E81" s="47"/>
      <c r="F81" s="47"/>
      <c r="G81" s="47"/>
      <c r="H81" s="47"/>
      <c r="I81" s="47"/>
      <c r="J81" s="48"/>
    </row>
    <row r="82" spans="1:10" x14ac:dyDescent="0.25">
      <c r="A82" s="7">
        <v>1</v>
      </c>
      <c r="B82" s="26" t="s">
        <v>27</v>
      </c>
      <c r="C82" s="8">
        <f>SUM(D82+C9)</f>
        <v>9831533.7400000002</v>
      </c>
      <c r="D82" s="8">
        <f>SUM(E82,F82)</f>
        <v>6244357.3399999999</v>
      </c>
      <c r="E82" s="8">
        <v>6244357.3399999999</v>
      </c>
      <c r="F82" s="8">
        <v>0</v>
      </c>
      <c r="G82" s="8">
        <v>4053459.3</v>
      </c>
      <c r="H82" s="8">
        <v>0</v>
      </c>
      <c r="I82" s="8">
        <f>SUM(E82+G82+H82)</f>
        <v>10297816.640000001</v>
      </c>
      <c r="J82" s="5"/>
    </row>
    <row r="83" spans="1:10" x14ac:dyDescent="0.25">
      <c r="A83" s="7">
        <v>2</v>
      </c>
      <c r="B83" s="26" t="s">
        <v>28</v>
      </c>
      <c r="C83" s="8">
        <f t="shared" ref="C83:C99" si="22">SUM(D83+C10)</f>
        <v>8759055.7100000009</v>
      </c>
      <c r="D83" s="8">
        <f t="shared" ref="D83:D99" si="23">SUM(E83,F83)</f>
        <v>3401519.41</v>
      </c>
      <c r="E83" s="8">
        <v>3401519.41</v>
      </c>
      <c r="F83" s="8">
        <v>0</v>
      </c>
      <c r="G83" s="8">
        <v>3132474.7</v>
      </c>
      <c r="H83" s="8">
        <v>0</v>
      </c>
      <c r="I83" s="8">
        <f t="shared" ref="I83" si="24">SUM(E83+G83+H83)</f>
        <v>6533994.1100000003</v>
      </c>
      <c r="J83" s="5"/>
    </row>
    <row r="84" spans="1:10" x14ac:dyDescent="0.25">
      <c r="A84" s="7">
        <v>3</v>
      </c>
      <c r="B84" s="26" t="s">
        <v>29</v>
      </c>
      <c r="C84" s="8">
        <f t="shared" si="22"/>
        <v>26997017.869999997</v>
      </c>
      <c r="D84" s="8">
        <f t="shared" si="23"/>
        <v>12385077.869999999</v>
      </c>
      <c r="E84" s="8">
        <v>12385077.869999999</v>
      </c>
      <c r="F84" s="8">
        <v>0</v>
      </c>
      <c r="G84" s="8">
        <v>6237416</v>
      </c>
      <c r="H84" s="8">
        <v>0</v>
      </c>
      <c r="I84" s="8">
        <f>SUM(E84+G84+H84)</f>
        <v>18622493.869999997</v>
      </c>
      <c r="J84" s="5"/>
    </row>
    <row r="85" spans="1:10" x14ac:dyDescent="0.25">
      <c r="A85" s="7">
        <v>4</v>
      </c>
      <c r="B85" s="26" t="s">
        <v>30</v>
      </c>
      <c r="C85" s="8">
        <f t="shared" si="22"/>
        <v>758364.86</v>
      </c>
      <c r="D85" s="8">
        <f t="shared" si="23"/>
        <v>304064.86</v>
      </c>
      <c r="E85" s="8">
        <v>304064.86</v>
      </c>
      <c r="F85" s="8">
        <v>0</v>
      </c>
      <c r="G85" s="8">
        <v>212332</v>
      </c>
      <c r="H85" s="8">
        <v>0</v>
      </c>
      <c r="I85" s="8">
        <f t="shared" ref="I85:I99" si="25">SUM(E85+G85+H85)</f>
        <v>516396.86</v>
      </c>
      <c r="J85" s="5"/>
    </row>
    <row r="86" spans="1:10" x14ac:dyDescent="0.25">
      <c r="A86" s="7">
        <v>5</v>
      </c>
      <c r="B86" s="26" t="s">
        <v>25</v>
      </c>
      <c r="C86" s="8">
        <f t="shared" si="22"/>
        <v>1010026</v>
      </c>
      <c r="D86" s="8">
        <f t="shared" si="23"/>
        <v>673038</v>
      </c>
      <c r="E86" s="8">
        <v>673038</v>
      </c>
      <c r="F86" s="8">
        <v>0</v>
      </c>
      <c r="G86" s="8">
        <v>89250</v>
      </c>
      <c r="H86" s="8">
        <v>0</v>
      </c>
      <c r="I86" s="8">
        <f t="shared" si="25"/>
        <v>762288</v>
      </c>
      <c r="J86" s="5"/>
    </row>
    <row r="87" spans="1:10" x14ac:dyDescent="0.25">
      <c r="A87" s="7">
        <v>6</v>
      </c>
      <c r="B87" s="26" t="s">
        <v>32</v>
      </c>
      <c r="C87" s="8">
        <f t="shared" si="22"/>
        <v>5025937.5</v>
      </c>
      <c r="D87" s="8">
        <f t="shared" si="23"/>
        <v>3842250</v>
      </c>
      <c r="E87" s="8">
        <v>3842250</v>
      </c>
      <c r="F87" s="8">
        <v>0</v>
      </c>
      <c r="G87" s="8">
        <v>0</v>
      </c>
      <c r="H87" s="8">
        <v>0</v>
      </c>
      <c r="I87" s="8">
        <f t="shared" si="25"/>
        <v>3842250</v>
      </c>
      <c r="J87" s="5"/>
    </row>
    <row r="88" spans="1:10" x14ac:dyDescent="0.25">
      <c r="A88" s="7">
        <v>7</v>
      </c>
      <c r="B88" s="26" t="s">
        <v>31</v>
      </c>
      <c r="C88" s="8">
        <f t="shared" si="22"/>
        <v>1464512.5</v>
      </c>
      <c r="D88" s="8">
        <f t="shared" si="23"/>
        <v>992475</v>
      </c>
      <c r="E88" s="8">
        <v>992475</v>
      </c>
      <c r="F88" s="8">
        <v>0</v>
      </c>
      <c r="G88" s="8">
        <v>2475</v>
      </c>
      <c r="H88" s="8">
        <v>0</v>
      </c>
      <c r="I88" s="8">
        <f t="shared" si="25"/>
        <v>994950</v>
      </c>
      <c r="J88" s="5"/>
    </row>
    <row r="89" spans="1:10" x14ac:dyDescent="0.25">
      <c r="A89" s="7">
        <v>8</v>
      </c>
      <c r="B89" s="26" t="s">
        <v>33</v>
      </c>
      <c r="C89" s="8">
        <f t="shared" si="22"/>
        <v>93035</v>
      </c>
      <c r="D89" s="8">
        <f t="shared" si="23"/>
        <v>38255</v>
      </c>
      <c r="E89" s="8">
        <v>38255</v>
      </c>
      <c r="F89" s="8">
        <v>0</v>
      </c>
      <c r="G89" s="8">
        <v>0</v>
      </c>
      <c r="H89" s="8">
        <v>0</v>
      </c>
      <c r="I89" s="8">
        <f t="shared" si="25"/>
        <v>38255</v>
      </c>
      <c r="J89" s="5"/>
    </row>
    <row r="90" spans="1:10" x14ac:dyDescent="0.25">
      <c r="A90" s="7">
        <v>9</v>
      </c>
      <c r="B90" s="26" t="s">
        <v>52</v>
      </c>
      <c r="C90" s="8">
        <f t="shared" si="22"/>
        <v>216000</v>
      </c>
      <c r="D90" s="8">
        <f t="shared" si="23"/>
        <v>216000</v>
      </c>
      <c r="E90" s="8">
        <v>216000</v>
      </c>
      <c r="F90" s="8">
        <v>0</v>
      </c>
      <c r="G90" s="8">
        <v>207600</v>
      </c>
      <c r="H90" s="8">
        <v>0</v>
      </c>
      <c r="I90" s="8">
        <f t="shared" si="25"/>
        <v>423600</v>
      </c>
      <c r="J90" s="5"/>
    </row>
    <row r="91" spans="1:10" x14ac:dyDescent="0.25">
      <c r="A91" s="7">
        <v>10</v>
      </c>
      <c r="B91" s="26" t="s">
        <v>37</v>
      </c>
      <c r="C91" s="8">
        <f t="shared" si="22"/>
        <v>0</v>
      </c>
      <c r="D91" s="8">
        <f t="shared" si="23"/>
        <v>0</v>
      </c>
      <c r="E91" s="8">
        <v>0</v>
      </c>
      <c r="F91" s="8">
        <v>0</v>
      </c>
      <c r="G91" s="8">
        <v>0</v>
      </c>
      <c r="H91" s="8">
        <v>0</v>
      </c>
      <c r="I91" s="8">
        <f t="shared" si="25"/>
        <v>0</v>
      </c>
      <c r="J91" s="5"/>
    </row>
    <row r="92" spans="1:10" x14ac:dyDescent="0.25">
      <c r="A92" s="7">
        <v>11</v>
      </c>
      <c r="B92" s="26" t="s">
        <v>35</v>
      </c>
      <c r="C92" s="8">
        <f t="shared" si="22"/>
        <v>0</v>
      </c>
      <c r="D92" s="8">
        <f t="shared" si="23"/>
        <v>0</v>
      </c>
      <c r="E92" s="8">
        <v>0</v>
      </c>
      <c r="F92" s="8">
        <v>0</v>
      </c>
      <c r="G92" s="8">
        <v>0</v>
      </c>
      <c r="H92" s="8">
        <v>0</v>
      </c>
      <c r="I92" s="8">
        <f t="shared" si="25"/>
        <v>0</v>
      </c>
      <c r="J92" s="5"/>
    </row>
    <row r="93" spans="1:10" x14ac:dyDescent="0.25">
      <c r="A93" s="7">
        <v>12</v>
      </c>
      <c r="B93" s="26" t="s">
        <v>21</v>
      </c>
      <c r="C93" s="8">
        <f t="shared" si="22"/>
        <v>0</v>
      </c>
      <c r="D93" s="8">
        <f t="shared" si="23"/>
        <v>0</v>
      </c>
      <c r="E93" s="8">
        <v>0</v>
      </c>
      <c r="F93" s="8">
        <v>0</v>
      </c>
      <c r="G93" s="8">
        <v>0</v>
      </c>
      <c r="H93" s="8">
        <v>0</v>
      </c>
      <c r="I93" s="8">
        <f t="shared" si="25"/>
        <v>0</v>
      </c>
      <c r="J93" s="5"/>
    </row>
    <row r="94" spans="1:10" x14ac:dyDescent="0.25">
      <c r="A94" s="7">
        <v>13</v>
      </c>
      <c r="B94" s="26" t="s">
        <v>36</v>
      </c>
      <c r="C94" s="8">
        <f t="shared" si="22"/>
        <v>0</v>
      </c>
      <c r="D94" s="8">
        <f t="shared" si="23"/>
        <v>0</v>
      </c>
      <c r="E94" s="8">
        <v>0</v>
      </c>
      <c r="F94" s="8">
        <v>0</v>
      </c>
      <c r="G94" s="8">
        <v>0</v>
      </c>
      <c r="H94" s="8">
        <v>0</v>
      </c>
      <c r="I94" s="8">
        <f t="shared" si="25"/>
        <v>0</v>
      </c>
      <c r="J94" s="5"/>
    </row>
    <row r="95" spans="1:10" x14ac:dyDescent="0.25">
      <c r="A95" s="7">
        <v>14</v>
      </c>
      <c r="B95" s="26" t="s">
        <v>34</v>
      </c>
      <c r="C95" s="8">
        <f t="shared" si="22"/>
        <v>1094.3</v>
      </c>
      <c r="D95" s="8">
        <f t="shared" si="23"/>
        <v>1094.3</v>
      </c>
      <c r="E95" s="8">
        <v>1094.3</v>
      </c>
      <c r="F95" s="8">
        <v>0</v>
      </c>
      <c r="G95" s="8">
        <v>0</v>
      </c>
      <c r="H95" s="8">
        <v>0</v>
      </c>
      <c r="I95" s="8">
        <f t="shared" si="25"/>
        <v>1094.3</v>
      </c>
      <c r="J95" s="5"/>
    </row>
    <row r="96" spans="1:10" x14ac:dyDescent="0.25">
      <c r="A96" s="7">
        <v>15</v>
      </c>
      <c r="B96" s="26" t="s">
        <v>70</v>
      </c>
      <c r="C96" s="8">
        <f t="shared" si="22"/>
        <v>158500</v>
      </c>
      <c r="D96" s="8">
        <f t="shared" si="23"/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25"/>
        <v>0</v>
      </c>
      <c r="J96" s="5"/>
    </row>
    <row r="97" spans="1:10" x14ac:dyDescent="0.25">
      <c r="A97" s="7">
        <v>16</v>
      </c>
      <c r="B97" s="26" t="s">
        <v>38</v>
      </c>
      <c r="C97" s="8">
        <f t="shared" si="22"/>
        <v>122.4</v>
      </c>
      <c r="D97" s="8">
        <f t="shared" si="23"/>
        <v>122.4</v>
      </c>
      <c r="E97" s="8">
        <v>122.4</v>
      </c>
      <c r="F97" s="8">
        <v>0</v>
      </c>
      <c r="G97" s="8">
        <v>0</v>
      </c>
      <c r="H97" s="8">
        <v>0</v>
      </c>
      <c r="I97" s="8">
        <f t="shared" si="25"/>
        <v>122.4</v>
      </c>
      <c r="J97" s="5"/>
    </row>
    <row r="98" spans="1:10" x14ac:dyDescent="0.25">
      <c r="A98" s="7">
        <v>17</v>
      </c>
      <c r="B98" s="26" t="s">
        <v>40</v>
      </c>
      <c r="C98" s="8">
        <f t="shared" si="22"/>
        <v>108654</v>
      </c>
      <c r="D98" s="8">
        <f t="shared" si="23"/>
        <v>107000</v>
      </c>
      <c r="E98" s="8">
        <v>107000</v>
      </c>
      <c r="F98" s="8">
        <v>0</v>
      </c>
      <c r="G98" s="8">
        <v>65500</v>
      </c>
      <c r="H98" s="8">
        <v>0</v>
      </c>
      <c r="I98" s="8">
        <f t="shared" si="25"/>
        <v>172500</v>
      </c>
      <c r="J98" s="5"/>
    </row>
    <row r="99" spans="1:10" x14ac:dyDescent="0.25">
      <c r="A99" s="7">
        <v>18</v>
      </c>
      <c r="B99" s="26" t="s">
        <v>39</v>
      </c>
      <c r="C99" s="8">
        <f t="shared" si="22"/>
        <v>0</v>
      </c>
      <c r="D99" s="8">
        <f t="shared" si="23"/>
        <v>0</v>
      </c>
      <c r="E99" s="8">
        <v>0</v>
      </c>
      <c r="F99" s="8">
        <v>0</v>
      </c>
      <c r="G99" s="8">
        <v>0</v>
      </c>
      <c r="H99" s="8">
        <v>0</v>
      </c>
      <c r="I99" s="8">
        <f t="shared" si="25"/>
        <v>0</v>
      </c>
      <c r="J99" s="5"/>
    </row>
    <row r="100" spans="1:10" x14ac:dyDescent="0.25">
      <c r="A100" s="55" t="s">
        <v>10</v>
      </c>
      <c r="B100" s="55"/>
      <c r="C100" s="8">
        <f>SUM(C82:C99)</f>
        <v>54423853.879999995</v>
      </c>
      <c r="D100" s="8">
        <f t="shared" ref="D100:H100" si="26">SUM(D82:D99)</f>
        <v>28205254.179999996</v>
      </c>
      <c r="E100" s="8">
        <f t="shared" si="26"/>
        <v>28205254.179999996</v>
      </c>
      <c r="F100" s="8">
        <f t="shared" si="26"/>
        <v>0</v>
      </c>
      <c r="G100" s="8">
        <f t="shared" si="26"/>
        <v>14000507</v>
      </c>
      <c r="H100" s="8">
        <f t="shared" si="26"/>
        <v>0</v>
      </c>
      <c r="I100" s="8">
        <f>SUM(I82:I99)</f>
        <v>42205761.179999992</v>
      </c>
      <c r="J100" s="5"/>
    </row>
    <row r="101" spans="1:10" ht="31.5" x14ac:dyDescent="0.25">
      <c r="A101" s="27" t="s">
        <v>9</v>
      </c>
      <c r="B101" s="29" t="s">
        <v>64</v>
      </c>
      <c r="C101" s="34"/>
      <c r="D101" s="35"/>
      <c r="E101" s="35"/>
      <c r="F101" s="35"/>
      <c r="G101" s="35"/>
      <c r="H101" s="35"/>
      <c r="I101" s="35"/>
      <c r="J101" s="36"/>
    </row>
    <row r="102" spans="1:10" x14ac:dyDescent="0.25">
      <c r="A102" s="7">
        <v>1</v>
      </c>
      <c r="B102" s="26" t="s">
        <v>37</v>
      </c>
      <c r="C102" s="8">
        <f t="shared" ref="C102:C115" si="27">SUM(D102+C29)</f>
        <v>23241632.240000002</v>
      </c>
      <c r="D102" s="8">
        <f t="shared" ref="D102:D115" si="28">SUM(E102,F102)</f>
        <v>15403170</v>
      </c>
      <c r="E102" s="8">
        <v>15403170</v>
      </c>
      <c r="F102" s="8">
        <v>0</v>
      </c>
      <c r="G102" s="8">
        <v>0</v>
      </c>
      <c r="H102" s="8">
        <v>0</v>
      </c>
      <c r="I102" s="8">
        <f t="shared" ref="I102:I115" si="29">SUM(E102+G102+H102)</f>
        <v>15403170</v>
      </c>
      <c r="J102" s="5"/>
    </row>
    <row r="103" spans="1:10" x14ac:dyDescent="0.25">
      <c r="A103" s="7">
        <v>2</v>
      </c>
      <c r="B103" s="26" t="s">
        <v>32</v>
      </c>
      <c r="C103" s="8">
        <f t="shared" si="27"/>
        <v>1670468.81</v>
      </c>
      <c r="D103" s="8">
        <f t="shared" si="28"/>
        <v>883156.31</v>
      </c>
      <c r="E103" s="8">
        <v>883156.31</v>
      </c>
      <c r="F103" s="8">
        <v>0</v>
      </c>
      <c r="G103" s="8">
        <v>0</v>
      </c>
      <c r="H103" s="8">
        <v>0</v>
      </c>
      <c r="I103" s="8">
        <f t="shared" si="29"/>
        <v>883156.31</v>
      </c>
      <c r="J103" s="5"/>
    </row>
    <row r="104" spans="1:10" x14ac:dyDescent="0.25">
      <c r="A104" s="7">
        <v>3</v>
      </c>
      <c r="B104" s="26" t="s">
        <v>41</v>
      </c>
      <c r="C104" s="8">
        <f t="shared" si="27"/>
        <v>0</v>
      </c>
      <c r="D104" s="8">
        <f t="shared" si="28"/>
        <v>0</v>
      </c>
      <c r="E104" s="8">
        <v>0</v>
      </c>
      <c r="F104" s="8">
        <v>0</v>
      </c>
      <c r="G104" s="8">
        <v>0</v>
      </c>
      <c r="H104" s="8">
        <v>0</v>
      </c>
      <c r="I104" s="8">
        <f t="shared" si="29"/>
        <v>0</v>
      </c>
      <c r="J104" s="5"/>
    </row>
    <row r="105" spans="1:10" x14ac:dyDescent="0.25">
      <c r="A105" s="7">
        <v>4</v>
      </c>
      <c r="B105" s="26" t="s">
        <v>21</v>
      </c>
      <c r="C105" s="8">
        <f t="shared" si="27"/>
        <v>12202.5</v>
      </c>
      <c r="D105" s="8">
        <f t="shared" si="28"/>
        <v>7190</v>
      </c>
      <c r="E105" s="8">
        <v>7190</v>
      </c>
      <c r="F105" s="8">
        <v>0</v>
      </c>
      <c r="G105" s="8">
        <v>0</v>
      </c>
      <c r="H105" s="8">
        <v>0</v>
      </c>
      <c r="I105" s="8">
        <f t="shared" si="29"/>
        <v>7190</v>
      </c>
      <c r="J105" s="5"/>
    </row>
    <row r="106" spans="1:10" x14ac:dyDescent="0.25">
      <c r="A106" s="7">
        <v>5</v>
      </c>
      <c r="B106" s="26" t="s">
        <v>42</v>
      </c>
      <c r="C106" s="8">
        <f t="shared" si="27"/>
        <v>1708350</v>
      </c>
      <c r="D106" s="8">
        <f t="shared" si="28"/>
        <v>1006600</v>
      </c>
      <c r="E106" s="8">
        <v>1006600</v>
      </c>
      <c r="F106" s="8">
        <v>0</v>
      </c>
      <c r="G106" s="8">
        <v>0</v>
      </c>
      <c r="H106" s="8">
        <v>0</v>
      </c>
      <c r="I106" s="8">
        <f t="shared" si="29"/>
        <v>1006600</v>
      </c>
      <c r="J106" s="5"/>
    </row>
    <row r="107" spans="1:10" x14ac:dyDescent="0.25">
      <c r="A107" s="7">
        <v>6</v>
      </c>
      <c r="B107" s="26" t="s">
        <v>35</v>
      </c>
      <c r="C107" s="8">
        <f t="shared" si="27"/>
        <v>0</v>
      </c>
      <c r="D107" s="8">
        <f t="shared" si="28"/>
        <v>0</v>
      </c>
      <c r="E107" s="8">
        <v>0</v>
      </c>
      <c r="F107" s="8">
        <v>0</v>
      </c>
      <c r="G107" s="8">
        <v>0</v>
      </c>
      <c r="H107" s="8">
        <v>0</v>
      </c>
      <c r="I107" s="8">
        <f t="shared" si="29"/>
        <v>0</v>
      </c>
      <c r="J107" s="5"/>
    </row>
    <row r="108" spans="1:10" x14ac:dyDescent="0.25">
      <c r="A108" s="7">
        <v>7</v>
      </c>
      <c r="B108" s="26" t="s">
        <v>43</v>
      </c>
      <c r="C108" s="8">
        <f t="shared" si="27"/>
        <v>209500</v>
      </c>
      <c r="D108" s="8">
        <f t="shared" si="28"/>
        <v>209500</v>
      </c>
      <c r="E108" s="8">
        <v>209500</v>
      </c>
      <c r="F108" s="8">
        <v>0</v>
      </c>
      <c r="G108" s="8">
        <v>0</v>
      </c>
      <c r="H108" s="8">
        <v>0</v>
      </c>
      <c r="I108" s="8">
        <f t="shared" si="29"/>
        <v>209500</v>
      </c>
      <c r="J108" s="5"/>
    </row>
    <row r="109" spans="1:10" x14ac:dyDescent="0.25">
      <c r="A109" s="7">
        <v>8</v>
      </c>
      <c r="B109" s="26" t="s">
        <v>44</v>
      </c>
      <c r="C109" s="8">
        <f t="shared" si="27"/>
        <v>1791425</v>
      </c>
      <c r="D109" s="8">
        <f t="shared" si="28"/>
        <v>934930</v>
      </c>
      <c r="E109" s="8">
        <v>934930</v>
      </c>
      <c r="F109" s="8">
        <v>0</v>
      </c>
      <c r="G109" s="8">
        <v>0</v>
      </c>
      <c r="H109" s="8">
        <v>0</v>
      </c>
      <c r="I109" s="8">
        <f t="shared" si="29"/>
        <v>934930</v>
      </c>
      <c r="J109" s="5"/>
    </row>
    <row r="110" spans="1:10" x14ac:dyDescent="0.25">
      <c r="A110" s="7">
        <v>9</v>
      </c>
      <c r="B110" s="26" t="s">
        <v>45</v>
      </c>
      <c r="C110" s="8">
        <f t="shared" si="27"/>
        <v>0</v>
      </c>
      <c r="D110" s="8">
        <f t="shared" si="28"/>
        <v>0</v>
      </c>
      <c r="E110" s="8">
        <v>0</v>
      </c>
      <c r="F110" s="8">
        <v>0</v>
      </c>
      <c r="G110" s="8">
        <v>0</v>
      </c>
      <c r="H110" s="8">
        <v>0</v>
      </c>
      <c r="I110" s="8">
        <f t="shared" si="29"/>
        <v>0</v>
      </c>
      <c r="J110" s="5"/>
    </row>
    <row r="111" spans="1:10" x14ac:dyDescent="0.25">
      <c r="A111" s="7">
        <v>10</v>
      </c>
      <c r="B111" s="26" t="s">
        <v>33</v>
      </c>
      <c r="C111" s="8">
        <f t="shared" si="27"/>
        <v>0</v>
      </c>
      <c r="D111" s="8">
        <f t="shared" si="28"/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29"/>
        <v>0</v>
      </c>
      <c r="J111" s="5"/>
    </row>
    <row r="112" spans="1:10" x14ac:dyDescent="0.25">
      <c r="A112" s="7">
        <v>11</v>
      </c>
      <c r="B112" s="26" t="s">
        <v>25</v>
      </c>
      <c r="C112" s="8">
        <f t="shared" si="27"/>
        <v>298947</v>
      </c>
      <c r="D112" s="8">
        <f t="shared" si="28"/>
        <v>165858</v>
      </c>
      <c r="E112" s="8">
        <v>165858</v>
      </c>
      <c r="F112" s="8">
        <v>0</v>
      </c>
      <c r="G112" s="8">
        <v>0</v>
      </c>
      <c r="H112" s="8">
        <v>0</v>
      </c>
      <c r="I112" s="8">
        <f t="shared" si="29"/>
        <v>165858</v>
      </c>
      <c r="J112" s="5"/>
    </row>
    <row r="113" spans="1:10" x14ac:dyDescent="0.25">
      <c r="A113" s="7">
        <v>12</v>
      </c>
      <c r="B113" s="26" t="s">
        <v>67</v>
      </c>
      <c r="C113" s="8">
        <f t="shared" si="27"/>
        <v>55188</v>
      </c>
      <c r="D113" s="8">
        <f t="shared" si="28"/>
        <v>55188</v>
      </c>
      <c r="E113" s="8">
        <v>55188</v>
      </c>
      <c r="F113" s="8">
        <v>0</v>
      </c>
      <c r="G113" s="8">
        <v>0</v>
      </c>
      <c r="H113" s="8">
        <v>0</v>
      </c>
      <c r="I113" s="8">
        <f t="shared" si="29"/>
        <v>55188</v>
      </c>
      <c r="J113" s="5"/>
    </row>
    <row r="114" spans="1:10" x14ac:dyDescent="0.25">
      <c r="A114" s="7">
        <v>13</v>
      </c>
      <c r="B114" s="26" t="s">
        <v>68</v>
      </c>
      <c r="C114" s="8">
        <f t="shared" si="27"/>
        <v>0</v>
      </c>
      <c r="D114" s="8">
        <f t="shared" si="28"/>
        <v>0</v>
      </c>
      <c r="E114" s="8">
        <v>0</v>
      </c>
      <c r="F114" s="8">
        <v>0</v>
      </c>
      <c r="G114" s="8">
        <v>0</v>
      </c>
      <c r="H114" s="8">
        <v>0</v>
      </c>
      <c r="I114" s="8">
        <f t="shared" si="29"/>
        <v>0</v>
      </c>
      <c r="J114" s="5"/>
    </row>
    <row r="115" spans="1:10" x14ac:dyDescent="0.25">
      <c r="A115" s="7">
        <v>14</v>
      </c>
      <c r="B115" s="26" t="s">
        <v>66</v>
      </c>
      <c r="C115" s="8">
        <f t="shared" si="27"/>
        <v>0</v>
      </c>
      <c r="D115" s="8">
        <f t="shared" si="28"/>
        <v>0</v>
      </c>
      <c r="E115" s="8">
        <v>0</v>
      </c>
      <c r="F115" s="8">
        <v>0</v>
      </c>
      <c r="G115" s="8">
        <v>0</v>
      </c>
      <c r="H115" s="8">
        <v>0</v>
      </c>
      <c r="I115" s="8">
        <f t="shared" si="29"/>
        <v>0</v>
      </c>
      <c r="J115" s="5"/>
    </row>
    <row r="116" spans="1:10" x14ac:dyDescent="0.25">
      <c r="A116" s="56" t="s">
        <v>65</v>
      </c>
      <c r="B116" s="56"/>
      <c r="C116" s="8">
        <f>SUM(C102:C115)</f>
        <v>28987713.550000001</v>
      </c>
      <c r="D116" s="8">
        <f>SUM(D102:D115)</f>
        <v>18665592.310000002</v>
      </c>
      <c r="E116" s="8">
        <f t="shared" ref="E116:I116" si="30">SUM(E102:E115)</f>
        <v>18665592.310000002</v>
      </c>
      <c r="F116" s="8">
        <f t="shared" si="30"/>
        <v>0</v>
      </c>
      <c r="G116" s="8">
        <f t="shared" si="30"/>
        <v>0</v>
      </c>
      <c r="H116" s="8">
        <f t="shared" si="30"/>
        <v>0</v>
      </c>
      <c r="I116" s="8">
        <f t="shared" si="30"/>
        <v>18665592.310000002</v>
      </c>
      <c r="J116" s="8"/>
    </row>
    <row r="117" spans="1:10" x14ac:dyDescent="0.25">
      <c r="A117" s="27" t="s">
        <v>11</v>
      </c>
      <c r="B117" s="28" t="s">
        <v>12</v>
      </c>
      <c r="C117" s="34"/>
      <c r="D117" s="35"/>
      <c r="E117" s="35"/>
      <c r="F117" s="35"/>
      <c r="G117" s="35"/>
      <c r="H117" s="35"/>
      <c r="I117" s="35"/>
      <c r="J117" s="36"/>
    </row>
    <row r="118" spans="1:10" x14ac:dyDescent="0.25">
      <c r="A118" s="7">
        <v>1</v>
      </c>
      <c r="B118" s="26" t="s">
        <v>46</v>
      </c>
      <c r="C118" s="8">
        <f t="shared" ref="C118:C122" si="31">SUM(D118+C45)</f>
        <v>91120.3</v>
      </c>
      <c r="D118" s="8">
        <f t="shared" ref="D118:D122" si="32">SUM(E118,F118)</f>
        <v>48000.4</v>
      </c>
      <c r="E118" s="8">
        <v>48000.4</v>
      </c>
      <c r="F118" s="8">
        <v>0</v>
      </c>
      <c r="G118" s="8">
        <v>0</v>
      </c>
      <c r="H118" s="8">
        <v>0</v>
      </c>
      <c r="I118" s="8">
        <f t="shared" ref="I118:I122" si="33">SUM(E118+G118+H118)</f>
        <v>48000.4</v>
      </c>
      <c r="J118" s="5"/>
    </row>
    <row r="119" spans="1:10" x14ac:dyDescent="0.25">
      <c r="A119" s="7">
        <v>2</v>
      </c>
      <c r="B119" s="26" t="s">
        <v>25</v>
      </c>
      <c r="C119" s="8">
        <f t="shared" si="31"/>
        <v>82100</v>
      </c>
      <c r="D119" s="8">
        <f t="shared" si="32"/>
        <v>44240</v>
      </c>
      <c r="E119" s="8">
        <v>44240</v>
      </c>
      <c r="F119" s="8">
        <v>0</v>
      </c>
      <c r="G119" s="8">
        <v>0</v>
      </c>
      <c r="H119" s="8">
        <v>0</v>
      </c>
      <c r="I119" s="8">
        <f t="shared" si="33"/>
        <v>44240</v>
      </c>
      <c r="J119" s="5"/>
    </row>
    <row r="120" spans="1:10" x14ac:dyDescent="0.25">
      <c r="A120" s="7">
        <v>3</v>
      </c>
      <c r="B120" s="26" t="s">
        <v>32</v>
      </c>
      <c r="C120" s="8">
        <f t="shared" si="31"/>
        <v>701562.5</v>
      </c>
      <c r="D120" s="8">
        <f t="shared" si="32"/>
        <v>466250</v>
      </c>
      <c r="E120" s="8">
        <v>466250</v>
      </c>
      <c r="F120" s="8">
        <v>0</v>
      </c>
      <c r="G120" s="8">
        <v>0</v>
      </c>
      <c r="H120" s="8">
        <v>0</v>
      </c>
      <c r="I120" s="8">
        <f t="shared" si="33"/>
        <v>466250</v>
      </c>
      <c r="J120" s="5"/>
    </row>
    <row r="121" spans="1:10" x14ac:dyDescent="0.25">
      <c r="A121" s="7">
        <v>4</v>
      </c>
      <c r="B121" s="26" t="s">
        <v>44</v>
      </c>
      <c r="C121" s="8">
        <f t="shared" si="31"/>
        <v>628250</v>
      </c>
      <c r="D121" s="8">
        <f t="shared" si="32"/>
        <v>385500</v>
      </c>
      <c r="E121" s="8">
        <v>385500</v>
      </c>
      <c r="F121" s="8">
        <v>0</v>
      </c>
      <c r="G121" s="8">
        <v>0</v>
      </c>
      <c r="H121" s="8">
        <v>0</v>
      </c>
      <c r="I121" s="8">
        <f t="shared" si="33"/>
        <v>385500</v>
      </c>
      <c r="J121" s="5"/>
    </row>
    <row r="122" spans="1:10" x14ac:dyDescent="0.25">
      <c r="A122" s="7">
        <v>5</v>
      </c>
      <c r="B122" s="26" t="s">
        <v>39</v>
      </c>
      <c r="C122" s="8">
        <f t="shared" si="31"/>
        <v>0</v>
      </c>
      <c r="D122" s="8">
        <f t="shared" si="32"/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33"/>
        <v>0</v>
      </c>
      <c r="J122" s="5"/>
    </row>
    <row r="123" spans="1:10" x14ac:dyDescent="0.25">
      <c r="A123" s="55" t="s">
        <v>13</v>
      </c>
      <c r="B123" s="55"/>
      <c r="C123" s="8">
        <f>SUM(C118:C122)</f>
        <v>1503032.8</v>
      </c>
      <c r="D123" s="8">
        <f t="shared" ref="D123" si="34">SUM(D118:D122)</f>
        <v>943990.4</v>
      </c>
      <c r="E123" s="8">
        <f>SUM(E118:E122)</f>
        <v>943990.4</v>
      </c>
      <c r="F123" s="8">
        <f t="shared" ref="F123:I123" si="35">SUM(F118:F122)</f>
        <v>0</v>
      </c>
      <c r="G123" s="8">
        <f t="shared" si="35"/>
        <v>0</v>
      </c>
      <c r="H123" s="8">
        <f t="shared" si="35"/>
        <v>0</v>
      </c>
      <c r="I123" s="8">
        <f t="shared" si="35"/>
        <v>943990.4</v>
      </c>
      <c r="J123" s="8"/>
    </row>
    <row r="124" spans="1:10" x14ac:dyDescent="0.25">
      <c r="A124" s="27" t="s">
        <v>14</v>
      </c>
      <c r="B124" s="28" t="s">
        <v>15</v>
      </c>
      <c r="C124" s="34"/>
      <c r="D124" s="35"/>
      <c r="E124" s="35"/>
      <c r="F124" s="35"/>
      <c r="G124" s="35"/>
      <c r="H124" s="35"/>
      <c r="I124" s="35"/>
      <c r="J124" s="36"/>
    </row>
    <row r="125" spans="1:10" x14ac:dyDescent="0.25">
      <c r="A125" s="7">
        <v>1</v>
      </c>
      <c r="B125" s="26" t="s">
        <v>16</v>
      </c>
      <c r="C125" s="8">
        <f t="shared" ref="C125:C126" si="36">SUM(D125+C52)</f>
        <v>3417860</v>
      </c>
      <c r="D125" s="8">
        <f t="shared" ref="D125:D126" si="37">SUM(E125,F125)</f>
        <v>1249231.25</v>
      </c>
      <c r="E125" s="8">
        <v>1249231.25</v>
      </c>
      <c r="F125" s="8">
        <v>0</v>
      </c>
      <c r="G125" s="8">
        <v>0</v>
      </c>
      <c r="H125" s="8">
        <v>0</v>
      </c>
      <c r="I125" s="8">
        <f t="shared" ref="I125:I126" si="38">SUM(E125+G125+H125)</f>
        <v>1249231.25</v>
      </c>
      <c r="J125" s="5"/>
    </row>
    <row r="126" spans="1:10" x14ac:dyDescent="0.25">
      <c r="A126" s="7">
        <v>2</v>
      </c>
      <c r="B126" s="26" t="s">
        <v>17</v>
      </c>
      <c r="C126" s="8">
        <f t="shared" si="36"/>
        <v>1824963.55</v>
      </c>
      <c r="D126" s="8">
        <f t="shared" si="37"/>
        <v>895005.55</v>
      </c>
      <c r="E126" s="8">
        <v>895005.55</v>
      </c>
      <c r="F126" s="8">
        <v>0</v>
      </c>
      <c r="G126" s="8">
        <v>0</v>
      </c>
      <c r="H126" s="8">
        <v>0</v>
      </c>
      <c r="I126" s="8">
        <f t="shared" si="38"/>
        <v>895005.55</v>
      </c>
      <c r="J126" s="5"/>
    </row>
    <row r="127" spans="1:10" x14ac:dyDescent="0.25">
      <c r="A127" s="55" t="s">
        <v>18</v>
      </c>
      <c r="B127" s="55"/>
      <c r="C127" s="8">
        <f>SUM(C125:C126)</f>
        <v>5242823.55</v>
      </c>
      <c r="D127" s="8">
        <f t="shared" ref="D127" si="39">SUM(D125:D126)</f>
        <v>2144236.7999999998</v>
      </c>
      <c r="E127" s="8">
        <f>SUM(E125:E126)</f>
        <v>2144236.7999999998</v>
      </c>
      <c r="F127" s="8">
        <f t="shared" ref="F127:I127" si="40">SUM(F125:F126)</f>
        <v>0</v>
      </c>
      <c r="G127" s="8">
        <f t="shared" si="40"/>
        <v>0</v>
      </c>
      <c r="H127" s="8">
        <f t="shared" si="40"/>
        <v>0</v>
      </c>
      <c r="I127" s="8">
        <f t="shared" si="40"/>
        <v>2144236.7999999998</v>
      </c>
      <c r="J127" s="8"/>
    </row>
    <row r="128" spans="1:10" x14ac:dyDescent="0.25">
      <c r="A128" s="27" t="s">
        <v>19</v>
      </c>
      <c r="B128" s="28" t="s">
        <v>20</v>
      </c>
      <c r="C128" s="34"/>
      <c r="D128" s="35"/>
      <c r="E128" s="35"/>
      <c r="F128" s="35"/>
      <c r="G128" s="35"/>
      <c r="H128" s="35"/>
      <c r="I128" s="35"/>
      <c r="J128" s="36"/>
    </row>
    <row r="129" spans="1:10" x14ac:dyDescent="0.25">
      <c r="A129" s="7">
        <v>1</v>
      </c>
      <c r="B129" s="26" t="s">
        <v>21</v>
      </c>
      <c r="C129" s="8">
        <f>SUM(D129+C56)</f>
        <v>686453.12</v>
      </c>
      <c r="D129" s="8">
        <f>SUM(E129,F129)</f>
        <v>354076.2</v>
      </c>
      <c r="E129" s="8">
        <v>354076.2</v>
      </c>
      <c r="F129" s="8">
        <v>0</v>
      </c>
      <c r="G129" s="8">
        <v>0</v>
      </c>
      <c r="H129" s="8">
        <v>0</v>
      </c>
      <c r="I129" s="8">
        <f>SUM(E129+G129+H129)</f>
        <v>354076.2</v>
      </c>
      <c r="J129" s="5"/>
    </row>
    <row r="130" spans="1:10" x14ac:dyDescent="0.25">
      <c r="A130" s="55" t="s">
        <v>22</v>
      </c>
      <c r="B130" s="55"/>
      <c r="C130" s="8">
        <f>SUM(C129)</f>
        <v>686453.12</v>
      </c>
      <c r="D130" s="8">
        <f t="shared" ref="D130:I130" si="41">SUM(D129)</f>
        <v>354076.2</v>
      </c>
      <c r="E130" s="8">
        <f t="shared" si="41"/>
        <v>354076.2</v>
      </c>
      <c r="F130" s="8">
        <f t="shared" si="41"/>
        <v>0</v>
      </c>
      <c r="G130" s="8">
        <f t="shared" si="41"/>
        <v>0</v>
      </c>
      <c r="H130" s="8">
        <f t="shared" si="41"/>
        <v>0</v>
      </c>
      <c r="I130" s="8">
        <f t="shared" si="41"/>
        <v>354076.2</v>
      </c>
      <c r="J130" s="5"/>
    </row>
    <row r="131" spans="1:10" x14ac:dyDescent="0.25">
      <c r="A131" s="27" t="s">
        <v>23</v>
      </c>
      <c r="B131" s="28" t="s">
        <v>24</v>
      </c>
      <c r="C131" s="34"/>
      <c r="D131" s="35"/>
      <c r="E131" s="35"/>
      <c r="F131" s="35"/>
      <c r="G131" s="35"/>
      <c r="H131" s="35"/>
      <c r="I131" s="35"/>
      <c r="J131" s="36"/>
    </row>
    <row r="132" spans="1:10" x14ac:dyDescent="0.25">
      <c r="A132" s="7">
        <v>1</v>
      </c>
      <c r="B132" s="26" t="s">
        <v>25</v>
      </c>
      <c r="C132" s="8">
        <f>SUM(D132+C59)</f>
        <v>181240</v>
      </c>
      <c r="D132" s="8">
        <f>SUM(E132,F132)</f>
        <v>98072</v>
      </c>
      <c r="E132" s="8">
        <v>98072</v>
      </c>
      <c r="F132" s="8">
        <v>0</v>
      </c>
      <c r="G132" s="8">
        <v>0</v>
      </c>
      <c r="H132" s="8">
        <v>0</v>
      </c>
      <c r="I132" s="8">
        <f>SUM(E132+G132+H132)</f>
        <v>98072</v>
      </c>
      <c r="J132" s="5"/>
    </row>
    <row r="133" spans="1:10" x14ac:dyDescent="0.25">
      <c r="A133" s="37" t="s">
        <v>72</v>
      </c>
      <c r="B133" s="37"/>
      <c r="C133" s="8">
        <f>SUM(C132)</f>
        <v>181240</v>
      </c>
      <c r="D133" s="8">
        <f t="shared" ref="D133:I133" si="42">SUM(D132)</f>
        <v>98072</v>
      </c>
      <c r="E133" s="8">
        <f t="shared" si="42"/>
        <v>98072</v>
      </c>
      <c r="F133" s="8">
        <f t="shared" si="42"/>
        <v>0</v>
      </c>
      <c r="G133" s="8">
        <f t="shared" si="42"/>
        <v>0</v>
      </c>
      <c r="H133" s="8">
        <f t="shared" si="42"/>
        <v>0</v>
      </c>
      <c r="I133" s="8">
        <f t="shared" si="42"/>
        <v>98072</v>
      </c>
      <c r="J133" s="5"/>
    </row>
    <row r="134" spans="1:10" x14ac:dyDescent="0.25">
      <c r="A134" s="55" t="s">
        <v>26</v>
      </c>
      <c r="B134" s="55"/>
      <c r="C134" s="8">
        <f t="shared" ref="C134" si="43">SUM(C100+C116+C123+C127+C130+C133)</f>
        <v>91025116.899999991</v>
      </c>
      <c r="D134" s="8">
        <f>SUM(D100+D116+D123+D127+D130+D133)</f>
        <v>50411221.889999993</v>
      </c>
      <c r="E134" s="8">
        <f t="shared" ref="E134:I134" si="44">SUM(E100+E116+E123+E127+E130+E133)</f>
        <v>50411221.889999993</v>
      </c>
      <c r="F134" s="8">
        <f t="shared" si="44"/>
        <v>0</v>
      </c>
      <c r="G134" s="8">
        <f t="shared" si="44"/>
        <v>14000507</v>
      </c>
      <c r="H134" s="8">
        <f t="shared" si="44"/>
        <v>0</v>
      </c>
      <c r="I134" s="8">
        <f t="shared" si="44"/>
        <v>64411728.889999993</v>
      </c>
      <c r="J134" s="8"/>
    </row>
    <row r="135" spans="1:10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9"/>
    </row>
    <row r="136" spans="1:10" x14ac:dyDescent="0.25">
      <c r="A136" s="40" t="s">
        <v>78</v>
      </c>
      <c r="B136" s="41"/>
      <c r="C136" s="10">
        <f>D134</f>
        <v>50411221.889999993</v>
      </c>
      <c r="D136" s="42" t="s">
        <v>53</v>
      </c>
      <c r="E136" s="42"/>
      <c r="F136" s="42"/>
      <c r="G136" s="11" t="s">
        <v>59</v>
      </c>
      <c r="H136" s="10">
        <v>39427.5</v>
      </c>
      <c r="I136" s="11" t="s">
        <v>58</v>
      </c>
      <c r="J136" s="12">
        <v>7539</v>
      </c>
    </row>
    <row r="137" spans="1:10" x14ac:dyDescent="0.25">
      <c r="A137" s="13" t="s">
        <v>57</v>
      </c>
      <c r="B137" s="14">
        <v>2238</v>
      </c>
      <c r="C137" s="15" t="s">
        <v>56</v>
      </c>
      <c r="D137" s="14">
        <v>0</v>
      </c>
      <c r="E137" s="15" t="s">
        <v>55</v>
      </c>
      <c r="F137" s="14">
        <v>0</v>
      </c>
      <c r="G137" s="15" t="s">
        <v>54</v>
      </c>
      <c r="H137" s="14">
        <v>9261</v>
      </c>
      <c r="I137" s="15" t="s">
        <v>63</v>
      </c>
      <c r="J137" s="16">
        <f>SUM(H136+J136+B137+D137+F137+H137)</f>
        <v>58465.5</v>
      </c>
    </row>
    <row r="138" spans="1:10" x14ac:dyDescent="0.25">
      <c r="A138" s="43" t="s">
        <v>62</v>
      </c>
      <c r="B138" s="44"/>
      <c r="C138" s="17">
        <f>SUM(E65)</f>
        <v>27142</v>
      </c>
      <c r="D138" s="18" t="s">
        <v>60</v>
      </c>
      <c r="E138" s="17">
        <f>SUM(J137+C138)</f>
        <v>85607.5</v>
      </c>
      <c r="F138" s="45" t="s">
        <v>61</v>
      </c>
      <c r="G138" s="45"/>
      <c r="H138" s="45"/>
      <c r="I138" s="19"/>
      <c r="J138" s="20"/>
    </row>
    <row r="139" spans="1:10" x14ac:dyDescent="0.25">
      <c r="A139" s="21" t="s">
        <v>71</v>
      </c>
      <c r="B139" s="31" t="s">
        <v>121</v>
      </c>
      <c r="C139" s="31"/>
      <c r="D139" s="31"/>
      <c r="E139" s="31"/>
      <c r="F139" s="31"/>
      <c r="G139" s="31"/>
      <c r="H139" s="31"/>
      <c r="I139" s="31"/>
      <c r="J139" s="31"/>
    </row>
    <row r="140" spans="1:10" x14ac:dyDescent="0.25">
      <c r="A140" s="22"/>
      <c r="B140" s="32"/>
      <c r="C140" s="32"/>
      <c r="D140" s="32"/>
      <c r="E140" s="32"/>
      <c r="F140" s="32"/>
      <c r="G140" s="32"/>
      <c r="H140" s="32"/>
      <c r="I140" s="32"/>
      <c r="J140" s="32"/>
    </row>
    <row r="141" spans="1:10" x14ac:dyDescent="0.25">
      <c r="A141" s="22"/>
      <c r="B141" s="32"/>
      <c r="C141" s="32"/>
      <c r="D141" s="32"/>
      <c r="E141" s="32"/>
      <c r="F141" s="32"/>
      <c r="G141" s="32"/>
      <c r="H141" s="32"/>
      <c r="I141" s="32"/>
      <c r="J141" s="32"/>
    </row>
    <row r="142" spans="1:10" x14ac:dyDescent="0.25">
      <c r="A142" s="22"/>
      <c r="B142" s="32"/>
      <c r="C142" s="32"/>
      <c r="D142" s="32"/>
      <c r="E142" s="32"/>
      <c r="F142" s="32"/>
      <c r="G142" s="32"/>
      <c r="H142" s="32"/>
      <c r="I142" s="32"/>
      <c r="J142" s="32"/>
    </row>
    <row r="143" spans="1:10" x14ac:dyDescent="0.25">
      <c r="A143" s="22"/>
      <c r="B143" s="23"/>
      <c r="C143" s="23"/>
      <c r="D143" s="23"/>
      <c r="E143" s="23"/>
      <c r="F143" s="23"/>
      <c r="G143" s="23"/>
      <c r="H143" s="23"/>
      <c r="I143" s="23"/>
      <c r="J143" s="23"/>
    </row>
    <row r="144" spans="1:10" x14ac:dyDescent="0.25">
      <c r="B144" s="22"/>
      <c r="C144" s="22"/>
      <c r="D144" s="22"/>
      <c r="E144" s="22"/>
      <c r="F144" s="22"/>
      <c r="G144" s="22"/>
      <c r="H144" s="22"/>
      <c r="I144" s="22"/>
      <c r="J144" s="22"/>
    </row>
    <row r="146" spans="1:10" ht="16.5" x14ac:dyDescent="0.25">
      <c r="A146" s="33" t="s">
        <v>47</v>
      </c>
      <c r="B146" s="33"/>
      <c r="C146" s="24"/>
      <c r="D146" s="33" t="s">
        <v>48</v>
      </c>
      <c r="E146" s="33"/>
      <c r="F146" s="33"/>
      <c r="G146" s="24"/>
      <c r="H146" s="33" t="s">
        <v>49</v>
      </c>
      <c r="I146" s="33"/>
      <c r="J146" s="33"/>
    </row>
    <row r="147" spans="1:10" ht="16.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</row>
    <row r="148" spans="1:10" ht="21.75" x14ac:dyDescent="0.25">
      <c r="A148" s="50" t="s">
        <v>0</v>
      </c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9.5" x14ac:dyDescent="0.25">
      <c r="A149" s="51" t="s">
        <v>1</v>
      </c>
      <c r="B149" s="51"/>
      <c r="C149" s="51"/>
      <c r="D149" s="51"/>
      <c r="E149" s="51"/>
      <c r="F149" s="51"/>
      <c r="G149" s="51"/>
      <c r="H149" s="51"/>
      <c r="I149" s="51"/>
      <c r="J149" s="51"/>
    </row>
    <row r="150" spans="1:10" ht="19.5" x14ac:dyDescent="0.25">
      <c r="A150" s="52" t="s">
        <v>123</v>
      </c>
      <c r="B150" s="52"/>
      <c r="C150" s="52"/>
      <c r="D150" s="52"/>
      <c r="E150" s="52"/>
      <c r="F150" s="52"/>
      <c r="G150" s="52"/>
      <c r="H150" s="52"/>
      <c r="I150" s="52"/>
      <c r="J150" s="52"/>
    </row>
    <row r="151" spans="1:10" ht="16.5" x14ac:dyDescent="0.25">
      <c r="A151" s="53" t="s">
        <v>2</v>
      </c>
      <c r="B151" s="53" t="s">
        <v>3</v>
      </c>
      <c r="C151" s="53" t="s">
        <v>4</v>
      </c>
      <c r="D151" s="54" t="s">
        <v>80</v>
      </c>
      <c r="E151" s="54" t="s">
        <v>81</v>
      </c>
      <c r="F151" s="54" t="s">
        <v>82</v>
      </c>
      <c r="G151" s="53" t="s">
        <v>69</v>
      </c>
      <c r="H151" s="53"/>
      <c r="I151" s="54" t="s">
        <v>5</v>
      </c>
      <c r="J151" s="53" t="s">
        <v>6</v>
      </c>
    </row>
    <row r="152" spans="1:10" ht="33" x14ac:dyDescent="0.25">
      <c r="A152" s="53"/>
      <c r="B152" s="53"/>
      <c r="C152" s="53"/>
      <c r="D152" s="54"/>
      <c r="E152" s="54"/>
      <c r="F152" s="54"/>
      <c r="G152" s="2" t="s">
        <v>73</v>
      </c>
      <c r="H152" s="3" t="s">
        <v>74</v>
      </c>
      <c r="I152" s="54"/>
      <c r="J152" s="53"/>
    </row>
    <row r="153" spans="1:10" ht="16.5" x14ac:dyDescent="0.25">
      <c r="A153" s="4">
        <v>1</v>
      </c>
      <c r="B153" s="4">
        <v>2</v>
      </c>
      <c r="C153" s="4">
        <v>3</v>
      </c>
      <c r="D153" s="4" t="s">
        <v>50</v>
      </c>
      <c r="E153" s="4">
        <v>5</v>
      </c>
      <c r="F153" s="4">
        <v>6</v>
      </c>
      <c r="G153" s="4">
        <v>7</v>
      </c>
      <c r="H153" s="4">
        <v>8</v>
      </c>
      <c r="I153" s="4" t="s">
        <v>51</v>
      </c>
      <c r="J153" s="4">
        <v>10</v>
      </c>
    </row>
    <row r="154" spans="1:10" x14ac:dyDescent="0.25">
      <c r="A154" s="46"/>
      <c r="B154" s="47"/>
      <c r="C154" s="47"/>
      <c r="D154" s="47"/>
      <c r="E154" s="47"/>
      <c r="F154" s="47"/>
      <c r="G154" s="47"/>
      <c r="H154" s="47"/>
      <c r="I154" s="47"/>
      <c r="J154" s="48"/>
    </row>
    <row r="155" spans="1:10" x14ac:dyDescent="0.25">
      <c r="A155" s="5" t="s">
        <v>7</v>
      </c>
      <c r="B155" s="6" t="s">
        <v>8</v>
      </c>
      <c r="C155" s="46"/>
      <c r="D155" s="47"/>
      <c r="E155" s="47"/>
      <c r="F155" s="47"/>
      <c r="G155" s="47"/>
      <c r="H155" s="47"/>
      <c r="I155" s="47"/>
      <c r="J155" s="48"/>
    </row>
    <row r="156" spans="1:10" x14ac:dyDescent="0.25">
      <c r="A156" s="7">
        <v>1</v>
      </c>
      <c r="B156" s="26" t="s">
        <v>27</v>
      </c>
      <c r="C156" s="8">
        <f t="shared" ref="C156:C173" si="45">SUM(D156+C82)</f>
        <v>14588471.379999999</v>
      </c>
      <c r="D156" s="8">
        <f>SUM(E156,F156)</f>
        <v>4756937.6399999997</v>
      </c>
      <c r="E156" s="8">
        <v>4756937.6399999997</v>
      </c>
      <c r="F156" s="8">
        <v>0</v>
      </c>
      <c r="G156" s="8">
        <v>0</v>
      </c>
      <c r="H156" s="8">
        <v>0</v>
      </c>
      <c r="I156" s="8">
        <f>SUM(E156+G156+H156)</f>
        <v>4756937.6399999997</v>
      </c>
      <c r="J156" s="5"/>
    </row>
    <row r="157" spans="1:10" x14ac:dyDescent="0.25">
      <c r="A157" s="7">
        <v>2</v>
      </c>
      <c r="B157" s="26" t="s">
        <v>28</v>
      </c>
      <c r="C157" s="8">
        <f t="shared" si="45"/>
        <v>13939813.260000002</v>
      </c>
      <c r="D157" s="8">
        <f t="shared" ref="D157:D173" si="46">SUM(E157,F157)</f>
        <v>5180757.55</v>
      </c>
      <c r="E157" s="8">
        <v>5180757.55</v>
      </c>
      <c r="F157" s="8">
        <v>0</v>
      </c>
      <c r="G157" s="8">
        <v>0</v>
      </c>
      <c r="H157" s="8">
        <v>0</v>
      </c>
      <c r="I157" s="8">
        <f t="shared" ref="I157" si="47">SUM(E157+G157+H157)</f>
        <v>5180757.55</v>
      </c>
      <c r="J157" s="5"/>
    </row>
    <row r="158" spans="1:10" x14ac:dyDescent="0.25">
      <c r="A158" s="7">
        <v>3</v>
      </c>
      <c r="B158" s="26" t="s">
        <v>29</v>
      </c>
      <c r="C158" s="8">
        <f t="shared" si="45"/>
        <v>54359602.869999997</v>
      </c>
      <c r="D158" s="8">
        <f t="shared" si="46"/>
        <v>27362585</v>
      </c>
      <c r="E158" s="8">
        <v>27362585</v>
      </c>
      <c r="F158" s="8">
        <v>0</v>
      </c>
      <c r="G158" s="8">
        <v>0</v>
      </c>
      <c r="H158" s="8">
        <v>0</v>
      </c>
      <c r="I158" s="8">
        <f>SUM(E158+G158+H158)</f>
        <v>27362585</v>
      </c>
      <c r="J158" s="5"/>
    </row>
    <row r="159" spans="1:10" x14ac:dyDescent="0.25">
      <c r="A159" s="7">
        <v>4</v>
      </c>
      <c r="B159" s="26" t="s">
        <v>30</v>
      </c>
      <c r="C159" s="8">
        <f t="shared" si="45"/>
        <v>1110816.8599999999</v>
      </c>
      <c r="D159" s="8">
        <f t="shared" si="46"/>
        <v>352452</v>
      </c>
      <c r="E159" s="8">
        <v>352452</v>
      </c>
      <c r="F159" s="8">
        <v>0</v>
      </c>
      <c r="G159" s="8">
        <v>0</v>
      </c>
      <c r="H159" s="8">
        <v>0</v>
      </c>
      <c r="I159" s="8">
        <f t="shared" ref="I159:I173" si="48">SUM(E159+G159+H159)</f>
        <v>352452</v>
      </c>
      <c r="J159" s="5"/>
    </row>
    <row r="160" spans="1:10" x14ac:dyDescent="0.25">
      <c r="A160" s="7">
        <v>5</v>
      </c>
      <c r="B160" s="26" t="s">
        <v>25</v>
      </c>
      <c r="C160" s="8">
        <f t="shared" si="45"/>
        <v>1501400</v>
      </c>
      <c r="D160" s="8">
        <f t="shared" si="46"/>
        <v>491374</v>
      </c>
      <c r="E160" s="8">
        <v>491374</v>
      </c>
      <c r="F160" s="8">
        <v>0</v>
      </c>
      <c r="G160" s="8">
        <v>0</v>
      </c>
      <c r="H160" s="8">
        <v>0</v>
      </c>
      <c r="I160" s="8">
        <f t="shared" si="48"/>
        <v>491374</v>
      </c>
      <c r="J160" s="5"/>
    </row>
    <row r="161" spans="1:10" x14ac:dyDescent="0.25">
      <c r="A161" s="7">
        <v>6</v>
      </c>
      <c r="B161" s="26" t="s">
        <v>32</v>
      </c>
      <c r="C161" s="8">
        <f t="shared" si="45"/>
        <v>7062375</v>
      </c>
      <c r="D161" s="8">
        <f t="shared" si="46"/>
        <v>2036437.5</v>
      </c>
      <c r="E161" s="8">
        <v>2036437.5</v>
      </c>
      <c r="F161" s="8">
        <v>0</v>
      </c>
      <c r="G161" s="8">
        <v>0</v>
      </c>
      <c r="H161" s="8">
        <v>0</v>
      </c>
      <c r="I161" s="8">
        <f t="shared" si="48"/>
        <v>2036437.5</v>
      </c>
      <c r="J161" s="5"/>
    </row>
    <row r="162" spans="1:10" x14ac:dyDescent="0.25">
      <c r="A162" s="7">
        <v>7</v>
      </c>
      <c r="B162" s="26" t="s">
        <v>31</v>
      </c>
      <c r="C162" s="8">
        <f t="shared" si="45"/>
        <v>2360050</v>
      </c>
      <c r="D162" s="8">
        <f t="shared" si="46"/>
        <v>895537.5</v>
      </c>
      <c r="E162" s="8">
        <v>895537.5</v>
      </c>
      <c r="F162" s="8">
        <v>0</v>
      </c>
      <c r="G162" s="8">
        <v>0</v>
      </c>
      <c r="H162" s="8">
        <v>0</v>
      </c>
      <c r="I162" s="8">
        <f t="shared" si="48"/>
        <v>895537.5</v>
      </c>
      <c r="J162" s="5"/>
    </row>
    <row r="163" spans="1:10" x14ac:dyDescent="0.25">
      <c r="A163" s="7">
        <v>8</v>
      </c>
      <c r="B163" s="26" t="s">
        <v>33</v>
      </c>
      <c r="C163" s="8">
        <f t="shared" si="45"/>
        <v>158820</v>
      </c>
      <c r="D163" s="8">
        <f t="shared" si="46"/>
        <v>65785</v>
      </c>
      <c r="E163" s="8">
        <v>65785</v>
      </c>
      <c r="F163" s="8">
        <v>0</v>
      </c>
      <c r="G163" s="8">
        <v>0</v>
      </c>
      <c r="H163" s="8">
        <v>0</v>
      </c>
      <c r="I163" s="8">
        <f t="shared" si="48"/>
        <v>65785</v>
      </c>
      <c r="J163" s="5"/>
    </row>
    <row r="164" spans="1:10" x14ac:dyDescent="0.25">
      <c r="A164" s="7">
        <v>9</v>
      </c>
      <c r="B164" s="26" t="s">
        <v>52</v>
      </c>
      <c r="C164" s="8">
        <f t="shared" si="45"/>
        <v>480900</v>
      </c>
      <c r="D164" s="8">
        <f t="shared" si="46"/>
        <v>264900</v>
      </c>
      <c r="E164" s="8">
        <v>264900</v>
      </c>
      <c r="F164" s="8">
        <v>0</v>
      </c>
      <c r="G164" s="8">
        <v>0</v>
      </c>
      <c r="H164" s="8">
        <v>0</v>
      </c>
      <c r="I164" s="8">
        <f t="shared" si="48"/>
        <v>264900</v>
      </c>
      <c r="J164" s="5"/>
    </row>
    <row r="165" spans="1:10" x14ac:dyDescent="0.25">
      <c r="A165" s="7">
        <v>10</v>
      </c>
      <c r="B165" s="26" t="s">
        <v>37</v>
      </c>
      <c r="C165" s="8">
        <f t="shared" si="45"/>
        <v>0</v>
      </c>
      <c r="D165" s="8">
        <f t="shared" si="46"/>
        <v>0</v>
      </c>
      <c r="E165" s="8">
        <v>0</v>
      </c>
      <c r="F165" s="8">
        <v>0</v>
      </c>
      <c r="G165" s="8">
        <v>0</v>
      </c>
      <c r="H165" s="8">
        <v>0</v>
      </c>
      <c r="I165" s="8">
        <f t="shared" si="48"/>
        <v>0</v>
      </c>
      <c r="J165" s="5"/>
    </row>
    <row r="166" spans="1:10" x14ac:dyDescent="0.25">
      <c r="A166" s="7">
        <v>11</v>
      </c>
      <c r="B166" s="26" t="s">
        <v>35</v>
      </c>
      <c r="C166" s="8">
        <f t="shared" si="45"/>
        <v>0</v>
      </c>
      <c r="D166" s="8">
        <f t="shared" si="46"/>
        <v>0</v>
      </c>
      <c r="E166" s="8">
        <v>0</v>
      </c>
      <c r="F166" s="8">
        <v>0</v>
      </c>
      <c r="G166" s="8">
        <v>0</v>
      </c>
      <c r="H166" s="8">
        <v>0</v>
      </c>
      <c r="I166" s="8">
        <f t="shared" si="48"/>
        <v>0</v>
      </c>
      <c r="J166" s="5"/>
    </row>
    <row r="167" spans="1:10" x14ac:dyDescent="0.25">
      <c r="A167" s="7">
        <v>12</v>
      </c>
      <c r="B167" s="26" t="s">
        <v>21</v>
      </c>
      <c r="C167" s="8">
        <f t="shared" si="45"/>
        <v>0</v>
      </c>
      <c r="D167" s="8">
        <f t="shared" si="46"/>
        <v>0</v>
      </c>
      <c r="E167" s="8">
        <v>0</v>
      </c>
      <c r="F167" s="8">
        <v>0</v>
      </c>
      <c r="G167" s="8">
        <v>0</v>
      </c>
      <c r="H167" s="8">
        <v>0</v>
      </c>
      <c r="I167" s="8">
        <f t="shared" si="48"/>
        <v>0</v>
      </c>
      <c r="J167" s="5"/>
    </row>
    <row r="168" spans="1:10" x14ac:dyDescent="0.25">
      <c r="A168" s="7">
        <v>13</v>
      </c>
      <c r="B168" s="26" t="s">
        <v>36</v>
      </c>
      <c r="C168" s="8">
        <f t="shared" si="45"/>
        <v>0</v>
      </c>
      <c r="D168" s="8">
        <f t="shared" si="46"/>
        <v>0</v>
      </c>
      <c r="E168" s="8">
        <v>0</v>
      </c>
      <c r="F168" s="8">
        <v>0</v>
      </c>
      <c r="G168" s="8">
        <v>0</v>
      </c>
      <c r="H168" s="8">
        <v>0</v>
      </c>
      <c r="I168" s="8">
        <f t="shared" si="48"/>
        <v>0</v>
      </c>
      <c r="J168" s="5"/>
    </row>
    <row r="169" spans="1:10" x14ac:dyDescent="0.25">
      <c r="A169" s="7">
        <v>14</v>
      </c>
      <c r="B169" s="26" t="s">
        <v>34</v>
      </c>
      <c r="C169" s="8">
        <f t="shared" si="45"/>
        <v>1094.3</v>
      </c>
      <c r="D169" s="8">
        <f t="shared" si="46"/>
        <v>0</v>
      </c>
      <c r="E169" s="8">
        <v>0</v>
      </c>
      <c r="F169" s="8">
        <v>0</v>
      </c>
      <c r="G169" s="8">
        <v>0</v>
      </c>
      <c r="H169" s="8">
        <v>0</v>
      </c>
      <c r="I169" s="8">
        <f t="shared" si="48"/>
        <v>0</v>
      </c>
      <c r="J169" s="5"/>
    </row>
    <row r="170" spans="1:10" x14ac:dyDescent="0.25">
      <c r="A170" s="7">
        <v>15</v>
      </c>
      <c r="B170" s="26" t="s">
        <v>70</v>
      </c>
      <c r="C170" s="8">
        <f t="shared" si="45"/>
        <v>158500</v>
      </c>
      <c r="D170" s="8">
        <f t="shared" si="46"/>
        <v>0</v>
      </c>
      <c r="E170" s="8">
        <v>0</v>
      </c>
      <c r="F170" s="8">
        <v>0</v>
      </c>
      <c r="G170" s="8">
        <v>0</v>
      </c>
      <c r="H170" s="8">
        <v>0</v>
      </c>
      <c r="I170" s="8">
        <f t="shared" si="48"/>
        <v>0</v>
      </c>
      <c r="J170" s="5"/>
    </row>
    <row r="171" spans="1:10" x14ac:dyDescent="0.25">
      <c r="A171" s="7">
        <v>16</v>
      </c>
      <c r="B171" s="26" t="s">
        <v>38</v>
      </c>
      <c r="C171" s="8">
        <f t="shared" si="45"/>
        <v>163.19999999999999</v>
      </c>
      <c r="D171" s="8">
        <f t="shared" si="46"/>
        <v>40.799999999999997</v>
      </c>
      <c r="E171" s="8">
        <v>40.799999999999997</v>
      </c>
      <c r="F171" s="8">
        <v>0</v>
      </c>
      <c r="G171" s="8">
        <v>0</v>
      </c>
      <c r="H171" s="8">
        <v>0</v>
      </c>
      <c r="I171" s="8">
        <f t="shared" si="48"/>
        <v>40.799999999999997</v>
      </c>
      <c r="J171" s="5"/>
    </row>
    <row r="172" spans="1:10" x14ac:dyDescent="0.25">
      <c r="A172" s="7">
        <v>17</v>
      </c>
      <c r="B172" s="26" t="s">
        <v>40</v>
      </c>
      <c r="C172" s="8">
        <f t="shared" si="45"/>
        <v>275404</v>
      </c>
      <c r="D172" s="8">
        <f t="shared" si="46"/>
        <v>166750</v>
      </c>
      <c r="E172" s="8">
        <v>166750</v>
      </c>
      <c r="F172" s="8">
        <v>0</v>
      </c>
      <c r="G172" s="8">
        <v>0</v>
      </c>
      <c r="H172" s="8">
        <v>0</v>
      </c>
      <c r="I172" s="8">
        <f t="shared" si="48"/>
        <v>166750</v>
      </c>
      <c r="J172" s="5"/>
    </row>
    <row r="173" spans="1:10" x14ac:dyDescent="0.25">
      <c r="A173" s="7">
        <v>18</v>
      </c>
      <c r="B173" s="26" t="s">
        <v>39</v>
      </c>
      <c r="C173" s="8">
        <f t="shared" si="45"/>
        <v>0</v>
      </c>
      <c r="D173" s="8">
        <f t="shared" si="46"/>
        <v>0</v>
      </c>
      <c r="E173" s="8">
        <v>0</v>
      </c>
      <c r="F173" s="8">
        <v>0</v>
      </c>
      <c r="G173" s="8">
        <v>0</v>
      </c>
      <c r="H173" s="8">
        <v>0</v>
      </c>
      <c r="I173" s="8">
        <f t="shared" si="48"/>
        <v>0</v>
      </c>
      <c r="J173" s="5"/>
    </row>
    <row r="174" spans="1:10" x14ac:dyDescent="0.25">
      <c r="A174" s="37" t="s">
        <v>10</v>
      </c>
      <c r="B174" s="37"/>
      <c r="C174" s="8">
        <f>SUM(C156:C173)</f>
        <v>95997410.86999999</v>
      </c>
      <c r="D174" s="8">
        <f t="shared" ref="D174:H174" si="49">SUM(D156:D173)</f>
        <v>41573556.989999995</v>
      </c>
      <c r="E174" s="8">
        <f t="shared" si="49"/>
        <v>41573556.989999995</v>
      </c>
      <c r="F174" s="8">
        <f t="shared" si="49"/>
        <v>0</v>
      </c>
      <c r="G174" s="8">
        <f t="shared" si="49"/>
        <v>0</v>
      </c>
      <c r="H174" s="8">
        <f t="shared" si="49"/>
        <v>0</v>
      </c>
      <c r="I174" s="8">
        <f>SUM(I156:I173)</f>
        <v>41573556.989999995</v>
      </c>
      <c r="J174" s="5"/>
    </row>
    <row r="175" spans="1:10" ht="31.5" x14ac:dyDescent="0.25">
      <c r="A175" s="5" t="s">
        <v>9</v>
      </c>
      <c r="B175" s="9" t="s">
        <v>64</v>
      </c>
      <c r="C175" s="34"/>
      <c r="D175" s="35"/>
      <c r="E175" s="35"/>
      <c r="F175" s="35"/>
      <c r="G175" s="35"/>
      <c r="H175" s="35"/>
      <c r="I175" s="35"/>
      <c r="J175" s="36"/>
    </row>
    <row r="176" spans="1:10" x14ac:dyDescent="0.25">
      <c r="A176" s="7">
        <v>1</v>
      </c>
      <c r="B176" s="6" t="s">
        <v>37</v>
      </c>
      <c r="C176" s="8">
        <f t="shared" ref="C176:C189" si="50">SUM(D176+C102)</f>
        <v>34302702.240000002</v>
      </c>
      <c r="D176" s="8">
        <f t="shared" ref="D176:D189" si="51">SUM(E176,F176)</f>
        <v>11061070</v>
      </c>
      <c r="E176" s="8">
        <v>11061070</v>
      </c>
      <c r="F176" s="8">
        <v>0</v>
      </c>
      <c r="G176" s="8">
        <v>0</v>
      </c>
      <c r="H176" s="8">
        <v>0</v>
      </c>
      <c r="I176" s="8">
        <f t="shared" ref="I176:I189" si="52">SUM(E176+G176+H176)</f>
        <v>11061070</v>
      </c>
      <c r="J176" s="5"/>
    </row>
    <row r="177" spans="1:10" x14ac:dyDescent="0.25">
      <c r="A177" s="7">
        <v>2</v>
      </c>
      <c r="B177" s="6" t="s">
        <v>32</v>
      </c>
      <c r="C177" s="8">
        <f t="shared" si="50"/>
        <v>4670022.01</v>
      </c>
      <c r="D177" s="8">
        <f t="shared" si="51"/>
        <v>2999553.2</v>
      </c>
      <c r="E177" s="8">
        <v>2999553.2</v>
      </c>
      <c r="F177" s="8">
        <v>0</v>
      </c>
      <c r="G177" s="8">
        <v>0</v>
      </c>
      <c r="H177" s="8">
        <v>0</v>
      </c>
      <c r="I177" s="8">
        <f t="shared" si="52"/>
        <v>2999553.2</v>
      </c>
      <c r="J177" s="5"/>
    </row>
    <row r="178" spans="1:10" x14ac:dyDescent="0.25">
      <c r="A178" s="7">
        <v>3</v>
      </c>
      <c r="B178" s="6" t="s">
        <v>41</v>
      </c>
      <c r="C178" s="8">
        <f t="shared" si="50"/>
        <v>0</v>
      </c>
      <c r="D178" s="8">
        <f t="shared" si="51"/>
        <v>0</v>
      </c>
      <c r="E178" s="8">
        <v>0</v>
      </c>
      <c r="F178" s="8">
        <v>0</v>
      </c>
      <c r="G178" s="8">
        <v>0</v>
      </c>
      <c r="H178" s="8">
        <v>0</v>
      </c>
      <c r="I178" s="8">
        <f t="shared" si="52"/>
        <v>0</v>
      </c>
      <c r="J178" s="5"/>
    </row>
    <row r="179" spans="1:10" x14ac:dyDescent="0.25">
      <c r="A179" s="7">
        <v>4</v>
      </c>
      <c r="B179" s="6" t="s">
        <v>21</v>
      </c>
      <c r="C179" s="8">
        <f t="shared" si="50"/>
        <v>17245</v>
      </c>
      <c r="D179" s="8">
        <f t="shared" si="51"/>
        <v>5042.5</v>
      </c>
      <c r="E179" s="8">
        <v>5042.5</v>
      </c>
      <c r="F179" s="8">
        <v>0</v>
      </c>
      <c r="G179" s="8">
        <v>0</v>
      </c>
      <c r="H179" s="8">
        <v>0</v>
      </c>
      <c r="I179" s="8">
        <f t="shared" si="52"/>
        <v>5042.5</v>
      </c>
      <c r="J179" s="5"/>
    </row>
    <row r="180" spans="1:10" x14ac:dyDescent="0.25">
      <c r="A180" s="7">
        <v>5</v>
      </c>
      <c r="B180" s="6" t="s">
        <v>42</v>
      </c>
      <c r="C180" s="8">
        <f t="shared" si="50"/>
        <v>2414300</v>
      </c>
      <c r="D180" s="8">
        <f t="shared" si="51"/>
        <v>705950</v>
      </c>
      <c r="E180" s="8">
        <v>705950</v>
      </c>
      <c r="F180" s="8">
        <v>0</v>
      </c>
      <c r="G180" s="8">
        <v>0</v>
      </c>
      <c r="H180" s="8">
        <v>0</v>
      </c>
      <c r="I180" s="8">
        <f t="shared" si="52"/>
        <v>705950</v>
      </c>
      <c r="J180" s="5"/>
    </row>
    <row r="181" spans="1:10" x14ac:dyDescent="0.25">
      <c r="A181" s="7">
        <v>6</v>
      </c>
      <c r="B181" s="6" t="s">
        <v>35</v>
      </c>
      <c r="C181" s="8">
        <f t="shared" si="50"/>
        <v>0</v>
      </c>
      <c r="D181" s="8">
        <f t="shared" si="51"/>
        <v>0</v>
      </c>
      <c r="E181" s="8">
        <v>0</v>
      </c>
      <c r="F181" s="8">
        <v>0</v>
      </c>
      <c r="G181" s="8">
        <v>0</v>
      </c>
      <c r="H181" s="8">
        <v>0</v>
      </c>
      <c r="I181" s="8">
        <f t="shared" si="52"/>
        <v>0</v>
      </c>
      <c r="J181" s="5"/>
    </row>
    <row r="182" spans="1:10" x14ac:dyDescent="0.25">
      <c r="A182" s="7">
        <v>7</v>
      </c>
      <c r="B182" s="6" t="s">
        <v>79</v>
      </c>
      <c r="C182" s="8">
        <f t="shared" si="50"/>
        <v>209500</v>
      </c>
      <c r="D182" s="8">
        <f t="shared" si="51"/>
        <v>0</v>
      </c>
      <c r="E182" s="8">
        <v>0</v>
      </c>
      <c r="F182" s="8">
        <v>0</v>
      </c>
      <c r="G182" s="8">
        <v>0</v>
      </c>
      <c r="H182" s="8">
        <v>0</v>
      </c>
      <c r="I182" s="8">
        <f t="shared" si="52"/>
        <v>0</v>
      </c>
      <c r="J182" s="5"/>
    </row>
    <row r="183" spans="1:10" x14ac:dyDescent="0.25">
      <c r="A183" s="7">
        <v>8</v>
      </c>
      <c r="B183" s="6" t="s">
        <v>44</v>
      </c>
      <c r="C183" s="8">
        <f t="shared" si="50"/>
        <v>3247840</v>
      </c>
      <c r="D183" s="8">
        <f t="shared" si="51"/>
        <v>1456415</v>
      </c>
      <c r="E183" s="8">
        <v>1456415</v>
      </c>
      <c r="F183" s="8">
        <v>0</v>
      </c>
      <c r="G183" s="8">
        <v>0</v>
      </c>
      <c r="H183" s="8">
        <v>0</v>
      </c>
      <c r="I183" s="8">
        <f t="shared" si="52"/>
        <v>1456415</v>
      </c>
      <c r="J183" s="5"/>
    </row>
    <row r="184" spans="1:10" x14ac:dyDescent="0.25">
      <c r="A184" s="7">
        <v>9</v>
      </c>
      <c r="B184" s="6" t="s">
        <v>45</v>
      </c>
      <c r="C184" s="8">
        <f t="shared" si="50"/>
        <v>0</v>
      </c>
      <c r="D184" s="8">
        <f t="shared" si="51"/>
        <v>0</v>
      </c>
      <c r="E184" s="8">
        <v>0</v>
      </c>
      <c r="F184" s="8">
        <v>0</v>
      </c>
      <c r="G184" s="8">
        <v>0</v>
      </c>
      <c r="H184" s="8">
        <v>0</v>
      </c>
      <c r="I184" s="8">
        <f t="shared" si="52"/>
        <v>0</v>
      </c>
      <c r="J184" s="5"/>
    </row>
    <row r="185" spans="1:10" x14ac:dyDescent="0.25">
      <c r="A185" s="7">
        <v>10</v>
      </c>
      <c r="B185" s="6" t="s">
        <v>33</v>
      </c>
      <c r="C185" s="8">
        <f t="shared" si="50"/>
        <v>0</v>
      </c>
      <c r="D185" s="8">
        <f t="shared" si="51"/>
        <v>0</v>
      </c>
      <c r="E185" s="8">
        <v>0</v>
      </c>
      <c r="F185" s="8">
        <v>0</v>
      </c>
      <c r="G185" s="8">
        <v>0</v>
      </c>
      <c r="H185" s="8">
        <v>0</v>
      </c>
      <c r="I185" s="8">
        <f t="shared" si="52"/>
        <v>0</v>
      </c>
      <c r="J185" s="5"/>
    </row>
    <row r="186" spans="1:10" x14ac:dyDescent="0.25">
      <c r="A186" s="7">
        <v>11</v>
      </c>
      <c r="B186" s="6" t="s">
        <v>25</v>
      </c>
      <c r="C186" s="8">
        <f t="shared" si="50"/>
        <v>511236</v>
      </c>
      <c r="D186" s="8">
        <f t="shared" si="51"/>
        <v>212289</v>
      </c>
      <c r="E186" s="8">
        <v>212289</v>
      </c>
      <c r="F186" s="8">
        <v>0</v>
      </c>
      <c r="G186" s="8">
        <v>0</v>
      </c>
      <c r="H186" s="8">
        <v>0</v>
      </c>
      <c r="I186" s="8">
        <f t="shared" si="52"/>
        <v>212289</v>
      </c>
      <c r="J186" s="5"/>
    </row>
    <row r="187" spans="1:10" x14ac:dyDescent="0.25">
      <c r="A187" s="7">
        <v>12</v>
      </c>
      <c r="B187" s="6" t="s">
        <v>67</v>
      </c>
      <c r="C187" s="8">
        <f t="shared" si="50"/>
        <v>55188</v>
      </c>
      <c r="D187" s="8">
        <f t="shared" si="51"/>
        <v>0</v>
      </c>
      <c r="E187" s="8">
        <v>0</v>
      </c>
      <c r="F187" s="8">
        <v>0</v>
      </c>
      <c r="G187" s="8">
        <v>0</v>
      </c>
      <c r="H187" s="8">
        <v>0</v>
      </c>
      <c r="I187" s="8">
        <f t="shared" si="52"/>
        <v>0</v>
      </c>
      <c r="J187" s="5"/>
    </row>
    <row r="188" spans="1:10" x14ac:dyDescent="0.25">
      <c r="A188" s="7">
        <v>13</v>
      </c>
      <c r="B188" s="6" t="s">
        <v>68</v>
      </c>
      <c r="C188" s="8">
        <f t="shared" si="50"/>
        <v>0</v>
      </c>
      <c r="D188" s="8">
        <f t="shared" si="51"/>
        <v>0</v>
      </c>
      <c r="E188" s="8">
        <v>0</v>
      </c>
      <c r="F188" s="8">
        <v>0</v>
      </c>
      <c r="G188" s="8">
        <v>0</v>
      </c>
      <c r="H188" s="8">
        <v>0</v>
      </c>
      <c r="I188" s="8">
        <f t="shared" si="52"/>
        <v>0</v>
      </c>
      <c r="J188" s="5"/>
    </row>
    <row r="189" spans="1:10" x14ac:dyDescent="0.25">
      <c r="A189" s="7">
        <v>14</v>
      </c>
      <c r="B189" s="6" t="s">
        <v>66</v>
      </c>
      <c r="C189" s="8">
        <f t="shared" si="50"/>
        <v>0</v>
      </c>
      <c r="D189" s="8">
        <f t="shared" si="51"/>
        <v>0</v>
      </c>
      <c r="E189" s="8">
        <v>0</v>
      </c>
      <c r="F189" s="8">
        <v>0</v>
      </c>
      <c r="G189" s="8">
        <v>0</v>
      </c>
      <c r="H189" s="8">
        <v>0</v>
      </c>
      <c r="I189" s="8">
        <f t="shared" si="52"/>
        <v>0</v>
      </c>
      <c r="J189" s="5"/>
    </row>
    <row r="190" spans="1:10" x14ac:dyDescent="0.25">
      <c r="A190" s="49" t="s">
        <v>65</v>
      </c>
      <c r="B190" s="49"/>
      <c r="C190" s="8">
        <f>SUM(C176:C189)</f>
        <v>45428033.25</v>
      </c>
      <c r="D190" s="8">
        <f>SUM(D176:D189)</f>
        <v>16440319.699999999</v>
      </c>
      <c r="E190" s="8">
        <f t="shared" ref="E190:I190" si="53">SUM(E176:E189)</f>
        <v>16440319.699999999</v>
      </c>
      <c r="F190" s="8">
        <f t="shared" si="53"/>
        <v>0</v>
      </c>
      <c r="G190" s="8">
        <f t="shared" si="53"/>
        <v>0</v>
      </c>
      <c r="H190" s="8">
        <f t="shared" si="53"/>
        <v>0</v>
      </c>
      <c r="I190" s="8">
        <f t="shared" si="53"/>
        <v>16440319.699999999</v>
      </c>
      <c r="J190" s="8"/>
    </row>
    <row r="191" spans="1:10" x14ac:dyDescent="0.25">
      <c r="A191" s="5" t="s">
        <v>11</v>
      </c>
      <c r="B191" s="6" t="s">
        <v>12</v>
      </c>
      <c r="C191" s="34"/>
      <c r="D191" s="35"/>
      <c r="E191" s="35"/>
      <c r="F191" s="35"/>
      <c r="G191" s="35"/>
      <c r="H191" s="35"/>
      <c r="I191" s="35"/>
      <c r="J191" s="36"/>
    </row>
    <row r="192" spans="1:10" x14ac:dyDescent="0.25">
      <c r="A192" s="7">
        <v>1</v>
      </c>
      <c r="B192" s="6" t="s">
        <v>46</v>
      </c>
      <c r="C192" s="8">
        <f>SUM(D192+C118)</f>
        <v>201963.90000000002</v>
      </c>
      <c r="D192" s="8">
        <f t="shared" ref="D192:D196" si="54">SUM(E192,F192)</f>
        <v>110843.6</v>
      </c>
      <c r="E192" s="8">
        <v>110843.6</v>
      </c>
      <c r="F192" s="8">
        <v>0</v>
      </c>
      <c r="G192" s="8">
        <v>0</v>
      </c>
      <c r="H192" s="8">
        <v>0</v>
      </c>
      <c r="I192" s="8">
        <f t="shared" ref="I192:I196" si="55">SUM(E192+G192+H192)</f>
        <v>110843.6</v>
      </c>
      <c r="J192" s="5"/>
    </row>
    <row r="193" spans="1:10" x14ac:dyDescent="0.25">
      <c r="A193" s="7">
        <v>2</v>
      </c>
      <c r="B193" s="6" t="s">
        <v>25</v>
      </c>
      <c r="C193" s="8">
        <f>SUM(D193+C119)</f>
        <v>236260</v>
      </c>
      <c r="D193" s="8">
        <f t="shared" si="54"/>
        <v>154160</v>
      </c>
      <c r="E193" s="8">
        <v>154160</v>
      </c>
      <c r="F193" s="8">
        <v>0</v>
      </c>
      <c r="G193" s="8">
        <v>0</v>
      </c>
      <c r="H193" s="8">
        <v>0</v>
      </c>
      <c r="I193" s="8">
        <f t="shared" si="55"/>
        <v>154160</v>
      </c>
      <c r="J193" s="5"/>
    </row>
    <row r="194" spans="1:10" x14ac:dyDescent="0.25">
      <c r="A194" s="7">
        <v>3</v>
      </c>
      <c r="B194" s="6" t="s">
        <v>32</v>
      </c>
      <c r="C194" s="8">
        <f>SUM(D194+C120)</f>
        <v>826562.5</v>
      </c>
      <c r="D194" s="8">
        <f t="shared" si="54"/>
        <v>125000</v>
      </c>
      <c r="E194" s="8">
        <v>125000</v>
      </c>
      <c r="F194" s="8">
        <v>0</v>
      </c>
      <c r="G194" s="8">
        <v>0</v>
      </c>
      <c r="H194" s="8">
        <v>0</v>
      </c>
      <c r="I194" s="8">
        <f t="shared" si="55"/>
        <v>125000</v>
      </c>
      <c r="J194" s="5"/>
    </row>
    <row r="195" spans="1:10" x14ac:dyDescent="0.25">
      <c r="A195" s="7">
        <v>4</v>
      </c>
      <c r="B195" s="6" t="s">
        <v>44</v>
      </c>
      <c r="C195" s="8">
        <f>SUM(D195+C121)</f>
        <v>856750</v>
      </c>
      <c r="D195" s="8">
        <f t="shared" si="54"/>
        <v>228500</v>
      </c>
      <c r="E195" s="8">
        <v>228500</v>
      </c>
      <c r="F195" s="8">
        <v>0</v>
      </c>
      <c r="G195" s="8">
        <v>0</v>
      </c>
      <c r="H195" s="8">
        <v>0</v>
      </c>
      <c r="I195" s="8">
        <f t="shared" si="55"/>
        <v>228500</v>
      </c>
      <c r="J195" s="5"/>
    </row>
    <row r="196" spans="1:10" x14ac:dyDescent="0.25">
      <c r="A196" s="7">
        <v>5</v>
      </c>
      <c r="B196" s="6" t="s">
        <v>39</v>
      </c>
      <c r="C196" s="8">
        <f>SUM(D196+C122)</f>
        <v>0</v>
      </c>
      <c r="D196" s="8">
        <f t="shared" si="54"/>
        <v>0</v>
      </c>
      <c r="E196" s="8">
        <v>0</v>
      </c>
      <c r="F196" s="8">
        <v>0</v>
      </c>
      <c r="G196" s="8">
        <v>0</v>
      </c>
      <c r="H196" s="8">
        <v>0</v>
      </c>
      <c r="I196" s="8">
        <f t="shared" si="55"/>
        <v>0</v>
      </c>
      <c r="J196" s="5"/>
    </row>
    <row r="197" spans="1:10" x14ac:dyDescent="0.25">
      <c r="A197" s="37" t="s">
        <v>13</v>
      </c>
      <c r="B197" s="37"/>
      <c r="C197" s="8">
        <f>SUM(C192:C196)</f>
        <v>2121536.4</v>
      </c>
      <c r="D197" s="8">
        <f t="shared" ref="D197" si="56">SUM(D192:D196)</f>
        <v>618503.6</v>
      </c>
      <c r="E197" s="8">
        <f>SUM(E192:E196)</f>
        <v>618503.6</v>
      </c>
      <c r="F197" s="8">
        <f t="shared" ref="F197:I197" si="57">SUM(F192:F196)</f>
        <v>0</v>
      </c>
      <c r="G197" s="8">
        <f t="shared" si="57"/>
        <v>0</v>
      </c>
      <c r="H197" s="8">
        <f t="shared" si="57"/>
        <v>0</v>
      </c>
      <c r="I197" s="8">
        <f t="shared" si="57"/>
        <v>618503.6</v>
      </c>
      <c r="J197" s="8"/>
    </row>
    <row r="198" spans="1:10" x14ac:dyDescent="0.25">
      <c r="A198" s="5" t="s">
        <v>14</v>
      </c>
      <c r="B198" s="6" t="s">
        <v>15</v>
      </c>
      <c r="C198" s="34"/>
      <c r="D198" s="35"/>
      <c r="E198" s="35"/>
      <c r="F198" s="35"/>
      <c r="G198" s="35"/>
      <c r="H198" s="35"/>
      <c r="I198" s="35"/>
      <c r="J198" s="36"/>
    </row>
    <row r="199" spans="1:10" x14ac:dyDescent="0.25">
      <c r="A199" s="7">
        <v>1</v>
      </c>
      <c r="B199" s="6" t="s">
        <v>16</v>
      </c>
      <c r="C199" s="8">
        <f>SUM(D199+C125)</f>
        <v>5861870</v>
      </c>
      <c r="D199" s="8">
        <f t="shared" ref="D199:D200" si="58">SUM(E199,F199)</f>
        <v>2444010</v>
      </c>
      <c r="E199" s="8">
        <v>2444010</v>
      </c>
      <c r="F199" s="8">
        <v>0</v>
      </c>
      <c r="G199" s="8">
        <v>0</v>
      </c>
      <c r="H199" s="8">
        <v>0</v>
      </c>
      <c r="I199" s="8">
        <f t="shared" ref="I199:I200" si="59">SUM(E199+G199+H199)</f>
        <v>2444010</v>
      </c>
      <c r="J199" s="5"/>
    </row>
    <row r="200" spans="1:10" x14ac:dyDescent="0.25">
      <c r="A200" s="7">
        <v>2</v>
      </c>
      <c r="B200" s="6" t="s">
        <v>17</v>
      </c>
      <c r="C200" s="8">
        <f>SUM(D200+C126)</f>
        <v>2716336.6</v>
      </c>
      <c r="D200" s="8">
        <f t="shared" si="58"/>
        <v>891373.05</v>
      </c>
      <c r="E200" s="8">
        <v>891373.05</v>
      </c>
      <c r="F200" s="8">
        <v>0</v>
      </c>
      <c r="G200" s="8">
        <v>0</v>
      </c>
      <c r="H200" s="8">
        <v>0</v>
      </c>
      <c r="I200" s="8">
        <f t="shared" si="59"/>
        <v>891373.05</v>
      </c>
      <c r="J200" s="5"/>
    </row>
    <row r="201" spans="1:10" x14ac:dyDescent="0.25">
      <c r="A201" s="37" t="s">
        <v>18</v>
      </c>
      <c r="B201" s="37"/>
      <c r="C201" s="8">
        <f>SUM(C199:C200)</f>
        <v>8578206.5999999996</v>
      </c>
      <c r="D201" s="8">
        <f t="shared" ref="D201" si="60">SUM(D199:D200)</f>
        <v>3335383.05</v>
      </c>
      <c r="E201" s="8">
        <f>SUM(E199:E200)</f>
        <v>3335383.05</v>
      </c>
      <c r="F201" s="8">
        <f t="shared" ref="F201:I201" si="61">SUM(F199:F200)</f>
        <v>0</v>
      </c>
      <c r="G201" s="8">
        <f t="shared" si="61"/>
        <v>0</v>
      </c>
      <c r="H201" s="8">
        <f t="shared" si="61"/>
        <v>0</v>
      </c>
      <c r="I201" s="8">
        <f t="shared" si="61"/>
        <v>3335383.05</v>
      </c>
      <c r="J201" s="8"/>
    </row>
    <row r="202" spans="1:10" x14ac:dyDescent="0.25">
      <c r="A202" s="5" t="s">
        <v>19</v>
      </c>
      <c r="B202" s="6" t="s">
        <v>20</v>
      </c>
      <c r="C202" s="34"/>
      <c r="D202" s="35"/>
      <c r="E202" s="35"/>
      <c r="F202" s="35"/>
      <c r="G202" s="35"/>
      <c r="H202" s="35"/>
      <c r="I202" s="35"/>
      <c r="J202" s="36"/>
    </row>
    <row r="203" spans="1:10" x14ac:dyDescent="0.25">
      <c r="A203" s="7">
        <v>1</v>
      </c>
      <c r="B203" s="6" t="s">
        <v>21</v>
      </c>
      <c r="C203" s="8">
        <f>SUM(D203+C129)</f>
        <v>873002.04</v>
      </c>
      <c r="D203" s="8">
        <f>SUM(E203,F203)</f>
        <v>186548.92</v>
      </c>
      <c r="E203" s="8">
        <v>186548.92</v>
      </c>
      <c r="F203" s="8">
        <v>0</v>
      </c>
      <c r="G203" s="8">
        <v>0</v>
      </c>
      <c r="H203" s="8">
        <v>0</v>
      </c>
      <c r="I203" s="8">
        <f>SUM(E203+G203+H203)</f>
        <v>186548.92</v>
      </c>
      <c r="J203" s="5"/>
    </row>
    <row r="204" spans="1:10" x14ac:dyDescent="0.25">
      <c r="A204" s="37" t="s">
        <v>22</v>
      </c>
      <c r="B204" s="37"/>
      <c r="C204" s="8">
        <f>SUM(C203)</f>
        <v>873002.04</v>
      </c>
      <c r="D204" s="8">
        <f t="shared" ref="D204:I204" si="62">SUM(D203)</f>
        <v>186548.92</v>
      </c>
      <c r="E204" s="8">
        <f t="shared" si="62"/>
        <v>186548.92</v>
      </c>
      <c r="F204" s="8">
        <f t="shared" si="62"/>
        <v>0</v>
      </c>
      <c r="G204" s="8">
        <f t="shared" si="62"/>
        <v>0</v>
      </c>
      <c r="H204" s="8">
        <f t="shared" si="62"/>
        <v>0</v>
      </c>
      <c r="I204" s="8">
        <f t="shared" si="62"/>
        <v>186548.92</v>
      </c>
      <c r="J204" s="5"/>
    </row>
    <row r="205" spans="1:10" x14ac:dyDescent="0.25">
      <c r="A205" s="5" t="s">
        <v>23</v>
      </c>
      <c r="B205" s="6" t="s">
        <v>24</v>
      </c>
      <c r="C205" s="34"/>
      <c r="D205" s="35"/>
      <c r="E205" s="35"/>
      <c r="F205" s="35"/>
      <c r="G205" s="35"/>
      <c r="H205" s="35"/>
      <c r="I205" s="35"/>
      <c r="J205" s="36"/>
    </row>
    <row r="206" spans="1:10" x14ac:dyDescent="0.25">
      <c r="A206" s="7">
        <v>1</v>
      </c>
      <c r="B206" s="6" t="s">
        <v>25</v>
      </c>
      <c r="C206" s="8">
        <f>SUM(D206+C132)</f>
        <v>246376</v>
      </c>
      <c r="D206" s="8">
        <f>SUM(E206,F206)</f>
        <v>65136</v>
      </c>
      <c r="E206" s="8">
        <v>65136</v>
      </c>
      <c r="F206" s="8">
        <v>0</v>
      </c>
      <c r="G206" s="8">
        <v>0</v>
      </c>
      <c r="H206" s="8">
        <v>0</v>
      </c>
      <c r="I206" s="8">
        <f>SUM(E206+G206+H206)</f>
        <v>65136</v>
      </c>
      <c r="J206" s="5"/>
    </row>
    <row r="207" spans="1:10" x14ac:dyDescent="0.25">
      <c r="A207" s="37" t="s">
        <v>72</v>
      </c>
      <c r="B207" s="37"/>
      <c r="C207" s="8">
        <f>SUM(C206)</f>
        <v>246376</v>
      </c>
      <c r="D207" s="8">
        <f t="shared" ref="D207:I207" si="63">SUM(D206)</f>
        <v>65136</v>
      </c>
      <c r="E207" s="8">
        <f t="shared" si="63"/>
        <v>65136</v>
      </c>
      <c r="F207" s="8">
        <f t="shared" si="63"/>
        <v>0</v>
      </c>
      <c r="G207" s="8">
        <f t="shared" si="63"/>
        <v>0</v>
      </c>
      <c r="H207" s="8">
        <f t="shared" si="63"/>
        <v>0</v>
      </c>
      <c r="I207" s="8">
        <f t="shared" si="63"/>
        <v>65136</v>
      </c>
      <c r="J207" s="5"/>
    </row>
    <row r="208" spans="1:10" x14ac:dyDescent="0.25">
      <c r="A208" s="37" t="s">
        <v>26</v>
      </c>
      <c r="B208" s="37"/>
      <c r="C208" s="8">
        <f t="shared" ref="C208" si="64">SUM(C174+C190+C197+C201+C204+C207)</f>
        <v>153244565.16</v>
      </c>
      <c r="D208" s="8">
        <f>SUM(D174+D190+D197+D201+D204+D207)</f>
        <v>62219448.259999998</v>
      </c>
      <c r="E208" s="8" t="s">
        <v>86</v>
      </c>
      <c r="F208" s="8">
        <f t="shared" ref="F208:I208" si="65">SUM(F174+F190+F197+F201+F204+F207)</f>
        <v>0</v>
      </c>
      <c r="G208" s="8">
        <f t="shared" si="65"/>
        <v>0</v>
      </c>
      <c r="H208" s="8">
        <f t="shared" si="65"/>
        <v>0</v>
      </c>
      <c r="I208" s="8">
        <f t="shared" si="65"/>
        <v>62219448.259999998</v>
      </c>
      <c r="J208" s="8"/>
    </row>
    <row r="209" spans="1:10" x14ac:dyDescent="0.25">
      <c r="A209" s="38"/>
      <c r="B209" s="38"/>
      <c r="C209" s="38"/>
      <c r="D209" s="38"/>
      <c r="E209" s="38"/>
      <c r="F209" s="38"/>
      <c r="G209" s="38"/>
      <c r="H209" s="38"/>
      <c r="I209" s="38"/>
      <c r="J209" s="39"/>
    </row>
    <row r="210" spans="1:10" x14ac:dyDescent="0.25">
      <c r="A210" s="40" t="s">
        <v>78</v>
      </c>
      <c r="B210" s="41"/>
      <c r="C210" s="10">
        <f>D208</f>
        <v>62219448.259999998</v>
      </c>
      <c r="D210" s="42" t="s">
        <v>53</v>
      </c>
      <c r="E210" s="42"/>
      <c r="F210" s="42"/>
      <c r="G210" s="11" t="s">
        <v>59</v>
      </c>
      <c r="H210" s="10">
        <v>23224.5</v>
      </c>
      <c r="I210" s="11" t="s">
        <v>58</v>
      </c>
      <c r="J210" s="12">
        <v>9649.5</v>
      </c>
    </row>
    <row r="211" spans="1:10" x14ac:dyDescent="0.25">
      <c r="A211" s="13" t="s">
        <v>57</v>
      </c>
      <c r="B211" s="14">
        <v>6000</v>
      </c>
      <c r="C211" s="15" t="s">
        <v>56</v>
      </c>
      <c r="D211" s="14">
        <v>0</v>
      </c>
      <c r="E211" s="15" t="s">
        <v>55</v>
      </c>
      <c r="F211" s="14">
        <v>0</v>
      </c>
      <c r="G211" s="15" t="s">
        <v>54</v>
      </c>
      <c r="H211" s="14">
        <v>6685.5</v>
      </c>
      <c r="I211" s="15" t="s">
        <v>63</v>
      </c>
      <c r="J211" s="16">
        <f>SUM(H210+J210+B211+D211+F211+H211)</f>
        <v>45559.5</v>
      </c>
    </row>
    <row r="212" spans="1:10" x14ac:dyDescent="0.25">
      <c r="A212" s="43" t="s">
        <v>62</v>
      </c>
      <c r="B212" s="44"/>
      <c r="C212" s="17">
        <f>SUM(E138)</f>
        <v>85607.5</v>
      </c>
      <c r="D212" s="18" t="s">
        <v>60</v>
      </c>
      <c r="E212" s="17">
        <f>SUM(J211+C212)</f>
        <v>131167</v>
      </c>
      <c r="F212" s="45" t="s">
        <v>61</v>
      </c>
      <c r="G212" s="45"/>
      <c r="H212" s="45"/>
      <c r="I212" s="19"/>
      <c r="J212" s="20"/>
    </row>
    <row r="213" spans="1:10" x14ac:dyDescent="0.25">
      <c r="A213" s="21" t="s">
        <v>71</v>
      </c>
      <c r="B213" s="31" t="s">
        <v>121</v>
      </c>
      <c r="C213" s="31"/>
      <c r="D213" s="31"/>
      <c r="E213" s="31"/>
      <c r="F213" s="31"/>
      <c r="G213" s="31"/>
      <c r="H213" s="31"/>
      <c r="I213" s="31"/>
      <c r="J213" s="31"/>
    </row>
    <row r="214" spans="1:10" x14ac:dyDescent="0.25">
      <c r="A214" s="22"/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x14ac:dyDescent="0.25">
      <c r="A215" s="22"/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x14ac:dyDescent="0.25">
      <c r="A216" s="22"/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x14ac:dyDescent="0.25">
      <c r="A217" s="22"/>
      <c r="B217" s="23"/>
      <c r="C217" s="23"/>
      <c r="D217" s="23"/>
      <c r="E217" s="23"/>
      <c r="F217" s="23"/>
      <c r="G217" s="23"/>
      <c r="H217" s="23"/>
      <c r="I217" s="23"/>
      <c r="J217" s="23"/>
    </row>
    <row r="218" spans="1:10" x14ac:dyDescent="0.25">
      <c r="B218" s="22"/>
      <c r="C218" s="22"/>
      <c r="D218" s="22"/>
      <c r="E218" s="22"/>
      <c r="F218" s="22"/>
      <c r="G218" s="22"/>
      <c r="H218" s="22"/>
      <c r="I218" s="22"/>
      <c r="J218" s="22"/>
    </row>
    <row r="219" spans="1:10" ht="16.5" x14ac:dyDescent="0.25">
      <c r="A219" s="33" t="s">
        <v>47</v>
      </c>
      <c r="B219" s="33"/>
      <c r="C219" s="24"/>
      <c r="D219" s="33" t="s">
        <v>48</v>
      </c>
      <c r="E219" s="33"/>
      <c r="F219" s="33"/>
      <c r="G219" s="24"/>
      <c r="H219" s="33" t="s">
        <v>49</v>
      </c>
      <c r="I219" s="33"/>
      <c r="J219" s="33"/>
    </row>
    <row r="220" spans="1:10" ht="16.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 spans="1:10" ht="21.75" x14ac:dyDescent="0.25">
      <c r="A221" s="50" t="s">
        <v>0</v>
      </c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 ht="19.5" x14ac:dyDescent="0.25">
      <c r="A222" s="51" t="s">
        <v>1</v>
      </c>
      <c r="B222" s="51"/>
      <c r="C222" s="51"/>
      <c r="D222" s="51"/>
      <c r="E222" s="51"/>
      <c r="F222" s="51"/>
      <c r="G222" s="51"/>
      <c r="H222" s="51"/>
      <c r="I222" s="51"/>
      <c r="J222" s="51"/>
    </row>
    <row r="223" spans="1:10" ht="19.5" x14ac:dyDescent="0.25">
      <c r="A223" s="52" t="s">
        <v>124</v>
      </c>
      <c r="B223" s="52"/>
      <c r="C223" s="52"/>
      <c r="D223" s="52"/>
      <c r="E223" s="52"/>
      <c r="F223" s="52"/>
      <c r="G223" s="52"/>
      <c r="H223" s="52"/>
      <c r="I223" s="52"/>
      <c r="J223" s="52"/>
    </row>
    <row r="224" spans="1:10" ht="16.5" x14ac:dyDescent="0.25">
      <c r="A224" s="53" t="s">
        <v>2</v>
      </c>
      <c r="B224" s="53" t="s">
        <v>3</v>
      </c>
      <c r="C224" s="53" t="s">
        <v>4</v>
      </c>
      <c r="D224" s="54" t="s">
        <v>83</v>
      </c>
      <c r="E224" s="54" t="s">
        <v>84</v>
      </c>
      <c r="F224" s="54" t="s">
        <v>85</v>
      </c>
      <c r="G224" s="53" t="s">
        <v>69</v>
      </c>
      <c r="H224" s="53"/>
      <c r="I224" s="54" t="s">
        <v>5</v>
      </c>
      <c r="J224" s="53" t="s">
        <v>6</v>
      </c>
    </row>
    <row r="225" spans="1:10" ht="33" x14ac:dyDescent="0.25">
      <c r="A225" s="53"/>
      <c r="B225" s="53"/>
      <c r="C225" s="53"/>
      <c r="D225" s="54"/>
      <c r="E225" s="54"/>
      <c r="F225" s="54"/>
      <c r="G225" s="2" t="s">
        <v>73</v>
      </c>
      <c r="H225" s="3" t="s">
        <v>74</v>
      </c>
      <c r="I225" s="54"/>
      <c r="J225" s="53"/>
    </row>
    <row r="226" spans="1:10" ht="16.5" x14ac:dyDescent="0.25">
      <c r="A226" s="4">
        <v>1</v>
      </c>
      <c r="B226" s="4">
        <v>2</v>
      </c>
      <c r="C226" s="4">
        <v>3</v>
      </c>
      <c r="D226" s="4" t="s">
        <v>50</v>
      </c>
      <c r="E226" s="4">
        <v>5</v>
      </c>
      <c r="F226" s="4">
        <v>6</v>
      </c>
      <c r="G226" s="4">
        <v>7</v>
      </c>
      <c r="H226" s="4">
        <v>8</v>
      </c>
      <c r="I226" s="4" t="s">
        <v>51</v>
      </c>
      <c r="J226" s="4">
        <v>10</v>
      </c>
    </row>
    <row r="227" spans="1:10" x14ac:dyDescent="0.25">
      <c r="A227" s="46"/>
      <c r="B227" s="47"/>
      <c r="C227" s="47"/>
      <c r="D227" s="47"/>
      <c r="E227" s="47"/>
      <c r="F227" s="47"/>
      <c r="G227" s="47"/>
      <c r="H227" s="47"/>
      <c r="I227" s="47"/>
      <c r="J227" s="48"/>
    </row>
    <row r="228" spans="1:10" x14ac:dyDescent="0.25">
      <c r="A228" s="5" t="s">
        <v>7</v>
      </c>
      <c r="B228" s="6" t="s">
        <v>8</v>
      </c>
      <c r="C228" s="46"/>
      <c r="D228" s="47"/>
      <c r="E228" s="47"/>
      <c r="F228" s="47"/>
      <c r="G228" s="47"/>
      <c r="H228" s="47"/>
      <c r="I228" s="47"/>
      <c r="J228" s="48"/>
    </row>
    <row r="229" spans="1:10" x14ac:dyDescent="0.25">
      <c r="A229" s="7">
        <v>1</v>
      </c>
      <c r="B229" s="26" t="s">
        <v>27</v>
      </c>
      <c r="C229" s="8">
        <f t="shared" ref="C229:C246" si="66">SUM(D229+C156)</f>
        <v>21121781.309999999</v>
      </c>
      <c r="D229" s="8">
        <f>SUM(E229,F229)</f>
        <v>6533309.9299999997</v>
      </c>
      <c r="E229" s="8">
        <v>6533309.9299999997</v>
      </c>
      <c r="F229" s="8">
        <v>0</v>
      </c>
      <c r="G229" s="8">
        <v>0</v>
      </c>
      <c r="H229" s="8">
        <v>0</v>
      </c>
      <c r="I229" s="8">
        <f>SUM(E229+G229+H229)</f>
        <v>6533309.9299999997</v>
      </c>
      <c r="J229" s="5"/>
    </row>
    <row r="230" spans="1:10" x14ac:dyDescent="0.25">
      <c r="A230" s="7">
        <v>2</v>
      </c>
      <c r="B230" s="26" t="s">
        <v>28</v>
      </c>
      <c r="C230" s="8">
        <f t="shared" si="66"/>
        <v>18949697.359999999</v>
      </c>
      <c r="D230" s="8">
        <f t="shared" ref="D230:D246" si="67">SUM(E230,F230)</f>
        <v>5009884.0999999996</v>
      </c>
      <c r="E230" s="8">
        <v>5009884.0999999996</v>
      </c>
      <c r="F230" s="8">
        <v>0</v>
      </c>
      <c r="G230" s="8">
        <v>0</v>
      </c>
      <c r="H230" s="8">
        <v>0</v>
      </c>
      <c r="I230" s="8">
        <f t="shared" ref="I230" si="68">SUM(E230+G230+H230)</f>
        <v>5009884.0999999996</v>
      </c>
      <c r="J230" s="5"/>
    </row>
    <row r="231" spans="1:10" x14ac:dyDescent="0.25">
      <c r="A231" s="7">
        <v>3</v>
      </c>
      <c r="B231" s="26" t="s">
        <v>29</v>
      </c>
      <c r="C231" s="8">
        <f t="shared" si="66"/>
        <v>77369628.870000005</v>
      </c>
      <c r="D231" s="8">
        <f t="shared" si="67"/>
        <v>23010026</v>
      </c>
      <c r="E231" s="8">
        <v>23010026</v>
      </c>
      <c r="F231" s="8">
        <v>0</v>
      </c>
      <c r="G231" s="8">
        <v>0</v>
      </c>
      <c r="H231" s="8">
        <v>0</v>
      </c>
      <c r="I231" s="8">
        <f>SUM(E231+G231+H231)</f>
        <v>23010026</v>
      </c>
      <c r="J231" s="5"/>
    </row>
    <row r="232" spans="1:10" x14ac:dyDescent="0.25">
      <c r="A232" s="7">
        <v>4</v>
      </c>
      <c r="B232" s="26" t="s">
        <v>30</v>
      </c>
      <c r="C232" s="8">
        <f t="shared" si="66"/>
        <v>1444369.8599999999</v>
      </c>
      <c r="D232" s="8">
        <f t="shared" si="67"/>
        <v>333553</v>
      </c>
      <c r="E232" s="8">
        <v>333553</v>
      </c>
      <c r="F232" s="8">
        <v>0</v>
      </c>
      <c r="G232" s="8">
        <v>0</v>
      </c>
      <c r="H232" s="8">
        <v>0</v>
      </c>
      <c r="I232" s="8">
        <f t="shared" ref="I232:I246" si="69">SUM(E232+G232+H232)</f>
        <v>333553</v>
      </c>
      <c r="J232" s="5"/>
    </row>
    <row r="233" spans="1:10" x14ac:dyDescent="0.25">
      <c r="A233" s="7">
        <v>5</v>
      </c>
      <c r="B233" s="26" t="s">
        <v>25</v>
      </c>
      <c r="C233" s="8">
        <f t="shared" si="66"/>
        <v>2225682</v>
      </c>
      <c r="D233" s="8">
        <f t="shared" si="67"/>
        <v>724282</v>
      </c>
      <c r="E233" s="8">
        <v>724282</v>
      </c>
      <c r="F233" s="8">
        <v>0</v>
      </c>
      <c r="G233" s="8">
        <v>0</v>
      </c>
      <c r="H233" s="8">
        <v>0</v>
      </c>
      <c r="I233" s="8">
        <f t="shared" si="69"/>
        <v>724282</v>
      </c>
      <c r="J233" s="5"/>
    </row>
    <row r="234" spans="1:10" x14ac:dyDescent="0.25">
      <c r="A234" s="7">
        <v>6</v>
      </c>
      <c r="B234" s="26" t="s">
        <v>32</v>
      </c>
      <c r="C234" s="8">
        <f t="shared" si="66"/>
        <v>11087975</v>
      </c>
      <c r="D234" s="8">
        <f t="shared" si="67"/>
        <v>4025600</v>
      </c>
      <c r="E234" s="8">
        <v>4025600</v>
      </c>
      <c r="F234" s="8">
        <v>0</v>
      </c>
      <c r="G234" s="8">
        <v>0</v>
      </c>
      <c r="H234" s="8">
        <v>0</v>
      </c>
      <c r="I234" s="8">
        <f t="shared" si="69"/>
        <v>4025600</v>
      </c>
      <c r="J234" s="5"/>
    </row>
    <row r="235" spans="1:10" x14ac:dyDescent="0.25">
      <c r="A235" s="7">
        <v>7</v>
      </c>
      <c r="B235" s="26" t="s">
        <v>31</v>
      </c>
      <c r="C235" s="8">
        <f t="shared" si="66"/>
        <v>3484525</v>
      </c>
      <c r="D235" s="8">
        <f t="shared" si="67"/>
        <v>1124475</v>
      </c>
      <c r="E235" s="8">
        <v>1124475</v>
      </c>
      <c r="F235" s="8">
        <v>0</v>
      </c>
      <c r="G235" s="8">
        <v>0</v>
      </c>
      <c r="H235" s="8">
        <v>0</v>
      </c>
      <c r="I235" s="8">
        <f t="shared" si="69"/>
        <v>1124475</v>
      </c>
      <c r="J235" s="5"/>
    </row>
    <row r="236" spans="1:10" x14ac:dyDescent="0.25">
      <c r="A236" s="7">
        <v>8</v>
      </c>
      <c r="B236" s="26" t="s">
        <v>33</v>
      </c>
      <c r="C236" s="8">
        <f t="shared" si="66"/>
        <v>252675</v>
      </c>
      <c r="D236" s="8">
        <f t="shared" si="67"/>
        <v>93855</v>
      </c>
      <c r="E236" s="8">
        <v>93855</v>
      </c>
      <c r="F236" s="8">
        <v>0</v>
      </c>
      <c r="G236" s="8">
        <v>0</v>
      </c>
      <c r="H236" s="8">
        <v>0</v>
      </c>
      <c r="I236" s="8">
        <f t="shared" si="69"/>
        <v>93855</v>
      </c>
      <c r="J236" s="5"/>
    </row>
    <row r="237" spans="1:10" x14ac:dyDescent="0.25">
      <c r="A237" s="7">
        <v>9</v>
      </c>
      <c r="B237" s="26" t="s">
        <v>52</v>
      </c>
      <c r="C237" s="8">
        <f t="shared" si="66"/>
        <v>480900</v>
      </c>
      <c r="D237" s="8">
        <f t="shared" si="67"/>
        <v>0</v>
      </c>
      <c r="E237" s="8">
        <v>0</v>
      </c>
      <c r="F237" s="8">
        <v>0</v>
      </c>
      <c r="G237" s="8">
        <v>0</v>
      </c>
      <c r="H237" s="8">
        <v>0</v>
      </c>
      <c r="I237" s="8">
        <f t="shared" si="69"/>
        <v>0</v>
      </c>
      <c r="J237" s="5"/>
    </row>
    <row r="238" spans="1:10" x14ac:dyDescent="0.25">
      <c r="A238" s="7">
        <v>10</v>
      </c>
      <c r="B238" s="26" t="s">
        <v>37</v>
      </c>
      <c r="C238" s="8">
        <f t="shared" si="66"/>
        <v>0</v>
      </c>
      <c r="D238" s="8">
        <f t="shared" si="67"/>
        <v>0</v>
      </c>
      <c r="E238" s="8">
        <v>0</v>
      </c>
      <c r="F238" s="8">
        <v>0</v>
      </c>
      <c r="G238" s="8">
        <v>0</v>
      </c>
      <c r="H238" s="8">
        <v>0</v>
      </c>
      <c r="I238" s="8">
        <f t="shared" si="69"/>
        <v>0</v>
      </c>
      <c r="J238" s="5"/>
    </row>
    <row r="239" spans="1:10" x14ac:dyDescent="0.25">
      <c r="A239" s="7">
        <v>11</v>
      </c>
      <c r="B239" s="26" t="s">
        <v>35</v>
      </c>
      <c r="C239" s="8">
        <f t="shared" si="66"/>
        <v>0</v>
      </c>
      <c r="D239" s="8">
        <f t="shared" si="67"/>
        <v>0</v>
      </c>
      <c r="E239" s="8">
        <v>0</v>
      </c>
      <c r="F239" s="8">
        <v>0</v>
      </c>
      <c r="G239" s="8">
        <v>0</v>
      </c>
      <c r="H239" s="8">
        <v>0</v>
      </c>
      <c r="I239" s="8">
        <f t="shared" si="69"/>
        <v>0</v>
      </c>
      <c r="J239" s="5"/>
    </row>
    <row r="240" spans="1:10" x14ac:dyDescent="0.25">
      <c r="A240" s="7">
        <v>12</v>
      </c>
      <c r="B240" s="26" t="s">
        <v>21</v>
      </c>
      <c r="C240" s="8">
        <f t="shared" si="66"/>
        <v>0</v>
      </c>
      <c r="D240" s="8">
        <f t="shared" si="67"/>
        <v>0</v>
      </c>
      <c r="E240" s="8">
        <v>0</v>
      </c>
      <c r="F240" s="8">
        <v>0</v>
      </c>
      <c r="G240" s="8">
        <v>0</v>
      </c>
      <c r="H240" s="8">
        <v>0</v>
      </c>
      <c r="I240" s="8">
        <f t="shared" si="69"/>
        <v>0</v>
      </c>
      <c r="J240" s="5"/>
    </row>
    <row r="241" spans="1:10" x14ac:dyDescent="0.25">
      <c r="A241" s="7">
        <v>13</v>
      </c>
      <c r="B241" s="26" t="s">
        <v>36</v>
      </c>
      <c r="C241" s="8">
        <f t="shared" si="66"/>
        <v>0</v>
      </c>
      <c r="D241" s="8">
        <f t="shared" si="67"/>
        <v>0</v>
      </c>
      <c r="E241" s="8">
        <v>0</v>
      </c>
      <c r="F241" s="8">
        <v>0</v>
      </c>
      <c r="G241" s="8">
        <v>0</v>
      </c>
      <c r="H241" s="8">
        <v>0</v>
      </c>
      <c r="I241" s="8">
        <f t="shared" si="69"/>
        <v>0</v>
      </c>
      <c r="J241" s="5"/>
    </row>
    <row r="242" spans="1:10" x14ac:dyDescent="0.25">
      <c r="A242" s="7">
        <v>14</v>
      </c>
      <c r="B242" s="26" t="s">
        <v>34</v>
      </c>
      <c r="C242" s="8">
        <f t="shared" si="66"/>
        <v>4394.3</v>
      </c>
      <c r="D242" s="8">
        <f t="shared" si="67"/>
        <v>3300</v>
      </c>
      <c r="E242" s="8">
        <v>3300</v>
      </c>
      <c r="F242" s="8">
        <v>0</v>
      </c>
      <c r="G242" s="8">
        <v>0</v>
      </c>
      <c r="H242" s="8">
        <v>0</v>
      </c>
      <c r="I242" s="8">
        <f t="shared" si="69"/>
        <v>3300</v>
      </c>
      <c r="J242" s="5"/>
    </row>
    <row r="243" spans="1:10" x14ac:dyDescent="0.25">
      <c r="A243" s="7">
        <v>15</v>
      </c>
      <c r="B243" s="26" t="s">
        <v>70</v>
      </c>
      <c r="C243" s="8">
        <f t="shared" si="66"/>
        <v>158500</v>
      </c>
      <c r="D243" s="8">
        <f t="shared" si="67"/>
        <v>0</v>
      </c>
      <c r="E243" s="8">
        <v>0</v>
      </c>
      <c r="F243" s="8">
        <v>0</v>
      </c>
      <c r="G243" s="8">
        <v>0</v>
      </c>
      <c r="H243" s="8">
        <v>0</v>
      </c>
      <c r="I243" s="8">
        <f t="shared" si="69"/>
        <v>0</v>
      </c>
      <c r="J243" s="5"/>
    </row>
    <row r="244" spans="1:10" x14ac:dyDescent="0.25">
      <c r="A244" s="7">
        <v>16</v>
      </c>
      <c r="B244" s="26" t="s">
        <v>38</v>
      </c>
      <c r="C244" s="8">
        <f t="shared" si="66"/>
        <v>423.3</v>
      </c>
      <c r="D244" s="8">
        <f t="shared" si="67"/>
        <v>260.10000000000002</v>
      </c>
      <c r="E244" s="8">
        <v>260.10000000000002</v>
      </c>
      <c r="F244" s="8">
        <v>0</v>
      </c>
      <c r="G244" s="8">
        <v>0</v>
      </c>
      <c r="H244" s="8">
        <v>0</v>
      </c>
      <c r="I244" s="8">
        <f t="shared" si="69"/>
        <v>260.10000000000002</v>
      </c>
      <c r="J244" s="5"/>
    </row>
    <row r="245" spans="1:10" x14ac:dyDescent="0.25">
      <c r="A245" s="7">
        <v>17</v>
      </c>
      <c r="B245" s="26" t="s">
        <v>40</v>
      </c>
      <c r="C245" s="8">
        <f t="shared" si="66"/>
        <v>404404</v>
      </c>
      <c r="D245" s="8">
        <f t="shared" si="67"/>
        <v>129000</v>
      </c>
      <c r="E245" s="8">
        <v>129000</v>
      </c>
      <c r="F245" s="8">
        <v>0</v>
      </c>
      <c r="G245" s="8">
        <v>0</v>
      </c>
      <c r="H245" s="8">
        <v>0</v>
      </c>
      <c r="I245" s="8">
        <f t="shared" si="69"/>
        <v>129000</v>
      </c>
      <c r="J245" s="5"/>
    </row>
    <row r="246" spans="1:10" x14ac:dyDescent="0.25">
      <c r="A246" s="7">
        <v>18</v>
      </c>
      <c r="B246" s="26" t="s">
        <v>39</v>
      </c>
      <c r="C246" s="8">
        <f t="shared" si="66"/>
        <v>0</v>
      </c>
      <c r="D246" s="8">
        <f t="shared" si="67"/>
        <v>0</v>
      </c>
      <c r="E246" s="8">
        <v>0</v>
      </c>
      <c r="F246" s="8">
        <v>0</v>
      </c>
      <c r="G246" s="8">
        <v>0</v>
      </c>
      <c r="H246" s="8">
        <v>0</v>
      </c>
      <c r="I246" s="8">
        <f t="shared" si="69"/>
        <v>0</v>
      </c>
      <c r="J246" s="5"/>
    </row>
    <row r="247" spans="1:10" x14ac:dyDescent="0.25">
      <c r="A247" s="37" t="s">
        <v>10</v>
      </c>
      <c r="B247" s="37"/>
      <c r="C247" s="8">
        <f>SUM(C229:C246)</f>
        <v>136984956.00000003</v>
      </c>
      <c r="D247" s="8">
        <f t="shared" ref="D247:H247" si="70">SUM(D229:D246)</f>
        <v>40987545.130000003</v>
      </c>
      <c r="E247" s="8">
        <f t="shared" si="70"/>
        <v>40987545.130000003</v>
      </c>
      <c r="F247" s="8">
        <f t="shared" si="70"/>
        <v>0</v>
      </c>
      <c r="G247" s="8">
        <f t="shared" si="70"/>
        <v>0</v>
      </c>
      <c r="H247" s="8">
        <f t="shared" si="70"/>
        <v>0</v>
      </c>
      <c r="I247" s="8">
        <f>SUM(I229:I246)</f>
        <v>40987545.130000003</v>
      </c>
      <c r="J247" s="5"/>
    </row>
    <row r="248" spans="1:10" ht="31.5" x14ac:dyDescent="0.25">
      <c r="A248" s="5" t="s">
        <v>9</v>
      </c>
      <c r="B248" s="9" t="s">
        <v>64</v>
      </c>
      <c r="C248" s="34"/>
      <c r="D248" s="35"/>
      <c r="E248" s="35"/>
      <c r="F248" s="35"/>
      <c r="G248" s="35"/>
      <c r="H248" s="35"/>
      <c r="I248" s="35"/>
      <c r="J248" s="36"/>
    </row>
    <row r="249" spans="1:10" x14ac:dyDescent="0.25">
      <c r="A249" s="7">
        <v>1</v>
      </c>
      <c r="B249" s="6" t="s">
        <v>37</v>
      </c>
      <c r="C249" s="8">
        <f t="shared" ref="C249:C262" si="71">SUM(D249+C176)</f>
        <v>46639465.870000005</v>
      </c>
      <c r="D249" s="8">
        <f t="shared" ref="D249:D262" si="72">SUM(E249,F249)</f>
        <v>12336763.630000001</v>
      </c>
      <c r="E249" s="8">
        <v>12336763.630000001</v>
      </c>
      <c r="F249" s="8">
        <v>0</v>
      </c>
      <c r="G249" s="8">
        <v>0</v>
      </c>
      <c r="H249" s="8">
        <v>0</v>
      </c>
      <c r="I249" s="8">
        <f t="shared" ref="I249:I262" si="73">SUM(E249+G249+H249)</f>
        <v>12336763.630000001</v>
      </c>
      <c r="J249" s="5"/>
    </row>
    <row r="250" spans="1:10" x14ac:dyDescent="0.25">
      <c r="A250" s="7">
        <v>2</v>
      </c>
      <c r="B250" s="6" t="s">
        <v>32</v>
      </c>
      <c r="C250" s="8">
        <f t="shared" si="71"/>
        <v>5239762.68</v>
      </c>
      <c r="D250" s="8">
        <f t="shared" si="72"/>
        <v>569740.67000000004</v>
      </c>
      <c r="E250" s="8">
        <v>569740.67000000004</v>
      </c>
      <c r="F250" s="8">
        <v>0</v>
      </c>
      <c r="G250" s="8">
        <v>0</v>
      </c>
      <c r="H250" s="8">
        <v>0</v>
      </c>
      <c r="I250" s="8">
        <f t="shared" si="73"/>
        <v>569740.67000000004</v>
      </c>
      <c r="J250" s="5"/>
    </row>
    <row r="251" spans="1:10" x14ac:dyDescent="0.25">
      <c r="A251" s="7">
        <v>3</v>
      </c>
      <c r="B251" s="6" t="s">
        <v>41</v>
      </c>
      <c r="C251" s="8">
        <f t="shared" si="71"/>
        <v>0</v>
      </c>
      <c r="D251" s="8">
        <f t="shared" si="72"/>
        <v>0</v>
      </c>
      <c r="E251" s="8">
        <v>0</v>
      </c>
      <c r="F251" s="8">
        <v>0</v>
      </c>
      <c r="G251" s="8">
        <v>0</v>
      </c>
      <c r="H251" s="8">
        <v>0</v>
      </c>
      <c r="I251" s="8">
        <f t="shared" si="73"/>
        <v>0</v>
      </c>
      <c r="J251" s="5"/>
    </row>
    <row r="252" spans="1:10" x14ac:dyDescent="0.25">
      <c r="A252" s="7">
        <v>4</v>
      </c>
      <c r="B252" s="6" t="s">
        <v>21</v>
      </c>
      <c r="C252" s="8">
        <f t="shared" si="71"/>
        <v>22862.5</v>
      </c>
      <c r="D252" s="8">
        <f t="shared" si="72"/>
        <v>5617.5</v>
      </c>
      <c r="E252" s="8">
        <v>5617.5</v>
      </c>
      <c r="F252" s="8">
        <v>0</v>
      </c>
      <c r="G252" s="8">
        <v>0</v>
      </c>
      <c r="H252" s="8">
        <v>0</v>
      </c>
      <c r="I252" s="8">
        <f t="shared" si="73"/>
        <v>5617.5</v>
      </c>
      <c r="J252" s="5"/>
    </row>
    <row r="253" spans="1:10" x14ac:dyDescent="0.25">
      <c r="A253" s="7">
        <v>5</v>
      </c>
      <c r="B253" s="6" t="s">
        <v>42</v>
      </c>
      <c r="C253" s="8">
        <f t="shared" si="71"/>
        <v>3200750</v>
      </c>
      <c r="D253" s="8">
        <f t="shared" si="72"/>
        <v>786450</v>
      </c>
      <c r="E253" s="8">
        <v>786450</v>
      </c>
      <c r="F253" s="8">
        <v>0</v>
      </c>
      <c r="G253" s="8">
        <v>0</v>
      </c>
      <c r="H253" s="8">
        <v>0</v>
      </c>
      <c r="I253" s="8">
        <f t="shared" si="73"/>
        <v>786450</v>
      </c>
      <c r="J253" s="5"/>
    </row>
    <row r="254" spans="1:10" x14ac:dyDescent="0.25">
      <c r="A254" s="7">
        <v>6</v>
      </c>
      <c r="B254" s="6" t="s">
        <v>35</v>
      </c>
      <c r="C254" s="8">
        <f t="shared" si="71"/>
        <v>0</v>
      </c>
      <c r="D254" s="8">
        <f t="shared" si="72"/>
        <v>0</v>
      </c>
      <c r="E254" s="8">
        <v>0</v>
      </c>
      <c r="F254" s="8">
        <v>0</v>
      </c>
      <c r="G254" s="8">
        <v>0</v>
      </c>
      <c r="H254" s="8">
        <v>0</v>
      </c>
      <c r="I254" s="8">
        <f t="shared" si="73"/>
        <v>0</v>
      </c>
      <c r="J254" s="5"/>
    </row>
    <row r="255" spans="1:10" x14ac:dyDescent="0.25">
      <c r="A255" s="7">
        <v>7</v>
      </c>
      <c r="B255" s="6" t="s">
        <v>79</v>
      </c>
      <c r="C255" s="8">
        <f t="shared" si="71"/>
        <v>214540</v>
      </c>
      <c r="D255" s="8">
        <f t="shared" si="72"/>
        <v>5040</v>
      </c>
      <c r="E255" s="8">
        <v>5040</v>
      </c>
      <c r="F255" s="8">
        <v>0</v>
      </c>
      <c r="G255" s="8">
        <v>0</v>
      </c>
      <c r="H255" s="8">
        <v>0</v>
      </c>
      <c r="I255" s="8">
        <f t="shared" si="73"/>
        <v>5040</v>
      </c>
      <c r="J255" s="5"/>
    </row>
    <row r="256" spans="1:10" x14ac:dyDescent="0.25">
      <c r="A256" s="7">
        <v>8</v>
      </c>
      <c r="B256" s="6" t="s">
        <v>44</v>
      </c>
      <c r="C256" s="8">
        <f t="shared" si="71"/>
        <v>4538065</v>
      </c>
      <c r="D256" s="8">
        <f t="shared" si="72"/>
        <v>1290225</v>
      </c>
      <c r="E256" s="8">
        <v>1290225</v>
      </c>
      <c r="F256" s="8">
        <v>0</v>
      </c>
      <c r="G256" s="8">
        <v>0</v>
      </c>
      <c r="H256" s="8">
        <v>0</v>
      </c>
      <c r="I256" s="8">
        <f t="shared" si="73"/>
        <v>1290225</v>
      </c>
      <c r="J256" s="5"/>
    </row>
    <row r="257" spans="1:10" x14ac:dyDescent="0.25">
      <c r="A257" s="7">
        <v>9</v>
      </c>
      <c r="B257" s="6" t="s">
        <v>45</v>
      </c>
      <c r="C257" s="8">
        <f t="shared" si="71"/>
        <v>0</v>
      </c>
      <c r="D257" s="8">
        <f t="shared" si="72"/>
        <v>0</v>
      </c>
      <c r="E257" s="8">
        <v>0</v>
      </c>
      <c r="F257" s="8">
        <v>0</v>
      </c>
      <c r="G257" s="8">
        <v>0</v>
      </c>
      <c r="H257" s="8">
        <v>0</v>
      </c>
      <c r="I257" s="8">
        <f t="shared" si="73"/>
        <v>0</v>
      </c>
      <c r="J257" s="5"/>
    </row>
    <row r="258" spans="1:10" x14ac:dyDescent="0.25">
      <c r="A258" s="7">
        <v>10</v>
      </c>
      <c r="B258" s="6" t="s">
        <v>33</v>
      </c>
      <c r="C258" s="8">
        <f t="shared" si="71"/>
        <v>0</v>
      </c>
      <c r="D258" s="8">
        <f t="shared" si="72"/>
        <v>0</v>
      </c>
      <c r="E258" s="8">
        <v>0</v>
      </c>
      <c r="F258" s="8">
        <v>0</v>
      </c>
      <c r="G258" s="8">
        <v>0</v>
      </c>
      <c r="H258" s="8">
        <v>0</v>
      </c>
      <c r="I258" s="8">
        <f t="shared" si="73"/>
        <v>0</v>
      </c>
      <c r="J258" s="5"/>
    </row>
    <row r="259" spans="1:10" x14ac:dyDescent="0.25">
      <c r="A259" s="7">
        <v>11</v>
      </c>
      <c r="B259" s="6" t="s">
        <v>25</v>
      </c>
      <c r="C259" s="8">
        <f t="shared" si="71"/>
        <v>703461</v>
      </c>
      <c r="D259" s="8">
        <f t="shared" si="72"/>
        <v>192225</v>
      </c>
      <c r="E259" s="8">
        <v>192225</v>
      </c>
      <c r="F259" s="8">
        <v>0</v>
      </c>
      <c r="G259" s="8">
        <v>0</v>
      </c>
      <c r="H259" s="8">
        <v>0</v>
      </c>
      <c r="I259" s="8">
        <f t="shared" si="73"/>
        <v>192225</v>
      </c>
      <c r="J259" s="5"/>
    </row>
    <row r="260" spans="1:10" x14ac:dyDescent="0.25">
      <c r="A260" s="7">
        <v>12</v>
      </c>
      <c r="B260" s="6" t="s">
        <v>67</v>
      </c>
      <c r="C260" s="8">
        <f t="shared" si="71"/>
        <v>55188</v>
      </c>
      <c r="D260" s="8">
        <f t="shared" si="72"/>
        <v>0</v>
      </c>
      <c r="E260" s="8">
        <v>0</v>
      </c>
      <c r="F260" s="8">
        <v>0</v>
      </c>
      <c r="G260" s="8">
        <v>0</v>
      </c>
      <c r="H260" s="8">
        <v>0</v>
      </c>
      <c r="I260" s="8">
        <f t="shared" si="73"/>
        <v>0</v>
      </c>
      <c r="J260" s="5"/>
    </row>
    <row r="261" spans="1:10" x14ac:dyDescent="0.25">
      <c r="A261" s="7">
        <v>13</v>
      </c>
      <c r="B261" s="6" t="s">
        <v>68</v>
      </c>
      <c r="C261" s="8">
        <f t="shared" si="71"/>
        <v>0</v>
      </c>
      <c r="D261" s="8">
        <f t="shared" si="72"/>
        <v>0</v>
      </c>
      <c r="E261" s="8">
        <v>0</v>
      </c>
      <c r="F261" s="8">
        <v>0</v>
      </c>
      <c r="G261" s="8">
        <v>0</v>
      </c>
      <c r="H261" s="8">
        <v>0</v>
      </c>
      <c r="I261" s="8">
        <f t="shared" si="73"/>
        <v>0</v>
      </c>
      <c r="J261" s="5"/>
    </row>
    <row r="262" spans="1:10" x14ac:dyDescent="0.25">
      <c r="A262" s="7">
        <v>14</v>
      </c>
      <c r="B262" s="6" t="s">
        <v>66</v>
      </c>
      <c r="C262" s="8">
        <f t="shared" si="71"/>
        <v>0</v>
      </c>
      <c r="D262" s="8">
        <f t="shared" si="72"/>
        <v>0</v>
      </c>
      <c r="E262" s="8">
        <v>0</v>
      </c>
      <c r="F262" s="8">
        <v>0</v>
      </c>
      <c r="G262" s="8">
        <v>0</v>
      </c>
      <c r="H262" s="8">
        <v>0</v>
      </c>
      <c r="I262" s="8">
        <f t="shared" si="73"/>
        <v>0</v>
      </c>
      <c r="J262" s="5"/>
    </row>
    <row r="263" spans="1:10" x14ac:dyDescent="0.25">
      <c r="A263" s="49" t="s">
        <v>65</v>
      </c>
      <c r="B263" s="49"/>
      <c r="C263" s="8">
        <f>SUM(C249:C262)</f>
        <v>60614095.050000004</v>
      </c>
      <c r="D263" s="8">
        <f>SUM(D249:D262)</f>
        <v>15186061.800000001</v>
      </c>
      <c r="E263" s="8">
        <f t="shared" ref="E263:I263" si="74">SUM(E249:E262)</f>
        <v>15186061.800000001</v>
      </c>
      <c r="F263" s="8">
        <f t="shared" si="74"/>
        <v>0</v>
      </c>
      <c r="G263" s="8">
        <f t="shared" si="74"/>
        <v>0</v>
      </c>
      <c r="H263" s="8">
        <f t="shared" si="74"/>
        <v>0</v>
      </c>
      <c r="I263" s="8">
        <f t="shared" si="74"/>
        <v>15186061.800000001</v>
      </c>
      <c r="J263" s="8"/>
    </row>
    <row r="264" spans="1:10" x14ac:dyDescent="0.25">
      <c r="A264" s="5" t="s">
        <v>11</v>
      </c>
      <c r="B264" s="6" t="s">
        <v>12</v>
      </c>
      <c r="C264" s="34"/>
      <c r="D264" s="35"/>
      <c r="E264" s="35"/>
      <c r="F264" s="35"/>
      <c r="G264" s="35"/>
      <c r="H264" s="35"/>
      <c r="I264" s="35"/>
      <c r="J264" s="36"/>
    </row>
    <row r="265" spans="1:10" x14ac:dyDescent="0.25">
      <c r="A265" s="7">
        <v>1</v>
      </c>
      <c r="B265" s="6" t="s">
        <v>46</v>
      </c>
      <c r="C265" s="8">
        <f>SUM(D265+C192)</f>
        <v>233797.80000000002</v>
      </c>
      <c r="D265" s="8">
        <f t="shared" ref="D265:D269" si="75">SUM(E265,F265)</f>
        <v>31833.9</v>
      </c>
      <c r="E265" s="8">
        <v>31833.9</v>
      </c>
      <c r="F265" s="8">
        <v>0</v>
      </c>
      <c r="G265" s="8">
        <v>0</v>
      </c>
      <c r="H265" s="8">
        <v>0</v>
      </c>
      <c r="I265" s="8">
        <f t="shared" ref="I265:I269" si="76">SUM(E265+G265+H265)</f>
        <v>31833.9</v>
      </c>
      <c r="J265" s="5"/>
    </row>
    <row r="266" spans="1:10" x14ac:dyDescent="0.25">
      <c r="A266" s="7">
        <v>2</v>
      </c>
      <c r="B266" s="6" t="s">
        <v>25</v>
      </c>
      <c r="C266" s="8">
        <f>SUM(D266+C193)</f>
        <v>265600</v>
      </c>
      <c r="D266" s="8">
        <f t="shared" si="75"/>
        <v>29340</v>
      </c>
      <c r="E266" s="8">
        <v>29340</v>
      </c>
      <c r="F266" s="8">
        <v>0</v>
      </c>
      <c r="G266" s="8">
        <v>0</v>
      </c>
      <c r="H266" s="8">
        <v>0</v>
      </c>
      <c r="I266" s="8">
        <f t="shared" si="76"/>
        <v>29340</v>
      </c>
      <c r="J266" s="5"/>
    </row>
    <row r="267" spans="1:10" x14ac:dyDescent="0.25">
      <c r="A267" s="7">
        <v>3</v>
      </c>
      <c r="B267" s="6" t="s">
        <v>32</v>
      </c>
      <c r="C267" s="8">
        <f>SUM(D267+C194)</f>
        <v>826562.5</v>
      </c>
      <c r="D267" s="8">
        <f t="shared" si="75"/>
        <v>0</v>
      </c>
      <c r="E267" s="8">
        <v>0</v>
      </c>
      <c r="F267" s="8">
        <v>0</v>
      </c>
      <c r="G267" s="8">
        <v>0</v>
      </c>
      <c r="H267" s="8">
        <v>0</v>
      </c>
      <c r="I267" s="8">
        <f t="shared" si="76"/>
        <v>0</v>
      </c>
      <c r="J267" s="5"/>
    </row>
    <row r="268" spans="1:10" x14ac:dyDescent="0.25">
      <c r="A268" s="7">
        <v>4</v>
      </c>
      <c r="B268" s="6" t="s">
        <v>44</v>
      </c>
      <c r="C268" s="8">
        <f>SUM(D268+C195)</f>
        <v>856750</v>
      </c>
      <c r="D268" s="8">
        <f t="shared" si="75"/>
        <v>0</v>
      </c>
      <c r="E268" s="8">
        <v>0</v>
      </c>
      <c r="F268" s="8">
        <v>0</v>
      </c>
      <c r="G268" s="8">
        <v>0</v>
      </c>
      <c r="H268" s="8">
        <v>0</v>
      </c>
      <c r="I268" s="8">
        <f t="shared" si="76"/>
        <v>0</v>
      </c>
      <c r="J268" s="5"/>
    </row>
    <row r="269" spans="1:10" x14ac:dyDescent="0.25">
      <c r="A269" s="7">
        <v>5</v>
      </c>
      <c r="B269" s="6" t="s">
        <v>39</v>
      </c>
      <c r="C269" s="8">
        <f>SUM(D269+C196)</f>
        <v>0</v>
      </c>
      <c r="D269" s="8">
        <f t="shared" si="75"/>
        <v>0</v>
      </c>
      <c r="E269" s="8">
        <v>0</v>
      </c>
      <c r="F269" s="8">
        <v>0</v>
      </c>
      <c r="G269" s="8">
        <v>0</v>
      </c>
      <c r="H269" s="8">
        <v>0</v>
      </c>
      <c r="I269" s="8">
        <f t="shared" si="76"/>
        <v>0</v>
      </c>
      <c r="J269" s="5"/>
    </row>
    <row r="270" spans="1:10" x14ac:dyDescent="0.25">
      <c r="A270" s="37" t="s">
        <v>13</v>
      </c>
      <c r="B270" s="37"/>
      <c r="C270" s="8">
        <f>SUM(C265:C269)</f>
        <v>2182710.2999999998</v>
      </c>
      <c r="D270" s="8">
        <f t="shared" ref="D270" si="77">SUM(D265:D269)</f>
        <v>61173.9</v>
      </c>
      <c r="E270" s="8">
        <f>SUM(E265:E269)</f>
        <v>61173.9</v>
      </c>
      <c r="F270" s="8">
        <f t="shared" ref="F270:I270" si="78">SUM(F265:F269)</f>
        <v>0</v>
      </c>
      <c r="G270" s="8">
        <f t="shared" si="78"/>
        <v>0</v>
      </c>
      <c r="H270" s="8">
        <f t="shared" si="78"/>
        <v>0</v>
      </c>
      <c r="I270" s="8">
        <f t="shared" si="78"/>
        <v>61173.9</v>
      </c>
      <c r="J270" s="8"/>
    </row>
    <row r="271" spans="1:10" x14ac:dyDescent="0.25">
      <c r="A271" s="5" t="s">
        <v>14</v>
      </c>
      <c r="B271" s="6" t="s">
        <v>15</v>
      </c>
      <c r="C271" s="34"/>
      <c r="D271" s="35"/>
      <c r="E271" s="35"/>
      <c r="F271" s="35"/>
      <c r="G271" s="35"/>
      <c r="H271" s="35"/>
      <c r="I271" s="35"/>
      <c r="J271" s="36"/>
    </row>
    <row r="272" spans="1:10" x14ac:dyDescent="0.25">
      <c r="A272" s="7">
        <v>1</v>
      </c>
      <c r="B272" s="6" t="s">
        <v>16</v>
      </c>
      <c r="C272" s="8">
        <f>SUM(D272+C199)</f>
        <v>7522515</v>
      </c>
      <c r="D272" s="8">
        <f t="shared" ref="D272:D273" si="79">SUM(E272,F272)</f>
        <v>1660645</v>
      </c>
      <c r="E272" s="8">
        <v>1660645</v>
      </c>
      <c r="F272" s="8">
        <v>0</v>
      </c>
      <c r="G272" s="8">
        <v>0</v>
      </c>
      <c r="H272" s="8">
        <v>0</v>
      </c>
      <c r="I272" s="8">
        <f t="shared" ref="I272:I273" si="80">SUM(E272+G272+H272)</f>
        <v>1660645</v>
      </c>
      <c r="J272" s="5"/>
    </row>
    <row r="273" spans="1:10" x14ac:dyDescent="0.25">
      <c r="A273" s="7">
        <v>2</v>
      </c>
      <c r="B273" s="6" t="s">
        <v>17</v>
      </c>
      <c r="C273" s="8">
        <f>SUM(D273+C200)</f>
        <v>4133233.9000000004</v>
      </c>
      <c r="D273" s="8">
        <f t="shared" si="79"/>
        <v>1416897.3</v>
      </c>
      <c r="E273" s="8">
        <v>1416897.3</v>
      </c>
      <c r="F273" s="8">
        <v>0</v>
      </c>
      <c r="G273" s="8">
        <v>0</v>
      </c>
      <c r="H273" s="8">
        <v>0</v>
      </c>
      <c r="I273" s="8">
        <f t="shared" si="80"/>
        <v>1416897.3</v>
      </c>
      <c r="J273" s="5"/>
    </row>
    <row r="274" spans="1:10" x14ac:dyDescent="0.25">
      <c r="A274" s="37" t="s">
        <v>18</v>
      </c>
      <c r="B274" s="37"/>
      <c r="C274" s="8">
        <f>SUM(C272:C273)</f>
        <v>11655748.9</v>
      </c>
      <c r="D274" s="8">
        <f t="shared" ref="D274" si="81">SUM(D272:D273)</f>
        <v>3077542.3</v>
      </c>
      <c r="E274" s="8">
        <f>SUM(E272:E273)</f>
        <v>3077542.3</v>
      </c>
      <c r="F274" s="8">
        <f t="shared" ref="F274:I274" si="82">SUM(F272:F273)</f>
        <v>0</v>
      </c>
      <c r="G274" s="8">
        <f t="shared" si="82"/>
        <v>0</v>
      </c>
      <c r="H274" s="8">
        <f t="shared" si="82"/>
        <v>0</v>
      </c>
      <c r="I274" s="8">
        <f t="shared" si="82"/>
        <v>3077542.3</v>
      </c>
      <c r="J274" s="8"/>
    </row>
    <row r="275" spans="1:10" x14ac:dyDescent="0.25">
      <c r="A275" s="5" t="s">
        <v>19</v>
      </c>
      <c r="B275" s="6" t="s">
        <v>20</v>
      </c>
      <c r="C275" s="34"/>
      <c r="D275" s="35"/>
      <c r="E275" s="35"/>
      <c r="F275" s="35"/>
      <c r="G275" s="35"/>
      <c r="H275" s="35"/>
      <c r="I275" s="35"/>
      <c r="J275" s="36"/>
    </row>
    <row r="276" spans="1:10" x14ac:dyDescent="0.25">
      <c r="A276" s="7">
        <v>1</v>
      </c>
      <c r="B276" s="6" t="s">
        <v>21</v>
      </c>
      <c r="C276" s="8">
        <f>SUM(D276+C203)</f>
        <v>1226869.56</v>
      </c>
      <c r="D276" s="8">
        <f>SUM(E276,F276)</f>
        <v>353867.52000000002</v>
      </c>
      <c r="E276" s="8">
        <v>353867.52000000002</v>
      </c>
      <c r="F276" s="8">
        <v>0</v>
      </c>
      <c r="G276" s="8">
        <v>0</v>
      </c>
      <c r="H276" s="8">
        <v>0</v>
      </c>
      <c r="I276" s="8">
        <f>SUM(E276+G276+H276)</f>
        <v>353867.52000000002</v>
      </c>
      <c r="J276" s="5"/>
    </row>
    <row r="277" spans="1:10" x14ac:dyDescent="0.25">
      <c r="A277" s="37" t="s">
        <v>22</v>
      </c>
      <c r="B277" s="37"/>
      <c r="C277" s="8">
        <f>SUM(C276)</f>
        <v>1226869.56</v>
      </c>
      <c r="D277" s="8">
        <f t="shared" ref="D277:I277" si="83">SUM(D276)</f>
        <v>353867.52000000002</v>
      </c>
      <c r="E277" s="8">
        <f t="shared" si="83"/>
        <v>353867.52000000002</v>
      </c>
      <c r="F277" s="8">
        <f t="shared" si="83"/>
        <v>0</v>
      </c>
      <c r="G277" s="8">
        <f t="shared" si="83"/>
        <v>0</v>
      </c>
      <c r="H277" s="8">
        <f t="shared" si="83"/>
        <v>0</v>
      </c>
      <c r="I277" s="8">
        <f t="shared" si="83"/>
        <v>353867.52000000002</v>
      </c>
      <c r="J277" s="5"/>
    </row>
    <row r="278" spans="1:10" x14ac:dyDescent="0.25">
      <c r="A278" s="5" t="s">
        <v>23</v>
      </c>
      <c r="B278" s="6" t="s">
        <v>24</v>
      </c>
      <c r="C278" s="34"/>
      <c r="D278" s="35"/>
      <c r="E278" s="35"/>
      <c r="F278" s="35"/>
      <c r="G278" s="35"/>
      <c r="H278" s="35"/>
      <c r="I278" s="35"/>
      <c r="J278" s="36"/>
    </row>
    <row r="279" spans="1:10" x14ac:dyDescent="0.25">
      <c r="A279" s="7">
        <v>1</v>
      </c>
      <c r="B279" s="6" t="s">
        <v>25</v>
      </c>
      <c r="C279" s="8">
        <f>SUM(D279+C206)</f>
        <v>332304</v>
      </c>
      <c r="D279" s="8">
        <f>SUM(E279,F279)</f>
        <v>85928</v>
      </c>
      <c r="E279" s="8">
        <v>85928</v>
      </c>
      <c r="F279" s="8">
        <v>0</v>
      </c>
      <c r="G279" s="8">
        <v>0</v>
      </c>
      <c r="H279" s="8">
        <v>0</v>
      </c>
      <c r="I279" s="8">
        <f>SUM(E279+G279+H279)</f>
        <v>85928</v>
      </c>
      <c r="J279" s="5"/>
    </row>
    <row r="280" spans="1:10" x14ac:dyDescent="0.25">
      <c r="A280" s="37" t="s">
        <v>72</v>
      </c>
      <c r="B280" s="37"/>
      <c r="C280" s="8">
        <f>SUM(C279)</f>
        <v>332304</v>
      </c>
      <c r="D280" s="8">
        <f t="shared" ref="D280:I280" si="84">SUM(D279)</f>
        <v>85928</v>
      </c>
      <c r="E280" s="8">
        <f t="shared" si="84"/>
        <v>85928</v>
      </c>
      <c r="F280" s="8">
        <f t="shared" si="84"/>
        <v>0</v>
      </c>
      <c r="G280" s="8">
        <f t="shared" si="84"/>
        <v>0</v>
      </c>
      <c r="H280" s="8">
        <f t="shared" si="84"/>
        <v>0</v>
      </c>
      <c r="I280" s="8">
        <f t="shared" si="84"/>
        <v>85928</v>
      </c>
      <c r="J280" s="5"/>
    </row>
    <row r="281" spans="1:10" x14ac:dyDescent="0.25">
      <c r="A281" s="37" t="s">
        <v>26</v>
      </c>
      <c r="B281" s="37"/>
      <c r="C281" s="8">
        <f t="shared" ref="C281" si="85">SUM(C247+C263+C270+C274+C277+C280)</f>
        <v>212996683.81000006</v>
      </c>
      <c r="D281" s="8">
        <f>SUM(D247+D263+D270+D274+D277+D280)</f>
        <v>59752118.650000006</v>
      </c>
      <c r="E281" s="8">
        <f>SUM(E247+E263+E270+E274+E277+E280)</f>
        <v>59752118.650000006</v>
      </c>
      <c r="F281" s="8">
        <f t="shared" ref="F281:I281" si="86">SUM(F247+F263+F270+F274+F277+F280)</f>
        <v>0</v>
      </c>
      <c r="G281" s="8">
        <f t="shared" si="86"/>
        <v>0</v>
      </c>
      <c r="H281" s="8">
        <f t="shared" si="86"/>
        <v>0</v>
      </c>
      <c r="I281" s="8">
        <f t="shared" si="86"/>
        <v>59752118.650000006</v>
      </c>
      <c r="J281" s="8"/>
    </row>
    <row r="282" spans="1:10" x14ac:dyDescent="0.25">
      <c r="A282" s="38"/>
      <c r="B282" s="38"/>
      <c r="C282" s="38"/>
      <c r="D282" s="38"/>
      <c r="E282" s="38"/>
      <c r="F282" s="38"/>
      <c r="G282" s="38"/>
      <c r="H282" s="38"/>
      <c r="I282" s="38"/>
      <c r="J282" s="39"/>
    </row>
    <row r="283" spans="1:10" x14ac:dyDescent="0.25">
      <c r="A283" s="40" t="s">
        <v>87</v>
      </c>
      <c r="B283" s="41"/>
      <c r="C283" s="10">
        <f>D281</f>
        <v>59752118.650000006</v>
      </c>
      <c r="D283" s="42" t="s">
        <v>53</v>
      </c>
      <c r="E283" s="42"/>
      <c r="F283" s="42"/>
      <c r="G283" s="11" t="s">
        <v>59</v>
      </c>
      <c r="H283" s="10">
        <v>42520.5</v>
      </c>
      <c r="I283" s="11" t="s">
        <v>58</v>
      </c>
      <c r="J283" s="12">
        <v>8815.5</v>
      </c>
    </row>
    <row r="284" spans="1:10" x14ac:dyDescent="0.25">
      <c r="A284" s="13" t="s">
        <v>57</v>
      </c>
      <c r="B284" s="14">
        <v>0</v>
      </c>
      <c r="C284" s="15" t="s">
        <v>56</v>
      </c>
      <c r="D284" s="14">
        <v>0</v>
      </c>
      <c r="E284" s="15" t="s">
        <v>55</v>
      </c>
      <c r="F284" s="14">
        <v>0</v>
      </c>
      <c r="G284" s="15" t="s">
        <v>54</v>
      </c>
      <c r="H284" s="14">
        <v>7108.5</v>
      </c>
      <c r="I284" s="15" t="s">
        <v>63</v>
      </c>
      <c r="J284" s="16">
        <f>SUM(H283+J283+B284+D284+F284+H284)</f>
        <v>58444.5</v>
      </c>
    </row>
    <row r="285" spans="1:10" x14ac:dyDescent="0.25">
      <c r="A285" s="43" t="s">
        <v>62</v>
      </c>
      <c r="B285" s="44"/>
      <c r="C285" s="17">
        <f>SUM(E212)</f>
        <v>131167</v>
      </c>
      <c r="D285" s="18" t="s">
        <v>60</v>
      </c>
      <c r="E285" s="17">
        <f>SUM(J284+C285)</f>
        <v>189611.5</v>
      </c>
      <c r="F285" s="45" t="s">
        <v>61</v>
      </c>
      <c r="G285" s="45"/>
      <c r="H285" s="45"/>
      <c r="I285" s="19"/>
      <c r="J285" s="20"/>
    </row>
    <row r="286" spans="1:10" x14ac:dyDescent="0.25">
      <c r="A286" s="21" t="s">
        <v>71</v>
      </c>
      <c r="B286" s="31" t="s">
        <v>121</v>
      </c>
      <c r="C286" s="31"/>
      <c r="D286" s="31"/>
      <c r="E286" s="31"/>
      <c r="F286" s="31"/>
      <c r="G286" s="31"/>
      <c r="H286" s="31"/>
      <c r="I286" s="31"/>
      <c r="J286" s="31"/>
    </row>
    <row r="287" spans="1:10" x14ac:dyDescent="0.25">
      <c r="A287" s="22"/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x14ac:dyDescent="0.25">
      <c r="A288" s="22"/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x14ac:dyDescent="0.25">
      <c r="A289" s="22"/>
      <c r="B289" s="25"/>
      <c r="C289" s="25"/>
      <c r="D289" s="25"/>
      <c r="E289" s="25"/>
      <c r="F289" s="25"/>
      <c r="G289" s="25"/>
      <c r="H289" s="25"/>
      <c r="I289" s="25"/>
      <c r="J289" s="25"/>
    </row>
    <row r="290" spans="1:10" x14ac:dyDescent="0.25">
      <c r="B290" s="22"/>
      <c r="C290" s="22"/>
      <c r="D290" s="22"/>
      <c r="E290" s="22"/>
      <c r="F290" s="22"/>
      <c r="G290" s="22"/>
      <c r="H290" s="22"/>
      <c r="I290" s="22"/>
      <c r="J290" s="22"/>
    </row>
    <row r="292" spans="1:10" ht="16.5" x14ac:dyDescent="0.25">
      <c r="A292" s="33" t="s">
        <v>47</v>
      </c>
      <c r="B292" s="33"/>
      <c r="C292" s="24"/>
      <c r="D292" s="33" t="s">
        <v>48</v>
      </c>
      <c r="E292" s="33"/>
      <c r="F292" s="33"/>
      <c r="G292" s="24"/>
      <c r="H292" s="33" t="s">
        <v>49</v>
      </c>
      <c r="I292" s="33"/>
      <c r="J292" s="33"/>
    </row>
    <row r="293" spans="1:10" ht="16.5" customHeight="1" x14ac:dyDescent="0.25"/>
    <row r="294" spans="1:10" ht="21.75" x14ac:dyDescent="0.25">
      <c r="A294" s="50" t="s">
        <v>0</v>
      </c>
      <c r="B294" s="50"/>
      <c r="C294" s="50"/>
      <c r="D294" s="50"/>
      <c r="E294" s="50"/>
      <c r="F294" s="50"/>
      <c r="G294" s="50"/>
      <c r="H294" s="50"/>
      <c r="I294" s="50"/>
      <c r="J294" s="50"/>
    </row>
    <row r="295" spans="1:10" ht="19.5" x14ac:dyDescent="0.25">
      <c r="A295" s="51" t="s">
        <v>1</v>
      </c>
      <c r="B295" s="51"/>
      <c r="C295" s="51"/>
      <c r="D295" s="51"/>
      <c r="E295" s="51"/>
      <c r="F295" s="51"/>
      <c r="G295" s="51"/>
      <c r="H295" s="51"/>
      <c r="I295" s="51"/>
      <c r="J295" s="51"/>
    </row>
    <row r="296" spans="1:10" ht="19.5" x14ac:dyDescent="0.25">
      <c r="A296" s="52" t="s">
        <v>125</v>
      </c>
      <c r="B296" s="52"/>
      <c r="C296" s="52"/>
      <c r="D296" s="52"/>
      <c r="E296" s="52"/>
      <c r="F296" s="52"/>
      <c r="G296" s="52"/>
      <c r="H296" s="52"/>
      <c r="I296" s="52"/>
      <c r="J296" s="52"/>
    </row>
    <row r="297" spans="1:10" ht="16.5" x14ac:dyDescent="0.25">
      <c r="A297" s="53" t="s">
        <v>2</v>
      </c>
      <c r="B297" s="53" t="s">
        <v>3</v>
      </c>
      <c r="C297" s="53" t="s">
        <v>4</v>
      </c>
      <c r="D297" s="54" t="s">
        <v>88</v>
      </c>
      <c r="E297" s="54" t="s">
        <v>89</v>
      </c>
      <c r="F297" s="54" t="s">
        <v>90</v>
      </c>
      <c r="G297" s="53" t="s">
        <v>69</v>
      </c>
      <c r="H297" s="53"/>
      <c r="I297" s="54" t="s">
        <v>5</v>
      </c>
      <c r="J297" s="53" t="s">
        <v>6</v>
      </c>
    </row>
    <row r="298" spans="1:10" ht="33" x14ac:dyDescent="0.25">
      <c r="A298" s="53"/>
      <c r="B298" s="53"/>
      <c r="C298" s="53"/>
      <c r="D298" s="54"/>
      <c r="E298" s="54"/>
      <c r="F298" s="54"/>
      <c r="G298" s="2" t="s">
        <v>73</v>
      </c>
      <c r="H298" s="3" t="s">
        <v>74</v>
      </c>
      <c r="I298" s="54"/>
      <c r="J298" s="53"/>
    </row>
    <row r="299" spans="1:10" ht="16.5" x14ac:dyDescent="0.25">
      <c r="A299" s="4">
        <v>1</v>
      </c>
      <c r="B299" s="4">
        <v>2</v>
      </c>
      <c r="C299" s="4">
        <v>3</v>
      </c>
      <c r="D299" s="4" t="s">
        <v>50</v>
      </c>
      <c r="E299" s="4">
        <v>5</v>
      </c>
      <c r="F299" s="4">
        <v>6</v>
      </c>
      <c r="G299" s="4">
        <v>7</v>
      </c>
      <c r="H299" s="4">
        <v>8</v>
      </c>
      <c r="I299" s="4" t="s">
        <v>51</v>
      </c>
      <c r="J299" s="4">
        <v>10</v>
      </c>
    </row>
    <row r="300" spans="1:10" x14ac:dyDescent="0.25">
      <c r="A300" s="46"/>
      <c r="B300" s="47"/>
      <c r="C300" s="47"/>
      <c r="D300" s="47"/>
      <c r="E300" s="47"/>
      <c r="F300" s="47"/>
      <c r="G300" s="47"/>
      <c r="H300" s="47"/>
      <c r="I300" s="47"/>
      <c r="J300" s="48"/>
    </row>
    <row r="301" spans="1:10" x14ac:dyDescent="0.25">
      <c r="A301" s="5" t="s">
        <v>7</v>
      </c>
      <c r="B301" s="6" t="s">
        <v>8</v>
      </c>
      <c r="C301" s="46"/>
      <c r="D301" s="47"/>
      <c r="E301" s="47"/>
      <c r="F301" s="47"/>
      <c r="G301" s="47"/>
      <c r="H301" s="47"/>
      <c r="I301" s="47"/>
      <c r="J301" s="48"/>
    </row>
    <row r="302" spans="1:10" x14ac:dyDescent="0.25">
      <c r="A302" s="7">
        <v>1</v>
      </c>
      <c r="B302" s="26" t="s">
        <v>27</v>
      </c>
      <c r="C302" s="8">
        <f t="shared" ref="C302:C319" si="87">SUM(D302+C229)</f>
        <v>28572348.93</v>
      </c>
      <c r="D302" s="8">
        <f>SUM(E302,F302)</f>
        <v>7450567.6200000001</v>
      </c>
      <c r="E302" s="8">
        <v>7450567.6200000001</v>
      </c>
      <c r="F302" s="8">
        <v>0</v>
      </c>
      <c r="G302" s="8">
        <v>0</v>
      </c>
      <c r="H302" s="8">
        <v>0</v>
      </c>
      <c r="I302" s="8">
        <f>SUM(E302+G302+H302)</f>
        <v>7450567.6200000001</v>
      </c>
      <c r="J302" s="5"/>
    </row>
    <row r="303" spans="1:10" x14ac:dyDescent="0.25">
      <c r="A303" s="7">
        <v>2</v>
      </c>
      <c r="B303" s="26" t="s">
        <v>28</v>
      </c>
      <c r="C303" s="8">
        <f t="shared" si="87"/>
        <v>26113129.759999998</v>
      </c>
      <c r="D303" s="8">
        <f t="shared" ref="D303:D319" si="88">SUM(E303,F303)</f>
        <v>7163432.4000000004</v>
      </c>
      <c r="E303" s="8">
        <v>7163432.4000000004</v>
      </c>
      <c r="F303" s="8">
        <v>0</v>
      </c>
      <c r="G303" s="8">
        <v>0</v>
      </c>
      <c r="H303" s="8">
        <v>0</v>
      </c>
      <c r="I303" s="8">
        <f t="shared" ref="I303" si="89">SUM(E303+G303+H303)</f>
        <v>7163432.4000000004</v>
      </c>
      <c r="J303" s="5"/>
    </row>
    <row r="304" spans="1:10" x14ac:dyDescent="0.25">
      <c r="A304" s="7">
        <v>3</v>
      </c>
      <c r="B304" s="26" t="s">
        <v>29</v>
      </c>
      <c r="C304" s="8">
        <f t="shared" si="87"/>
        <v>104029588.87</v>
      </c>
      <c r="D304" s="8">
        <f t="shared" si="88"/>
        <v>26659960</v>
      </c>
      <c r="E304" s="8">
        <v>26659960</v>
      </c>
      <c r="F304" s="8">
        <v>0</v>
      </c>
      <c r="G304" s="8">
        <v>0</v>
      </c>
      <c r="H304" s="8">
        <v>0</v>
      </c>
      <c r="I304" s="8">
        <f>SUM(E304+G304+H304)</f>
        <v>26659960</v>
      </c>
      <c r="J304" s="5"/>
    </row>
    <row r="305" spans="1:10" x14ac:dyDescent="0.25">
      <c r="A305" s="7">
        <v>4</v>
      </c>
      <c r="B305" s="26" t="s">
        <v>30</v>
      </c>
      <c r="C305" s="8">
        <f t="shared" si="87"/>
        <v>1857677.8599999999</v>
      </c>
      <c r="D305" s="8">
        <f t="shared" si="88"/>
        <v>413308</v>
      </c>
      <c r="E305" s="8">
        <v>413308</v>
      </c>
      <c r="F305" s="8">
        <v>0</v>
      </c>
      <c r="G305" s="8">
        <v>0</v>
      </c>
      <c r="H305" s="8">
        <v>0</v>
      </c>
      <c r="I305" s="8">
        <f t="shared" ref="I305:I319" si="90">SUM(E305+G305+H305)</f>
        <v>413308</v>
      </c>
      <c r="J305" s="5"/>
    </row>
    <row r="306" spans="1:10" x14ac:dyDescent="0.25">
      <c r="A306" s="7">
        <v>5</v>
      </c>
      <c r="B306" s="26" t="s">
        <v>25</v>
      </c>
      <c r="C306" s="8">
        <f t="shared" si="87"/>
        <v>2836558</v>
      </c>
      <c r="D306" s="8">
        <f t="shared" si="88"/>
        <v>610876</v>
      </c>
      <c r="E306" s="8">
        <v>610876</v>
      </c>
      <c r="F306" s="8">
        <v>0</v>
      </c>
      <c r="G306" s="8">
        <v>0</v>
      </c>
      <c r="H306" s="8">
        <v>0</v>
      </c>
      <c r="I306" s="8">
        <f t="shared" si="90"/>
        <v>610876</v>
      </c>
      <c r="J306" s="5"/>
    </row>
    <row r="307" spans="1:10" x14ac:dyDescent="0.25">
      <c r="A307" s="7">
        <v>6</v>
      </c>
      <c r="B307" s="26" t="s">
        <v>32</v>
      </c>
      <c r="C307" s="8">
        <f t="shared" si="87"/>
        <v>14352350</v>
      </c>
      <c r="D307" s="8">
        <f t="shared" si="88"/>
        <v>3264375</v>
      </c>
      <c r="E307" s="8">
        <v>3264375</v>
      </c>
      <c r="F307" s="8">
        <v>0</v>
      </c>
      <c r="G307" s="8">
        <v>0</v>
      </c>
      <c r="H307" s="8">
        <v>0</v>
      </c>
      <c r="I307" s="8">
        <f t="shared" si="90"/>
        <v>3264375</v>
      </c>
      <c r="J307" s="5"/>
    </row>
    <row r="308" spans="1:10" x14ac:dyDescent="0.25">
      <c r="A308" s="7">
        <v>7</v>
      </c>
      <c r="B308" s="26" t="s">
        <v>31</v>
      </c>
      <c r="C308" s="8">
        <f t="shared" si="87"/>
        <v>4561975</v>
      </c>
      <c r="D308" s="8">
        <f t="shared" si="88"/>
        <v>1077450</v>
      </c>
      <c r="E308" s="8">
        <v>1077450</v>
      </c>
      <c r="F308" s="8">
        <v>0</v>
      </c>
      <c r="G308" s="8">
        <v>0</v>
      </c>
      <c r="H308" s="8">
        <v>0</v>
      </c>
      <c r="I308" s="8">
        <f t="shared" si="90"/>
        <v>1077450</v>
      </c>
      <c r="J308" s="5"/>
    </row>
    <row r="309" spans="1:10" x14ac:dyDescent="0.25">
      <c r="A309" s="7">
        <v>8</v>
      </c>
      <c r="B309" s="26" t="s">
        <v>33</v>
      </c>
      <c r="C309" s="8">
        <f t="shared" si="87"/>
        <v>377180</v>
      </c>
      <c r="D309" s="8">
        <f t="shared" si="88"/>
        <v>124505</v>
      </c>
      <c r="E309" s="8">
        <v>124505</v>
      </c>
      <c r="F309" s="8">
        <v>0</v>
      </c>
      <c r="G309" s="8">
        <v>0</v>
      </c>
      <c r="H309" s="8">
        <v>0</v>
      </c>
      <c r="I309" s="8">
        <f t="shared" si="90"/>
        <v>124505</v>
      </c>
      <c r="J309" s="5"/>
    </row>
    <row r="310" spans="1:10" x14ac:dyDescent="0.25">
      <c r="A310" s="7">
        <v>9</v>
      </c>
      <c r="B310" s="26" t="s">
        <v>52</v>
      </c>
      <c r="C310" s="8">
        <f t="shared" si="87"/>
        <v>696300</v>
      </c>
      <c r="D310" s="8">
        <f t="shared" si="88"/>
        <v>215400</v>
      </c>
      <c r="E310" s="8">
        <v>215400</v>
      </c>
      <c r="F310" s="8">
        <v>0</v>
      </c>
      <c r="G310" s="8">
        <v>0</v>
      </c>
      <c r="H310" s="8">
        <v>0</v>
      </c>
      <c r="I310" s="8">
        <f t="shared" si="90"/>
        <v>215400</v>
      </c>
      <c r="J310" s="5"/>
    </row>
    <row r="311" spans="1:10" x14ac:dyDescent="0.25">
      <c r="A311" s="7">
        <v>10</v>
      </c>
      <c r="B311" s="26" t="s">
        <v>37</v>
      </c>
      <c r="C311" s="8">
        <f t="shared" si="87"/>
        <v>0</v>
      </c>
      <c r="D311" s="8">
        <f t="shared" si="88"/>
        <v>0</v>
      </c>
      <c r="E311" s="8">
        <v>0</v>
      </c>
      <c r="F311" s="8">
        <v>0</v>
      </c>
      <c r="G311" s="8">
        <v>0</v>
      </c>
      <c r="H311" s="8">
        <v>0</v>
      </c>
      <c r="I311" s="8">
        <f t="shared" si="90"/>
        <v>0</v>
      </c>
      <c r="J311" s="5"/>
    </row>
    <row r="312" spans="1:10" x14ac:dyDescent="0.25">
      <c r="A312" s="7">
        <v>11</v>
      </c>
      <c r="B312" s="26" t="s">
        <v>35</v>
      </c>
      <c r="C312" s="8">
        <f t="shared" si="87"/>
        <v>0</v>
      </c>
      <c r="D312" s="8">
        <f t="shared" si="88"/>
        <v>0</v>
      </c>
      <c r="E312" s="8">
        <v>0</v>
      </c>
      <c r="F312" s="8">
        <v>0</v>
      </c>
      <c r="G312" s="8">
        <v>0</v>
      </c>
      <c r="H312" s="8">
        <v>0</v>
      </c>
      <c r="I312" s="8">
        <f t="shared" si="90"/>
        <v>0</v>
      </c>
      <c r="J312" s="5"/>
    </row>
    <row r="313" spans="1:10" x14ac:dyDescent="0.25">
      <c r="A313" s="7">
        <v>12</v>
      </c>
      <c r="B313" s="26" t="s">
        <v>21</v>
      </c>
      <c r="C313" s="8">
        <f t="shared" si="87"/>
        <v>0</v>
      </c>
      <c r="D313" s="8">
        <f t="shared" si="88"/>
        <v>0</v>
      </c>
      <c r="E313" s="8">
        <v>0</v>
      </c>
      <c r="F313" s="8">
        <v>0</v>
      </c>
      <c r="G313" s="8">
        <v>0</v>
      </c>
      <c r="H313" s="8">
        <v>0</v>
      </c>
      <c r="I313" s="8">
        <f t="shared" si="90"/>
        <v>0</v>
      </c>
      <c r="J313" s="5"/>
    </row>
    <row r="314" spans="1:10" x14ac:dyDescent="0.25">
      <c r="A314" s="7">
        <v>13</v>
      </c>
      <c r="B314" s="26" t="s">
        <v>36</v>
      </c>
      <c r="C314" s="8">
        <f t="shared" si="87"/>
        <v>0</v>
      </c>
      <c r="D314" s="8">
        <f t="shared" si="88"/>
        <v>0</v>
      </c>
      <c r="E314" s="8">
        <v>0</v>
      </c>
      <c r="F314" s="8">
        <v>0</v>
      </c>
      <c r="G314" s="8">
        <v>0</v>
      </c>
      <c r="H314" s="8">
        <v>0</v>
      </c>
      <c r="I314" s="8">
        <f t="shared" si="90"/>
        <v>0</v>
      </c>
      <c r="J314" s="5"/>
    </row>
    <row r="315" spans="1:10" x14ac:dyDescent="0.25">
      <c r="A315" s="7">
        <v>14</v>
      </c>
      <c r="B315" s="26" t="s">
        <v>34</v>
      </c>
      <c r="C315" s="8">
        <f t="shared" si="87"/>
        <v>5504.3</v>
      </c>
      <c r="D315" s="8">
        <f t="shared" si="88"/>
        <v>1110</v>
      </c>
      <c r="E315" s="8">
        <v>1110</v>
      </c>
      <c r="F315" s="8">
        <v>0</v>
      </c>
      <c r="G315" s="8">
        <v>0</v>
      </c>
      <c r="H315" s="8">
        <v>0</v>
      </c>
      <c r="I315" s="8">
        <f t="shared" si="90"/>
        <v>1110</v>
      </c>
      <c r="J315" s="5"/>
    </row>
    <row r="316" spans="1:10" x14ac:dyDescent="0.25">
      <c r="A316" s="7">
        <v>15</v>
      </c>
      <c r="B316" s="26" t="s">
        <v>70</v>
      </c>
      <c r="C316" s="8">
        <f t="shared" si="87"/>
        <v>158500</v>
      </c>
      <c r="D316" s="8">
        <f t="shared" si="88"/>
        <v>0</v>
      </c>
      <c r="E316" s="8">
        <v>0</v>
      </c>
      <c r="F316" s="8">
        <v>0</v>
      </c>
      <c r="G316" s="8">
        <v>0</v>
      </c>
      <c r="H316" s="8">
        <v>0</v>
      </c>
      <c r="I316" s="8">
        <f t="shared" si="90"/>
        <v>0</v>
      </c>
      <c r="J316" s="5"/>
    </row>
    <row r="317" spans="1:10" x14ac:dyDescent="0.25">
      <c r="A317" s="7">
        <v>16</v>
      </c>
      <c r="B317" s="26" t="s">
        <v>38</v>
      </c>
      <c r="C317" s="8">
        <f t="shared" si="87"/>
        <v>550.29999999999995</v>
      </c>
      <c r="D317" s="8">
        <f t="shared" si="88"/>
        <v>127</v>
      </c>
      <c r="E317" s="8">
        <v>127</v>
      </c>
      <c r="F317" s="8">
        <v>0</v>
      </c>
      <c r="G317" s="8">
        <v>0</v>
      </c>
      <c r="H317" s="8">
        <v>0</v>
      </c>
      <c r="I317" s="8">
        <f t="shared" si="90"/>
        <v>127</v>
      </c>
      <c r="J317" s="5"/>
    </row>
    <row r="318" spans="1:10" x14ac:dyDescent="0.25">
      <c r="A318" s="7">
        <v>17</v>
      </c>
      <c r="B318" s="26" t="s">
        <v>40</v>
      </c>
      <c r="C318" s="8">
        <f t="shared" si="87"/>
        <v>615654</v>
      </c>
      <c r="D318" s="8">
        <f t="shared" si="88"/>
        <v>211250</v>
      </c>
      <c r="E318" s="8">
        <v>211250</v>
      </c>
      <c r="F318" s="8">
        <v>0</v>
      </c>
      <c r="G318" s="8">
        <v>0</v>
      </c>
      <c r="H318" s="8">
        <v>0</v>
      </c>
      <c r="I318" s="8">
        <f t="shared" si="90"/>
        <v>211250</v>
      </c>
      <c r="J318" s="5"/>
    </row>
    <row r="319" spans="1:10" x14ac:dyDescent="0.25">
      <c r="A319" s="7">
        <v>18</v>
      </c>
      <c r="B319" s="26" t="s">
        <v>39</v>
      </c>
      <c r="C319" s="8">
        <f t="shared" si="87"/>
        <v>0</v>
      </c>
      <c r="D319" s="8">
        <f t="shared" si="88"/>
        <v>0</v>
      </c>
      <c r="E319" s="8">
        <v>0</v>
      </c>
      <c r="F319" s="8">
        <v>0</v>
      </c>
      <c r="G319" s="8">
        <v>0</v>
      </c>
      <c r="H319" s="8">
        <v>0</v>
      </c>
      <c r="I319" s="8">
        <f t="shared" si="90"/>
        <v>0</v>
      </c>
      <c r="J319" s="5"/>
    </row>
    <row r="320" spans="1:10" x14ac:dyDescent="0.25">
      <c r="A320" s="37" t="s">
        <v>10</v>
      </c>
      <c r="B320" s="37"/>
      <c r="C320" s="8">
        <f>SUM(C302:C319)</f>
        <v>184177317.02000004</v>
      </c>
      <c r="D320" s="8">
        <f t="shared" ref="D320:H320" si="91">SUM(D302:D319)</f>
        <v>47192361.019999996</v>
      </c>
      <c r="E320" s="8">
        <f t="shared" si="91"/>
        <v>47192361.019999996</v>
      </c>
      <c r="F320" s="8">
        <f t="shared" si="91"/>
        <v>0</v>
      </c>
      <c r="G320" s="8">
        <f t="shared" si="91"/>
        <v>0</v>
      </c>
      <c r="H320" s="8">
        <f t="shared" si="91"/>
        <v>0</v>
      </c>
      <c r="I320" s="8">
        <f>SUM(I302:I319)</f>
        <v>47192361.019999996</v>
      </c>
      <c r="J320" s="5"/>
    </row>
    <row r="321" spans="1:10" ht="31.5" x14ac:dyDescent="0.25">
      <c r="A321" s="5" t="s">
        <v>9</v>
      </c>
      <c r="B321" s="9" t="s">
        <v>64</v>
      </c>
      <c r="C321" s="34"/>
      <c r="D321" s="35"/>
      <c r="E321" s="35"/>
      <c r="F321" s="35"/>
      <c r="G321" s="35"/>
      <c r="H321" s="35"/>
      <c r="I321" s="35"/>
      <c r="J321" s="36"/>
    </row>
    <row r="322" spans="1:10" x14ac:dyDescent="0.25">
      <c r="A322" s="7">
        <v>1</v>
      </c>
      <c r="B322" s="6" t="s">
        <v>37</v>
      </c>
      <c r="C322" s="8">
        <f t="shared" ref="C322:C335" si="92">SUM(D322+C249)</f>
        <v>56619660.870000005</v>
      </c>
      <c r="D322" s="8">
        <f t="shared" ref="D322:D335" si="93">SUM(E322,F322)</f>
        <v>9980195</v>
      </c>
      <c r="E322" s="8">
        <v>9980195</v>
      </c>
      <c r="F322" s="8">
        <v>0</v>
      </c>
      <c r="G322" s="8">
        <v>0</v>
      </c>
      <c r="H322" s="8">
        <v>0</v>
      </c>
      <c r="I322" s="8">
        <f t="shared" ref="I322:I335" si="94">SUM(E322+G322+H322)</f>
        <v>9980195</v>
      </c>
      <c r="J322" s="5"/>
    </row>
    <row r="323" spans="1:10" x14ac:dyDescent="0.25">
      <c r="A323" s="7">
        <v>2</v>
      </c>
      <c r="B323" s="6" t="s">
        <v>32</v>
      </c>
      <c r="C323" s="8">
        <f t="shared" si="92"/>
        <v>6053322.0999999996</v>
      </c>
      <c r="D323" s="8">
        <f t="shared" si="93"/>
        <v>813559.42</v>
      </c>
      <c r="E323" s="8">
        <v>813559.42</v>
      </c>
      <c r="F323" s="8">
        <v>0</v>
      </c>
      <c r="G323" s="8">
        <v>0</v>
      </c>
      <c r="H323" s="8">
        <v>0</v>
      </c>
      <c r="I323" s="8">
        <f t="shared" si="94"/>
        <v>813559.42</v>
      </c>
      <c r="J323" s="5"/>
    </row>
    <row r="324" spans="1:10" x14ac:dyDescent="0.25">
      <c r="A324" s="7">
        <v>3</v>
      </c>
      <c r="B324" s="6" t="s">
        <v>41</v>
      </c>
      <c r="C324" s="8">
        <f t="shared" si="92"/>
        <v>0</v>
      </c>
      <c r="D324" s="8">
        <f t="shared" si="93"/>
        <v>0</v>
      </c>
      <c r="E324" s="8">
        <v>0</v>
      </c>
      <c r="F324" s="8">
        <v>0</v>
      </c>
      <c r="G324" s="8">
        <v>0</v>
      </c>
      <c r="H324" s="8">
        <v>0</v>
      </c>
      <c r="I324" s="8">
        <f t="shared" si="94"/>
        <v>0</v>
      </c>
      <c r="J324" s="5"/>
    </row>
    <row r="325" spans="1:10" x14ac:dyDescent="0.25">
      <c r="A325" s="7">
        <v>4</v>
      </c>
      <c r="B325" s="6" t="s">
        <v>21</v>
      </c>
      <c r="C325" s="8">
        <f t="shared" si="92"/>
        <v>31797.5</v>
      </c>
      <c r="D325" s="8">
        <f t="shared" si="93"/>
        <v>8935</v>
      </c>
      <c r="E325" s="8">
        <v>8935</v>
      </c>
      <c r="F325" s="8">
        <v>0</v>
      </c>
      <c r="G325" s="8">
        <v>0</v>
      </c>
      <c r="H325" s="8">
        <v>0</v>
      </c>
      <c r="I325" s="8">
        <f t="shared" si="94"/>
        <v>8935</v>
      </c>
      <c r="J325" s="5"/>
    </row>
    <row r="326" spans="1:10" x14ac:dyDescent="0.25">
      <c r="A326" s="7">
        <v>5</v>
      </c>
      <c r="B326" s="6" t="s">
        <v>42</v>
      </c>
      <c r="C326" s="8">
        <f t="shared" si="92"/>
        <v>4451650</v>
      </c>
      <c r="D326" s="8">
        <f t="shared" si="93"/>
        <v>1250900</v>
      </c>
      <c r="E326" s="8">
        <v>1250900</v>
      </c>
      <c r="F326" s="8">
        <v>0</v>
      </c>
      <c r="G326" s="8">
        <v>0</v>
      </c>
      <c r="H326" s="8">
        <v>0</v>
      </c>
      <c r="I326" s="8">
        <f t="shared" si="94"/>
        <v>1250900</v>
      </c>
      <c r="J326" s="5"/>
    </row>
    <row r="327" spans="1:10" x14ac:dyDescent="0.25">
      <c r="A327" s="7">
        <v>6</v>
      </c>
      <c r="B327" s="6" t="s">
        <v>35</v>
      </c>
      <c r="C327" s="8">
        <f t="shared" si="92"/>
        <v>0</v>
      </c>
      <c r="D327" s="8">
        <f t="shared" si="93"/>
        <v>0</v>
      </c>
      <c r="E327" s="8">
        <v>0</v>
      </c>
      <c r="F327" s="8">
        <v>0</v>
      </c>
      <c r="G327" s="8">
        <v>0</v>
      </c>
      <c r="H327" s="8">
        <v>0</v>
      </c>
      <c r="I327" s="8">
        <f t="shared" si="94"/>
        <v>0</v>
      </c>
      <c r="J327" s="5"/>
    </row>
    <row r="328" spans="1:10" x14ac:dyDescent="0.25">
      <c r="A328" s="7">
        <v>7</v>
      </c>
      <c r="B328" s="6" t="s">
        <v>79</v>
      </c>
      <c r="C328" s="8">
        <f t="shared" si="92"/>
        <v>214540</v>
      </c>
      <c r="D328" s="8">
        <f t="shared" si="93"/>
        <v>0</v>
      </c>
      <c r="E328" s="8">
        <v>0</v>
      </c>
      <c r="F328" s="8">
        <v>0</v>
      </c>
      <c r="G328" s="8">
        <v>0</v>
      </c>
      <c r="H328" s="8">
        <v>0</v>
      </c>
      <c r="I328" s="8">
        <f t="shared" si="94"/>
        <v>0</v>
      </c>
      <c r="J328" s="5"/>
    </row>
    <row r="329" spans="1:10" x14ac:dyDescent="0.25">
      <c r="A329" s="7">
        <v>8</v>
      </c>
      <c r="B329" s="6" t="s">
        <v>44</v>
      </c>
      <c r="C329" s="8">
        <f t="shared" si="92"/>
        <v>5505535</v>
      </c>
      <c r="D329" s="8">
        <f t="shared" si="93"/>
        <v>967470</v>
      </c>
      <c r="E329" s="8">
        <v>967470</v>
      </c>
      <c r="F329" s="8">
        <v>0</v>
      </c>
      <c r="G329" s="8">
        <v>0</v>
      </c>
      <c r="H329" s="8">
        <v>0</v>
      </c>
      <c r="I329" s="8">
        <f t="shared" si="94"/>
        <v>967470</v>
      </c>
      <c r="J329" s="5"/>
    </row>
    <row r="330" spans="1:10" x14ac:dyDescent="0.25">
      <c r="A330" s="7">
        <v>9</v>
      </c>
      <c r="B330" s="6" t="s">
        <v>45</v>
      </c>
      <c r="C330" s="8">
        <f t="shared" si="92"/>
        <v>0</v>
      </c>
      <c r="D330" s="8">
        <f t="shared" si="93"/>
        <v>0</v>
      </c>
      <c r="E330" s="8">
        <v>0</v>
      </c>
      <c r="F330" s="8">
        <v>0</v>
      </c>
      <c r="G330" s="8">
        <v>0</v>
      </c>
      <c r="H330" s="8">
        <v>0</v>
      </c>
      <c r="I330" s="8">
        <f t="shared" si="94"/>
        <v>0</v>
      </c>
      <c r="J330" s="5"/>
    </row>
    <row r="331" spans="1:10" x14ac:dyDescent="0.25">
      <c r="A331" s="7">
        <v>10</v>
      </c>
      <c r="B331" s="6" t="s">
        <v>33</v>
      </c>
      <c r="C331" s="8">
        <f t="shared" si="92"/>
        <v>0</v>
      </c>
      <c r="D331" s="8">
        <f t="shared" si="93"/>
        <v>0</v>
      </c>
      <c r="E331" s="8">
        <v>0</v>
      </c>
      <c r="F331" s="8">
        <v>0</v>
      </c>
      <c r="G331" s="8">
        <v>0</v>
      </c>
      <c r="H331" s="8">
        <v>0</v>
      </c>
      <c r="I331" s="8">
        <f t="shared" si="94"/>
        <v>0</v>
      </c>
      <c r="J331" s="5"/>
    </row>
    <row r="332" spans="1:10" x14ac:dyDescent="0.25">
      <c r="A332" s="7">
        <v>11</v>
      </c>
      <c r="B332" s="6" t="s">
        <v>25</v>
      </c>
      <c r="C332" s="8">
        <f t="shared" si="92"/>
        <v>866712</v>
      </c>
      <c r="D332" s="8">
        <f t="shared" si="93"/>
        <v>163251</v>
      </c>
      <c r="E332" s="8">
        <v>163251</v>
      </c>
      <c r="F332" s="8">
        <v>0</v>
      </c>
      <c r="G332" s="8">
        <v>0</v>
      </c>
      <c r="H332" s="8">
        <v>0</v>
      </c>
      <c r="I332" s="8">
        <f t="shared" si="94"/>
        <v>163251</v>
      </c>
      <c r="J332" s="5"/>
    </row>
    <row r="333" spans="1:10" x14ac:dyDescent="0.25">
      <c r="A333" s="7">
        <v>12</v>
      </c>
      <c r="B333" s="6" t="s">
        <v>67</v>
      </c>
      <c r="C333" s="8">
        <f t="shared" si="92"/>
        <v>55188</v>
      </c>
      <c r="D333" s="8">
        <f t="shared" si="93"/>
        <v>0</v>
      </c>
      <c r="E333" s="8">
        <v>0</v>
      </c>
      <c r="F333" s="8">
        <v>0</v>
      </c>
      <c r="G333" s="8">
        <v>0</v>
      </c>
      <c r="H333" s="8">
        <v>0</v>
      </c>
      <c r="I333" s="8">
        <f t="shared" si="94"/>
        <v>0</v>
      </c>
      <c r="J333" s="5"/>
    </row>
    <row r="334" spans="1:10" x14ac:dyDescent="0.25">
      <c r="A334" s="7">
        <v>13</v>
      </c>
      <c r="B334" s="6" t="s">
        <v>68</v>
      </c>
      <c r="C334" s="8">
        <f t="shared" si="92"/>
        <v>0</v>
      </c>
      <c r="D334" s="8">
        <f t="shared" si="93"/>
        <v>0</v>
      </c>
      <c r="E334" s="8">
        <v>0</v>
      </c>
      <c r="F334" s="8">
        <v>0</v>
      </c>
      <c r="G334" s="8">
        <v>0</v>
      </c>
      <c r="H334" s="8">
        <v>0</v>
      </c>
      <c r="I334" s="8">
        <f t="shared" si="94"/>
        <v>0</v>
      </c>
      <c r="J334" s="5"/>
    </row>
    <row r="335" spans="1:10" x14ac:dyDescent="0.25">
      <c r="A335" s="7">
        <v>14</v>
      </c>
      <c r="B335" s="6" t="s">
        <v>66</v>
      </c>
      <c r="C335" s="8">
        <f t="shared" si="92"/>
        <v>0</v>
      </c>
      <c r="D335" s="8">
        <f t="shared" si="93"/>
        <v>0</v>
      </c>
      <c r="E335" s="8">
        <v>0</v>
      </c>
      <c r="F335" s="8">
        <v>0</v>
      </c>
      <c r="G335" s="8">
        <v>0</v>
      </c>
      <c r="H335" s="8">
        <v>0</v>
      </c>
      <c r="I335" s="8">
        <f t="shared" si="94"/>
        <v>0</v>
      </c>
      <c r="J335" s="5"/>
    </row>
    <row r="336" spans="1:10" x14ac:dyDescent="0.25">
      <c r="A336" s="49" t="s">
        <v>65</v>
      </c>
      <c r="B336" s="49"/>
      <c r="C336" s="8">
        <f>SUM(C322:C335)</f>
        <v>73798405.469999999</v>
      </c>
      <c r="D336" s="8">
        <f>SUM(D322:D335)</f>
        <v>13184310.42</v>
      </c>
      <c r="E336" s="8">
        <f t="shared" ref="E336:I336" si="95">SUM(E322:E335)</f>
        <v>13184310.42</v>
      </c>
      <c r="F336" s="8">
        <f t="shared" si="95"/>
        <v>0</v>
      </c>
      <c r="G336" s="8">
        <f t="shared" si="95"/>
        <v>0</v>
      </c>
      <c r="H336" s="8">
        <f t="shared" si="95"/>
        <v>0</v>
      </c>
      <c r="I336" s="8">
        <f t="shared" si="95"/>
        <v>13184310.42</v>
      </c>
      <c r="J336" s="8"/>
    </row>
    <row r="337" spans="1:10" x14ac:dyDescent="0.25">
      <c r="A337" s="5" t="s">
        <v>11</v>
      </c>
      <c r="B337" s="6" t="s">
        <v>12</v>
      </c>
      <c r="C337" s="34"/>
      <c r="D337" s="35"/>
      <c r="E337" s="35"/>
      <c r="F337" s="35"/>
      <c r="G337" s="35"/>
      <c r="H337" s="35"/>
      <c r="I337" s="35"/>
      <c r="J337" s="36"/>
    </row>
    <row r="338" spans="1:10" x14ac:dyDescent="0.25">
      <c r="A338" s="7">
        <v>1</v>
      </c>
      <c r="B338" s="6" t="s">
        <v>46</v>
      </c>
      <c r="C338" s="8">
        <f>SUM(D338+C265)</f>
        <v>259317.00000000003</v>
      </c>
      <c r="D338" s="8">
        <f t="shared" ref="D338:D342" si="96">SUM(E338,F338)</f>
        <v>25519.200000000001</v>
      </c>
      <c r="E338" s="8">
        <v>25519.200000000001</v>
      </c>
      <c r="F338" s="8">
        <v>0</v>
      </c>
      <c r="G338" s="8">
        <v>0</v>
      </c>
      <c r="H338" s="8">
        <v>0</v>
      </c>
      <c r="I338" s="8">
        <f t="shared" ref="I338:I342" si="97">SUM(E338+G338+H338)</f>
        <v>25519.200000000001</v>
      </c>
      <c r="J338" s="5"/>
    </row>
    <row r="339" spans="1:10" x14ac:dyDescent="0.25">
      <c r="A339" s="7">
        <v>2</v>
      </c>
      <c r="B339" s="6" t="s">
        <v>25</v>
      </c>
      <c r="C339" s="8">
        <f>SUM(D339+C266)</f>
        <v>289120</v>
      </c>
      <c r="D339" s="8">
        <f t="shared" si="96"/>
        <v>23520</v>
      </c>
      <c r="E339" s="8">
        <v>23520</v>
      </c>
      <c r="F339" s="8">
        <v>0</v>
      </c>
      <c r="G339" s="8">
        <v>0</v>
      </c>
      <c r="H339" s="8">
        <v>0</v>
      </c>
      <c r="I339" s="8">
        <f t="shared" si="97"/>
        <v>23520</v>
      </c>
      <c r="J339" s="5"/>
    </row>
    <row r="340" spans="1:10" x14ac:dyDescent="0.25">
      <c r="A340" s="7">
        <v>3</v>
      </c>
      <c r="B340" s="6" t="s">
        <v>32</v>
      </c>
      <c r="C340" s="8">
        <f>SUM(D340+C267)</f>
        <v>989343.75</v>
      </c>
      <c r="D340" s="8">
        <f t="shared" si="96"/>
        <v>162781.25</v>
      </c>
      <c r="E340" s="8">
        <v>162781.25</v>
      </c>
      <c r="F340" s="8">
        <v>0</v>
      </c>
      <c r="G340" s="8">
        <v>0</v>
      </c>
      <c r="H340" s="8">
        <v>0</v>
      </c>
      <c r="I340" s="8">
        <f t="shared" si="97"/>
        <v>162781.25</v>
      </c>
      <c r="J340" s="5"/>
    </row>
    <row r="341" spans="1:10" x14ac:dyDescent="0.25">
      <c r="A341" s="7">
        <v>4</v>
      </c>
      <c r="B341" s="6" t="s">
        <v>44</v>
      </c>
      <c r="C341" s="8">
        <f>SUM(D341+C268)</f>
        <v>856750</v>
      </c>
      <c r="D341" s="8">
        <f t="shared" si="96"/>
        <v>0</v>
      </c>
      <c r="E341" s="8">
        <v>0</v>
      </c>
      <c r="F341" s="8">
        <v>0</v>
      </c>
      <c r="G341" s="8">
        <v>0</v>
      </c>
      <c r="H341" s="8">
        <v>0</v>
      </c>
      <c r="I341" s="8">
        <f t="shared" si="97"/>
        <v>0</v>
      </c>
      <c r="J341" s="5"/>
    </row>
    <row r="342" spans="1:10" x14ac:dyDescent="0.25">
      <c r="A342" s="7">
        <v>5</v>
      </c>
      <c r="B342" s="6" t="s">
        <v>39</v>
      </c>
      <c r="C342" s="8">
        <f>SUM(D342+C269)</f>
        <v>0</v>
      </c>
      <c r="D342" s="8">
        <f t="shared" si="96"/>
        <v>0</v>
      </c>
      <c r="E342" s="8">
        <v>0</v>
      </c>
      <c r="F342" s="8">
        <v>0</v>
      </c>
      <c r="G342" s="8">
        <v>0</v>
      </c>
      <c r="H342" s="8">
        <v>0</v>
      </c>
      <c r="I342" s="8">
        <f t="shared" si="97"/>
        <v>0</v>
      </c>
      <c r="J342" s="5"/>
    </row>
    <row r="343" spans="1:10" x14ac:dyDescent="0.25">
      <c r="A343" s="37" t="s">
        <v>13</v>
      </c>
      <c r="B343" s="37"/>
      <c r="C343" s="8">
        <f>SUM(C338:C342)</f>
        <v>2394530.75</v>
      </c>
      <c r="D343" s="8">
        <f t="shared" ref="D343" si="98">SUM(D338:D342)</f>
        <v>211820.45</v>
      </c>
      <c r="E343" s="8">
        <f>SUM(E338:E342)</f>
        <v>211820.45</v>
      </c>
      <c r="F343" s="8">
        <f t="shared" ref="F343:I343" si="99">SUM(F338:F342)</f>
        <v>0</v>
      </c>
      <c r="G343" s="8">
        <f t="shared" si="99"/>
        <v>0</v>
      </c>
      <c r="H343" s="8">
        <f t="shared" si="99"/>
        <v>0</v>
      </c>
      <c r="I343" s="8">
        <f t="shared" si="99"/>
        <v>211820.45</v>
      </c>
      <c r="J343" s="8"/>
    </row>
    <row r="344" spans="1:10" x14ac:dyDescent="0.25">
      <c r="A344" s="5" t="s">
        <v>14</v>
      </c>
      <c r="B344" s="6" t="s">
        <v>15</v>
      </c>
      <c r="C344" s="34"/>
      <c r="D344" s="35"/>
      <c r="E344" s="35"/>
      <c r="F344" s="35"/>
      <c r="G344" s="35"/>
      <c r="H344" s="35"/>
      <c r="I344" s="35"/>
      <c r="J344" s="36"/>
    </row>
    <row r="345" spans="1:10" x14ac:dyDescent="0.25">
      <c r="A345" s="7">
        <v>1</v>
      </c>
      <c r="B345" s="6" t="s">
        <v>16</v>
      </c>
      <c r="C345" s="8">
        <f>SUM(D345+C272)</f>
        <v>8248525</v>
      </c>
      <c r="D345" s="8">
        <f t="shared" ref="D345:D346" si="100">SUM(E345,F345)</f>
        <v>726010</v>
      </c>
      <c r="E345" s="8">
        <v>726010</v>
      </c>
      <c r="F345" s="8">
        <v>0</v>
      </c>
      <c r="G345" s="8">
        <v>0</v>
      </c>
      <c r="H345" s="8">
        <v>0</v>
      </c>
      <c r="I345" s="8">
        <f t="shared" ref="I345:I346" si="101">SUM(E345+G345+H345)</f>
        <v>726010</v>
      </c>
      <c r="J345" s="5"/>
    </row>
    <row r="346" spans="1:10" x14ac:dyDescent="0.25">
      <c r="A346" s="7">
        <v>2</v>
      </c>
      <c r="B346" s="6" t="s">
        <v>17</v>
      </c>
      <c r="C346" s="8">
        <f>SUM(D346+C273)</f>
        <v>5212270.6000000006</v>
      </c>
      <c r="D346" s="8">
        <f t="shared" si="100"/>
        <v>1079036.7</v>
      </c>
      <c r="E346" s="8">
        <v>1079036.7</v>
      </c>
      <c r="F346" s="8">
        <v>0</v>
      </c>
      <c r="G346" s="8">
        <v>0</v>
      </c>
      <c r="H346" s="8">
        <v>0</v>
      </c>
      <c r="I346" s="8">
        <f t="shared" si="101"/>
        <v>1079036.7</v>
      </c>
      <c r="J346" s="5"/>
    </row>
    <row r="347" spans="1:10" x14ac:dyDescent="0.25">
      <c r="A347" s="37" t="s">
        <v>18</v>
      </c>
      <c r="B347" s="37"/>
      <c r="C347" s="8">
        <f>SUM(C345:C346)</f>
        <v>13460795.600000001</v>
      </c>
      <c r="D347" s="8">
        <f t="shared" ref="D347" si="102">SUM(D345:D346)</f>
        <v>1805046.7</v>
      </c>
      <c r="E347" s="8">
        <f>SUM(E345:E346)</f>
        <v>1805046.7</v>
      </c>
      <c r="F347" s="8">
        <f t="shared" ref="F347:I347" si="103">SUM(F345:F346)</f>
        <v>0</v>
      </c>
      <c r="G347" s="8">
        <f t="shared" si="103"/>
        <v>0</v>
      </c>
      <c r="H347" s="8">
        <f t="shared" si="103"/>
        <v>0</v>
      </c>
      <c r="I347" s="8">
        <f t="shared" si="103"/>
        <v>1805046.7</v>
      </c>
      <c r="J347" s="8"/>
    </row>
    <row r="348" spans="1:10" x14ac:dyDescent="0.25">
      <c r="A348" s="5" t="s">
        <v>19</v>
      </c>
      <c r="B348" s="6" t="s">
        <v>20</v>
      </c>
      <c r="C348" s="34"/>
      <c r="D348" s="35"/>
      <c r="E348" s="35"/>
      <c r="F348" s="35"/>
      <c r="G348" s="35"/>
      <c r="H348" s="35"/>
      <c r="I348" s="35"/>
      <c r="J348" s="36"/>
    </row>
    <row r="349" spans="1:10" x14ac:dyDescent="0.25">
      <c r="A349" s="7">
        <v>1</v>
      </c>
      <c r="B349" s="6" t="s">
        <v>21</v>
      </c>
      <c r="C349" s="8">
        <f>SUM(D349+C276)</f>
        <v>1563989.4000000001</v>
      </c>
      <c r="D349" s="8">
        <f>SUM(E349,F349)</f>
        <v>337119.84</v>
      </c>
      <c r="E349" s="8">
        <v>337119.84</v>
      </c>
      <c r="F349" s="8">
        <v>0</v>
      </c>
      <c r="G349" s="8">
        <v>0</v>
      </c>
      <c r="H349" s="8">
        <v>0</v>
      </c>
      <c r="I349" s="8">
        <f>SUM(E349+G349+H349)</f>
        <v>337119.84</v>
      </c>
      <c r="J349" s="5"/>
    </row>
    <row r="350" spans="1:10" x14ac:dyDescent="0.25">
      <c r="A350" s="37" t="s">
        <v>22</v>
      </c>
      <c r="B350" s="37"/>
      <c r="C350" s="8">
        <f>SUM(C349)</f>
        <v>1563989.4000000001</v>
      </c>
      <c r="D350" s="8">
        <f t="shared" ref="D350:I350" si="104">SUM(D349)</f>
        <v>337119.84</v>
      </c>
      <c r="E350" s="8">
        <f t="shared" si="104"/>
        <v>337119.84</v>
      </c>
      <c r="F350" s="8">
        <f t="shared" si="104"/>
        <v>0</v>
      </c>
      <c r="G350" s="8">
        <f t="shared" si="104"/>
        <v>0</v>
      </c>
      <c r="H350" s="8">
        <f t="shared" si="104"/>
        <v>0</v>
      </c>
      <c r="I350" s="8">
        <f t="shared" si="104"/>
        <v>337119.84</v>
      </c>
      <c r="J350" s="5"/>
    </row>
    <row r="351" spans="1:10" x14ac:dyDescent="0.25">
      <c r="A351" s="5" t="s">
        <v>23</v>
      </c>
      <c r="B351" s="6" t="s">
        <v>24</v>
      </c>
      <c r="C351" s="34"/>
      <c r="D351" s="35"/>
      <c r="E351" s="35"/>
      <c r="F351" s="35"/>
      <c r="G351" s="35"/>
      <c r="H351" s="35"/>
      <c r="I351" s="35"/>
      <c r="J351" s="36"/>
    </row>
    <row r="352" spans="1:10" x14ac:dyDescent="0.25">
      <c r="A352" s="7">
        <v>1</v>
      </c>
      <c r="B352" s="6" t="s">
        <v>25</v>
      </c>
      <c r="C352" s="8">
        <f>SUM(D352+C279)</f>
        <v>418968</v>
      </c>
      <c r="D352" s="8">
        <f>SUM(E352,F352)</f>
        <v>86664</v>
      </c>
      <c r="E352" s="8">
        <v>86664</v>
      </c>
      <c r="F352" s="8">
        <v>0</v>
      </c>
      <c r="G352" s="8">
        <v>0</v>
      </c>
      <c r="H352" s="8">
        <v>0</v>
      </c>
      <c r="I352" s="8">
        <f>SUM(E352+G352+H352)</f>
        <v>86664</v>
      </c>
      <c r="J352" s="5"/>
    </row>
    <row r="353" spans="1:10" x14ac:dyDescent="0.25">
      <c r="A353" s="37" t="s">
        <v>72</v>
      </c>
      <c r="B353" s="37"/>
      <c r="C353" s="8">
        <f>SUM(C352)</f>
        <v>418968</v>
      </c>
      <c r="D353" s="8">
        <f t="shared" ref="D353:I353" si="105">SUM(D352)</f>
        <v>86664</v>
      </c>
      <c r="E353" s="8">
        <f t="shared" si="105"/>
        <v>86664</v>
      </c>
      <c r="F353" s="8">
        <f t="shared" si="105"/>
        <v>0</v>
      </c>
      <c r="G353" s="8">
        <f t="shared" si="105"/>
        <v>0</v>
      </c>
      <c r="H353" s="8">
        <f t="shared" si="105"/>
        <v>0</v>
      </c>
      <c r="I353" s="8">
        <f t="shared" si="105"/>
        <v>86664</v>
      </c>
      <c r="J353" s="5"/>
    </row>
    <row r="354" spans="1:10" x14ac:dyDescent="0.25">
      <c r="A354" s="37" t="s">
        <v>26</v>
      </c>
      <c r="B354" s="37"/>
      <c r="C354" s="8">
        <f t="shared" ref="C354" si="106">SUM(C320+C336+C343+C347+C350+C353)</f>
        <v>275814006.24000001</v>
      </c>
      <c r="D354" s="8">
        <f>SUM(D320+D336+D343+D347+D350+D353)</f>
        <v>62817322.430000007</v>
      </c>
      <c r="E354" s="8">
        <f>SUM(E320+E336+E343+E347+E350+E353)</f>
        <v>62817322.430000007</v>
      </c>
      <c r="F354" s="8">
        <f t="shared" ref="F354:I354" si="107">SUM(F320+F336+F343+F347+F350+F353)</f>
        <v>0</v>
      </c>
      <c r="G354" s="8">
        <f t="shared" si="107"/>
        <v>0</v>
      </c>
      <c r="H354" s="8">
        <f t="shared" si="107"/>
        <v>0</v>
      </c>
      <c r="I354" s="8">
        <f t="shared" si="107"/>
        <v>62817322.430000007</v>
      </c>
      <c r="J354" s="8"/>
    </row>
    <row r="355" spans="1:10" x14ac:dyDescent="0.25">
      <c r="A355" s="38"/>
      <c r="B355" s="38"/>
      <c r="C355" s="38"/>
      <c r="D355" s="38"/>
      <c r="E355" s="38"/>
      <c r="F355" s="38"/>
      <c r="G355" s="38"/>
      <c r="H355" s="38"/>
      <c r="I355" s="38"/>
      <c r="J355" s="39"/>
    </row>
    <row r="356" spans="1:10" x14ac:dyDescent="0.25">
      <c r="A356" s="40" t="s">
        <v>91</v>
      </c>
      <c r="B356" s="41"/>
      <c r="C356" s="10">
        <f>D354</f>
        <v>62817322.430000007</v>
      </c>
      <c r="D356" s="42" t="s">
        <v>53</v>
      </c>
      <c r="E356" s="42"/>
      <c r="F356" s="42"/>
      <c r="G356" s="11" t="s">
        <v>59</v>
      </c>
      <c r="H356" s="10">
        <v>35671.5</v>
      </c>
      <c r="I356" s="11" t="s">
        <v>58</v>
      </c>
      <c r="J356" s="12">
        <v>7420.5</v>
      </c>
    </row>
    <row r="357" spans="1:10" x14ac:dyDescent="0.25">
      <c r="A357" s="13" t="s">
        <v>57</v>
      </c>
      <c r="B357" s="14">
        <v>0</v>
      </c>
      <c r="C357" s="15" t="s">
        <v>56</v>
      </c>
      <c r="D357" s="14">
        <v>0</v>
      </c>
      <c r="E357" s="15" t="s">
        <v>55</v>
      </c>
      <c r="F357" s="14">
        <v>0</v>
      </c>
      <c r="G357" s="15" t="s">
        <v>54</v>
      </c>
      <c r="H357" s="14">
        <v>6990</v>
      </c>
      <c r="I357" s="15" t="s">
        <v>63</v>
      </c>
      <c r="J357" s="16">
        <f>SUM(H356+J356+B357+D357+F357+H357)</f>
        <v>50082</v>
      </c>
    </row>
    <row r="358" spans="1:10" x14ac:dyDescent="0.25">
      <c r="A358" s="43" t="s">
        <v>62</v>
      </c>
      <c r="B358" s="44"/>
      <c r="C358" s="17">
        <f>SUM(E285)</f>
        <v>189611.5</v>
      </c>
      <c r="D358" s="18" t="s">
        <v>60</v>
      </c>
      <c r="E358" s="17">
        <f>SUM(J357+C358)</f>
        <v>239693.5</v>
      </c>
      <c r="F358" s="45" t="s">
        <v>61</v>
      </c>
      <c r="G358" s="45"/>
      <c r="H358" s="45"/>
      <c r="I358" s="19"/>
      <c r="J358" s="20"/>
    </row>
    <row r="359" spans="1:10" x14ac:dyDescent="0.25">
      <c r="A359" s="21" t="s">
        <v>71</v>
      </c>
      <c r="B359" s="31" t="s">
        <v>121</v>
      </c>
      <c r="C359" s="31"/>
      <c r="D359" s="31"/>
      <c r="E359" s="31"/>
      <c r="F359" s="31"/>
      <c r="G359" s="31"/>
      <c r="H359" s="31"/>
      <c r="I359" s="31"/>
      <c r="J359" s="31"/>
    </row>
    <row r="360" spans="1:10" x14ac:dyDescent="0.25">
      <c r="A360" s="22"/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x14ac:dyDescent="0.25">
      <c r="A361" s="22"/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x14ac:dyDescent="0.25">
      <c r="A362" s="22"/>
      <c r="B362" s="25"/>
      <c r="C362" s="25"/>
      <c r="D362" s="25"/>
      <c r="E362" s="25"/>
      <c r="F362" s="25"/>
      <c r="G362" s="25"/>
      <c r="H362" s="25"/>
      <c r="I362" s="25"/>
      <c r="J362" s="25"/>
    </row>
    <row r="363" spans="1:10" x14ac:dyDescent="0.25">
      <c r="B363" s="22"/>
      <c r="C363" s="22"/>
      <c r="D363" s="22"/>
      <c r="E363" s="22"/>
      <c r="F363" s="22"/>
      <c r="G363" s="22"/>
      <c r="H363" s="22"/>
      <c r="I363" s="22"/>
      <c r="J363" s="22"/>
    </row>
    <row r="365" spans="1:10" ht="16.5" x14ac:dyDescent="0.25">
      <c r="A365" s="33" t="s">
        <v>47</v>
      </c>
      <c r="B365" s="33"/>
      <c r="C365" s="24"/>
      <c r="D365" s="33" t="s">
        <v>48</v>
      </c>
      <c r="E365" s="33"/>
      <c r="F365" s="33"/>
      <c r="G365" s="24"/>
      <c r="H365" s="33" t="s">
        <v>49</v>
      </c>
      <c r="I365" s="33"/>
      <c r="J365" s="33"/>
    </row>
    <row r="366" spans="1:10" ht="16.5" customHeight="1" x14ac:dyDescent="0.25"/>
    <row r="367" spans="1:10" ht="21.75" x14ac:dyDescent="0.25">
      <c r="A367" s="50" t="s">
        <v>0</v>
      </c>
      <c r="B367" s="50"/>
      <c r="C367" s="50"/>
      <c r="D367" s="50"/>
      <c r="E367" s="50"/>
      <c r="F367" s="50"/>
      <c r="G367" s="50"/>
      <c r="H367" s="50"/>
      <c r="I367" s="50"/>
      <c r="J367" s="50"/>
    </row>
    <row r="368" spans="1:10" ht="19.5" x14ac:dyDescent="0.25">
      <c r="A368" s="51" t="s">
        <v>1</v>
      </c>
      <c r="B368" s="51"/>
      <c r="C368" s="51"/>
      <c r="D368" s="51"/>
      <c r="E368" s="51"/>
      <c r="F368" s="51"/>
      <c r="G368" s="51"/>
      <c r="H368" s="51"/>
      <c r="I368" s="51"/>
      <c r="J368" s="51"/>
    </row>
    <row r="369" spans="1:10" ht="19.5" x14ac:dyDescent="0.25">
      <c r="A369" s="52" t="s">
        <v>126</v>
      </c>
      <c r="B369" s="52"/>
      <c r="C369" s="52"/>
      <c r="D369" s="52"/>
      <c r="E369" s="52"/>
      <c r="F369" s="52"/>
      <c r="G369" s="52"/>
      <c r="H369" s="52"/>
      <c r="I369" s="52"/>
      <c r="J369" s="52"/>
    </row>
    <row r="370" spans="1:10" ht="16.5" x14ac:dyDescent="0.25">
      <c r="A370" s="53" t="s">
        <v>2</v>
      </c>
      <c r="B370" s="53" t="s">
        <v>3</v>
      </c>
      <c r="C370" s="53" t="s">
        <v>4</v>
      </c>
      <c r="D370" s="54" t="s">
        <v>92</v>
      </c>
      <c r="E370" s="54" t="s">
        <v>93</v>
      </c>
      <c r="F370" s="54" t="s">
        <v>94</v>
      </c>
      <c r="G370" s="53" t="s">
        <v>69</v>
      </c>
      <c r="H370" s="53"/>
      <c r="I370" s="54" t="s">
        <v>5</v>
      </c>
      <c r="J370" s="53" t="s">
        <v>6</v>
      </c>
    </row>
    <row r="371" spans="1:10" ht="33" x14ac:dyDescent="0.25">
      <c r="A371" s="53"/>
      <c r="B371" s="53"/>
      <c r="C371" s="53"/>
      <c r="D371" s="54"/>
      <c r="E371" s="54"/>
      <c r="F371" s="54"/>
      <c r="G371" s="2" t="s">
        <v>73</v>
      </c>
      <c r="H371" s="3" t="s">
        <v>74</v>
      </c>
      <c r="I371" s="54"/>
      <c r="J371" s="53"/>
    </row>
    <row r="372" spans="1:10" ht="16.5" x14ac:dyDescent="0.25">
      <c r="A372" s="4">
        <v>1</v>
      </c>
      <c r="B372" s="4">
        <v>2</v>
      </c>
      <c r="C372" s="4">
        <v>3</v>
      </c>
      <c r="D372" s="4" t="s">
        <v>50</v>
      </c>
      <c r="E372" s="4">
        <v>5</v>
      </c>
      <c r="F372" s="4">
        <v>6</v>
      </c>
      <c r="G372" s="4">
        <v>7</v>
      </c>
      <c r="H372" s="4">
        <v>8</v>
      </c>
      <c r="I372" s="4" t="s">
        <v>51</v>
      </c>
      <c r="J372" s="4">
        <v>10</v>
      </c>
    </row>
    <row r="373" spans="1:10" x14ac:dyDescent="0.25">
      <c r="A373" s="46"/>
      <c r="B373" s="47"/>
      <c r="C373" s="47"/>
      <c r="D373" s="47"/>
      <c r="E373" s="47"/>
      <c r="F373" s="47"/>
      <c r="G373" s="47"/>
      <c r="H373" s="47"/>
      <c r="I373" s="47"/>
      <c r="J373" s="48"/>
    </row>
    <row r="374" spans="1:10" x14ac:dyDescent="0.25">
      <c r="A374" s="5" t="s">
        <v>7</v>
      </c>
      <c r="B374" s="6" t="s">
        <v>8</v>
      </c>
      <c r="C374" s="46"/>
      <c r="D374" s="47"/>
      <c r="E374" s="47"/>
      <c r="F374" s="47"/>
      <c r="G374" s="47"/>
      <c r="H374" s="47"/>
      <c r="I374" s="47"/>
      <c r="J374" s="48"/>
    </row>
    <row r="375" spans="1:10" x14ac:dyDescent="0.25">
      <c r="A375" s="7">
        <v>1</v>
      </c>
      <c r="B375" s="26" t="s">
        <v>27</v>
      </c>
      <c r="C375" s="8">
        <f t="shared" ref="C375:C392" si="108">SUM(D375+C302)</f>
        <v>33530429.68</v>
      </c>
      <c r="D375" s="8">
        <f>SUM(E375,F375)</f>
        <v>4958080.75</v>
      </c>
      <c r="E375" s="8">
        <v>3885078.14</v>
      </c>
      <c r="F375" s="8">
        <v>1073002.6100000001</v>
      </c>
      <c r="G375" s="8">
        <v>0</v>
      </c>
      <c r="H375" s="8">
        <v>0</v>
      </c>
      <c r="I375" s="8">
        <f>SUM(E375+G375+H375)</f>
        <v>3885078.14</v>
      </c>
      <c r="J375" s="5"/>
    </row>
    <row r="376" spans="1:10" x14ac:dyDescent="0.25">
      <c r="A376" s="7">
        <v>2</v>
      </c>
      <c r="B376" s="26" t="s">
        <v>28</v>
      </c>
      <c r="C376" s="8">
        <f t="shared" si="108"/>
        <v>31093313.909999996</v>
      </c>
      <c r="D376" s="8">
        <f t="shared" ref="D376:D392" si="109">SUM(E376,F376)</f>
        <v>4980184.1500000004</v>
      </c>
      <c r="E376" s="8">
        <v>3868632.62</v>
      </c>
      <c r="F376" s="8">
        <v>1111551.53</v>
      </c>
      <c r="G376" s="8">
        <v>0</v>
      </c>
      <c r="H376" s="8">
        <v>0</v>
      </c>
      <c r="I376" s="8">
        <f t="shared" ref="I376" si="110">SUM(E376+G376+H376)</f>
        <v>3868632.62</v>
      </c>
      <c r="J376" s="5"/>
    </row>
    <row r="377" spans="1:10" x14ac:dyDescent="0.25">
      <c r="A377" s="7">
        <v>3</v>
      </c>
      <c r="B377" s="26" t="s">
        <v>29</v>
      </c>
      <c r="C377" s="8">
        <f t="shared" si="108"/>
        <v>121655703.87</v>
      </c>
      <c r="D377" s="8">
        <f t="shared" si="109"/>
        <v>17626115</v>
      </c>
      <c r="E377" s="8">
        <v>17237704.25</v>
      </c>
      <c r="F377" s="8">
        <v>388410.75</v>
      </c>
      <c r="G377" s="8">
        <v>0</v>
      </c>
      <c r="H377" s="8">
        <v>0</v>
      </c>
      <c r="I377" s="8">
        <f>SUM(E377+G377+H377)</f>
        <v>17237704.25</v>
      </c>
      <c r="J377" s="5"/>
    </row>
    <row r="378" spans="1:10" x14ac:dyDescent="0.25">
      <c r="A378" s="7">
        <v>4</v>
      </c>
      <c r="B378" s="26" t="s">
        <v>30</v>
      </c>
      <c r="C378" s="8">
        <f t="shared" si="108"/>
        <v>2176879.9</v>
      </c>
      <c r="D378" s="8">
        <f t="shared" si="109"/>
        <v>319202.03999999998</v>
      </c>
      <c r="E378" s="8">
        <v>276204.53999999998</v>
      </c>
      <c r="F378" s="8">
        <v>42997.5</v>
      </c>
      <c r="G378" s="8">
        <v>0</v>
      </c>
      <c r="H378" s="8">
        <v>0</v>
      </c>
      <c r="I378" s="8">
        <f t="shared" ref="I378:I392" si="111">SUM(E378+G378+H378)</f>
        <v>276204.53999999998</v>
      </c>
      <c r="J378" s="5"/>
    </row>
    <row r="379" spans="1:10" x14ac:dyDescent="0.25">
      <c r="A379" s="7">
        <v>5</v>
      </c>
      <c r="B379" s="26" t="s">
        <v>25</v>
      </c>
      <c r="C379" s="8">
        <f t="shared" si="108"/>
        <v>3368390.1</v>
      </c>
      <c r="D379" s="8">
        <f t="shared" si="109"/>
        <v>531832.1</v>
      </c>
      <c r="E379" s="8">
        <v>525610.1</v>
      </c>
      <c r="F379" s="8">
        <v>6222</v>
      </c>
      <c r="G379" s="8">
        <v>0</v>
      </c>
      <c r="H379" s="8">
        <v>0</v>
      </c>
      <c r="I379" s="8">
        <f t="shared" si="111"/>
        <v>525610.1</v>
      </c>
      <c r="J379" s="5"/>
    </row>
    <row r="380" spans="1:10" x14ac:dyDescent="0.25">
      <c r="A380" s="7">
        <v>6</v>
      </c>
      <c r="B380" s="26" t="s">
        <v>32</v>
      </c>
      <c r="C380" s="8">
        <f t="shared" si="108"/>
        <v>17531975</v>
      </c>
      <c r="D380" s="8">
        <f t="shared" si="109"/>
        <v>3179625</v>
      </c>
      <c r="E380" s="8">
        <v>3179625</v>
      </c>
      <c r="F380" s="8">
        <v>0</v>
      </c>
      <c r="G380" s="8">
        <v>0</v>
      </c>
      <c r="H380" s="8">
        <v>0</v>
      </c>
      <c r="I380" s="8">
        <f t="shared" si="111"/>
        <v>3179625</v>
      </c>
      <c r="J380" s="5"/>
    </row>
    <row r="381" spans="1:10" x14ac:dyDescent="0.25">
      <c r="A381" s="7">
        <v>7</v>
      </c>
      <c r="B381" s="26" t="s">
        <v>31</v>
      </c>
      <c r="C381" s="8">
        <f t="shared" si="108"/>
        <v>5384087.5</v>
      </c>
      <c r="D381" s="8">
        <f t="shared" si="109"/>
        <v>822112.5</v>
      </c>
      <c r="E381" s="8">
        <v>822112.5</v>
      </c>
      <c r="F381" s="8">
        <v>0</v>
      </c>
      <c r="G381" s="8">
        <v>0</v>
      </c>
      <c r="H381" s="8">
        <v>0</v>
      </c>
      <c r="I381" s="8">
        <f t="shared" si="111"/>
        <v>822112.5</v>
      </c>
      <c r="J381" s="5"/>
    </row>
    <row r="382" spans="1:10" x14ac:dyDescent="0.25">
      <c r="A382" s="7">
        <v>8</v>
      </c>
      <c r="B382" s="26" t="s">
        <v>33</v>
      </c>
      <c r="C382" s="8">
        <f t="shared" si="108"/>
        <v>465030</v>
      </c>
      <c r="D382" s="8">
        <f t="shared" si="109"/>
        <v>87850</v>
      </c>
      <c r="E382" s="8">
        <v>87850</v>
      </c>
      <c r="F382" s="8">
        <v>0</v>
      </c>
      <c r="G382" s="8">
        <v>0</v>
      </c>
      <c r="H382" s="8">
        <v>0</v>
      </c>
      <c r="I382" s="8">
        <f t="shared" si="111"/>
        <v>87850</v>
      </c>
      <c r="J382" s="5"/>
    </row>
    <row r="383" spans="1:10" x14ac:dyDescent="0.25">
      <c r="A383" s="7">
        <v>9</v>
      </c>
      <c r="B383" s="26" t="s">
        <v>52</v>
      </c>
      <c r="C383" s="8">
        <f t="shared" si="108"/>
        <v>696300</v>
      </c>
      <c r="D383" s="8">
        <f t="shared" si="109"/>
        <v>0</v>
      </c>
      <c r="E383" s="8">
        <v>0</v>
      </c>
      <c r="F383" s="8">
        <v>0</v>
      </c>
      <c r="G383" s="8">
        <v>0</v>
      </c>
      <c r="H383" s="8">
        <v>0</v>
      </c>
      <c r="I383" s="8">
        <f t="shared" si="111"/>
        <v>0</v>
      </c>
      <c r="J383" s="5"/>
    </row>
    <row r="384" spans="1:10" x14ac:dyDescent="0.25">
      <c r="A384" s="7">
        <v>10</v>
      </c>
      <c r="B384" s="26" t="s">
        <v>37</v>
      </c>
      <c r="C384" s="8">
        <f t="shared" si="108"/>
        <v>0</v>
      </c>
      <c r="D384" s="8">
        <f t="shared" si="109"/>
        <v>0</v>
      </c>
      <c r="E384" s="8">
        <v>0</v>
      </c>
      <c r="F384" s="8">
        <v>0</v>
      </c>
      <c r="G384" s="8">
        <v>0</v>
      </c>
      <c r="H384" s="8">
        <v>0</v>
      </c>
      <c r="I384" s="8">
        <f t="shared" si="111"/>
        <v>0</v>
      </c>
      <c r="J384" s="5"/>
    </row>
    <row r="385" spans="1:10" x14ac:dyDescent="0.25">
      <c r="A385" s="7">
        <v>11</v>
      </c>
      <c r="B385" s="26" t="s">
        <v>35</v>
      </c>
      <c r="C385" s="8">
        <f t="shared" si="108"/>
        <v>0</v>
      </c>
      <c r="D385" s="8">
        <f t="shared" si="109"/>
        <v>0</v>
      </c>
      <c r="E385" s="8">
        <v>0</v>
      </c>
      <c r="F385" s="8">
        <v>0</v>
      </c>
      <c r="G385" s="8">
        <v>0</v>
      </c>
      <c r="H385" s="8">
        <v>0</v>
      </c>
      <c r="I385" s="8">
        <f t="shared" si="111"/>
        <v>0</v>
      </c>
      <c r="J385" s="5"/>
    </row>
    <row r="386" spans="1:10" x14ac:dyDescent="0.25">
      <c r="A386" s="7">
        <v>12</v>
      </c>
      <c r="B386" s="26" t="s">
        <v>21</v>
      </c>
      <c r="C386" s="8">
        <f t="shared" si="108"/>
        <v>0</v>
      </c>
      <c r="D386" s="8">
        <f t="shared" si="109"/>
        <v>0</v>
      </c>
      <c r="E386" s="8">
        <v>0</v>
      </c>
      <c r="F386" s="8">
        <v>0</v>
      </c>
      <c r="G386" s="8">
        <v>0</v>
      </c>
      <c r="H386" s="8">
        <v>0</v>
      </c>
      <c r="I386" s="8">
        <f t="shared" si="111"/>
        <v>0</v>
      </c>
      <c r="J386" s="5"/>
    </row>
    <row r="387" spans="1:10" x14ac:dyDescent="0.25">
      <c r="A387" s="7">
        <v>13</v>
      </c>
      <c r="B387" s="26" t="s">
        <v>36</v>
      </c>
      <c r="C387" s="8">
        <f t="shared" si="108"/>
        <v>0</v>
      </c>
      <c r="D387" s="8">
        <f t="shared" si="109"/>
        <v>0</v>
      </c>
      <c r="E387" s="8">
        <v>0</v>
      </c>
      <c r="F387" s="8">
        <v>0</v>
      </c>
      <c r="G387" s="8">
        <v>0</v>
      </c>
      <c r="H387" s="8">
        <v>0</v>
      </c>
      <c r="I387" s="8">
        <f t="shared" si="111"/>
        <v>0</v>
      </c>
      <c r="J387" s="5"/>
    </row>
    <row r="388" spans="1:10" x14ac:dyDescent="0.25">
      <c r="A388" s="7">
        <v>14</v>
      </c>
      <c r="B388" s="26" t="s">
        <v>34</v>
      </c>
      <c r="C388" s="8">
        <f t="shared" si="108"/>
        <v>5504.3</v>
      </c>
      <c r="D388" s="8">
        <f t="shared" si="109"/>
        <v>0</v>
      </c>
      <c r="E388" s="8">
        <v>0</v>
      </c>
      <c r="F388" s="8">
        <v>0</v>
      </c>
      <c r="G388" s="8">
        <v>0</v>
      </c>
      <c r="H388" s="8">
        <v>0</v>
      </c>
      <c r="I388" s="8">
        <f t="shared" si="111"/>
        <v>0</v>
      </c>
      <c r="J388" s="5"/>
    </row>
    <row r="389" spans="1:10" x14ac:dyDescent="0.25">
      <c r="A389" s="7">
        <v>15</v>
      </c>
      <c r="B389" s="26" t="s">
        <v>70</v>
      </c>
      <c r="C389" s="8">
        <f t="shared" si="108"/>
        <v>158500</v>
      </c>
      <c r="D389" s="8">
        <f t="shared" si="109"/>
        <v>0</v>
      </c>
      <c r="E389" s="8">
        <v>0</v>
      </c>
      <c r="F389" s="8">
        <v>0</v>
      </c>
      <c r="G389" s="8">
        <v>0</v>
      </c>
      <c r="H389" s="8">
        <v>0</v>
      </c>
      <c r="I389" s="8">
        <f t="shared" si="111"/>
        <v>0</v>
      </c>
      <c r="J389" s="5"/>
    </row>
    <row r="390" spans="1:10" x14ac:dyDescent="0.25">
      <c r="A390" s="7">
        <v>16</v>
      </c>
      <c r="B390" s="26" t="s">
        <v>38</v>
      </c>
      <c r="C390" s="8">
        <f t="shared" si="108"/>
        <v>626.79999999999995</v>
      </c>
      <c r="D390" s="8">
        <f t="shared" si="109"/>
        <v>76.5</v>
      </c>
      <c r="E390" s="8">
        <v>76.5</v>
      </c>
      <c r="F390" s="8">
        <v>0</v>
      </c>
      <c r="G390" s="8">
        <v>0</v>
      </c>
      <c r="H390" s="8">
        <v>0</v>
      </c>
      <c r="I390" s="8">
        <f t="shared" si="111"/>
        <v>76.5</v>
      </c>
      <c r="J390" s="5"/>
    </row>
    <row r="391" spans="1:10" x14ac:dyDescent="0.25">
      <c r="A391" s="7">
        <v>17</v>
      </c>
      <c r="B391" s="26" t="s">
        <v>40</v>
      </c>
      <c r="C391" s="8">
        <f t="shared" si="108"/>
        <v>744154</v>
      </c>
      <c r="D391" s="8">
        <f t="shared" si="109"/>
        <v>128500</v>
      </c>
      <c r="E391" s="8">
        <v>128500</v>
      </c>
      <c r="F391" s="8">
        <v>0</v>
      </c>
      <c r="G391" s="8">
        <v>0</v>
      </c>
      <c r="H391" s="8">
        <v>0</v>
      </c>
      <c r="I391" s="8">
        <f t="shared" si="111"/>
        <v>128500</v>
      </c>
      <c r="J391" s="5"/>
    </row>
    <row r="392" spans="1:10" x14ac:dyDescent="0.25">
      <c r="A392" s="7">
        <v>18</v>
      </c>
      <c r="B392" s="26" t="s">
        <v>39</v>
      </c>
      <c r="C392" s="8">
        <f t="shared" si="108"/>
        <v>0</v>
      </c>
      <c r="D392" s="8">
        <f t="shared" si="109"/>
        <v>0</v>
      </c>
      <c r="E392" s="8">
        <v>0</v>
      </c>
      <c r="F392" s="8">
        <v>0</v>
      </c>
      <c r="G392" s="8">
        <v>0</v>
      </c>
      <c r="H392" s="8">
        <v>0</v>
      </c>
      <c r="I392" s="8">
        <f t="shared" si="111"/>
        <v>0</v>
      </c>
      <c r="J392" s="5"/>
    </row>
    <row r="393" spans="1:10" x14ac:dyDescent="0.25">
      <c r="A393" s="37" t="s">
        <v>10</v>
      </c>
      <c r="B393" s="37"/>
      <c r="C393" s="8">
        <f>SUM(C375:C392)</f>
        <v>216810895.06000003</v>
      </c>
      <c r="D393" s="8">
        <f t="shared" ref="D393:H393" si="112">SUM(D375:D392)</f>
        <v>32633578.039999999</v>
      </c>
      <c r="E393" s="8">
        <f t="shared" si="112"/>
        <v>30011393.649999999</v>
      </c>
      <c r="F393" s="8">
        <f t="shared" si="112"/>
        <v>2622184.39</v>
      </c>
      <c r="G393" s="8">
        <f t="shared" si="112"/>
        <v>0</v>
      </c>
      <c r="H393" s="8">
        <f t="shared" si="112"/>
        <v>0</v>
      </c>
      <c r="I393" s="8">
        <f>SUM(I375:I392)</f>
        <v>30011393.649999999</v>
      </c>
      <c r="J393" s="5"/>
    </row>
    <row r="394" spans="1:10" ht="31.5" x14ac:dyDescent="0.25">
      <c r="A394" s="5" t="s">
        <v>9</v>
      </c>
      <c r="B394" s="9" t="s">
        <v>64</v>
      </c>
      <c r="C394" s="34"/>
      <c r="D394" s="35"/>
      <c r="E394" s="35"/>
      <c r="F394" s="35"/>
      <c r="G394" s="35"/>
      <c r="H394" s="35"/>
      <c r="I394" s="35"/>
      <c r="J394" s="36"/>
    </row>
    <row r="395" spans="1:10" x14ac:dyDescent="0.25">
      <c r="A395" s="7">
        <v>1</v>
      </c>
      <c r="B395" s="6" t="s">
        <v>37</v>
      </c>
      <c r="C395" s="8">
        <f t="shared" ref="C395:C408" si="113">SUM(D395+C322)</f>
        <v>68351960.870000005</v>
      </c>
      <c r="D395" s="8">
        <f t="shared" ref="D395:D408" si="114">SUM(E395,F395)</f>
        <v>11732300</v>
      </c>
      <c r="E395" s="8">
        <v>11732300</v>
      </c>
      <c r="F395" s="8">
        <v>0</v>
      </c>
      <c r="G395" s="8">
        <v>0</v>
      </c>
      <c r="H395" s="8">
        <v>0</v>
      </c>
      <c r="I395" s="8">
        <f t="shared" ref="I395:I408" si="115">SUM(E395+G395+H395)</f>
        <v>11732300</v>
      </c>
      <c r="J395" s="5"/>
    </row>
    <row r="396" spans="1:10" x14ac:dyDescent="0.25">
      <c r="A396" s="7">
        <v>2</v>
      </c>
      <c r="B396" s="6" t="s">
        <v>32</v>
      </c>
      <c r="C396" s="8">
        <f t="shared" si="113"/>
        <v>6225622.0999999996</v>
      </c>
      <c r="D396" s="8">
        <f t="shared" si="114"/>
        <v>172300</v>
      </c>
      <c r="E396" s="8">
        <v>172300</v>
      </c>
      <c r="F396" s="8">
        <v>0</v>
      </c>
      <c r="G396" s="8">
        <v>0</v>
      </c>
      <c r="H396" s="8">
        <v>0</v>
      </c>
      <c r="I396" s="8">
        <f t="shared" si="115"/>
        <v>172300</v>
      </c>
      <c r="J396" s="5"/>
    </row>
    <row r="397" spans="1:10" x14ac:dyDescent="0.25">
      <c r="A397" s="7">
        <v>3</v>
      </c>
      <c r="B397" s="6" t="s">
        <v>41</v>
      </c>
      <c r="C397" s="8">
        <f t="shared" si="113"/>
        <v>390548.64</v>
      </c>
      <c r="D397" s="8">
        <f t="shared" si="114"/>
        <v>390548.64</v>
      </c>
      <c r="E397" s="8">
        <v>390548.64</v>
      </c>
      <c r="F397" s="8">
        <v>0</v>
      </c>
      <c r="G397" s="8">
        <v>0</v>
      </c>
      <c r="H397" s="8">
        <v>0</v>
      </c>
      <c r="I397" s="8">
        <f t="shared" si="115"/>
        <v>390548.64</v>
      </c>
      <c r="J397" s="5"/>
    </row>
    <row r="398" spans="1:10" x14ac:dyDescent="0.25">
      <c r="A398" s="7">
        <v>4</v>
      </c>
      <c r="B398" s="6" t="s">
        <v>21</v>
      </c>
      <c r="C398" s="8">
        <f t="shared" si="113"/>
        <v>38810</v>
      </c>
      <c r="D398" s="8">
        <f t="shared" si="114"/>
        <v>7012.5</v>
      </c>
      <c r="E398" s="8">
        <v>7012.5</v>
      </c>
      <c r="F398" s="8">
        <v>0</v>
      </c>
      <c r="G398" s="8">
        <v>0</v>
      </c>
      <c r="H398" s="8">
        <v>0</v>
      </c>
      <c r="I398" s="8">
        <f t="shared" si="115"/>
        <v>7012.5</v>
      </c>
      <c r="J398" s="5"/>
    </row>
    <row r="399" spans="1:10" x14ac:dyDescent="0.25">
      <c r="A399" s="7">
        <v>5</v>
      </c>
      <c r="B399" s="6" t="s">
        <v>42</v>
      </c>
      <c r="C399" s="8">
        <f t="shared" si="113"/>
        <v>5433400</v>
      </c>
      <c r="D399" s="8">
        <f t="shared" si="114"/>
        <v>981750</v>
      </c>
      <c r="E399" s="8">
        <v>981750</v>
      </c>
      <c r="F399" s="8">
        <v>0</v>
      </c>
      <c r="G399" s="8">
        <v>0</v>
      </c>
      <c r="H399" s="8">
        <v>0</v>
      </c>
      <c r="I399" s="8">
        <f t="shared" si="115"/>
        <v>981750</v>
      </c>
      <c r="J399" s="5"/>
    </row>
    <row r="400" spans="1:10" x14ac:dyDescent="0.25">
      <c r="A400" s="7">
        <v>6</v>
      </c>
      <c r="B400" s="6" t="s">
        <v>35</v>
      </c>
      <c r="C400" s="8">
        <f t="shared" si="113"/>
        <v>0</v>
      </c>
      <c r="D400" s="8">
        <f t="shared" si="114"/>
        <v>0</v>
      </c>
      <c r="E400" s="8">
        <v>0</v>
      </c>
      <c r="F400" s="8">
        <v>0</v>
      </c>
      <c r="G400" s="8">
        <v>0</v>
      </c>
      <c r="H400" s="8">
        <v>0</v>
      </c>
      <c r="I400" s="8">
        <f t="shared" si="115"/>
        <v>0</v>
      </c>
      <c r="J400" s="5"/>
    </row>
    <row r="401" spans="1:10" x14ac:dyDescent="0.25">
      <c r="A401" s="7">
        <v>7</v>
      </c>
      <c r="B401" s="6" t="s">
        <v>79</v>
      </c>
      <c r="C401" s="8">
        <f t="shared" si="113"/>
        <v>214540</v>
      </c>
      <c r="D401" s="8">
        <f t="shared" si="114"/>
        <v>0</v>
      </c>
      <c r="E401" s="8">
        <v>0</v>
      </c>
      <c r="F401" s="8">
        <v>0</v>
      </c>
      <c r="G401" s="8">
        <v>0</v>
      </c>
      <c r="H401" s="8">
        <v>0</v>
      </c>
      <c r="I401" s="8">
        <f t="shared" si="115"/>
        <v>0</v>
      </c>
      <c r="J401" s="5"/>
    </row>
    <row r="402" spans="1:10" x14ac:dyDescent="0.25">
      <c r="A402" s="7">
        <v>8</v>
      </c>
      <c r="B402" s="6" t="s">
        <v>44</v>
      </c>
      <c r="C402" s="8">
        <f t="shared" si="113"/>
        <v>5996410</v>
      </c>
      <c r="D402" s="8">
        <f t="shared" si="114"/>
        <v>490875</v>
      </c>
      <c r="E402" s="8">
        <v>490875</v>
      </c>
      <c r="F402" s="8">
        <v>0</v>
      </c>
      <c r="G402" s="8">
        <v>0</v>
      </c>
      <c r="H402" s="8">
        <v>0</v>
      </c>
      <c r="I402" s="8">
        <f t="shared" si="115"/>
        <v>490875</v>
      </c>
      <c r="J402" s="5"/>
    </row>
    <row r="403" spans="1:10" x14ac:dyDescent="0.25">
      <c r="A403" s="7">
        <v>9</v>
      </c>
      <c r="B403" s="6" t="s">
        <v>45</v>
      </c>
      <c r="C403" s="8">
        <f t="shared" si="113"/>
        <v>0</v>
      </c>
      <c r="D403" s="8">
        <f t="shared" si="114"/>
        <v>0</v>
      </c>
      <c r="E403" s="8">
        <v>0</v>
      </c>
      <c r="F403" s="8">
        <v>0</v>
      </c>
      <c r="G403" s="8">
        <v>0</v>
      </c>
      <c r="H403" s="8">
        <v>0</v>
      </c>
      <c r="I403" s="8">
        <f t="shared" si="115"/>
        <v>0</v>
      </c>
      <c r="J403" s="5"/>
    </row>
    <row r="404" spans="1:10" x14ac:dyDescent="0.25">
      <c r="A404" s="7">
        <v>10</v>
      </c>
      <c r="B404" s="6" t="s">
        <v>33</v>
      </c>
      <c r="C404" s="8">
        <f t="shared" si="113"/>
        <v>0</v>
      </c>
      <c r="D404" s="8">
        <f t="shared" si="114"/>
        <v>0</v>
      </c>
      <c r="E404" s="8">
        <v>0</v>
      </c>
      <c r="F404" s="8">
        <v>0</v>
      </c>
      <c r="G404" s="8">
        <v>0</v>
      </c>
      <c r="H404" s="8">
        <v>0</v>
      </c>
      <c r="I404" s="8">
        <f t="shared" si="115"/>
        <v>0</v>
      </c>
      <c r="J404" s="5"/>
    </row>
    <row r="405" spans="1:10" x14ac:dyDescent="0.25">
      <c r="A405" s="7">
        <v>11</v>
      </c>
      <c r="B405" s="6" t="s">
        <v>25</v>
      </c>
      <c r="C405" s="8">
        <f t="shared" si="113"/>
        <v>959277</v>
      </c>
      <c r="D405" s="8">
        <f t="shared" si="114"/>
        <v>92565</v>
      </c>
      <c r="E405" s="8">
        <v>92565</v>
      </c>
      <c r="F405" s="8">
        <v>0</v>
      </c>
      <c r="G405" s="8">
        <v>0</v>
      </c>
      <c r="H405" s="8">
        <v>0</v>
      </c>
      <c r="I405" s="8">
        <f t="shared" si="115"/>
        <v>92565</v>
      </c>
      <c r="J405" s="5"/>
    </row>
    <row r="406" spans="1:10" x14ac:dyDescent="0.25">
      <c r="A406" s="7">
        <v>12</v>
      </c>
      <c r="B406" s="6" t="s">
        <v>67</v>
      </c>
      <c r="C406" s="8">
        <f t="shared" si="113"/>
        <v>55188</v>
      </c>
      <c r="D406" s="8">
        <f t="shared" si="114"/>
        <v>0</v>
      </c>
      <c r="E406" s="8">
        <v>0</v>
      </c>
      <c r="F406" s="8">
        <v>0</v>
      </c>
      <c r="G406" s="8">
        <v>0</v>
      </c>
      <c r="H406" s="8">
        <v>0</v>
      </c>
      <c r="I406" s="8">
        <f t="shared" si="115"/>
        <v>0</v>
      </c>
      <c r="J406" s="5"/>
    </row>
    <row r="407" spans="1:10" x14ac:dyDescent="0.25">
      <c r="A407" s="7">
        <v>13</v>
      </c>
      <c r="B407" s="6" t="s">
        <v>68</v>
      </c>
      <c r="C407" s="8">
        <f t="shared" si="113"/>
        <v>0</v>
      </c>
      <c r="D407" s="8">
        <f t="shared" si="114"/>
        <v>0</v>
      </c>
      <c r="E407" s="8">
        <v>0</v>
      </c>
      <c r="F407" s="8">
        <v>0</v>
      </c>
      <c r="G407" s="8">
        <v>0</v>
      </c>
      <c r="H407" s="8">
        <v>0</v>
      </c>
      <c r="I407" s="8">
        <f t="shared" si="115"/>
        <v>0</v>
      </c>
      <c r="J407" s="5"/>
    </row>
    <row r="408" spans="1:10" x14ac:dyDescent="0.25">
      <c r="A408" s="7">
        <v>14</v>
      </c>
      <c r="B408" s="6" t="s">
        <v>66</v>
      </c>
      <c r="C408" s="8">
        <f t="shared" si="113"/>
        <v>0</v>
      </c>
      <c r="D408" s="8">
        <f t="shared" si="114"/>
        <v>0</v>
      </c>
      <c r="E408" s="8">
        <v>0</v>
      </c>
      <c r="F408" s="8">
        <v>0</v>
      </c>
      <c r="G408" s="8">
        <v>0</v>
      </c>
      <c r="H408" s="8">
        <v>0</v>
      </c>
      <c r="I408" s="8">
        <f t="shared" si="115"/>
        <v>0</v>
      </c>
      <c r="J408" s="5"/>
    </row>
    <row r="409" spans="1:10" x14ac:dyDescent="0.25">
      <c r="A409" s="49" t="s">
        <v>65</v>
      </c>
      <c r="B409" s="49"/>
      <c r="C409" s="8">
        <f>SUM(C395:C408)</f>
        <v>87665756.609999999</v>
      </c>
      <c r="D409" s="8">
        <f>SUM(D395:D408)</f>
        <v>13867351.140000001</v>
      </c>
      <c r="E409" s="8">
        <f t="shared" ref="E409:I409" si="116">SUM(E395:E408)</f>
        <v>13867351.140000001</v>
      </c>
      <c r="F409" s="8">
        <f t="shared" si="116"/>
        <v>0</v>
      </c>
      <c r="G409" s="8">
        <f t="shared" si="116"/>
        <v>0</v>
      </c>
      <c r="H409" s="8">
        <f t="shared" si="116"/>
        <v>0</v>
      </c>
      <c r="I409" s="8">
        <f t="shared" si="116"/>
        <v>13867351.140000001</v>
      </c>
      <c r="J409" s="8"/>
    </row>
    <row r="410" spans="1:10" x14ac:dyDescent="0.25">
      <c r="A410" s="5" t="s">
        <v>11</v>
      </c>
      <c r="B410" s="6" t="s">
        <v>12</v>
      </c>
      <c r="C410" s="34"/>
      <c r="D410" s="35"/>
      <c r="E410" s="35"/>
      <c r="F410" s="35"/>
      <c r="G410" s="35"/>
      <c r="H410" s="35"/>
      <c r="I410" s="35"/>
      <c r="J410" s="36"/>
    </row>
    <row r="411" spans="1:10" x14ac:dyDescent="0.25">
      <c r="A411" s="7">
        <v>1</v>
      </c>
      <c r="B411" s="6" t="s">
        <v>46</v>
      </c>
      <c r="C411" s="8">
        <f>SUM(D411+C338)</f>
        <v>305624.80000000005</v>
      </c>
      <c r="D411" s="8">
        <f t="shared" ref="D411:D415" si="117">SUM(E411,F411)</f>
        <v>46307.8</v>
      </c>
      <c r="E411" s="8">
        <v>46307.8</v>
      </c>
      <c r="F411" s="8">
        <v>0</v>
      </c>
      <c r="G411" s="8">
        <v>0</v>
      </c>
      <c r="H411" s="8">
        <v>0</v>
      </c>
      <c r="I411" s="8">
        <f t="shared" ref="I411:I415" si="118">SUM(E411+G411+H411)</f>
        <v>46307.8</v>
      </c>
      <c r="J411" s="5"/>
    </row>
    <row r="412" spans="1:10" x14ac:dyDescent="0.25">
      <c r="A412" s="7">
        <v>2</v>
      </c>
      <c r="B412" s="6" t="s">
        <v>25</v>
      </c>
      <c r="C412" s="8">
        <f>SUM(D412+C339)</f>
        <v>331800</v>
      </c>
      <c r="D412" s="8">
        <f t="shared" si="117"/>
        <v>42680</v>
      </c>
      <c r="E412" s="8">
        <v>42680</v>
      </c>
      <c r="F412" s="8">
        <v>0</v>
      </c>
      <c r="G412" s="8">
        <v>0</v>
      </c>
      <c r="H412" s="8">
        <v>0</v>
      </c>
      <c r="I412" s="8">
        <f t="shared" si="118"/>
        <v>42680</v>
      </c>
      <c r="J412" s="5"/>
    </row>
    <row r="413" spans="1:10" x14ac:dyDescent="0.25">
      <c r="A413" s="7">
        <v>3</v>
      </c>
      <c r="B413" s="6" t="s">
        <v>32</v>
      </c>
      <c r="C413" s="8">
        <f>SUM(D413+C340)</f>
        <v>1217156.25</v>
      </c>
      <c r="D413" s="8">
        <f t="shared" si="117"/>
        <v>227812.5</v>
      </c>
      <c r="E413" s="8">
        <v>227812.5</v>
      </c>
      <c r="F413" s="8">
        <v>0</v>
      </c>
      <c r="G413" s="8">
        <v>0</v>
      </c>
      <c r="H413" s="8">
        <v>0</v>
      </c>
      <c r="I413" s="8">
        <f t="shared" si="118"/>
        <v>227812.5</v>
      </c>
      <c r="J413" s="5"/>
    </row>
    <row r="414" spans="1:10" x14ac:dyDescent="0.25">
      <c r="A414" s="7">
        <v>4</v>
      </c>
      <c r="B414" s="6" t="s">
        <v>44</v>
      </c>
      <c r="C414" s="8">
        <f>SUM(D414+C341)</f>
        <v>1039000</v>
      </c>
      <c r="D414" s="8">
        <f t="shared" si="117"/>
        <v>182250</v>
      </c>
      <c r="E414" s="8">
        <v>182250</v>
      </c>
      <c r="F414" s="8">
        <v>0</v>
      </c>
      <c r="G414" s="8">
        <v>0</v>
      </c>
      <c r="H414" s="8">
        <v>0</v>
      </c>
      <c r="I414" s="8">
        <f t="shared" si="118"/>
        <v>182250</v>
      </c>
      <c r="J414" s="5"/>
    </row>
    <row r="415" spans="1:10" x14ac:dyDescent="0.25">
      <c r="A415" s="7">
        <v>5</v>
      </c>
      <c r="B415" s="6" t="s">
        <v>39</v>
      </c>
      <c r="C415" s="8">
        <f>SUM(D415+C342)</f>
        <v>0</v>
      </c>
      <c r="D415" s="8">
        <f t="shared" si="117"/>
        <v>0</v>
      </c>
      <c r="E415" s="8">
        <v>0</v>
      </c>
      <c r="F415" s="8">
        <v>0</v>
      </c>
      <c r="G415" s="8">
        <v>0</v>
      </c>
      <c r="H415" s="8">
        <v>0</v>
      </c>
      <c r="I415" s="8">
        <f t="shared" si="118"/>
        <v>0</v>
      </c>
      <c r="J415" s="5"/>
    </row>
    <row r="416" spans="1:10" x14ac:dyDescent="0.25">
      <c r="A416" s="37" t="s">
        <v>13</v>
      </c>
      <c r="B416" s="37"/>
      <c r="C416" s="8">
        <f>SUM(C411:C415)</f>
        <v>2893581.05</v>
      </c>
      <c r="D416" s="8">
        <f t="shared" ref="D416" si="119">SUM(D411:D415)</f>
        <v>499050.3</v>
      </c>
      <c r="E416" s="8">
        <f>SUM(E411:E415)</f>
        <v>499050.3</v>
      </c>
      <c r="F416" s="8">
        <f t="shared" ref="F416:I416" si="120">SUM(F411:F415)</f>
        <v>0</v>
      </c>
      <c r="G416" s="8">
        <f t="shared" si="120"/>
        <v>0</v>
      </c>
      <c r="H416" s="8">
        <f t="shared" si="120"/>
        <v>0</v>
      </c>
      <c r="I416" s="8">
        <f t="shared" si="120"/>
        <v>499050.3</v>
      </c>
      <c r="J416" s="8"/>
    </row>
    <row r="417" spans="1:10" x14ac:dyDescent="0.25">
      <c r="A417" s="5" t="s">
        <v>14</v>
      </c>
      <c r="B417" s="6" t="s">
        <v>15</v>
      </c>
      <c r="C417" s="34"/>
      <c r="D417" s="35"/>
      <c r="E417" s="35"/>
      <c r="F417" s="35"/>
      <c r="G417" s="35"/>
      <c r="H417" s="35"/>
      <c r="I417" s="35"/>
      <c r="J417" s="36"/>
    </row>
    <row r="418" spans="1:10" x14ac:dyDescent="0.25">
      <c r="A418" s="7">
        <v>1</v>
      </c>
      <c r="B418" s="6" t="s">
        <v>16</v>
      </c>
      <c r="C418" s="8">
        <f>SUM(D418+C345)</f>
        <v>9008466.25</v>
      </c>
      <c r="D418" s="8">
        <f t="shared" ref="D418:D419" si="121">SUM(E418,F418)</f>
        <v>759941.25</v>
      </c>
      <c r="E418" s="8">
        <v>759941.25</v>
      </c>
      <c r="F418" s="8">
        <v>0</v>
      </c>
      <c r="G418" s="8">
        <v>0</v>
      </c>
      <c r="H418" s="8">
        <v>0</v>
      </c>
      <c r="I418" s="8">
        <f t="shared" ref="I418:I419" si="122">SUM(E418+G418+H418)</f>
        <v>759941.25</v>
      </c>
      <c r="J418" s="5"/>
    </row>
    <row r="419" spans="1:10" x14ac:dyDescent="0.25">
      <c r="A419" s="7">
        <v>2</v>
      </c>
      <c r="B419" s="6" t="s">
        <v>17</v>
      </c>
      <c r="C419" s="8">
        <f>SUM(D419+C346)</f>
        <v>5953723.6000000006</v>
      </c>
      <c r="D419" s="8">
        <f t="shared" si="121"/>
        <v>741453</v>
      </c>
      <c r="E419" s="8">
        <v>741453</v>
      </c>
      <c r="F419" s="8">
        <v>0</v>
      </c>
      <c r="G419" s="8">
        <v>0</v>
      </c>
      <c r="H419" s="8">
        <v>0</v>
      </c>
      <c r="I419" s="8">
        <f t="shared" si="122"/>
        <v>741453</v>
      </c>
      <c r="J419" s="5"/>
    </row>
    <row r="420" spans="1:10" x14ac:dyDescent="0.25">
      <c r="A420" s="37" t="s">
        <v>18</v>
      </c>
      <c r="B420" s="37"/>
      <c r="C420" s="8">
        <f>SUM(C418:C419)</f>
        <v>14962189.850000001</v>
      </c>
      <c r="D420" s="8">
        <f t="shared" ref="D420" si="123">SUM(D418:D419)</f>
        <v>1501394.25</v>
      </c>
      <c r="E420" s="8">
        <f>SUM(E418:E419)</f>
        <v>1501394.25</v>
      </c>
      <c r="F420" s="8">
        <f t="shared" ref="F420:I420" si="124">SUM(F418:F419)</f>
        <v>0</v>
      </c>
      <c r="G420" s="8">
        <f t="shared" si="124"/>
        <v>0</v>
      </c>
      <c r="H420" s="8">
        <f t="shared" si="124"/>
        <v>0</v>
      </c>
      <c r="I420" s="8">
        <f t="shared" si="124"/>
        <v>1501394.25</v>
      </c>
      <c r="J420" s="8"/>
    </row>
    <row r="421" spans="1:10" x14ac:dyDescent="0.25">
      <c r="A421" s="5" t="s">
        <v>19</v>
      </c>
      <c r="B421" s="6" t="s">
        <v>20</v>
      </c>
      <c r="C421" s="34"/>
      <c r="D421" s="35"/>
      <c r="E421" s="35"/>
      <c r="F421" s="35"/>
      <c r="G421" s="35"/>
      <c r="H421" s="35"/>
      <c r="I421" s="35"/>
      <c r="J421" s="36"/>
    </row>
    <row r="422" spans="1:10" x14ac:dyDescent="0.25">
      <c r="A422" s="7">
        <v>1</v>
      </c>
      <c r="B422" s="6" t="s">
        <v>21</v>
      </c>
      <c r="C422" s="8">
        <f>SUM(D422+C349)</f>
        <v>1902857.04</v>
      </c>
      <c r="D422" s="8">
        <f>SUM(E422,F422)</f>
        <v>338867.64</v>
      </c>
      <c r="E422" s="8">
        <v>338867.64</v>
      </c>
      <c r="F422" s="8">
        <v>0</v>
      </c>
      <c r="G422" s="8">
        <v>0</v>
      </c>
      <c r="H422" s="8">
        <v>0</v>
      </c>
      <c r="I422" s="8">
        <f>SUM(E422+G422+H422)</f>
        <v>338867.64</v>
      </c>
      <c r="J422" s="5"/>
    </row>
    <row r="423" spans="1:10" x14ac:dyDescent="0.25">
      <c r="A423" s="37" t="s">
        <v>22</v>
      </c>
      <c r="B423" s="37"/>
      <c r="C423" s="8">
        <f>SUM(C422)</f>
        <v>1902857.04</v>
      </c>
      <c r="D423" s="8">
        <f t="shared" ref="D423:I423" si="125">SUM(D422)</f>
        <v>338867.64</v>
      </c>
      <c r="E423" s="8">
        <f t="shared" si="125"/>
        <v>338867.64</v>
      </c>
      <c r="F423" s="8">
        <f t="shared" si="125"/>
        <v>0</v>
      </c>
      <c r="G423" s="8">
        <f t="shared" si="125"/>
        <v>0</v>
      </c>
      <c r="H423" s="8">
        <f t="shared" si="125"/>
        <v>0</v>
      </c>
      <c r="I423" s="8">
        <f t="shared" si="125"/>
        <v>338867.64</v>
      </c>
      <c r="J423" s="5"/>
    </row>
    <row r="424" spans="1:10" x14ac:dyDescent="0.25">
      <c r="A424" s="5" t="s">
        <v>23</v>
      </c>
      <c r="B424" s="6" t="s">
        <v>24</v>
      </c>
      <c r="C424" s="34"/>
      <c r="D424" s="35"/>
      <c r="E424" s="35"/>
      <c r="F424" s="35"/>
      <c r="G424" s="35"/>
      <c r="H424" s="35"/>
      <c r="I424" s="35"/>
      <c r="J424" s="36"/>
    </row>
    <row r="425" spans="1:10" x14ac:dyDescent="0.25">
      <c r="A425" s="7">
        <v>1</v>
      </c>
      <c r="B425" s="6" t="s">
        <v>25</v>
      </c>
      <c r="C425" s="8">
        <f>SUM(D425+C352)</f>
        <v>508760</v>
      </c>
      <c r="D425" s="8">
        <f>SUM(E425,F425)</f>
        <v>89792</v>
      </c>
      <c r="E425" s="8">
        <v>89792</v>
      </c>
      <c r="F425" s="8">
        <v>0</v>
      </c>
      <c r="G425" s="8">
        <v>0</v>
      </c>
      <c r="H425" s="8">
        <v>0</v>
      </c>
      <c r="I425" s="8">
        <f>SUM(E425+G425+H425)</f>
        <v>89792</v>
      </c>
      <c r="J425" s="5"/>
    </row>
    <row r="426" spans="1:10" x14ac:dyDescent="0.25">
      <c r="A426" s="37" t="s">
        <v>72</v>
      </c>
      <c r="B426" s="37"/>
      <c r="C426" s="8">
        <f>SUM(C425)</f>
        <v>508760</v>
      </c>
      <c r="D426" s="8">
        <f t="shared" ref="D426:I426" si="126">SUM(D425)</f>
        <v>89792</v>
      </c>
      <c r="E426" s="8">
        <f t="shared" si="126"/>
        <v>89792</v>
      </c>
      <c r="F426" s="8">
        <f t="shared" si="126"/>
        <v>0</v>
      </c>
      <c r="G426" s="8">
        <f t="shared" si="126"/>
        <v>0</v>
      </c>
      <c r="H426" s="8">
        <f t="shared" si="126"/>
        <v>0</v>
      </c>
      <c r="I426" s="8">
        <f t="shared" si="126"/>
        <v>89792</v>
      </c>
      <c r="J426" s="5"/>
    </row>
    <row r="427" spans="1:10" x14ac:dyDescent="0.25">
      <c r="A427" s="37" t="s">
        <v>26</v>
      </c>
      <c r="B427" s="37"/>
      <c r="C427" s="8">
        <f t="shared" ref="C427" si="127">SUM(C393+C409+C416+C420+C423+C426)</f>
        <v>324744039.61000007</v>
      </c>
      <c r="D427" s="8">
        <f>SUM(D393+D409+D416+D420+D423+D426)</f>
        <v>48930033.369999997</v>
      </c>
      <c r="E427" s="8">
        <f>SUM(E393+E409+E416+E420+E423+E426)</f>
        <v>46307848.979999997</v>
      </c>
      <c r="F427" s="8">
        <f t="shared" ref="F427:I427" si="128">SUM(F393+F409+F416+F420+F423+F426)</f>
        <v>2622184.39</v>
      </c>
      <c r="G427" s="8">
        <f t="shared" si="128"/>
        <v>0</v>
      </c>
      <c r="H427" s="8">
        <f t="shared" si="128"/>
        <v>0</v>
      </c>
      <c r="I427" s="8">
        <f t="shared" si="128"/>
        <v>46307848.979999997</v>
      </c>
      <c r="J427" s="8"/>
    </row>
    <row r="428" spans="1:10" x14ac:dyDescent="0.25">
      <c r="A428" s="38"/>
      <c r="B428" s="38"/>
      <c r="C428" s="38"/>
      <c r="D428" s="38"/>
      <c r="E428" s="38"/>
      <c r="F428" s="38"/>
      <c r="G428" s="38"/>
      <c r="H428" s="38"/>
      <c r="I428" s="38"/>
      <c r="J428" s="39"/>
    </row>
    <row r="429" spans="1:10" x14ac:dyDescent="0.25">
      <c r="A429" s="40" t="s">
        <v>95</v>
      </c>
      <c r="B429" s="41"/>
      <c r="C429" s="10">
        <f>D427</f>
        <v>48930033.369999997</v>
      </c>
      <c r="D429" s="42" t="s">
        <v>53</v>
      </c>
      <c r="E429" s="42"/>
      <c r="F429" s="42"/>
      <c r="G429" s="11" t="s">
        <v>59</v>
      </c>
      <c r="H429" s="10">
        <v>32469</v>
      </c>
      <c r="I429" s="11" t="s">
        <v>58</v>
      </c>
      <c r="J429" s="12">
        <v>4207.5</v>
      </c>
    </row>
    <row r="430" spans="1:10" x14ac:dyDescent="0.25">
      <c r="A430" s="13" t="s">
        <v>57</v>
      </c>
      <c r="B430" s="14">
        <v>1093.5</v>
      </c>
      <c r="C430" s="15" t="s">
        <v>56</v>
      </c>
      <c r="D430" s="14">
        <v>0</v>
      </c>
      <c r="E430" s="15" t="s">
        <v>55</v>
      </c>
      <c r="F430" s="14">
        <v>0</v>
      </c>
      <c r="G430" s="15" t="s">
        <v>54</v>
      </c>
      <c r="H430" s="14">
        <v>7053</v>
      </c>
      <c r="I430" s="15" t="s">
        <v>63</v>
      </c>
      <c r="J430" s="16">
        <f>SUM(H429+J429+B430+D430+F430+H430)</f>
        <v>44823</v>
      </c>
    </row>
    <row r="431" spans="1:10" x14ac:dyDescent="0.25">
      <c r="A431" s="43" t="s">
        <v>62</v>
      </c>
      <c r="B431" s="44"/>
      <c r="C431" s="17">
        <f>SUM(E358)</f>
        <v>239693.5</v>
      </c>
      <c r="D431" s="18" t="s">
        <v>60</v>
      </c>
      <c r="E431" s="17">
        <f>SUM(J430+C431)</f>
        <v>284516.5</v>
      </c>
      <c r="F431" s="45" t="s">
        <v>61</v>
      </c>
      <c r="G431" s="45"/>
      <c r="H431" s="45"/>
      <c r="I431" s="19"/>
      <c r="J431" s="20"/>
    </row>
    <row r="432" spans="1:10" x14ac:dyDescent="0.25">
      <c r="A432" s="21" t="s">
        <v>71</v>
      </c>
      <c r="B432" s="31" t="s">
        <v>121</v>
      </c>
      <c r="C432" s="31"/>
      <c r="D432" s="31"/>
      <c r="E432" s="31"/>
      <c r="F432" s="31"/>
      <c r="G432" s="31"/>
      <c r="H432" s="31"/>
      <c r="I432" s="31"/>
      <c r="J432" s="31"/>
    </row>
    <row r="433" spans="1:10" x14ac:dyDescent="0.25">
      <c r="A433" s="22"/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x14ac:dyDescent="0.25">
      <c r="A434" s="22"/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x14ac:dyDescent="0.25">
      <c r="A435" s="22"/>
      <c r="B435" s="25"/>
      <c r="C435" s="25"/>
      <c r="D435" s="25"/>
      <c r="E435" s="25"/>
      <c r="F435" s="25"/>
      <c r="G435" s="25"/>
      <c r="H435" s="25"/>
      <c r="I435" s="25"/>
      <c r="J435" s="25"/>
    </row>
    <row r="436" spans="1:10" x14ac:dyDescent="0.25">
      <c r="B436" s="22"/>
      <c r="C436" s="22"/>
      <c r="D436" s="22"/>
      <c r="E436" s="22"/>
      <c r="F436" s="22"/>
      <c r="G436" s="22"/>
      <c r="H436" s="22"/>
      <c r="I436" s="22"/>
      <c r="J436" s="22"/>
    </row>
    <row r="438" spans="1:10" ht="16.5" x14ac:dyDescent="0.25">
      <c r="A438" s="33" t="s">
        <v>47</v>
      </c>
      <c r="B438" s="33"/>
      <c r="C438" s="24"/>
      <c r="D438" s="33" t="s">
        <v>48</v>
      </c>
      <c r="E438" s="33"/>
      <c r="F438" s="33"/>
      <c r="G438" s="24"/>
      <c r="H438" s="33" t="s">
        <v>49</v>
      </c>
      <c r="I438" s="33"/>
      <c r="J438" s="33"/>
    </row>
    <row r="439" spans="1:10" ht="16.5" customHeight="1" x14ac:dyDescent="0.25"/>
    <row r="440" spans="1:10" ht="21.75" x14ac:dyDescent="0.25">
      <c r="A440" s="50" t="s">
        <v>0</v>
      </c>
      <c r="B440" s="50"/>
      <c r="C440" s="50"/>
      <c r="D440" s="50"/>
      <c r="E440" s="50"/>
      <c r="F440" s="50"/>
      <c r="G440" s="50"/>
      <c r="H440" s="50"/>
      <c r="I440" s="50"/>
      <c r="J440" s="50"/>
    </row>
    <row r="441" spans="1:10" ht="19.5" x14ac:dyDescent="0.25">
      <c r="A441" s="51" t="s">
        <v>1</v>
      </c>
      <c r="B441" s="51"/>
      <c r="C441" s="51"/>
      <c r="D441" s="51"/>
      <c r="E441" s="51"/>
      <c r="F441" s="51"/>
      <c r="G441" s="51"/>
      <c r="H441" s="51"/>
      <c r="I441" s="51"/>
      <c r="J441" s="51"/>
    </row>
    <row r="442" spans="1:10" ht="19.5" x14ac:dyDescent="0.25">
      <c r="A442" s="52" t="s">
        <v>127</v>
      </c>
      <c r="B442" s="52"/>
      <c r="C442" s="52"/>
      <c r="D442" s="52"/>
      <c r="E442" s="52"/>
      <c r="F442" s="52"/>
      <c r="G442" s="52"/>
      <c r="H442" s="52"/>
      <c r="I442" s="52"/>
      <c r="J442" s="52"/>
    </row>
    <row r="443" spans="1:10" ht="16.5" x14ac:dyDescent="0.25">
      <c r="A443" s="53" t="s">
        <v>2</v>
      </c>
      <c r="B443" s="53" t="s">
        <v>3</v>
      </c>
      <c r="C443" s="53" t="s">
        <v>4</v>
      </c>
      <c r="D443" s="54" t="s">
        <v>96</v>
      </c>
      <c r="E443" s="54" t="s">
        <v>97</v>
      </c>
      <c r="F443" s="54" t="s">
        <v>98</v>
      </c>
      <c r="G443" s="53" t="s">
        <v>69</v>
      </c>
      <c r="H443" s="53"/>
      <c r="I443" s="54" t="s">
        <v>5</v>
      </c>
      <c r="J443" s="53" t="s">
        <v>6</v>
      </c>
    </row>
    <row r="444" spans="1:10" ht="33" x14ac:dyDescent="0.25">
      <c r="A444" s="53"/>
      <c r="B444" s="53"/>
      <c r="C444" s="53"/>
      <c r="D444" s="54"/>
      <c r="E444" s="54"/>
      <c r="F444" s="54"/>
      <c r="G444" s="2" t="s">
        <v>73</v>
      </c>
      <c r="H444" s="3" t="s">
        <v>74</v>
      </c>
      <c r="I444" s="54"/>
      <c r="J444" s="53"/>
    </row>
    <row r="445" spans="1:10" ht="16.5" x14ac:dyDescent="0.25">
      <c r="A445" s="4">
        <v>1</v>
      </c>
      <c r="B445" s="4">
        <v>2</v>
      </c>
      <c r="C445" s="4">
        <v>3</v>
      </c>
      <c r="D445" s="4" t="s">
        <v>50</v>
      </c>
      <c r="E445" s="4">
        <v>5</v>
      </c>
      <c r="F445" s="4">
        <v>6</v>
      </c>
      <c r="G445" s="4">
        <v>7</v>
      </c>
      <c r="H445" s="4">
        <v>8</v>
      </c>
      <c r="I445" s="4" t="s">
        <v>51</v>
      </c>
      <c r="J445" s="4">
        <v>10</v>
      </c>
    </row>
    <row r="446" spans="1:10" x14ac:dyDescent="0.25">
      <c r="A446" s="46"/>
      <c r="B446" s="47"/>
      <c r="C446" s="47"/>
      <c r="D446" s="47"/>
      <c r="E446" s="47"/>
      <c r="F446" s="47"/>
      <c r="G446" s="47"/>
      <c r="H446" s="47"/>
      <c r="I446" s="47"/>
      <c r="J446" s="48"/>
    </row>
    <row r="447" spans="1:10" x14ac:dyDescent="0.25">
      <c r="A447" s="5" t="s">
        <v>7</v>
      </c>
      <c r="B447" s="6" t="s">
        <v>8</v>
      </c>
      <c r="C447" s="46"/>
      <c r="D447" s="47"/>
      <c r="E447" s="47"/>
      <c r="F447" s="47"/>
      <c r="G447" s="47"/>
      <c r="H447" s="47"/>
      <c r="I447" s="47"/>
      <c r="J447" s="48"/>
    </row>
    <row r="448" spans="1:10" x14ac:dyDescent="0.25">
      <c r="A448" s="7">
        <v>1</v>
      </c>
      <c r="B448" s="26" t="s">
        <v>27</v>
      </c>
      <c r="C448" s="8">
        <f t="shared" ref="C448:C465" si="129">SUM(D448+C375)</f>
        <v>37172859.68</v>
      </c>
      <c r="D448" s="8">
        <f>SUM(E448,F448)</f>
        <v>3642430</v>
      </c>
      <c r="E448" s="8">
        <v>3642430</v>
      </c>
      <c r="F448" s="8">
        <v>0</v>
      </c>
      <c r="G448" s="8">
        <v>1073002.6100000001</v>
      </c>
      <c r="H448" s="8">
        <v>0</v>
      </c>
      <c r="I448" s="8">
        <f>SUM(E448+G448+H448)</f>
        <v>4715432.6100000003</v>
      </c>
      <c r="J448" s="5"/>
    </row>
    <row r="449" spans="1:10" x14ac:dyDescent="0.25">
      <c r="A449" s="7">
        <v>2</v>
      </c>
      <c r="B449" s="26" t="s">
        <v>28</v>
      </c>
      <c r="C449" s="8">
        <f t="shared" si="129"/>
        <v>35590531.909999996</v>
      </c>
      <c r="D449" s="8">
        <f>SUM(E449,F449)</f>
        <v>4497218</v>
      </c>
      <c r="E449" s="8">
        <v>4497218</v>
      </c>
      <c r="F449" s="8">
        <v>0</v>
      </c>
      <c r="G449" s="8">
        <v>1111551.53</v>
      </c>
      <c r="H449" s="8">
        <v>0</v>
      </c>
      <c r="I449" s="8">
        <f>SUM(E449+G449+H449)</f>
        <v>5608769.5300000003</v>
      </c>
      <c r="J449" s="5"/>
    </row>
    <row r="450" spans="1:10" x14ac:dyDescent="0.25">
      <c r="A450" s="7">
        <v>3</v>
      </c>
      <c r="B450" s="26" t="s">
        <v>29</v>
      </c>
      <c r="C450" s="8">
        <f t="shared" si="129"/>
        <v>130504322.37</v>
      </c>
      <c r="D450" s="8">
        <f>SUM(E450,F450)</f>
        <v>8848618.5</v>
      </c>
      <c r="E450" s="8">
        <v>8848618.5</v>
      </c>
      <c r="F450" s="8">
        <v>0</v>
      </c>
      <c r="G450" s="8">
        <v>388410.75</v>
      </c>
      <c r="H450" s="8">
        <v>0</v>
      </c>
      <c r="I450" s="8">
        <f>SUM(E450+G450+H450)</f>
        <v>9237029.25</v>
      </c>
      <c r="J450" s="5"/>
    </row>
    <row r="451" spans="1:10" x14ac:dyDescent="0.25">
      <c r="A451" s="7">
        <v>4</v>
      </c>
      <c r="B451" s="26" t="s">
        <v>30</v>
      </c>
      <c r="C451" s="8">
        <f t="shared" si="129"/>
        <v>2645699.9</v>
      </c>
      <c r="D451" s="8">
        <f>SUM(E451,F451)</f>
        <v>468820</v>
      </c>
      <c r="E451" s="8">
        <v>468820</v>
      </c>
      <c r="F451" s="8">
        <v>0</v>
      </c>
      <c r="G451" s="8">
        <v>42997.5</v>
      </c>
      <c r="H451" s="8">
        <v>0</v>
      </c>
      <c r="I451" s="8">
        <f>SUM(E451+G451+H451)</f>
        <v>511817.5</v>
      </c>
      <c r="J451" s="5"/>
    </row>
    <row r="452" spans="1:10" x14ac:dyDescent="0.25">
      <c r="A452" s="7">
        <v>5</v>
      </c>
      <c r="B452" s="26" t="s">
        <v>25</v>
      </c>
      <c r="C452" s="8">
        <f t="shared" si="129"/>
        <v>4020571.4000000004</v>
      </c>
      <c r="D452" s="8">
        <f t="shared" ref="D452:D465" si="130">SUM(E452,F452)</f>
        <v>652181.30000000005</v>
      </c>
      <c r="E452" s="8">
        <v>652181.30000000005</v>
      </c>
      <c r="F452" s="8">
        <v>0</v>
      </c>
      <c r="G452" s="8">
        <v>6222</v>
      </c>
      <c r="H452" s="8">
        <v>0</v>
      </c>
      <c r="I452" s="8">
        <f t="shared" ref="I452:I465" si="131">SUM(E452+G452+H452)</f>
        <v>658403.30000000005</v>
      </c>
      <c r="J452" s="5"/>
    </row>
    <row r="453" spans="1:10" x14ac:dyDescent="0.25">
      <c r="A453" s="7">
        <v>6</v>
      </c>
      <c r="B453" s="26" t="s">
        <v>32</v>
      </c>
      <c r="C453" s="8">
        <f t="shared" si="129"/>
        <v>20790912.5</v>
      </c>
      <c r="D453" s="8">
        <f t="shared" si="130"/>
        <v>3258937.5</v>
      </c>
      <c r="E453" s="8">
        <v>3258937.5</v>
      </c>
      <c r="F453" s="8">
        <v>0</v>
      </c>
      <c r="G453" s="8">
        <v>0</v>
      </c>
      <c r="H453" s="8">
        <v>0</v>
      </c>
      <c r="I453" s="8">
        <f t="shared" si="131"/>
        <v>3258937.5</v>
      </c>
      <c r="J453" s="5"/>
    </row>
    <row r="454" spans="1:10" x14ac:dyDescent="0.25">
      <c r="A454" s="7">
        <v>7</v>
      </c>
      <c r="B454" s="26" t="s">
        <v>31</v>
      </c>
      <c r="C454" s="8">
        <f t="shared" si="129"/>
        <v>6686762.5</v>
      </c>
      <c r="D454" s="8">
        <f t="shared" si="130"/>
        <v>1302675</v>
      </c>
      <c r="E454" s="8">
        <v>1302675</v>
      </c>
      <c r="F454" s="8">
        <v>0</v>
      </c>
      <c r="G454" s="8">
        <v>0</v>
      </c>
      <c r="H454" s="8">
        <v>0</v>
      </c>
      <c r="I454" s="8">
        <f t="shared" si="131"/>
        <v>1302675</v>
      </c>
      <c r="J454" s="5"/>
    </row>
    <row r="455" spans="1:10" x14ac:dyDescent="0.25">
      <c r="A455" s="7">
        <v>8</v>
      </c>
      <c r="B455" s="26" t="s">
        <v>33</v>
      </c>
      <c r="C455" s="8">
        <f t="shared" si="129"/>
        <v>564295</v>
      </c>
      <c r="D455" s="8">
        <f t="shared" si="130"/>
        <v>99265</v>
      </c>
      <c r="E455" s="8">
        <v>99265</v>
      </c>
      <c r="F455" s="8">
        <v>0</v>
      </c>
      <c r="G455" s="8">
        <v>0</v>
      </c>
      <c r="H455" s="8">
        <v>0</v>
      </c>
      <c r="I455" s="8">
        <f t="shared" si="131"/>
        <v>99265</v>
      </c>
      <c r="J455" s="5"/>
    </row>
    <row r="456" spans="1:10" x14ac:dyDescent="0.25">
      <c r="A456" s="7">
        <v>9</v>
      </c>
      <c r="B456" s="26" t="s">
        <v>52</v>
      </c>
      <c r="C456" s="8">
        <f t="shared" si="129"/>
        <v>696300</v>
      </c>
      <c r="D456" s="8">
        <f t="shared" si="130"/>
        <v>0</v>
      </c>
      <c r="E456" s="8">
        <v>0</v>
      </c>
      <c r="F456" s="8">
        <v>0</v>
      </c>
      <c r="G456" s="8">
        <v>0</v>
      </c>
      <c r="H456" s="8">
        <v>0</v>
      </c>
      <c r="I456" s="8">
        <f t="shared" si="131"/>
        <v>0</v>
      </c>
      <c r="J456" s="5"/>
    </row>
    <row r="457" spans="1:10" x14ac:dyDescent="0.25">
      <c r="A457" s="7">
        <v>10</v>
      </c>
      <c r="B457" s="26" t="s">
        <v>37</v>
      </c>
      <c r="C457" s="8">
        <f t="shared" si="129"/>
        <v>0</v>
      </c>
      <c r="D457" s="8">
        <f t="shared" si="130"/>
        <v>0</v>
      </c>
      <c r="E457" s="8">
        <v>0</v>
      </c>
      <c r="F457" s="8">
        <v>0</v>
      </c>
      <c r="G457" s="8">
        <v>0</v>
      </c>
      <c r="H457" s="8">
        <v>0</v>
      </c>
      <c r="I457" s="8">
        <f t="shared" si="131"/>
        <v>0</v>
      </c>
      <c r="J457" s="5"/>
    </row>
    <row r="458" spans="1:10" x14ac:dyDescent="0.25">
      <c r="A458" s="7">
        <v>11</v>
      </c>
      <c r="B458" s="26" t="s">
        <v>35</v>
      </c>
      <c r="C458" s="8">
        <f t="shared" si="129"/>
        <v>28502.79</v>
      </c>
      <c r="D458" s="8">
        <f t="shared" si="130"/>
        <v>28502.79</v>
      </c>
      <c r="E458" s="8">
        <v>28502.79</v>
      </c>
      <c r="F458" s="8">
        <v>0</v>
      </c>
      <c r="G458" s="8">
        <v>0</v>
      </c>
      <c r="H458" s="8">
        <v>0</v>
      </c>
      <c r="I458" s="8">
        <f t="shared" si="131"/>
        <v>28502.79</v>
      </c>
      <c r="J458" s="5"/>
    </row>
    <row r="459" spans="1:10" x14ac:dyDescent="0.25">
      <c r="A459" s="7">
        <v>12</v>
      </c>
      <c r="B459" s="26" t="s">
        <v>21</v>
      </c>
      <c r="C459" s="8">
        <f t="shared" si="129"/>
        <v>0</v>
      </c>
      <c r="D459" s="8">
        <f t="shared" si="130"/>
        <v>0</v>
      </c>
      <c r="E459" s="8">
        <v>0</v>
      </c>
      <c r="F459" s="8">
        <v>0</v>
      </c>
      <c r="G459" s="8">
        <v>0</v>
      </c>
      <c r="H459" s="8">
        <v>0</v>
      </c>
      <c r="I459" s="8">
        <f t="shared" si="131"/>
        <v>0</v>
      </c>
      <c r="J459" s="5"/>
    </row>
    <row r="460" spans="1:10" x14ac:dyDescent="0.25">
      <c r="A460" s="7">
        <v>13</v>
      </c>
      <c r="B460" s="26" t="s">
        <v>36</v>
      </c>
      <c r="C460" s="8">
        <f t="shared" si="129"/>
        <v>0</v>
      </c>
      <c r="D460" s="8">
        <f t="shared" si="130"/>
        <v>0</v>
      </c>
      <c r="E460" s="8">
        <v>0</v>
      </c>
      <c r="F460" s="8">
        <v>0</v>
      </c>
      <c r="G460" s="8">
        <v>0</v>
      </c>
      <c r="H460" s="8">
        <v>0</v>
      </c>
      <c r="I460" s="8">
        <f t="shared" si="131"/>
        <v>0</v>
      </c>
      <c r="J460" s="5"/>
    </row>
    <row r="461" spans="1:10" x14ac:dyDescent="0.25">
      <c r="A461" s="7">
        <v>14</v>
      </c>
      <c r="B461" s="26" t="s">
        <v>34</v>
      </c>
      <c r="C461" s="8">
        <f t="shared" si="129"/>
        <v>6604.3</v>
      </c>
      <c r="D461" s="8">
        <f t="shared" si="130"/>
        <v>1100</v>
      </c>
      <c r="E461" s="8">
        <v>1100</v>
      </c>
      <c r="F461" s="8">
        <v>0</v>
      </c>
      <c r="G461" s="8">
        <v>0</v>
      </c>
      <c r="H461" s="8">
        <v>0</v>
      </c>
      <c r="I461" s="8">
        <f t="shared" si="131"/>
        <v>1100</v>
      </c>
      <c r="J461" s="5"/>
    </row>
    <row r="462" spans="1:10" x14ac:dyDescent="0.25">
      <c r="A462" s="7">
        <v>15</v>
      </c>
      <c r="B462" s="26" t="s">
        <v>70</v>
      </c>
      <c r="C462" s="8">
        <f t="shared" si="129"/>
        <v>158500</v>
      </c>
      <c r="D462" s="8">
        <f t="shared" si="130"/>
        <v>0</v>
      </c>
      <c r="E462" s="8">
        <v>0</v>
      </c>
      <c r="F462" s="8">
        <v>0</v>
      </c>
      <c r="G462" s="8">
        <v>0</v>
      </c>
      <c r="H462" s="8">
        <v>0</v>
      </c>
      <c r="I462" s="8">
        <f t="shared" si="131"/>
        <v>0</v>
      </c>
      <c r="J462" s="5"/>
    </row>
    <row r="463" spans="1:10" x14ac:dyDescent="0.25">
      <c r="A463" s="7">
        <v>16</v>
      </c>
      <c r="B463" s="26" t="s">
        <v>38</v>
      </c>
      <c r="C463" s="8">
        <f t="shared" si="129"/>
        <v>1616.8</v>
      </c>
      <c r="D463" s="8">
        <f t="shared" si="130"/>
        <v>990</v>
      </c>
      <c r="E463" s="8">
        <v>990</v>
      </c>
      <c r="F463" s="8">
        <v>0</v>
      </c>
      <c r="G463" s="8">
        <v>0</v>
      </c>
      <c r="H463" s="8">
        <v>0</v>
      </c>
      <c r="I463" s="8">
        <f t="shared" si="131"/>
        <v>990</v>
      </c>
      <c r="J463" s="5"/>
    </row>
    <row r="464" spans="1:10" x14ac:dyDescent="0.25">
      <c r="A464" s="7">
        <v>17</v>
      </c>
      <c r="B464" s="26" t="s">
        <v>40</v>
      </c>
      <c r="C464" s="8">
        <f t="shared" si="129"/>
        <v>880654</v>
      </c>
      <c r="D464" s="8">
        <f t="shared" si="130"/>
        <v>136500</v>
      </c>
      <c r="E464" s="8">
        <v>136500</v>
      </c>
      <c r="F464" s="8">
        <v>0</v>
      </c>
      <c r="G464" s="8">
        <v>0</v>
      </c>
      <c r="H464" s="8">
        <v>0</v>
      </c>
      <c r="I464" s="8">
        <f t="shared" si="131"/>
        <v>136500</v>
      </c>
      <c r="J464" s="5"/>
    </row>
    <row r="465" spans="1:10" x14ac:dyDescent="0.25">
      <c r="A465" s="7">
        <v>18</v>
      </c>
      <c r="B465" s="26" t="s">
        <v>39</v>
      </c>
      <c r="C465" s="8">
        <f t="shared" si="129"/>
        <v>0</v>
      </c>
      <c r="D465" s="8">
        <f t="shared" si="130"/>
        <v>0</v>
      </c>
      <c r="E465" s="8">
        <v>0</v>
      </c>
      <c r="F465" s="8">
        <v>0</v>
      </c>
      <c r="G465" s="8">
        <v>0</v>
      </c>
      <c r="H465" s="8">
        <v>0</v>
      </c>
      <c r="I465" s="8">
        <f t="shared" si="131"/>
        <v>0</v>
      </c>
      <c r="J465" s="5"/>
    </row>
    <row r="466" spans="1:10" x14ac:dyDescent="0.25">
      <c r="A466" s="37" t="s">
        <v>10</v>
      </c>
      <c r="B466" s="37"/>
      <c r="C466" s="8">
        <f>SUM(C448:C465)</f>
        <v>239748133.15000004</v>
      </c>
      <c r="D466" s="8">
        <f t="shared" ref="D466:H466" si="132">SUM(D448:D465)</f>
        <v>22937238.09</v>
      </c>
      <c r="E466" s="8">
        <f t="shared" si="132"/>
        <v>22937238.09</v>
      </c>
      <c r="F466" s="8">
        <f t="shared" si="132"/>
        <v>0</v>
      </c>
      <c r="G466" s="8">
        <f t="shared" si="132"/>
        <v>2622184.39</v>
      </c>
      <c r="H466" s="8">
        <f t="shared" si="132"/>
        <v>0</v>
      </c>
      <c r="I466" s="8">
        <f>SUM(I448:I465)</f>
        <v>25559422.48</v>
      </c>
      <c r="J466" s="5"/>
    </row>
    <row r="467" spans="1:10" ht="31.5" x14ac:dyDescent="0.25">
      <c r="A467" s="5" t="s">
        <v>9</v>
      </c>
      <c r="B467" s="9" t="s">
        <v>64</v>
      </c>
      <c r="C467" s="34"/>
      <c r="D467" s="35"/>
      <c r="E467" s="35"/>
      <c r="F467" s="35"/>
      <c r="G467" s="35"/>
      <c r="H467" s="35"/>
      <c r="I467" s="35"/>
      <c r="J467" s="36"/>
    </row>
    <row r="468" spans="1:10" x14ac:dyDescent="0.25">
      <c r="A468" s="7">
        <v>1</v>
      </c>
      <c r="B468" s="6" t="s">
        <v>37</v>
      </c>
      <c r="C468" s="8">
        <f t="shared" ref="C468:C481" si="133">SUM(D468+C395)</f>
        <v>82652774.390000001</v>
      </c>
      <c r="D468" s="8">
        <f t="shared" ref="D468:D481" si="134">SUM(E468,F468)</f>
        <v>14300813.52</v>
      </c>
      <c r="E468" s="8">
        <v>14300813.52</v>
      </c>
      <c r="F468" s="8">
        <v>0</v>
      </c>
      <c r="G468" s="8">
        <v>0</v>
      </c>
      <c r="H468" s="8">
        <v>0</v>
      </c>
      <c r="I468" s="8">
        <f t="shared" ref="I468:I481" si="135">SUM(E468+G468+H468)</f>
        <v>14300813.52</v>
      </c>
      <c r="J468" s="5"/>
    </row>
    <row r="469" spans="1:10" x14ac:dyDescent="0.25">
      <c r="A469" s="7">
        <v>2</v>
      </c>
      <c r="B469" s="6" t="s">
        <v>32</v>
      </c>
      <c r="C469" s="8">
        <f t="shared" si="133"/>
        <v>7033581.4799999995</v>
      </c>
      <c r="D469" s="8">
        <f t="shared" si="134"/>
        <v>807959.38</v>
      </c>
      <c r="E469" s="8">
        <v>807959.38</v>
      </c>
      <c r="F469" s="8">
        <v>0</v>
      </c>
      <c r="G469" s="8">
        <v>0</v>
      </c>
      <c r="H469" s="8">
        <v>0</v>
      </c>
      <c r="I469" s="8">
        <f t="shared" si="135"/>
        <v>807959.38</v>
      </c>
      <c r="J469" s="5"/>
    </row>
    <row r="470" spans="1:10" x14ac:dyDescent="0.25">
      <c r="A470" s="7">
        <v>3</v>
      </c>
      <c r="B470" s="6" t="s">
        <v>41</v>
      </c>
      <c r="C470" s="8">
        <f t="shared" si="133"/>
        <v>605417.28</v>
      </c>
      <c r="D470" s="8">
        <f t="shared" si="134"/>
        <v>214868.64</v>
      </c>
      <c r="E470" s="8">
        <v>214868.64</v>
      </c>
      <c r="F470" s="8">
        <v>0</v>
      </c>
      <c r="G470" s="8">
        <v>0</v>
      </c>
      <c r="H470" s="8">
        <v>0</v>
      </c>
      <c r="I470" s="8">
        <f t="shared" si="135"/>
        <v>214868.64</v>
      </c>
      <c r="J470" s="5"/>
    </row>
    <row r="471" spans="1:10" x14ac:dyDescent="0.25">
      <c r="A471" s="7">
        <v>4</v>
      </c>
      <c r="B471" s="6" t="s">
        <v>21</v>
      </c>
      <c r="C471" s="8">
        <f t="shared" si="133"/>
        <v>46225</v>
      </c>
      <c r="D471" s="8">
        <f t="shared" si="134"/>
        <v>7415</v>
      </c>
      <c r="E471" s="8">
        <v>7415</v>
      </c>
      <c r="F471" s="8">
        <v>0</v>
      </c>
      <c r="G471" s="8">
        <v>0</v>
      </c>
      <c r="H471" s="8">
        <v>0</v>
      </c>
      <c r="I471" s="8">
        <f t="shared" si="135"/>
        <v>7415</v>
      </c>
      <c r="J471" s="5"/>
    </row>
    <row r="472" spans="1:10" x14ac:dyDescent="0.25">
      <c r="A472" s="7">
        <v>5</v>
      </c>
      <c r="B472" s="6" t="s">
        <v>42</v>
      </c>
      <c r="C472" s="8">
        <f t="shared" si="133"/>
        <v>6471500</v>
      </c>
      <c r="D472" s="8">
        <f t="shared" si="134"/>
        <v>1038100</v>
      </c>
      <c r="E472" s="8">
        <v>1038100</v>
      </c>
      <c r="F472" s="8">
        <v>0</v>
      </c>
      <c r="G472" s="8">
        <v>0</v>
      </c>
      <c r="H472" s="8">
        <v>0</v>
      </c>
      <c r="I472" s="8">
        <f t="shared" si="135"/>
        <v>1038100</v>
      </c>
      <c r="J472" s="5"/>
    </row>
    <row r="473" spans="1:10" x14ac:dyDescent="0.25">
      <c r="A473" s="7">
        <v>6</v>
      </c>
      <c r="B473" s="6" t="s">
        <v>35</v>
      </c>
      <c r="C473" s="8">
        <f t="shared" si="133"/>
        <v>2685.86</v>
      </c>
      <c r="D473" s="8">
        <f t="shared" si="134"/>
        <v>2685.86</v>
      </c>
      <c r="E473" s="8">
        <v>2685.86</v>
      </c>
      <c r="F473" s="8">
        <v>0</v>
      </c>
      <c r="G473" s="8">
        <v>0</v>
      </c>
      <c r="H473" s="8">
        <v>0</v>
      </c>
      <c r="I473" s="8">
        <f t="shared" si="135"/>
        <v>2685.86</v>
      </c>
      <c r="J473" s="5"/>
    </row>
    <row r="474" spans="1:10" x14ac:dyDescent="0.25">
      <c r="A474" s="7">
        <v>7</v>
      </c>
      <c r="B474" s="6" t="s">
        <v>79</v>
      </c>
      <c r="C474" s="8">
        <f t="shared" si="133"/>
        <v>214540</v>
      </c>
      <c r="D474" s="8">
        <f t="shared" si="134"/>
        <v>0</v>
      </c>
      <c r="E474" s="8">
        <v>0</v>
      </c>
      <c r="F474" s="8">
        <v>0</v>
      </c>
      <c r="G474" s="8">
        <v>0</v>
      </c>
      <c r="H474" s="8">
        <v>0</v>
      </c>
      <c r="I474" s="8">
        <f t="shared" si="135"/>
        <v>0</v>
      </c>
      <c r="J474" s="5"/>
    </row>
    <row r="475" spans="1:10" x14ac:dyDescent="0.25">
      <c r="A475" s="7">
        <v>8</v>
      </c>
      <c r="B475" s="6" t="s">
        <v>44</v>
      </c>
      <c r="C475" s="8">
        <f t="shared" si="133"/>
        <v>6905210</v>
      </c>
      <c r="D475" s="8">
        <f t="shared" si="134"/>
        <v>908800</v>
      </c>
      <c r="E475" s="8">
        <v>908800</v>
      </c>
      <c r="F475" s="8">
        <v>0</v>
      </c>
      <c r="G475" s="8">
        <v>0</v>
      </c>
      <c r="H475" s="8">
        <v>0</v>
      </c>
      <c r="I475" s="8">
        <f t="shared" si="135"/>
        <v>908800</v>
      </c>
      <c r="J475" s="5"/>
    </row>
    <row r="476" spans="1:10" x14ac:dyDescent="0.25">
      <c r="A476" s="7">
        <v>9</v>
      </c>
      <c r="B476" s="6" t="s">
        <v>45</v>
      </c>
      <c r="C476" s="8">
        <f t="shared" si="133"/>
        <v>0</v>
      </c>
      <c r="D476" s="8">
        <f t="shared" si="134"/>
        <v>0</v>
      </c>
      <c r="E476" s="8">
        <v>0</v>
      </c>
      <c r="F476" s="8">
        <v>0</v>
      </c>
      <c r="G476" s="8">
        <v>0</v>
      </c>
      <c r="H476" s="8">
        <v>0</v>
      </c>
      <c r="I476" s="8">
        <f t="shared" si="135"/>
        <v>0</v>
      </c>
      <c r="J476" s="5"/>
    </row>
    <row r="477" spans="1:10" x14ac:dyDescent="0.25">
      <c r="A477" s="7">
        <v>10</v>
      </c>
      <c r="B477" s="6" t="s">
        <v>33</v>
      </c>
      <c r="C477" s="8">
        <f t="shared" si="133"/>
        <v>0</v>
      </c>
      <c r="D477" s="8">
        <f t="shared" si="134"/>
        <v>0</v>
      </c>
      <c r="E477" s="8">
        <v>0</v>
      </c>
      <c r="F477" s="8">
        <v>0</v>
      </c>
      <c r="G477" s="8">
        <v>0</v>
      </c>
      <c r="H477" s="8">
        <v>0</v>
      </c>
      <c r="I477" s="8">
        <f t="shared" si="135"/>
        <v>0</v>
      </c>
      <c r="J477" s="5"/>
    </row>
    <row r="478" spans="1:10" x14ac:dyDescent="0.25">
      <c r="A478" s="7">
        <v>11</v>
      </c>
      <c r="B478" s="6" t="s">
        <v>25</v>
      </c>
      <c r="C478" s="8">
        <f t="shared" si="133"/>
        <v>1108602</v>
      </c>
      <c r="D478" s="8">
        <f t="shared" si="134"/>
        <v>149325</v>
      </c>
      <c r="E478" s="8">
        <v>149325</v>
      </c>
      <c r="F478" s="8">
        <v>0</v>
      </c>
      <c r="G478" s="8">
        <v>0</v>
      </c>
      <c r="H478" s="8">
        <v>0</v>
      </c>
      <c r="I478" s="8">
        <f t="shared" si="135"/>
        <v>149325</v>
      </c>
      <c r="J478" s="5"/>
    </row>
    <row r="479" spans="1:10" x14ac:dyDescent="0.25">
      <c r="A479" s="7">
        <v>12</v>
      </c>
      <c r="B479" s="6" t="s">
        <v>67</v>
      </c>
      <c r="C479" s="8">
        <f t="shared" si="133"/>
        <v>56948</v>
      </c>
      <c r="D479" s="8">
        <f t="shared" si="134"/>
        <v>1760</v>
      </c>
      <c r="E479" s="8">
        <v>1760</v>
      </c>
      <c r="F479" s="8">
        <v>0</v>
      </c>
      <c r="G479" s="8">
        <v>0</v>
      </c>
      <c r="H479" s="8">
        <v>0</v>
      </c>
      <c r="I479" s="8">
        <f t="shared" si="135"/>
        <v>1760</v>
      </c>
      <c r="J479" s="5"/>
    </row>
    <row r="480" spans="1:10" x14ac:dyDescent="0.25">
      <c r="A480" s="7">
        <v>13</v>
      </c>
      <c r="B480" s="6" t="s">
        <v>68</v>
      </c>
      <c r="C480" s="8">
        <f t="shared" si="133"/>
        <v>0</v>
      </c>
      <c r="D480" s="8">
        <f t="shared" si="134"/>
        <v>0</v>
      </c>
      <c r="E480" s="8">
        <v>0</v>
      </c>
      <c r="F480" s="8">
        <v>0</v>
      </c>
      <c r="G480" s="8">
        <v>0</v>
      </c>
      <c r="H480" s="8">
        <v>0</v>
      </c>
      <c r="I480" s="8">
        <f t="shared" si="135"/>
        <v>0</v>
      </c>
      <c r="J480" s="5"/>
    </row>
    <row r="481" spans="1:10" x14ac:dyDescent="0.25">
      <c r="A481" s="7">
        <v>14</v>
      </c>
      <c r="B481" s="6" t="s">
        <v>66</v>
      </c>
      <c r="C481" s="8">
        <f t="shared" si="133"/>
        <v>0</v>
      </c>
      <c r="D481" s="8">
        <f t="shared" si="134"/>
        <v>0</v>
      </c>
      <c r="E481" s="8">
        <v>0</v>
      </c>
      <c r="F481" s="8">
        <v>0</v>
      </c>
      <c r="G481" s="8">
        <v>0</v>
      </c>
      <c r="H481" s="8">
        <v>0</v>
      </c>
      <c r="I481" s="8">
        <f t="shared" si="135"/>
        <v>0</v>
      </c>
      <c r="J481" s="5"/>
    </row>
    <row r="482" spans="1:10" x14ac:dyDescent="0.25">
      <c r="A482" s="49" t="s">
        <v>65</v>
      </c>
      <c r="B482" s="49"/>
      <c r="C482" s="8">
        <f>SUM(C468:C481)</f>
        <v>105097484.01000001</v>
      </c>
      <c r="D482" s="8">
        <f>SUM(D468:D481)</f>
        <v>17431727.399999999</v>
      </c>
      <c r="E482" s="8">
        <f t="shared" ref="E482:I482" si="136">SUM(E468:E481)</f>
        <v>17431727.399999999</v>
      </c>
      <c r="F482" s="8">
        <f t="shared" si="136"/>
        <v>0</v>
      </c>
      <c r="G482" s="8">
        <f t="shared" si="136"/>
        <v>0</v>
      </c>
      <c r="H482" s="8">
        <f t="shared" si="136"/>
        <v>0</v>
      </c>
      <c r="I482" s="8">
        <f t="shared" si="136"/>
        <v>17431727.399999999</v>
      </c>
      <c r="J482" s="8"/>
    </row>
    <row r="483" spans="1:10" x14ac:dyDescent="0.25">
      <c r="A483" s="5" t="s">
        <v>11</v>
      </c>
      <c r="B483" s="6" t="s">
        <v>12</v>
      </c>
      <c r="C483" s="34"/>
      <c r="D483" s="35"/>
      <c r="E483" s="35"/>
      <c r="F483" s="35"/>
      <c r="G483" s="35"/>
      <c r="H483" s="35"/>
      <c r="I483" s="35"/>
      <c r="J483" s="36"/>
    </row>
    <row r="484" spans="1:10" x14ac:dyDescent="0.25">
      <c r="A484" s="7">
        <v>1</v>
      </c>
      <c r="B484" s="6" t="s">
        <v>46</v>
      </c>
      <c r="C484" s="8">
        <f>SUM(D484+C411)</f>
        <v>350977.80000000005</v>
      </c>
      <c r="D484" s="8">
        <f t="shared" ref="D484:D488" si="137">SUM(E484,F484)</f>
        <v>45353</v>
      </c>
      <c r="E484" s="8">
        <v>45353</v>
      </c>
      <c r="F484" s="8">
        <v>0</v>
      </c>
      <c r="G484" s="8">
        <v>0</v>
      </c>
      <c r="H484" s="8">
        <v>0</v>
      </c>
      <c r="I484" s="8">
        <f t="shared" ref="I484:I488" si="138">SUM(E484+G484+H484)</f>
        <v>45353</v>
      </c>
      <c r="J484" s="5"/>
    </row>
    <row r="485" spans="1:10" x14ac:dyDescent="0.25">
      <c r="A485" s="7">
        <v>2</v>
      </c>
      <c r="B485" s="6" t="s">
        <v>25</v>
      </c>
      <c r="C485" s="8">
        <f>SUM(D485+C412)</f>
        <v>373600</v>
      </c>
      <c r="D485" s="8">
        <f t="shared" si="137"/>
        <v>41800</v>
      </c>
      <c r="E485" s="8">
        <v>41800</v>
      </c>
      <c r="F485" s="8">
        <v>0</v>
      </c>
      <c r="G485" s="8">
        <v>0</v>
      </c>
      <c r="H485" s="8">
        <v>0</v>
      </c>
      <c r="I485" s="8">
        <f t="shared" si="138"/>
        <v>41800</v>
      </c>
      <c r="J485" s="5"/>
    </row>
    <row r="486" spans="1:10" x14ac:dyDescent="0.25">
      <c r="A486" s="7">
        <v>3</v>
      </c>
      <c r="B486" s="6" t="s">
        <v>32</v>
      </c>
      <c r="C486" s="8">
        <f>SUM(D486+C413)</f>
        <v>1525593.75</v>
      </c>
      <c r="D486" s="8">
        <f t="shared" si="137"/>
        <v>308437.5</v>
      </c>
      <c r="E486" s="8">
        <v>308437.5</v>
      </c>
      <c r="F486" s="8">
        <v>0</v>
      </c>
      <c r="G486" s="8">
        <v>0</v>
      </c>
      <c r="H486" s="8">
        <v>0</v>
      </c>
      <c r="I486" s="8">
        <f t="shared" si="138"/>
        <v>308437.5</v>
      </c>
      <c r="J486" s="5"/>
    </row>
    <row r="487" spans="1:10" x14ac:dyDescent="0.25">
      <c r="A487" s="7">
        <v>4</v>
      </c>
      <c r="B487" s="6" t="s">
        <v>44</v>
      </c>
      <c r="C487" s="8">
        <f>SUM(D487+C414)</f>
        <v>1285750</v>
      </c>
      <c r="D487" s="8">
        <f t="shared" si="137"/>
        <v>246750</v>
      </c>
      <c r="E487" s="8">
        <v>246750</v>
      </c>
      <c r="F487" s="8">
        <v>0</v>
      </c>
      <c r="G487" s="8">
        <v>0</v>
      </c>
      <c r="H487" s="8">
        <v>0</v>
      </c>
      <c r="I487" s="8">
        <f t="shared" si="138"/>
        <v>246750</v>
      </c>
      <c r="J487" s="5"/>
    </row>
    <row r="488" spans="1:10" x14ac:dyDescent="0.25">
      <c r="A488" s="7">
        <v>5</v>
      </c>
      <c r="B488" s="6" t="s">
        <v>39</v>
      </c>
      <c r="C488" s="8">
        <f>SUM(D488+C415)</f>
        <v>0</v>
      </c>
      <c r="D488" s="8">
        <f t="shared" si="137"/>
        <v>0</v>
      </c>
      <c r="E488" s="8">
        <v>0</v>
      </c>
      <c r="F488" s="8">
        <v>0</v>
      </c>
      <c r="G488" s="8">
        <v>0</v>
      </c>
      <c r="H488" s="8">
        <v>0</v>
      </c>
      <c r="I488" s="8">
        <f t="shared" si="138"/>
        <v>0</v>
      </c>
      <c r="J488" s="5"/>
    </row>
    <row r="489" spans="1:10" x14ac:dyDescent="0.25">
      <c r="A489" s="37" t="s">
        <v>13</v>
      </c>
      <c r="B489" s="37"/>
      <c r="C489" s="8">
        <f>SUM(C484:C488)</f>
        <v>3535921.55</v>
      </c>
      <c r="D489" s="8">
        <f t="shared" ref="D489" si="139">SUM(D484:D488)</f>
        <v>642340.5</v>
      </c>
      <c r="E489" s="8">
        <f>SUM(E484:E488)</f>
        <v>642340.5</v>
      </c>
      <c r="F489" s="8">
        <f t="shared" ref="F489:I489" si="140">SUM(F484:F488)</f>
        <v>0</v>
      </c>
      <c r="G489" s="8">
        <f t="shared" si="140"/>
        <v>0</v>
      </c>
      <c r="H489" s="8">
        <f t="shared" si="140"/>
        <v>0</v>
      </c>
      <c r="I489" s="8">
        <f t="shared" si="140"/>
        <v>642340.5</v>
      </c>
      <c r="J489" s="8"/>
    </row>
    <row r="490" spans="1:10" x14ac:dyDescent="0.25">
      <c r="A490" s="5" t="s">
        <v>14</v>
      </c>
      <c r="B490" s="6" t="s">
        <v>15</v>
      </c>
      <c r="C490" s="34"/>
      <c r="D490" s="35"/>
      <c r="E490" s="35"/>
      <c r="F490" s="35"/>
      <c r="G490" s="35"/>
      <c r="H490" s="35"/>
      <c r="I490" s="35"/>
      <c r="J490" s="36"/>
    </row>
    <row r="491" spans="1:10" x14ac:dyDescent="0.25">
      <c r="A491" s="7">
        <v>1</v>
      </c>
      <c r="B491" s="6" t="s">
        <v>16</v>
      </c>
      <c r="C491" s="8">
        <f>SUM(D491+C418)</f>
        <v>10454206.25</v>
      </c>
      <c r="D491" s="8">
        <f t="shared" ref="D491:D492" si="141">SUM(E491,F491)</f>
        <v>1445740</v>
      </c>
      <c r="E491" s="8">
        <v>1445740</v>
      </c>
      <c r="F491" s="8">
        <v>0</v>
      </c>
      <c r="G491" s="8">
        <v>0</v>
      </c>
      <c r="H491" s="8">
        <v>0</v>
      </c>
      <c r="I491" s="8">
        <f t="shared" ref="I491:I492" si="142">SUM(E491+G491+H491)</f>
        <v>1445740</v>
      </c>
      <c r="J491" s="5"/>
    </row>
    <row r="492" spans="1:10" x14ac:dyDescent="0.25">
      <c r="A492" s="7">
        <v>2</v>
      </c>
      <c r="B492" s="6" t="s">
        <v>17</v>
      </c>
      <c r="C492" s="8">
        <f>SUM(D492+C419)</f>
        <v>7364209.6000000006</v>
      </c>
      <c r="D492" s="8">
        <f t="shared" si="141"/>
        <v>1410486</v>
      </c>
      <c r="E492" s="8">
        <v>1410486</v>
      </c>
      <c r="F492" s="8">
        <v>0</v>
      </c>
      <c r="G492" s="8">
        <v>0</v>
      </c>
      <c r="H492" s="8">
        <v>0</v>
      </c>
      <c r="I492" s="8">
        <f t="shared" si="142"/>
        <v>1410486</v>
      </c>
      <c r="J492" s="5"/>
    </row>
    <row r="493" spans="1:10" x14ac:dyDescent="0.25">
      <c r="A493" s="37" t="s">
        <v>18</v>
      </c>
      <c r="B493" s="37"/>
      <c r="C493" s="8">
        <f>SUM(C491:C492)</f>
        <v>17818415.850000001</v>
      </c>
      <c r="D493" s="8">
        <f t="shared" ref="D493" si="143">SUM(D491:D492)</f>
        <v>2856226</v>
      </c>
      <c r="E493" s="8">
        <f>SUM(E491:E492)</f>
        <v>2856226</v>
      </c>
      <c r="F493" s="8">
        <f t="shared" ref="F493:I493" si="144">SUM(F491:F492)</f>
        <v>0</v>
      </c>
      <c r="G493" s="8">
        <f t="shared" si="144"/>
        <v>0</v>
      </c>
      <c r="H493" s="8">
        <f t="shared" si="144"/>
        <v>0</v>
      </c>
      <c r="I493" s="8">
        <f t="shared" si="144"/>
        <v>2856226</v>
      </c>
      <c r="J493" s="8"/>
    </row>
    <row r="494" spans="1:10" x14ac:dyDescent="0.25">
      <c r="A494" s="5" t="s">
        <v>19</v>
      </c>
      <c r="B494" s="6" t="s">
        <v>20</v>
      </c>
      <c r="C494" s="34"/>
      <c r="D494" s="35"/>
      <c r="E494" s="35"/>
      <c r="F494" s="35"/>
      <c r="G494" s="35"/>
      <c r="H494" s="35"/>
      <c r="I494" s="35"/>
      <c r="J494" s="36"/>
    </row>
    <row r="495" spans="1:10" x14ac:dyDescent="0.25">
      <c r="A495" s="7">
        <v>1</v>
      </c>
      <c r="B495" s="6" t="s">
        <v>21</v>
      </c>
      <c r="C495" s="8">
        <f>SUM(D495+C422)</f>
        <v>2216304.6800000002</v>
      </c>
      <c r="D495" s="8">
        <f>SUM(E495,F495)</f>
        <v>313447.64</v>
      </c>
      <c r="E495" s="8">
        <v>313447.64</v>
      </c>
      <c r="F495" s="8">
        <v>0</v>
      </c>
      <c r="G495" s="8">
        <v>0</v>
      </c>
      <c r="H495" s="8">
        <v>0</v>
      </c>
      <c r="I495" s="8">
        <f>SUM(E495+G495+H495)</f>
        <v>313447.64</v>
      </c>
      <c r="J495" s="5"/>
    </row>
    <row r="496" spans="1:10" x14ac:dyDescent="0.25">
      <c r="A496" s="37" t="s">
        <v>22</v>
      </c>
      <c r="B496" s="37"/>
      <c r="C496" s="8">
        <f>SUM(C495)</f>
        <v>2216304.6800000002</v>
      </c>
      <c r="D496" s="8">
        <f t="shared" ref="D496:I496" si="145">SUM(D495)</f>
        <v>313447.64</v>
      </c>
      <c r="E496" s="8">
        <f t="shared" si="145"/>
        <v>313447.64</v>
      </c>
      <c r="F496" s="8">
        <f t="shared" si="145"/>
        <v>0</v>
      </c>
      <c r="G496" s="8">
        <f t="shared" si="145"/>
        <v>0</v>
      </c>
      <c r="H496" s="8">
        <f t="shared" si="145"/>
        <v>0</v>
      </c>
      <c r="I496" s="8">
        <f t="shared" si="145"/>
        <v>313447.64</v>
      </c>
      <c r="J496" s="5"/>
    </row>
    <row r="497" spans="1:10" x14ac:dyDescent="0.25">
      <c r="A497" s="5" t="s">
        <v>23</v>
      </c>
      <c r="B497" s="6" t="s">
        <v>24</v>
      </c>
      <c r="C497" s="34"/>
      <c r="D497" s="35"/>
      <c r="E497" s="35"/>
      <c r="F497" s="35"/>
      <c r="G497" s="35"/>
      <c r="H497" s="35"/>
      <c r="I497" s="35"/>
      <c r="J497" s="36"/>
    </row>
    <row r="498" spans="1:10" x14ac:dyDescent="0.25">
      <c r="A498" s="7">
        <v>1</v>
      </c>
      <c r="B498" s="6" t="s">
        <v>25</v>
      </c>
      <c r="C498" s="8">
        <f>SUM(D498+C425)</f>
        <v>576472</v>
      </c>
      <c r="D498" s="8">
        <f>SUM(E498,F498)</f>
        <v>67712</v>
      </c>
      <c r="E498" s="8">
        <v>67712</v>
      </c>
      <c r="F498" s="8">
        <v>0</v>
      </c>
      <c r="G498" s="8">
        <v>0</v>
      </c>
      <c r="H498" s="8">
        <v>0</v>
      </c>
      <c r="I498" s="8">
        <f>SUM(E498+G498+H498)</f>
        <v>67712</v>
      </c>
      <c r="J498" s="5"/>
    </row>
    <row r="499" spans="1:10" x14ac:dyDescent="0.25">
      <c r="A499" s="37" t="s">
        <v>72</v>
      </c>
      <c r="B499" s="37"/>
      <c r="C499" s="8">
        <f>SUM(C498)</f>
        <v>576472</v>
      </c>
      <c r="D499" s="8">
        <f t="shared" ref="D499:I499" si="146">SUM(D498)</f>
        <v>67712</v>
      </c>
      <c r="E499" s="8">
        <f t="shared" si="146"/>
        <v>67712</v>
      </c>
      <c r="F499" s="8">
        <f t="shared" si="146"/>
        <v>0</v>
      </c>
      <c r="G499" s="8">
        <f t="shared" si="146"/>
        <v>0</v>
      </c>
      <c r="H499" s="8">
        <f t="shared" si="146"/>
        <v>0</v>
      </c>
      <c r="I499" s="8">
        <f t="shared" si="146"/>
        <v>67712</v>
      </c>
      <c r="J499" s="5"/>
    </row>
    <row r="500" spans="1:10" x14ac:dyDescent="0.25">
      <c r="A500" s="37" t="s">
        <v>26</v>
      </c>
      <c r="B500" s="37"/>
      <c r="C500" s="8">
        <f t="shared" ref="C500" si="147">SUM(C466+C482+C489+C493+C496+C499)</f>
        <v>368992731.24000007</v>
      </c>
      <c r="D500" s="8">
        <f>SUM(D466+D482+D489+D493+D496+D499)</f>
        <v>44248691.629999995</v>
      </c>
      <c r="E500" s="8">
        <f>SUM(E466+E482+E489+E493+E496+E499)</f>
        <v>44248691.629999995</v>
      </c>
      <c r="F500" s="8">
        <f t="shared" ref="F500:I500" si="148">SUM(F466+F482+F489+F493+F496+F499)</f>
        <v>0</v>
      </c>
      <c r="G500" s="8">
        <f t="shared" si="148"/>
        <v>2622184.39</v>
      </c>
      <c r="H500" s="8">
        <f t="shared" si="148"/>
        <v>0</v>
      </c>
      <c r="I500" s="8">
        <f t="shared" si="148"/>
        <v>46870876.019999996</v>
      </c>
      <c r="J500" s="8"/>
    </row>
    <row r="501" spans="1:10" x14ac:dyDescent="0.25">
      <c r="A501" s="38"/>
      <c r="B501" s="38"/>
      <c r="C501" s="38"/>
      <c r="D501" s="38"/>
      <c r="E501" s="38"/>
      <c r="F501" s="38"/>
      <c r="G501" s="38"/>
      <c r="H501" s="38"/>
      <c r="I501" s="38"/>
      <c r="J501" s="39"/>
    </row>
    <row r="502" spans="1:10" x14ac:dyDescent="0.25">
      <c r="A502" s="40" t="s">
        <v>99</v>
      </c>
      <c r="B502" s="41"/>
      <c r="C502" s="10">
        <f>D500</f>
        <v>44248691.629999995</v>
      </c>
      <c r="D502" s="42" t="s">
        <v>53</v>
      </c>
      <c r="E502" s="42"/>
      <c r="F502" s="42"/>
      <c r="G502" s="11" t="s">
        <v>59</v>
      </c>
      <c r="H502" s="10">
        <v>37647</v>
      </c>
      <c r="I502" s="11" t="s">
        <v>58</v>
      </c>
      <c r="J502" s="12">
        <v>6790.5</v>
      </c>
    </row>
    <row r="503" spans="1:10" x14ac:dyDescent="0.25">
      <c r="A503" s="13" t="s">
        <v>57</v>
      </c>
      <c r="B503" s="14">
        <v>1480.5</v>
      </c>
      <c r="C503" s="15" t="s">
        <v>56</v>
      </c>
      <c r="D503" s="14">
        <v>0</v>
      </c>
      <c r="E503" s="15" t="s">
        <v>55</v>
      </c>
      <c r="F503" s="14">
        <v>0</v>
      </c>
      <c r="G503" s="15" t="s">
        <v>54</v>
      </c>
      <c r="H503" s="14">
        <v>7318.5</v>
      </c>
      <c r="I503" s="15" t="s">
        <v>63</v>
      </c>
      <c r="J503" s="16">
        <f>SUM(H502+J502+B503+D503+F503+H503)</f>
        <v>53236.5</v>
      </c>
    </row>
    <row r="504" spans="1:10" x14ac:dyDescent="0.25">
      <c r="A504" s="43" t="s">
        <v>62</v>
      </c>
      <c r="B504" s="44"/>
      <c r="C504" s="17">
        <f>SUM(E431)</f>
        <v>284516.5</v>
      </c>
      <c r="D504" s="18" t="s">
        <v>60</v>
      </c>
      <c r="E504" s="17">
        <f>SUM(J503+C504)</f>
        <v>337753</v>
      </c>
      <c r="F504" s="45" t="s">
        <v>61</v>
      </c>
      <c r="G504" s="45"/>
      <c r="H504" s="45"/>
      <c r="I504" s="19"/>
      <c r="J504" s="20"/>
    </row>
    <row r="505" spans="1:10" x14ac:dyDescent="0.25">
      <c r="A505" s="21" t="s">
        <v>71</v>
      </c>
      <c r="B505" s="31" t="s">
        <v>121</v>
      </c>
      <c r="C505" s="31"/>
      <c r="D505" s="31"/>
      <c r="E505" s="31"/>
      <c r="F505" s="31"/>
      <c r="G505" s="31"/>
      <c r="H505" s="31"/>
      <c r="I505" s="31"/>
      <c r="J505" s="31"/>
    </row>
    <row r="506" spans="1:10" x14ac:dyDescent="0.25">
      <c r="A506" s="22"/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x14ac:dyDescent="0.25">
      <c r="A507" s="22"/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x14ac:dyDescent="0.25">
      <c r="A508" s="22"/>
      <c r="B508" s="25"/>
      <c r="C508" s="25"/>
      <c r="D508" s="25"/>
      <c r="E508" s="25"/>
      <c r="F508" s="25"/>
      <c r="G508" s="25"/>
      <c r="H508" s="25"/>
      <c r="I508" s="25"/>
      <c r="J508" s="25"/>
    </row>
    <row r="509" spans="1:10" x14ac:dyDescent="0.25">
      <c r="B509" s="22"/>
      <c r="C509" s="22"/>
      <c r="D509" s="22"/>
      <c r="E509" s="22"/>
      <c r="F509" s="22"/>
      <c r="G509" s="22"/>
      <c r="H509" s="22"/>
      <c r="I509" s="22"/>
      <c r="J509" s="22"/>
    </row>
    <row r="511" spans="1:10" ht="16.5" x14ac:dyDescent="0.25">
      <c r="A511" s="33" t="s">
        <v>47</v>
      </c>
      <c r="B511" s="33"/>
      <c r="C511" s="24"/>
      <c r="D511" s="33" t="s">
        <v>48</v>
      </c>
      <c r="E511" s="33"/>
      <c r="F511" s="33"/>
      <c r="G511" s="24"/>
      <c r="H511" s="33" t="s">
        <v>49</v>
      </c>
      <c r="I511" s="33"/>
      <c r="J511" s="33"/>
    </row>
    <row r="512" spans="1:10" ht="16.5" customHeight="1" x14ac:dyDescent="0.25"/>
    <row r="513" spans="1:10" ht="21.75" x14ac:dyDescent="0.25">
      <c r="A513" s="50" t="s">
        <v>0</v>
      </c>
      <c r="B513" s="50"/>
      <c r="C513" s="50"/>
      <c r="D513" s="50"/>
      <c r="E513" s="50"/>
      <c r="F513" s="50"/>
      <c r="G513" s="50"/>
      <c r="H513" s="50"/>
      <c r="I513" s="50"/>
      <c r="J513" s="50"/>
    </row>
    <row r="514" spans="1:10" ht="19.5" x14ac:dyDescent="0.25">
      <c r="A514" s="51" t="s">
        <v>1</v>
      </c>
      <c r="B514" s="51"/>
      <c r="C514" s="51"/>
      <c r="D514" s="51"/>
      <c r="E514" s="51"/>
      <c r="F514" s="51"/>
      <c r="G514" s="51"/>
      <c r="H514" s="51"/>
      <c r="I514" s="51"/>
      <c r="J514" s="51"/>
    </row>
    <row r="515" spans="1:10" ht="19.5" x14ac:dyDescent="0.25">
      <c r="A515" s="52" t="s">
        <v>128</v>
      </c>
      <c r="B515" s="52"/>
      <c r="C515" s="52"/>
      <c r="D515" s="52"/>
      <c r="E515" s="52"/>
      <c r="F515" s="52"/>
      <c r="G515" s="52"/>
      <c r="H515" s="52"/>
      <c r="I515" s="52"/>
      <c r="J515" s="52"/>
    </row>
    <row r="516" spans="1:10" ht="16.5" x14ac:dyDescent="0.25">
      <c r="A516" s="53" t="s">
        <v>2</v>
      </c>
      <c r="B516" s="53" t="s">
        <v>3</v>
      </c>
      <c r="C516" s="53" t="s">
        <v>4</v>
      </c>
      <c r="D516" s="54" t="s">
        <v>100</v>
      </c>
      <c r="E516" s="54" t="s">
        <v>101</v>
      </c>
      <c r="F516" s="54" t="s">
        <v>102</v>
      </c>
      <c r="G516" s="53" t="s">
        <v>69</v>
      </c>
      <c r="H516" s="53"/>
      <c r="I516" s="54" t="s">
        <v>5</v>
      </c>
      <c r="J516" s="53" t="s">
        <v>6</v>
      </c>
    </row>
    <row r="517" spans="1:10" ht="33" x14ac:dyDescent="0.25">
      <c r="A517" s="53"/>
      <c r="B517" s="53"/>
      <c r="C517" s="53"/>
      <c r="D517" s="54"/>
      <c r="E517" s="54"/>
      <c r="F517" s="54"/>
      <c r="G517" s="2" t="s">
        <v>73</v>
      </c>
      <c r="H517" s="3" t="s">
        <v>74</v>
      </c>
      <c r="I517" s="54"/>
      <c r="J517" s="53"/>
    </row>
    <row r="518" spans="1:10" ht="16.5" x14ac:dyDescent="0.25">
      <c r="A518" s="4">
        <v>1</v>
      </c>
      <c r="B518" s="4">
        <v>2</v>
      </c>
      <c r="C518" s="4">
        <v>3</v>
      </c>
      <c r="D518" s="4" t="s">
        <v>50</v>
      </c>
      <c r="E518" s="4">
        <v>5</v>
      </c>
      <c r="F518" s="4">
        <v>6</v>
      </c>
      <c r="G518" s="4">
        <v>7</v>
      </c>
      <c r="H518" s="4">
        <v>8</v>
      </c>
      <c r="I518" s="4" t="s">
        <v>51</v>
      </c>
      <c r="J518" s="4">
        <v>10</v>
      </c>
    </row>
    <row r="519" spans="1:10" x14ac:dyDescent="0.25">
      <c r="A519" s="46"/>
      <c r="B519" s="47"/>
      <c r="C519" s="47"/>
      <c r="D519" s="47"/>
      <c r="E519" s="47"/>
      <c r="F519" s="47"/>
      <c r="G519" s="47"/>
      <c r="H519" s="47"/>
      <c r="I519" s="47"/>
      <c r="J519" s="48"/>
    </row>
    <row r="520" spans="1:10" x14ac:dyDescent="0.25">
      <c r="A520" s="5" t="s">
        <v>7</v>
      </c>
      <c r="B520" s="6" t="s">
        <v>8</v>
      </c>
      <c r="C520" s="46"/>
      <c r="D520" s="47"/>
      <c r="E520" s="47"/>
      <c r="F520" s="47"/>
      <c r="G520" s="47"/>
      <c r="H520" s="47"/>
      <c r="I520" s="47"/>
      <c r="J520" s="48"/>
    </row>
    <row r="521" spans="1:10" x14ac:dyDescent="0.25">
      <c r="A521" s="7">
        <v>1</v>
      </c>
      <c r="B521" s="26" t="s">
        <v>27</v>
      </c>
      <c r="C521" s="8">
        <f t="shared" ref="C521:C538" si="149">SUM(D521+C448)</f>
        <v>48205139.18</v>
      </c>
      <c r="D521" s="8">
        <f>SUM(E521,F521)</f>
        <v>11032279.5</v>
      </c>
      <c r="E521" s="8">
        <v>11032279.5</v>
      </c>
      <c r="F521" s="8">
        <v>0</v>
      </c>
      <c r="G521" s="8">
        <v>0</v>
      </c>
      <c r="H521" s="8">
        <v>0</v>
      </c>
      <c r="I521" s="8">
        <f>SUM(E521+G521+H521)</f>
        <v>11032279.5</v>
      </c>
      <c r="J521" s="5"/>
    </row>
    <row r="522" spans="1:10" x14ac:dyDescent="0.25">
      <c r="A522" s="7">
        <v>2</v>
      </c>
      <c r="B522" s="26" t="s">
        <v>28</v>
      </c>
      <c r="C522" s="8">
        <f t="shared" si="149"/>
        <v>42877041.909999996</v>
      </c>
      <c r="D522" s="8">
        <f>SUM(E522,F522)</f>
        <v>7286510</v>
      </c>
      <c r="E522" s="8">
        <v>7286510</v>
      </c>
      <c r="F522" s="8">
        <v>0</v>
      </c>
      <c r="G522" s="8">
        <v>0</v>
      </c>
      <c r="H522" s="8">
        <v>0</v>
      </c>
      <c r="I522" s="8">
        <f>SUM(E522+G522+H522)</f>
        <v>7286510</v>
      </c>
      <c r="J522" s="5"/>
    </row>
    <row r="523" spans="1:10" x14ac:dyDescent="0.25">
      <c r="A523" s="7">
        <v>3</v>
      </c>
      <c r="B523" s="26" t="s">
        <v>29</v>
      </c>
      <c r="C523" s="8">
        <f t="shared" si="149"/>
        <v>142069584.62</v>
      </c>
      <c r="D523" s="8">
        <f>SUM(E523,F523)</f>
        <v>11565262.25</v>
      </c>
      <c r="E523" s="8">
        <v>11565262.25</v>
      </c>
      <c r="F523" s="8">
        <v>0</v>
      </c>
      <c r="G523" s="8">
        <v>0</v>
      </c>
      <c r="H523" s="8">
        <v>0</v>
      </c>
      <c r="I523" s="8">
        <f>SUM(E523+G523+H523)</f>
        <v>11565262.25</v>
      </c>
      <c r="J523" s="5"/>
    </row>
    <row r="524" spans="1:10" x14ac:dyDescent="0.25">
      <c r="A524" s="7">
        <v>4</v>
      </c>
      <c r="B524" s="26" t="s">
        <v>30</v>
      </c>
      <c r="C524" s="8">
        <f t="shared" si="149"/>
        <v>3146419.9</v>
      </c>
      <c r="D524" s="8">
        <f>SUM(E524,F524)</f>
        <v>500720</v>
      </c>
      <c r="E524" s="8">
        <v>500720</v>
      </c>
      <c r="F524" s="8">
        <v>0</v>
      </c>
      <c r="G524" s="8">
        <v>0</v>
      </c>
      <c r="H524" s="8">
        <v>0</v>
      </c>
      <c r="I524" s="8">
        <f>SUM(E524+G524+H524)</f>
        <v>500720</v>
      </c>
      <c r="J524" s="5"/>
    </row>
    <row r="525" spans="1:10" x14ac:dyDescent="0.25">
      <c r="A525" s="7">
        <v>5</v>
      </c>
      <c r="B525" s="26" t="s">
        <v>25</v>
      </c>
      <c r="C525" s="8">
        <f t="shared" si="149"/>
        <v>4746785.4000000004</v>
      </c>
      <c r="D525" s="8">
        <f t="shared" ref="D525:D538" si="150">SUM(E525,F525)</f>
        <v>726214</v>
      </c>
      <c r="E525" s="8">
        <v>726214</v>
      </c>
      <c r="F525" s="8">
        <v>0</v>
      </c>
      <c r="G525" s="8">
        <v>0</v>
      </c>
      <c r="H525" s="8">
        <v>0</v>
      </c>
      <c r="I525" s="8">
        <f t="shared" ref="I525:I538" si="151">SUM(E525+G525+H525)</f>
        <v>726214</v>
      </c>
      <c r="J525" s="5"/>
    </row>
    <row r="526" spans="1:10" x14ac:dyDescent="0.25">
      <c r="A526" s="7">
        <v>6</v>
      </c>
      <c r="B526" s="26" t="s">
        <v>32</v>
      </c>
      <c r="C526" s="8">
        <f t="shared" si="149"/>
        <v>23623287.5</v>
      </c>
      <c r="D526" s="8">
        <f t="shared" si="150"/>
        <v>2832375</v>
      </c>
      <c r="E526" s="8">
        <v>2832375</v>
      </c>
      <c r="F526" s="8">
        <v>0</v>
      </c>
      <c r="G526" s="8">
        <v>0</v>
      </c>
      <c r="H526" s="8">
        <v>0</v>
      </c>
      <c r="I526" s="8">
        <f t="shared" si="151"/>
        <v>2832375</v>
      </c>
      <c r="J526" s="5"/>
    </row>
    <row r="527" spans="1:10" x14ac:dyDescent="0.25">
      <c r="A527" s="7">
        <v>7</v>
      </c>
      <c r="B527" s="26" t="s">
        <v>31</v>
      </c>
      <c r="C527" s="8">
        <f t="shared" si="149"/>
        <v>7999337.5</v>
      </c>
      <c r="D527" s="8">
        <f t="shared" si="150"/>
        <v>1312575</v>
      </c>
      <c r="E527" s="8">
        <v>1312575</v>
      </c>
      <c r="F527" s="8">
        <v>0</v>
      </c>
      <c r="G527" s="8">
        <v>0</v>
      </c>
      <c r="H527" s="8">
        <v>0</v>
      </c>
      <c r="I527" s="8">
        <f t="shared" si="151"/>
        <v>1312575</v>
      </c>
      <c r="J527" s="5"/>
    </row>
    <row r="528" spans="1:10" x14ac:dyDescent="0.25">
      <c r="A528" s="7">
        <v>8</v>
      </c>
      <c r="B528" s="26" t="s">
        <v>33</v>
      </c>
      <c r="C528" s="8">
        <f t="shared" si="149"/>
        <v>684635</v>
      </c>
      <c r="D528" s="8">
        <f t="shared" si="150"/>
        <v>120340</v>
      </c>
      <c r="E528" s="8">
        <v>120340</v>
      </c>
      <c r="F528" s="8">
        <v>0</v>
      </c>
      <c r="G528" s="8">
        <v>0</v>
      </c>
      <c r="H528" s="8">
        <v>0</v>
      </c>
      <c r="I528" s="8">
        <f t="shared" si="151"/>
        <v>120340</v>
      </c>
      <c r="J528" s="5"/>
    </row>
    <row r="529" spans="1:10" x14ac:dyDescent="0.25">
      <c r="A529" s="7">
        <v>9</v>
      </c>
      <c r="B529" s="26" t="s">
        <v>52</v>
      </c>
      <c r="C529" s="8">
        <f t="shared" si="149"/>
        <v>696300</v>
      </c>
      <c r="D529" s="8">
        <f t="shared" si="150"/>
        <v>0</v>
      </c>
      <c r="E529" s="8">
        <v>0</v>
      </c>
      <c r="F529" s="8">
        <v>0</v>
      </c>
      <c r="G529" s="8">
        <v>0</v>
      </c>
      <c r="H529" s="8">
        <v>0</v>
      </c>
      <c r="I529" s="8">
        <f t="shared" si="151"/>
        <v>0</v>
      </c>
      <c r="J529" s="5"/>
    </row>
    <row r="530" spans="1:10" x14ac:dyDescent="0.25">
      <c r="A530" s="7">
        <v>10</v>
      </c>
      <c r="B530" s="26" t="s">
        <v>37</v>
      </c>
      <c r="C530" s="8">
        <f t="shared" si="149"/>
        <v>0</v>
      </c>
      <c r="D530" s="8">
        <f t="shared" si="150"/>
        <v>0</v>
      </c>
      <c r="E530" s="8">
        <v>0</v>
      </c>
      <c r="F530" s="8">
        <v>0</v>
      </c>
      <c r="G530" s="8">
        <v>0</v>
      </c>
      <c r="H530" s="8">
        <v>0</v>
      </c>
      <c r="I530" s="8">
        <f t="shared" si="151"/>
        <v>0</v>
      </c>
      <c r="J530" s="5"/>
    </row>
    <row r="531" spans="1:10" x14ac:dyDescent="0.25">
      <c r="A531" s="7">
        <v>11</v>
      </c>
      <c r="B531" s="26" t="s">
        <v>35</v>
      </c>
      <c r="C531" s="8">
        <f t="shared" si="149"/>
        <v>28502.79</v>
      </c>
      <c r="D531" s="8">
        <f t="shared" si="150"/>
        <v>0</v>
      </c>
      <c r="E531" s="8">
        <v>0</v>
      </c>
      <c r="F531" s="8">
        <v>0</v>
      </c>
      <c r="G531" s="8">
        <v>0</v>
      </c>
      <c r="H531" s="8">
        <v>0</v>
      </c>
      <c r="I531" s="8">
        <f t="shared" si="151"/>
        <v>0</v>
      </c>
      <c r="J531" s="5"/>
    </row>
    <row r="532" spans="1:10" x14ac:dyDescent="0.25">
      <c r="A532" s="7">
        <v>12</v>
      </c>
      <c r="B532" s="26" t="s">
        <v>21</v>
      </c>
      <c r="C532" s="8">
        <f t="shared" si="149"/>
        <v>0</v>
      </c>
      <c r="D532" s="8">
        <f t="shared" si="150"/>
        <v>0</v>
      </c>
      <c r="E532" s="8">
        <v>0</v>
      </c>
      <c r="F532" s="8">
        <v>0</v>
      </c>
      <c r="G532" s="8">
        <v>0</v>
      </c>
      <c r="H532" s="8">
        <v>0</v>
      </c>
      <c r="I532" s="8">
        <f t="shared" si="151"/>
        <v>0</v>
      </c>
      <c r="J532" s="5"/>
    </row>
    <row r="533" spans="1:10" x14ac:dyDescent="0.25">
      <c r="A533" s="7">
        <v>13</v>
      </c>
      <c r="B533" s="26" t="s">
        <v>36</v>
      </c>
      <c r="C533" s="8">
        <f t="shared" si="149"/>
        <v>0</v>
      </c>
      <c r="D533" s="8">
        <f t="shared" si="150"/>
        <v>0</v>
      </c>
      <c r="E533" s="8">
        <v>0</v>
      </c>
      <c r="F533" s="8">
        <v>0</v>
      </c>
      <c r="G533" s="8">
        <v>0</v>
      </c>
      <c r="H533" s="8">
        <v>0</v>
      </c>
      <c r="I533" s="8">
        <f t="shared" si="151"/>
        <v>0</v>
      </c>
      <c r="J533" s="5"/>
    </row>
    <row r="534" spans="1:10" x14ac:dyDescent="0.25">
      <c r="A534" s="7">
        <v>14</v>
      </c>
      <c r="B534" s="26" t="s">
        <v>34</v>
      </c>
      <c r="C534" s="8">
        <f t="shared" si="149"/>
        <v>7704.3</v>
      </c>
      <c r="D534" s="8">
        <f t="shared" si="150"/>
        <v>1100</v>
      </c>
      <c r="E534" s="8">
        <v>1100</v>
      </c>
      <c r="F534" s="8">
        <v>0</v>
      </c>
      <c r="G534" s="8">
        <v>0</v>
      </c>
      <c r="H534" s="8">
        <v>0</v>
      </c>
      <c r="I534" s="8">
        <f t="shared" si="151"/>
        <v>1100</v>
      </c>
      <c r="J534" s="5"/>
    </row>
    <row r="535" spans="1:10" x14ac:dyDescent="0.25">
      <c r="A535" s="7">
        <v>15</v>
      </c>
      <c r="B535" s="26" t="s">
        <v>70</v>
      </c>
      <c r="C535" s="8">
        <f t="shared" si="149"/>
        <v>158500</v>
      </c>
      <c r="D535" s="8">
        <f t="shared" si="150"/>
        <v>0</v>
      </c>
      <c r="E535" s="8">
        <v>0</v>
      </c>
      <c r="F535" s="8">
        <v>0</v>
      </c>
      <c r="G535" s="8">
        <v>0</v>
      </c>
      <c r="H535" s="8">
        <v>0</v>
      </c>
      <c r="I535" s="8">
        <f t="shared" si="151"/>
        <v>0</v>
      </c>
      <c r="J535" s="5"/>
    </row>
    <row r="536" spans="1:10" x14ac:dyDescent="0.25">
      <c r="A536" s="7">
        <v>16</v>
      </c>
      <c r="B536" s="26" t="s">
        <v>38</v>
      </c>
      <c r="C536" s="8">
        <f t="shared" si="149"/>
        <v>1616.8</v>
      </c>
      <c r="D536" s="8">
        <f t="shared" si="150"/>
        <v>0</v>
      </c>
      <c r="E536" s="8">
        <v>0</v>
      </c>
      <c r="F536" s="8">
        <v>0</v>
      </c>
      <c r="G536" s="8">
        <v>0</v>
      </c>
      <c r="H536" s="8">
        <v>0</v>
      </c>
      <c r="I536" s="8">
        <f t="shared" si="151"/>
        <v>0</v>
      </c>
      <c r="J536" s="5"/>
    </row>
    <row r="537" spans="1:10" x14ac:dyDescent="0.25">
      <c r="A537" s="7">
        <v>17</v>
      </c>
      <c r="B537" s="26" t="s">
        <v>40</v>
      </c>
      <c r="C537" s="8">
        <f t="shared" si="149"/>
        <v>1087404</v>
      </c>
      <c r="D537" s="8">
        <f t="shared" si="150"/>
        <v>206750</v>
      </c>
      <c r="E537" s="8">
        <v>206750</v>
      </c>
      <c r="F537" s="8">
        <v>0</v>
      </c>
      <c r="G537" s="8">
        <v>0</v>
      </c>
      <c r="H537" s="8">
        <v>0</v>
      </c>
      <c r="I537" s="8">
        <f t="shared" si="151"/>
        <v>206750</v>
      </c>
      <c r="J537" s="5"/>
    </row>
    <row r="538" spans="1:10" x14ac:dyDescent="0.25">
      <c r="A538" s="7">
        <v>18</v>
      </c>
      <c r="B538" s="26" t="s">
        <v>39</v>
      </c>
      <c r="C538" s="8">
        <f t="shared" si="149"/>
        <v>0</v>
      </c>
      <c r="D538" s="8">
        <f t="shared" si="150"/>
        <v>0</v>
      </c>
      <c r="E538" s="8">
        <v>0</v>
      </c>
      <c r="F538" s="8">
        <v>0</v>
      </c>
      <c r="G538" s="8">
        <v>0</v>
      </c>
      <c r="H538" s="8">
        <v>0</v>
      </c>
      <c r="I538" s="8">
        <f t="shared" si="151"/>
        <v>0</v>
      </c>
      <c r="J538" s="5"/>
    </row>
    <row r="539" spans="1:10" x14ac:dyDescent="0.25">
      <c r="A539" s="37" t="s">
        <v>10</v>
      </c>
      <c r="B539" s="37"/>
      <c r="C539" s="8">
        <f>SUM(C521:C538)</f>
        <v>275332258.90000004</v>
      </c>
      <c r="D539" s="8">
        <f t="shared" ref="D539:H539" si="152">SUM(D521:D538)</f>
        <v>35584125.75</v>
      </c>
      <c r="E539" s="8">
        <f t="shared" si="152"/>
        <v>35584125.75</v>
      </c>
      <c r="F539" s="8">
        <f t="shared" si="152"/>
        <v>0</v>
      </c>
      <c r="G539" s="8">
        <f t="shared" si="152"/>
        <v>0</v>
      </c>
      <c r="H539" s="8">
        <f t="shared" si="152"/>
        <v>0</v>
      </c>
      <c r="I539" s="8">
        <f>SUM(I521:I538)</f>
        <v>35584125.75</v>
      </c>
      <c r="J539" s="5"/>
    </row>
    <row r="540" spans="1:10" ht="31.5" x14ac:dyDescent="0.25">
      <c r="A540" s="5" t="s">
        <v>9</v>
      </c>
      <c r="B540" s="9" t="s">
        <v>64</v>
      </c>
      <c r="C540" s="34"/>
      <c r="D540" s="35"/>
      <c r="E540" s="35"/>
      <c r="F540" s="35"/>
      <c r="G540" s="35"/>
      <c r="H540" s="35"/>
      <c r="I540" s="35"/>
      <c r="J540" s="36"/>
    </row>
    <row r="541" spans="1:10" x14ac:dyDescent="0.25">
      <c r="A541" s="7">
        <v>1</v>
      </c>
      <c r="B541" s="6" t="s">
        <v>37</v>
      </c>
      <c r="C541" s="8">
        <f t="shared" ref="C541:C554" si="153">SUM(D541+C468)</f>
        <v>96036452.710000008</v>
      </c>
      <c r="D541" s="8">
        <f t="shared" ref="D541:D554" si="154">SUM(E541,F541)</f>
        <v>13383678.32</v>
      </c>
      <c r="E541" s="8">
        <v>13383678.32</v>
      </c>
      <c r="F541" s="8">
        <v>0</v>
      </c>
      <c r="G541" s="8">
        <v>0</v>
      </c>
      <c r="H541" s="8">
        <v>0</v>
      </c>
      <c r="I541" s="8">
        <f t="shared" ref="I541:I554" si="155">SUM(E541+G541+H541)</f>
        <v>13383678.32</v>
      </c>
      <c r="J541" s="5"/>
    </row>
    <row r="542" spans="1:10" x14ac:dyDescent="0.25">
      <c r="A542" s="7">
        <v>2</v>
      </c>
      <c r="B542" s="6" t="s">
        <v>32</v>
      </c>
      <c r="C542" s="8">
        <f t="shared" si="153"/>
        <v>8157368.9799999995</v>
      </c>
      <c r="D542" s="8">
        <f t="shared" si="154"/>
        <v>1123787.5</v>
      </c>
      <c r="E542" s="8">
        <v>1123787.5</v>
      </c>
      <c r="F542" s="8">
        <v>0</v>
      </c>
      <c r="G542" s="8">
        <v>0</v>
      </c>
      <c r="H542" s="8">
        <v>0</v>
      </c>
      <c r="I542" s="8">
        <f t="shared" si="155"/>
        <v>1123787.5</v>
      </c>
      <c r="J542" s="5"/>
    </row>
    <row r="543" spans="1:10" x14ac:dyDescent="0.25">
      <c r="A543" s="7">
        <v>3</v>
      </c>
      <c r="B543" s="6" t="s">
        <v>41</v>
      </c>
      <c r="C543" s="8">
        <f t="shared" si="153"/>
        <v>605417.28</v>
      </c>
      <c r="D543" s="8">
        <f t="shared" si="154"/>
        <v>0</v>
      </c>
      <c r="E543" s="8">
        <v>0</v>
      </c>
      <c r="F543" s="8">
        <v>0</v>
      </c>
      <c r="G543" s="8">
        <v>0</v>
      </c>
      <c r="H543" s="8">
        <v>0</v>
      </c>
      <c r="I543" s="8">
        <f t="shared" si="155"/>
        <v>0</v>
      </c>
      <c r="J543" s="5"/>
    </row>
    <row r="544" spans="1:10" x14ac:dyDescent="0.25">
      <c r="A544" s="7">
        <v>4</v>
      </c>
      <c r="B544" s="6" t="s">
        <v>21</v>
      </c>
      <c r="C544" s="8">
        <f t="shared" si="153"/>
        <v>50457.5</v>
      </c>
      <c r="D544" s="8">
        <f t="shared" si="154"/>
        <v>4232.5</v>
      </c>
      <c r="E544" s="8">
        <v>4232.5</v>
      </c>
      <c r="F544" s="8">
        <v>0</v>
      </c>
      <c r="G544" s="8">
        <v>0</v>
      </c>
      <c r="H544" s="8">
        <v>0</v>
      </c>
      <c r="I544" s="8">
        <f t="shared" si="155"/>
        <v>4232.5</v>
      </c>
      <c r="J544" s="5"/>
    </row>
    <row r="545" spans="1:10" x14ac:dyDescent="0.25">
      <c r="A545" s="7">
        <v>5</v>
      </c>
      <c r="B545" s="6" t="s">
        <v>42</v>
      </c>
      <c r="C545" s="8">
        <f t="shared" si="153"/>
        <v>7839300</v>
      </c>
      <c r="D545" s="8">
        <f t="shared" si="154"/>
        <v>1367800</v>
      </c>
      <c r="E545" s="8">
        <v>1367800</v>
      </c>
      <c r="F545" s="8">
        <v>0</v>
      </c>
      <c r="G545" s="8">
        <v>0</v>
      </c>
      <c r="H545" s="8">
        <v>0</v>
      </c>
      <c r="I545" s="8">
        <f t="shared" si="155"/>
        <v>1367800</v>
      </c>
      <c r="J545" s="5"/>
    </row>
    <row r="546" spans="1:10" x14ac:dyDescent="0.25">
      <c r="A546" s="7">
        <v>6</v>
      </c>
      <c r="B546" s="6" t="s">
        <v>35</v>
      </c>
      <c r="C546" s="8">
        <f t="shared" si="153"/>
        <v>2685.86</v>
      </c>
      <c r="D546" s="8">
        <f t="shared" si="154"/>
        <v>0</v>
      </c>
      <c r="E546" s="8">
        <v>0</v>
      </c>
      <c r="F546" s="8">
        <v>0</v>
      </c>
      <c r="G546" s="8">
        <v>0</v>
      </c>
      <c r="H546" s="8">
        <v>0</v>
      </c>
      <c r="I546" s="8">
        <f t="shared" si="155"/>
        <v>0</v>
      </c>
      <c r="J546" s="5"/>
    </row>
    <row r="547" spans="1:10" x14ac:dyDescent="0.25">
      <c r="A547" s="7">
        <v>7</v>
      </c>
      <c r="B547" s="6" t="s">
        <v>79</v>
      </c>
      <c r="C547" s="8">
        <f t="shared" si="153"/>
        <v>214540</v>
      </c>
      <c r="D547" s="8">
        <f t="shared" si="154"/>
        <v>0</v>
      </c>
      <c r="E547" s="8">
        <v>0</v>
      </c>
      <c r="F547" s="8">
        <v>0</v>
      </c>
      <c r="G547" s="8">
        <v>0</v>
      </c>
      <c r="H547" s="8">
        <v>0</v>
      </c>
      <c r="I547" s="8">
        <f t="shared" si="155"/>
        <v>0</v>
      </c>
      <c r="J547" s="5"/>
    </row>
    <row r="548" spans="1:10" x14ac:dyDescent="0.25">
      <c r="A548" s="7">
        <v>8</v>
      </c>
      <c r="B548" s="6" t="s">
        <v>44</v>
      </c>
      <c r="C548" s="8">
        <f t="shared" si="153"/>
        <v>7899125</v>
      </c>
      <c r="D548" s="8">
        <f t="shared" si="154"/>
        <v>993915</v>
      </c>
      <c r="E548" s="8">
        <v>993915</v>
      </c>
      <c r="F548" s="8">
        <v>0</v>
      </c>
      <c r="G548" s="8">
        <v>0</v>
      </c>
      <c r="H548" s="8">
        <v>0</v>
      </c>
      <c r="I548" s="8">
        <f t="shared" si="155"/>
        <v>993915</v>
      </c>
      <c r="J548" s="5"/>
    </row>
    <row r="549" spans="1:10" x14ac:dyDescent="0.25">
      <c r="A549" s="7">
        <v>9</v>
      </c>
      <c r="B549" s="6" t="s">
        <v>45</v>
      </c>
      <c r="C549" s="8">
        <f t="shared" si="153"/>
        <v>0</v>
      </c>
      <c r="D549" s="8">
        <f t="shared" si="154"/>
        <v>0</v>
      </c>
      <c r="E549" s="8">
        <v>0</v>
      </c>
      <c r="F549" s="8">
        <v>0</v>
      </c>
      <c r="G549" s="8">
        <v>0</v>
      </c>
      <c r="H549" s="8">
        <v>0</v>
      </c>
      <c r="I549" s="8">
        <f t="shared" si="155"/>
        <v>0</v>
      </c>
      <c r="J549" s="5"/>
    </row>
    <row r="550" spans="1:10" x14ac:dyDescent="0.25">
      <c r="A550" s="7">
        <v>10</v>
      </c>
      <c r="B550" s="6" t="s">
        <v>33</v>
      </c>
      <c r="C550" s="8">
        <f t="shared" si="153"/>
        <v>0</v>
      </c>
      <c r="D550" s="8">
        <f t="shared" si="154"/>
        <v>0</v>
      </c>
      <c r="E550" s="8">
        <v>0</v>
      </c>
      <c r="F550" s="8">
        <v>0</v>
      </c>
      <c r="G550" s="8">
        <v>0</v>
      </c>
      <c r="H550" s="8">
        <v>0</v>
      </c>
      <c r="I550" s="8">
        <f t="shared" si="155"/>
        <v>0</v>
      </c>
      <c r="J550" s="5"/>
    </row>
    <row r="551" spans="1:10" x14ac:dyDescent="0.25">
      <c r="A551" s="7">
        <v>11</v>
      </c>
      <c r="B551" s="6" t="s">
        <v>25</v>
      </c>
      <c r="C551" s="8">
        <f t="shared" si="153"/>
        <v>1256640</v>
      </c>
      <c r="D551" s="8">
        <f t="shared" si="154"/>
        <v>148038</v>
      </c>
      <c r="E551" s="8">
        <v>148038</v>
      </c>
      <c r="F551" s="8">
        <v>0</v>
      </c>
      <c r="G551" s="8">
        <v>0</v>
      </c>
      <c r="H551" s="8">
        <v>0</v>
      </c>
      <c r="I551" s="8">
        <f t="shared" si="155"/>
        <v>148038</v>
      </c>
      <c r="J551" s="5"/>
    </row>
    <row r="552" spans="1:10" x14ac:dyDescent="0.25">
      <c r="A552" s="7">
        <v>12</v>
      </c>
      <c r="B552" s="6" t="s">
        <v>67</v>
      </c>
      <c r="C552" s="8">
        <f t="shared" si="153"/>
        <v>73668</v>
      </c>
      <c r="D552" s="8">
        <f t="shared" si="154"/>
        <v>16720</v>
      </c>
      <c r="E552" s="8">
        <v>16720</v>
      </c>
      <c r="F552" s="8">
        <v>0</v>
      </c>
      <c r="G552" s="8">
        <v>0</v>
      </c>
      <c r="H552" s="8">
        <v>0</v>
      </c>
      <c r="I552" s="8">
        <f t="shared" si="155"/>
        <v>16720</v>
      </c>
      <c r="J552" s="5"/>
    </row>
    <row r="553" spans="1:10" x14ac:dyDescent="0.25">
      <c r="A553" s="7">
        <v>13</v>
      </c>
      <c r="B553" s="6" t="s">
        <v>68</v>
      </c>
      <c r="C553" s="8">
        <f t="shared" si="153"/>
        <v>0</v>
      </c>
      <c r="D553" s="8">
        <f t="shared" si="154"/>
        <v>0</v>
      </c>
      <c r="E553" s="8">
        <v>0</v>
      </c>
      <c r="F553" s="8">
        <v>0</v>
      </c>
      <c r="G553" s="8">
        <v>0</v>
      </c>
      <c r="H553" s="8">
        <v>0</v>
      </c>
      <c r="I553" s="8">
        <f t="shared" si="155"/>
        <v>0</v>
      </c>
      <c r="J553" s="5"/>
    </row>
    <row r="554" spans="1:10" x14ac:dyDescent="0.25">
      <c r="A554" s="7">
        <v>14</v>
      </c>
      <c r="B554" s="6" t="s">
        <v>66</v>
      </c>
      <c r="C554" s="8">
        <f t="shared" si="153"/>
        <v>0</v>
      </c>
      <c r="D554" s="8">
        <f t="shared" si="154"/>
        <v>0</v>
      </c>
      <c r="E554" s="8">
        <v>0</v>
      </c>
      <c r="F554" s="8">
        <v>0</v>
      </c>
      <c r="G554" s="8">
        <v>0</v>
      </c>
      <c r="H554" s="8">
        <v>0</v>
      </c>
      <c r="I554" s="8">
        <f t="shared" si="155"/>
        <v>0</v>
      </c>
      <c r="J554" s="5"/>
    </row>
    <row r="555" spans="1:10" x14ac:dyDescent="0.25">
      <c r="A555" s="49" t="s">
        <v>65</v>
      </c>
      <c r="B555" s="49"/>
      <c r="C555" s="8">
        <f>SUM(C541:C554)</f>
        <v>122135655.33000001</v>
      </c>
      <c r="D555" s="8">
        <f>SUM(D541:D554)</f>
        <v>17038171.32</v>
      </c>
      <c r="E555" s="8">
        <f t="shared" ref="E555:I555" si="156">SUM(E541:E554)</f>
        <v>17038171.32</v>
      </c>
      <c r="F555" s="8">
        <f t="shared" si="156"/>
        <v>0</v>
      </c>
      <c r="G555" s="8">
        <f t="shared" si="156"/>
        <v>0</v>
      </c>
      <c r="H555" s="8">
        <f t="shared" si="156"/>
        <v>0</v>
      </c>
      <c r="I555" s="8">
        <f t="shared" si="156"/>
        <v>17038171.32</v>
      </c>
      <c r="J555" s="8"/>
    </row>
    <row r="556" spans="1:10" x14ac:dyDescent="0.25">
      <c r="A556" s="5" t="s">
        <v>11</v>
      </c>
      <c r="B556" s="6" t="s">
        <v>12</v>
      </c>
      <c r="C556" s="34"/>
      <c r="D556" s="35"/>
      <c r="E556" s="35"/>
      <c r="F556" s="35"/>
      <c r="G556" s="35"/>
      <c r="H556" s="35"/>
      <c r="I556" s="35"/>
      <c r="J556" s="36"/>
    </row>
    <row r="557" spans="1:10" x14ac:dyDescent="0.25">
      <c r="A557" s="7">
        <v>1</v>
      </c>
      <c r="B557" s="6" t="s">
        <v>46</v>
      </c>
      <c r="C557" s="8">
        <f>SUM(D557+C484)</f>
        <v>369357.70000000007</v>
      </c>
      <c r="D557" s="8">
        <f t="shared" ref="D557:D561" si="157">SUM(E557,F557)</f>
        <v>18379.900000000001</v>
      </c>
      <c r="E557" s="8">
        <v>18379.900000000001</v>
      </c>
      <c r="F557" s="8">
        <v>0</v>
      </c>
      <c r="G557" s="8">
        <v>0</v>
      </c>
      <c r="H557" s="8">
        <v>0</v>
      </c>
      <c r="I557" s="8">
        <f t="shared" ref="I557:I561" si="158">SUM(E557+G557+H557)</f>
        <v>18379.900000000001</v>
      </c>
      <c r="J557" s="5"/>
    </row>
    <row r="558" spans="1:10" x14ac:dyDescent="0.25">
      <c r="A558" s="7">
        <v>2</v>
      </c>
      <c r="B558" s="6" t="s">
        <v>25</v>
      </c>
      <c r="C558" s="8">
        <f>SUM(D558+C485)</f>
        <v>390540</v>
      </c>
      <c r="D558" s="8">
        <f t="shared" si="157"/>
        <v>16940</v>
      </c>
      <c r="E558" s="8">
        <v>16940</v>
      </c>
      <c r="F558" s="8">
        <v>0</v>
      </c>
      <c r="G558" s="8">
        <v>0</v>
      </c>
      <c r="H558" s="8">
        <v>0</v>
      </c>
      <c r="I558" s="8">
        <f t="shared" si="158"/>
        <v>16940</v>
      </c>
      <c r="J558" s="5"/>
    </row>
    <row r="559" spans="1:10" x14ac:dyDescent="0.25">
      <c r="A559" s="7">
        <v>3</v>
      </c>
      <c r="B559" s="6" t="s">
        <v>32</v>
      </c>
      <c r="C559" s="8">
        <f>SUM(D559+C486)</f>
        <v>1525593.75</v>
      </c>
      <c r="D559" s="8">
        <f t="shared" si="157"/>
        <v>0</v>
      </c>
      <c r="E559" s="8">
        <v>0</v>
      </c>
      <c r="F559" s="8">
        <v>0</v>
      </c>
      <c r="G559" s="8">
        <v>0</v>
      </c>
      <c r="H559" s="8">
        <v>0</v>
      </c>
      <c r="I559" s="8">
        <f t="shared" si="158"/>
        <v>0</v>
      </c>
      <c r="J559" s="5"/>
    </row>
    <row r="560" spans="1:10" x14ac:dyDescent="0.25">
      <c r="A560" s="7">
        <v>4</v>
      </c>
      <c r="B560" s="6" t="s">
        <v>44</v>
      </c>
      <c r="C560" s="8">
        <f>SUM(D560+C487)</f>
        <v>1285750</v>
      </c>
      <c r="D560" s="8">
        <f t="shared" si="157"/>
        <v>0</v>
      </c>
      <c r="E560" s="8">
        <v>0</v>
      </c>
      <c r="F560" s="8">
        <v>0</v>
      </c>
      <c r="G560" s="8">
        <v>0</v>
      </c>
      <c r="H560" s="8">
        <v>0</v>
      </c>
      <c r="I560" s="8">
        <f t="shared" si="158"/>
        <v>0</v>
      </c>
      <c r="J560" s="5"/>
    </row>
    <row r="561" spans="1:10" x14ac:dyDescent="0.25">
      <c r="A561" s="7">
        <v>5</v>
      </c>
      <c r="B561" s="6" t="s">
        <v>39</v>
      </c>
      <c r="C561" s="8">
        <f>SUM(D561+C488)</f>
        <v>0</v>
      </c>
      <c r="D561" s="8">
        <f t="shared" si="157"/>
        <v>0</v>
      </c>
      <c r="E561" s="8">
        <v>0</v>
      </c>
      <c r="F561" s="8">
        <v>0</v>
      </c>
      <c r="G561" s="8">
        <v>0</v>
      </c>
      <c r="H561" s="8">
        <v>0</v>
      </c>
      <c r="I561" s="8">
        <f t="shared" si="158"/>
        <v>0</v>
      </c>
      <c r="J561" s="5"/>
    </row>
    <row r="562" spans="1:10" x14ac:dyDescent="0.25">
      <c r="A562" s="37" t="s">
        <v>13</v>
      </c>
      <c r="B562" s="37"/>
      <c r="C562" s="8">
        <f>SUM(C557:C561)</f>
        <v>3571241.45</v>
      </c>
      <c r="D562" s="8">
        <f t="shared" ref="D562" si="159">SUM(D557:D561)</f>
        <v>35319.9</v>
      </c>
      <c r="E562" s="8">
        <f>SUM(E557:E561)</f>
        <v>35319.9</v>
      </c>
      <c r="F562" s="8">
        <f t="shared" ref="F562:I562" si="160">SUM(F557:F561)</f>
        <v>0</v>
      </c>
      <c r="G562" s="8">
        <f t="shared" si="160"/>
        <v>0</v>
      </c>
      <c r="H562" s="8">
        <f t="shared" si="160"/>
        <v>0</v>
      </c>
      <c r="I562" s="8">
        <f t="shared" si="160"/>
        <v>35319.9</v>
      </c>
      <c r="J562" s="8"/>
    </row>
    <row r="563" spans="1:10" x14ac:dyDescent="0.25">
      <c r="A563" s="5" t="s">
        <v>14</v>
      </c>
      <c r="B563" s="6" t="s">
        <v>15</v>
      </c>
      <c r="C563" s="34"/>
      <c r="D563" s="35"/>
      <c r="E563" s="35"/>
      <c r="F563" s="35"/>
      <c r="G563" s="35"/>
      <c r="H563" s="35"/>
      <c r="I563" s="35"/>
      <c r="J563" s="36"/>
    </row>
    <row r="564" spans="1:10" x14ac:dyDescent="0.25">
      <c r="A564" s="7">
        <v>1</v>
      </c>
      <c r="B564" s="6" t="s">
        <v>16</v>
      </c>
      <c r="C564" s="8">
        <f>SUM(D564+C491)</f>
        <v>12518077.5</v>
      </c>
      <c r="D564" s="8">
        <f t="shared" ref="D564:D565" si="161">SUM(E564,F564)</f>
        <v>2063871.25</v>
      </c>
      <c r="E564" s="8">
        <v>2063871.25</v>
      </c>
      <c r="F564" s="8">
        <v>0</v>
      </c>
      <c r="G564" s="8">
        <v>0</v>
      </c>
      <c r="H564" s="8">
        <v>0</v>
      </c>
      <c r="I564" s="8">
        <f t="shared" ref="I564:I565" si="162">SUM(E564+G564+H564)</f>
        <v>2063871.25</v>
      </c>
      <c r="J564" s="5"/>
    </row>
    <row r="565" spans="1:10" x14ac:dyDescent="0.25">
      <c r="A565" s="7">
        <v>2</v>
      </c>
      <c r="B565" s="6" t="s">
        <v>17</v>
      </c>
      <c r="C565" s="8">
        <f>SUM(D565+C492)</f>
        <v>8336554.6000000006</v>
      </c>
      <c r="D565" s="8">
        <f t="shared" si="161"/>
        <v>972345</v>
      </c>
      <c r="E565" s="8">
        <v>972345</v>
      </c>
      <c r="F565" s="8">
        <v>0</v>
      </c>
      <c r="G565" s="8">
        <v>0</v>
      </c>
      <c r="H565" s="8">
        <v>0</v>
      </c>
      <c r="I565" s="8">
        <f t="shared" si="162"/>
        <v>972345</v>
      </c>
      <c r="J565" s="5"/>
    </row>
    <row r="566" spans="1:10" x14ac:dyDescent="0.25">
      <c r="A566" s="37" t="s">
        <v>18</v>
      </c>
      <c r="B566" s="37"/>
      <c r="C566" s="8">
        <f>SUM(C564:C565)</f>
        <v>20854632.100000001</v>
      </c>
      <c r="D566" s="8">
        <f t="shared" ref="D566" si="163">SUM(D564:D565)</f>
        <v>3036216.25</v>
      </c>
      <c r="E566" s="8">
        <f>SUM(E564:E565)</f>
        <v>3036216.25</v>
      </c>
      <c r="F566" s="8">
        <f t="shared" ref="F566:I566" si="164">SUM(F564:F565)</f>
        <v>0</v>
      </c>
      <c r="G566" s="8">
        <f t="shared" si="164"/>
        <v>0</v>
      </c>
      <c r="H566" s="8">
        <f t="shared" si="164"/>
        <v>0</v>
      </c>
      <c r="I566" s="8">
        <f t="shared" si="164"/>
        <v>3036216.25</v>
      </c>
      <c r="J566" s="8"/>
    </row>
    <row r="567" spans="1:10" x14ac:dyDescent="0.25">
      <c r="A567" s="5" t="s">
        <v>19</v>
      </c>
      <c r="B567" s="6" t="s">
        <v>20</v>
      </c>
      <c r="C567" s="34"/>
      <c r="D567" s="35"/>
      <c r="E567" s="35"/>
      <c r="F567" s="35"/>
      <c r="G567" s="35"/>
      <c r="H567" s="35"/>
      <c r="I567" s="35"/>
      <c r="J567" s="36"/>
    </row>
    <row r="568" spans="1:10" x14ac:dyDescent="0.25">
      <c r="A568" s="7">
        <v>1</v>
      </c>
      <c r="B568" s="6" t="s">
        <v>21</v>
      </c>
      <c r="C568" s="8">
        <f>SUM(D568+C495)</f>
        <v>2580672.2000000002</v>
      </c>
      <c r="D568" s="8">
        <f>SUM(E568,F568)</f>
        <v>364367.52</v>
      </c>
      <c r="E568" s="8">
        <v>364367.52</v>
      </c>
      <c r="F568" s="8">
        <v>0</v>
      </c>
      <c r="G568" s="8">
        <v>0</v>
      </c>
      <c r="H568" s="8">
        <v>0</v>
      </c>
      <c r="I568" s="8">
        <f>SUM(E568+G568+H568)</f>
        <v>364367.52</v>
      </c>
      <c r="J568" s="5"/>
    </row>
    <row r="569" spans="1:10" x14ac:dyDescent="0.25">
      <c r="A569" s="37" t="s">
        <v>22</v>
      </c>
      <c r="B569" s="37"/>
      <c r="C569" s="8">
        <f>SUM(C568)</f>
        <v>2580672.2000000002</v>
      </c>
      <c r="D569" s="8">
        <f t="shared" ref="D569:I569" si="165">SUM(D568)</f>
        <v>364367.52</v>
      </c>
      <c r="E569" s="8">
        <f t="shared" si="165"/>
        <v>364367.52</v>
      </c>
      <c r="F569" s="8">
        <f t="shared" si="165"/>
        <v>0</v>
      </c>
      <c r="G569" s="8">
        <f t="shared" si="165"/>
        <v>0</v>
      </c>
      <c r="H569" s="8">
        <f t="shared" si="165"/>
        <v>0</v>
      </c>
      <c r="I569" s="8">
        <f t="shared" si="165"/>
        <v>364367.52</v>
      </c>
      <c r="J569" s="5"/>
    </row>
    <row r="570" spans="1:10" x14ac:dyDescent="0.25">
      <c r="A570" s="5" t="s">
        <v>23</v>
      </c>
      <c r="B570" s="6" t="s">
        <v>24</v>
      </c>
      <c r="C570" s="34"/>
      <c r="D570" s="35"/>
      <c r="E570" s="35"/>
      <c r="F570" s="35"/>
      <c r="G570" s="35"/>
      <c r="H570" s="35"/>
      <c r="I570" s="35"/>
      <c r="J570" s="36"/>
    </row>
    <row r="571" spans="1:10" x14ac:dyDescent="0.25">
      <c r="A571" s="7">
        <v>1</v>
      </c>
      <c r="B571" s="6" t="s">
        <v>25</v>
      </c>
      <c r="C571" s="8">
        <f>SUM(D571+C498)</f>
        <v>728088</v>
      </c>
      <c r="D571" s="8">
        <f>SUM(E571,F571)</f>
        <v>151616</v>
      </c>
      <c r="E571" s="8">
        <v>151616</v>
      </c>
      <c r="F571" s="8">
        <v>0</v>
      </c>
      <c r="G571" s="8">
        <v>0</v>
      </c>
      <c r="H571" s="8">
        <v>0</v>
      </c>
      <c r="I571" s="8">
        <f>SUM(E571+G571+H571)</f>
        <v>151616</v>
      </c>
      <c r="J571" s="5"/>
    </row>
    <row r="572" spans="1:10" x14ac:dyDescent="0.25">
      <c r="A572" s="37" t="s">
        <v>72</v>
      </c>
      <c r="B572" s="37"/>
      <c r="C572" s="8">
        <f>SUM(C571)</f>
        <v>728088</v>
      </c>
      <c r="D572" s="8">
        <f t="shared" ref="D572:I572" si="166">SUM(D571)</f>
        <v>151616</v>
      </c>
      <c r="E572" s="8">
        <f t="shared" si="166"/>
        <v>151616</v>
      </c>
      <c r="F572" s="8">
        <f t="shared" si="166"/>
        <v>0</v>
      </c>
      <c r="G572" s="8">
        <f t="shared" si="166"/>
        <v>0</v>
      </c>
      <c r="H572" s="8">
        <f t="shared" si="166"/>
        <v>0</v>
      </c>
      <c r="I572" s="8">
        <f t="shared" si="166"/>
        <v>151616</v>
      </c>
      <c r="J572" s="5"/>
    </row>
    <row r="573" spans="1:10" x14ac:dyDescent="0.25">
      <c r="A573" s="37" t="s">
        <v>26</v>
      </c>
      <c r="B573" s="37"/>
      <c r="C573" s="8">
        <f t="shared" ref="C573" si="167">SUM(C539+C555+C562+C566+C569+C572)</f>
        <v>425202547.98000002</v>
      </c>
      <c r="D573" s="8">
        <f>SUM(D539+D555+D562+D566+D569+D572)</f>
        <v>56209816.740000002</v>
      </c>
      <c r="E573" s="8">
        <f>SUM(E539+E555+E562+E566+E569+E572)</f>
        <v>56209816.740000002</v>
      </c>
      <c r="F573" s="8">
        <f t="shared" ref="F573:I573" si="168">SUM(F539+F555+F562+F566+F569+F572)</f>
        <v>0</v>
      </c>
      <c r="G573" s="8">
        <f t="shared" si="168"/>
        <v>0</v>
      </c>
      <c r="H573" s="8">
        <f t="shared" si="168"/>
        <v>0</v>
      </c>
      <c r="I573" s="8">
        <f t="shared" si="168"/>
        <v>56209816.740000002</v>
      </c>
      <c r="J573" s="8"/>
    </row>
    <row r="574" spans="1:10" ht="15.75" customHeight="1" x14ac:dyDescent="0.25">
      <c r="A574" s="38"/>
      <c r="B574" s="38"/>
      <c r="C574" s="38"/>
      <c r="D574" s="38"/>
      <c r="E574" s="38"/>
      <c r="F574" s="38"/>
      <c r="G574" s="38"/>
      <c r="H574" s="38"/>
      <c r="I574" s="38"/>
      <c r="J574" s="39"/>
    </row>
    <row r="575" spans="1:10" x14ac:dyDescent="0.25">
      <c r="A575" s="40" t="s">
        <v>103</v>
      </c>
      <c r="B575" s="41"/>
      <c r="C575" s="10">
        <f>D573</f>
        <v>56209816.740000002</v>
      </c>
      <c r="D575" s="42" t="s">
        <v>53</v>
      </c>
      <c r="E575" s="42"/>
      <c r="F575" s="42"/>
      <c r="G575" s="11" t="s">
        <v>59</v>
      </c>
      <c r="H575" s="10">
        <v>34123.5</v>
      </c>
      <c r="I575" s="11" t="s">
        <v>58</v>
      </c>
      <c r="J575" s="12">
        <v>6735</v>
      </c>
    </row>
    <row r="576" spans="1:10" x14ac:dyDescent="0.25">
      <c r="A576" s="13" t="s">
        <v>57</v>
      </c>
      <c r="B576" s="14">
        <v>0</v>
      </c>
      <c r="C576" s="15" t="s">
        <v>56</v>
      </c>
      <c r="D576" s="14">
        <v>0</v>
      </c>
      <c r="E576" s="15" t="s">
        <v>55</v>
      </c>
      <c r="F576" s="14">
        <v>0</v>
      </c>
      <c r="G576" s="15" t="s">
        <v>54</v>
      </c>
      <c r="H576" s="14">
        <v>9190.5</v>
      </c>
      <c r="I576" s="15" t="s">
        <v>63</v>
      </c>
      <c r="J576" s="16">
        <f>SUM(H575+J575+B576+D576+F576+H576)</f>
        <v>50049</v>
      </c>
    </row>
    <row r="577" spans="1:10" x14ac:dyDescent="0.25">
      <c r="A577" s="43" t="s">
        <v>62</v>
      </c>
      <c r="B577" s="44"/>
      <c r="C577" s="17">
        <f>SUM(E504)</f>
        <v>337753</v>
      </c>
      <c r="D577" s="18" t="s">
        <v>60</v>
      </c>
      <c r="E577" s="17">
        <f>SUM(J576+C577)</f>
        <v>387802</v>
      </c>
      <c r="F577" s="45" t="s">
        <v>61</v>
      </c>
      <c r="G577" s="45"/>
      <c r="H577" s="45"/>
      <c r="I577" s="19"/>
      <c r="J577" s="20"/>
    </row>
    <row r="578" spans="1:10" x14ac:dyDescent="0.25">
      <c r="A578" s="21" t="s">
        <v>71</v>
      </c>
      <c r="B578" s="31" t="s">
        <v>121</v>
      </c>
      <c r="C578" s="31"/>
      <c r="D578" s="31"/>
      <c r="E578" s="31"/>
      <c r="F578" s="31"/>
      <c r="G578" s="31"/>
      <c r="H578" s="31"/>
      <c r="I578" s="31"/>
      <c r="J578" s="31"/>
    </row>
    <row r="579" spans="1:10" x14ac:dyDescent="0.25">
      <c r="A579" s="22"/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x14ac:dyDescent="0.25">
      <c r="A580" s="22"/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x14ac:dyDescent="0.25">
      <c r="A581" s="22"/>
      <c r="B581" s="25"/>
      <c r="C581" s="25"/>
      <c r="D581" s="25"/>
      <c r="E581" s="25"/>
      <c r="F581" s="25"/>
      <c r="G581" s="25"/>
      <c r="H581" s="25"/>
      <c r="I581" s="25"/>
      <c r="J581" s="25"/>
    </row>
    <row r="582" spans="1:10" x14ac:dyDescent="0.25">
      <c r="B582" s="22"/>
      <c r="C582" s="22"/>
      <c r="D582" s="22"/>
      <c r="E582" s="22"/>
      <c r="F582" s="22"/>
      <c r="G582" s="22"/>
      <c r="H582" s="22"/>
      <c r="I582" s="22"/>
      <c r="J582" s="22"/>
    </row>
    <row r="584" spans="1:10" ht="16.5" x14ac:dyDescent="0.25">
      <c r="A584" s="33" t="s">
        <v>47</v>
      </c>
      <c r="B584" s="33"/>
      <c r="C584" s="24"/>
      <c r="D584" s="33" t="s">
        <v>48</v>
      </c>
      <c r="E584" s="33"/>
      <c r="F584" s="33"/>
      <c r="G584" s="24"/>
      <c r="H584" s="33" t="s">
        <v>49</v>
      </c>
      <c r="I584" s="33"/>
      <c r="J584" s="33"/>
    </row>
    <row r="585" spans="1:10" ht="16.5" customHeight="1" x14ac:dyDescent="0.25"/>
    <row r="586" spans="1:10" ht="21.75" x14ac:dyDescent="0.25">
      <c r="A586" s="50" t="s">
        <v>0</v>
      </c>
      <c r="B586" s="50"/>
      <c r="C586" s="50"/>
      <c r="D586" s="50"/>
      <c r="E586" s="50"/>
      <c r="F586" s="50"/>
      <c r="G586" s="50"/>
      <c r="H586" s="50"/>
      <c r="I586" s="50"/>
      <c r="J586" s="50"/>
    </row>
    <row r="587" spans="1:10" ht="19.5" x14ac:dyDescent="0.25">
      <c r="A587" s="51" t="s">
        <v>1</v>
      </c>
      <c r="B587" s="51"/>
      <c r="C587" s="51"/>
      <c r="D587" s="51"/>
      <c r="E587" s="51"/>
      <c r="F587" s="51"/>
      <c r="G587" s="51"/>
      <c r="H587" s="51"/>
      <c r="I587" s="51"/>
      <c r="J587" s="51"/>
    </row>
    <row r="588" spans="1:10" ht="19.5" x14ac:dyDescent="0.25">
      <c r="A588" s="52" t="s">
        <v>129</v>
      </c>
      <c r="B588" s="52"/>
      <c r="C588" s="52"/>
      <c r="D588" s="52"/>
      <c r="E588" s="52"/>
      <c r="F588" s="52"/>
      <c r="G588" s="52"/>
      <c r="H588" s="52"/>
      <c r="I588" s="52"/>
      <c r="J588" s="52"/>
    </row>
    <row r="589" spans="1:10" ht="16.5" x14ac:dyDescent="0.25">
      <c r="A589" s="53" t="s">
        <v>2</v>
      </c>
      <c r="B589" s="53" t="s">
        <v>3</v>
      </c>
      <c r="C589" s="53" t="s">
        <v>4</v>
      </c>
      <c r="D589" s="54" t="s">
        <v>104</v>
      </c>
      <c r="E589" s="54" t="s">
        <v>105</v>
      </c>
      <c r="F589" s="54" t="s">
        <v>106</v>
      </c>
      <c r="G589" s="53" t="s">
        <v>69</v>
      </c>
      <c r="H589" s="53"/>
      <c r="I589" s="54" t="s">
        <v>5</v>
      </c>
      <c r="J589" s="53" t="s">
        <v>6</v>
      </c>
    </row>
    <row r="590" spans="1:10" ht="33" x14ac:dyDescent="0.25">
      <c r="A590" s="53"/>
      <c r="B590" s="53"/>
      <c r="C590" s="53"/>
      <c r="D590" s="54"/>
      <c r="E590" s="54"/>
      <c r="F590" s="54"/>
      <c r="G590" s="2" t="s">
        <v>73</v>
      </c>
      <c r="H590" s="3" t="s">
        <v>74</v>
      </c>
      <c r="I590" s="54"/>
      <c r="J590" s="53"/>
    </row>
    <row r="591" spans="1:10" ht="16.5" x14ac:dyDescent="0.25">
      <c r="A591" s="4">
        <v>1</v>
      </c>
      <c r="B591" s="4">
        <v>2</v>
      </c>
      <c r="C591" s="4">
        <v>3</v>
      </c>
      <c r="D591" s="4" t="s">
        <v>50</v>
      </c>
      <c r="E591" s="4">
        <v>5</v>
      </c>
      <c r="F591" s="4">
        <v>6</v>
      </c>
      <c r="G591" s="4">
        <v>7</v>
      </c>
      <c r="H591" s="4">
        <v>8</v>
      </c>
      <c r="I591" s="4" t="s">
        <v>51</v>
      </c>
      <c r="J591" s="4">
        <v>10</v>
      </c>
    </row>
    <row r="592" spans="1:10" x14ac:dyDescent="0.25">
      <c r="A592" s="46"/>
      <c r="B592" s="47"/>
      <c r="C592" s="47"/>
      <c r="D592" s="47"/>
      <c r="E592" s="47"/>
      <c r="F592" s="47"/>
      <c r="G592" s="47"/>
      <c r="H592" s="47"/>
      <c r="I592" s="47"/>
      <c r="J592" s="48"/>
    </row>
    <row r="593" spans="1:10" x14ac:dyDescent="0.25">
      <c r="A593" s="5" t="s">
        <v>7</v>
      </c>
      <c r="B593" s="6" t="s">
        <v>8</v>
      </c>
      <c r="C593" s="46"/>
      <c r="D593" s="47"/>
      <c r="E593" s="47"/>
      <c r="F593" s="47"/>
      <c r="G593" s="47"/>
      <c r="H593" s="47"/>
      <c r="I593" s="47"/>
      <c r="J593" s="48"/>
    </row>
    <row r="594" spans="1:10" x14ac:dyDescent="0.25">
      <c r="A594" s="7">
        <v>1</v>
      </c>
      <c r="B594" s="26" t="s">
        <v>27</v>
      </c>
      <c r="C594" s="8">
        <f t="shared" ref="C594:C611" si="169">SUM(D594+C521)</f>
        <v>53545946.43</v>
      </c>
      <c r="D594" s="8">
        <f>SUM(E594,F594)</f>
        <v>5340807.25</v>
      </c>
      <c r="E594" s="8">
        <v>5340807.25</v>
      </c>
      <c r="F594" s="8">
        <v>0</v>
      </c>
      <c r="G594" s="8">
        <v>0</v>
      </c>
      <c r="H594" s="8">
        <v>0</v>
      </c>
      <c r="I594" s="8">
        <f>SUM(E594+G594+H594)</f>
        <v>5340807.25</v>
      </c>
      <c r="J594" s="5"/>
    </row>
    <row r="595" spans="1:10" x14ac:dyDescent="0.25">
      <c r="A595" s="7">
        <v>2</v>
      </c>
      <c r="B595" s="26" t="s">
        <v>28</v>
      </c>
      <c r="C595" s="8">
        <f t="shared" si="169"/>
        <v>50439354.909999996</v>
      </c>
      <c r="D595" s="8">
        <f>SUM(E595,F595)</f>
        <v>7562313</v>
      </c>
      <c r="E595" s="8">
        <v>7562313</v>
      </c>
      <c r="F595" s="8">
        <v>0</v>
      </c>
      <c r="G595" s="8">
        <v>0</v>
      </c>
      <c r="H595" s="8">
        <v>0</v>
      </c>
      <c r="I595" s="8">
        <f>SUM(E595+G595+H595)</f>
        <v>7562313</v>
      </c>
      <c r="J595" s="5"/>
    </row>
    <row r="596" spans="1:10" x14ac:dyDescent="0.25">
      <c r="A596" s="7">
        <v>3</v>
      </c>
      <c r="B596" s="26" t="s">
        <v>29</v>
      </c>
      <c r="C596" s="8">
        <f t="shared" si="169"/>
        <v>154338554.62</v>
      </c>
      <c r="D596" s="8">
        <f>SUM(E596,F596)</f>
        <v>12268970</v>
      </c>
      <c r="E596" s="8">
        <v>12268970</v>
      </c>
      <c r="F596" s="8">
        <v>0</v>
      </c>
      <c r="G596" s="8">
        <v>0</v>
      </c>
      <c r="H596" s="8">
        <v>0</v>
      </c>
      <c r="I596" s="8">
        <f>SUM(E596+G596+H596)</f>
        <v>12268970</v>
      </c>
      <c r="J596" s="5"/>
    </row>
    <row r="597" spans="1:10" x14ac:dyDescent="0.25">
      <c r="A597" s="7">
        <v>4</v>
      </c>
      <c r="B597" s="26" t="s">
        <v>30</v>
      </c>
      <c r="C597" s="8">
        <f t="shared" si="169"/>
        <v>3585979.9</v>
      </c>
      <c r="D597" s="8">
        <f>SUM(E597,F597)</f>
        <v>439560</v>
      </c>
      <c r="E597" s="8">
        <v>439560</v>
      </c>
      <c r="F597" s="8">
        <v>0</v>
      </c>
      <c r="G597" s="8">
        <v>0</v>
      </c>
      <c r="H597" s="8">
        <v>0</v>
      </c>
      <c r="I597" s="8">
        <f>SUM(E597+G597+H597)</f>
        <v>439560</v>
      </c>
      <c r="J597" s="5"/>
    </row>
    <row r="598" spans="1:10" x14ac:dyDescent="0.25">
      <c r="A598" s="7">
        <v>5</v>
      </c>
      <c r="B598" s="26" t="s">
        <v>25</v>
      </c>
      <c r="C598" s="8">
        <f t="shared" si="169"/>
        <v>5216782.4000000004</v>
      </c>
      <c r="D598" s="8">
        <f t="shared" ref="D598:D611" si="170">SUM(E598,F598)</f>
        <v>469997</v>
      </c>
      <c r="E598" s="8">
        <v>469997</v>
      </c>
      <c r="F598" s="8">
        <v>0</v>
      </c>
      <c r="G598" s="8">
        <v>0</v>
      </c>
      <c r="H598" s="8">
        <v>0</v>
      </c>
      <c r="I598" s="8">
        <f t="shared" ref="I598:I611" si="171">SUM(E598+G598+H598)</f>
        <v>469997</v>
      </c>
      <c r="J598" s="5"/>
    </row>
    <row r="599" spans="1:10" x14ac:dyDescent="0.25">
      <c r="A599" s="7">
        <v>6</v>
      </c>
      <c r="B599" s="26" t="s">
        <v>32</v>
      </c>
      <c r="C599" s="8">
        <f t="shared" si="169"/>
        <v>25289600</v>
      </c>
      <c r="D599" s="8">
        <f t="shared" si="170"/>
        <v>1666312.5</v>
      </c>
      <c r="E599" s="8">
        <v>1666312.5</v>
      </c>
      <c r="F599" s="8">
        <v>0</v>
      </c>
      <c r="G599" s="8">
        <v>0</v>
      </c>
      <c r="H599" s="8">
        <v>0</v>
      </c>
      <c r="I599" s="8">
        <f t="shared" si="171"/>
        <v>1666312.5</v>
      </c>
      <c r="J599" s="5"/>
    </row>
    <row r="600" spans="1:10" x14ac:dyDescent="0.25">
      <c r="A600" s="7">
        <v>7</v>
      </c>
      <c r="B600" s="26" t="s">
        <v>31</v>
      </c>
      <c r="C600" s="8">
        <f t="shared" si="169"/>
        <v>8783087.5</v>
      </c>
      <c r="D600" s="8">
        <f t="shared" si="170"/>
        <v>783750</v>
      </c>
      <c r="E600" s="8">
        <v>783750</v>
      </c>
      <c r="F600" s="8">
        <v>0</v>
      </c>
      <c r="G600" s="8">
        <v>0</v>
      </c>
      <c r="H600" s="8">
        <v>0</v>
      </c>
      <c r="I600" s="8">
        <f t="shared" si="171"/>
        <v>783750</v>
      </c>
      <c r="J600" s="5"/>
    </row>
    <row r="601" spans="1:10" x14ac:dyDescent="0.25">
      <c r="A601" s="7">
        <v>8</v>
      </c>
      <c r="B601" s="26" t="s">
        <v>33</v>
      </c>
      <c r="C601" s="8">
        <f t="shared" si="169"/>
        <v>768495</v>
      </c>
      <c r="D601" s="8">
        <f t="shared" si="170"/>
        <v>83860</v>
      </c>
      <c r="E601" s="8">
        <v>83860</v>
      </c>
      <c r="F601" s="8">
        <v>0</v>
      </c>
      <c r="G601" s="8">
        <v>0</v>
      </c>
      <c r="H601" s="8">
        <v>0</v>
      </c>
      <c r="I601" s="8">
        <f t="shared" si="171"/>
        <v>83860</v>
      </c>
      <c r="J601" s="5"/>
    </row>
    <row r="602" spans="1:10" x14ac:dyDescent="0.25">
      <c r="A602" s="7">
        <v>9</v>
      </c>
      <c r="B602" s="26" t="s">
        <v>52</v>
      </c>
      <c r="C602" s="8">
        <f t="shared" si="169"/>
        <v>1306100</v>
      </c>
      <c r="D602" s="8">
        <f t="shared" si="170"/>
        <v>609800</v>
      </c>
      <c r="E602" s="8">
        <v>609800</v>
      </c>
      <c r="F602" s="8">
        <v>0</v>
      </c>
      <c r="G602" s="8">
        <v>0</v>
      </c>
      <c r="H602" s="8">
        <v>0</v>
      </c>
      <c r="I602" s="8">
        <f t="shared" si="171"/>
        <v>609800</v>
      </c>
      <c r="J602" s="5"/>
    </row>
    <row r="603" spans="1:10" x14ac:dyDescent="0.25">
      <c r="A603" s="7">
        <v>10</v>
      </c>
      <c r="B603" s="26" t="s">
        <v>37</v>
      </c>
      <c r="C603" s="8">
        <f t="shared" si="169"/>
        <v>0</v>
      </c>
      <c r="D603" s="8">
        <f t="shared" si="170"/>
        <v>0</v>
      </c>
      <c r="E603" s="8">
        <v>0</v>
      </c>
      <c r="F603" s="8">
        <v>0</v>
      </c>
      <c r="G603" s="8">
        <v>0</v>
      </c>
      <c r="H603" s="8">
        <v>0</v>
      </c>
      <c r="I603" s="8">
        <f t="shared" si="171"/>
        <v>0</v>
      </c>
      <c r="J603" s="5"/>
    </row>
    <row r="604" spans="1:10" x14ac:dyDescent="0.25">
      <c r="A604" s="7">
        <v>11</v>
      </c>
      <c r="B604" s="26" t="s">
        <v>35</v>
      </c>
      <c r="C604" s="8">
        <f t="shared" si="169"/>
        <v>28502.79</v>
      </c>
      <c r="D604" s="8">
        <f t="shared" si="170"/>
        <v>0</v>
      </c>
      <c r="E604" s="8">
        <v>0</v>
      </c>
      <c r="F604" s="8">
        <v>0</v>
      </c>
      <c r="G604" s="8">
        <v>0</v>
      </c>
      <c r="H604" s="8">
        <v>0</v>
      </c>
      <c r="I604" s="8">
        <f t="shared" si="171"/>
        <v>0</v>
      </c>
      <c r="J604" s="5"/>
    </row>
    <row r="605" spans="1:10" x14ac:dyDescent="0.25">
      <c r="A605" s="7">
        <v>12</v>
      </c>
      <c r="B605" s="26" t="s">
        <v>21</v>
      </c>
      <c r="C605" s="8">
        <f t="shared" si="169"/>
        <v>0</v>
      </c>
      <c r="D605" s="8">
        <f t="shared" si="170"/>
        <v>0</v>
      </c>
      <c r="E605" s="8">
        <v>0</v>
      </c>
      <c r="F605" s="8">
        <v>0</v>
      </c>
      <c r="G605" s="8">
        <v>0</v>
      </c>
      <c r="H605" s="8">
        <v>0</v>
      </c>
      <c r="I605" s="8">
        <f t="shared" si="171"/>
        <v>0</v>
      </c>
      <c r="J605" s="5"/>
    </row>
    <row r="606" spans="1:10" x14ac:dyDescent="0.25">
      <c r="A606" s="7">
        <v>13</v>
      </c>
      <c r="B606" s="26" t="s">
        <v>36</v>
      </c>
      <c r="C606" s="8">
        <f t="shared" si="169"/>
        <v>4686</v>
      </c>
      <c r="D606" s="8">
        <f t="shared" si="170"/>
        <v>4686</v>
      </c>
      <c r="E606" s="8">
        <v>4686</v>
      </c>
      <c r="F606" s="8">
        <v>0</v>
      </c>
      <c r="G606" s="8">
        <v>0</v>
      </c>
      <c r="H606" s="8">
        <v>0</v>
      </c>
      <c r="I606" s="8">
        <f t="shared" si="171"/>
        <v>4686</v>
      </c>
      <c r="J606" s="5"/>
    </row>
    <row r="607" spans="1:10" x14ac:dyDescent="0.25">
      <c r="A607" s="7">
        <v>14</v>
      </c>
      <c r="B607" s="26" t="s">
        <v>34</v>
      </c>
      <c r="C607" s="8">
        <f t="shared" si="169"/>
        <v>7704.3</v>
      </c>
      <c r="D607" s="8">
        <f t="shared" si="170"/>
        <v>0</v>
      </c>
      <c r="E607" s="8">
        <v>0</v>
      </c>
      <c r="F607" s="8">
        <v>0</v>
      </c>
      <c r="G607" s="8">
        <v>0</v>
      </c>
      <c r="H607" s="8">
        <v>0</v>
      </c>
      <c r="I607" s="8">
        <f t="shared" si="171"/>
        <v>0</v>
      </c>
      <c r="J607" s="5"/>
    </row>
    <row r="608" spans="1:10" x14ac:dyDescent="0.25">
      <c r="A608" s="7">
        <v>15</v>
      </c>
      <c r="B608" s="26" t="s">
        <v>70</v>
      </c>
      <c r="C608" s="8">
        <f t="shared" si="169"/>
        <v>158500</v>
      </c>
      <c r="D608" s="8">
        <f t="shared" si="170"/>
        <v>0</v>
      </c>
      <c r="E608" s="8">
        <v>0</v>
      </c>
      <c r="F608" s="8">
        <v>0</v>
      </c>
      <c r="G608" s="8">
        <v>0</v>
      </c>
      <c r="H608" s="8">
        <v>0</v>
      </c>
      <c r="I608" s="8">
        <f t="shared" si="171"/>
        <v>0</v>
      </c>
      <c r="J608" s="5"/>
    </row>
    <row r="609" spans="1:10" x14ac:dyDescent="0.25">
      <c r="A609" s="7">
        <v>16</v>
      </c>
      <c r="B609" s="26" t="s">
        <v>38</v>
      </c>
      <c r="C609" s="8">
        <f t="shared" si="169"/>
        <v>1616.8</v>
      </c>
      <c r="D609" s="8">
        <f t="shared" si="170"/>
        <v>0</v>
      </c>
      <c r="E609" s="8">
        <v>0</v>
      </c>
      <c r="F609" s="8">
        <v>0</v>
      </c>
      <c r="G609" s="8">
        <v>0</v>
      </c>
      <c r="H609" s="8">
        <v>0</v>
      </c>
      <c r="I609" s="8">
        <f t="shared" si="171"/>
        <v>0</v>
      </c>
      <c r="J609" s="5"/>
    </row>
    <row r="610" spans="1:10" x14ac:dyDescent="0.25">
      <c r="A610" s="7">
        <v>17</v>
      </c>
      <c r="B610" s="26" t="s">
        <v>40</v>
      </c>
      <c r="C610" s="8">
        <f t="shared" si="169"/>
        <v>1283404</v>
      </c>
      <c r="D610" s="8">
        <f t="shared" si="170"/>
        <v>196000</v>
      </c>
      <c r="E610" s="8">
        <v>196000</v>
      </c>
      <c r="F610" s="8">
        <v>0</v>
      </c>
      <c r="G610" s="8">
        <v>0</v>
      </c>
      <c r="H610" s="8">
        <v>0</v>
      </c>
      <c r="I610" s="8">
        <f t="shared" si="171"/>
        <v>196000</v>
      </c>
      <c r="J610" s="5"/>
    </row>
    <row r="611" spans="1:10" x14ac:dyDescent="0.25">
      <c r="A611" s="7">
        <v>18</v>
      </c>
      <c r="B611" s="26" t="s">
        <v>39</v>
      </c>
      <c r="C611" s="8">
        <f t="shared" si="169"/>
        <v>0.85</v>
      </c>
      <c r="D611" s="8">
        <f t="shared" si="170"/>
        <v>0.85</v>
      </c>
      <c r="E611" s="8">
        <v>0.85</v>
      </c>
      <c r="F611" s="8">
        <v>0</v>
      </c>
      <c r="G611" s="8">
        <v>0</v>
      </c>
      <c r="H611" s="8">
        <v>0</v>
      </c>
      <c r="I611" s="8">
        <f t="shared" si="171"/>
        <v>0.85</v>
      </c>
      <c r="J611" s="5"/>
    </row>
    <row r="612" spans="1:10" x14ac:dyDescent="0.25">
      <c r="A612" s="37" t="s">
        <v>10</v>
      </c>
      <c r="B612" s="37"/>
      <c r="C612" s="8">
        <f>SUM(C594:C611)</f>
        <v>304758315.50000006</v>
      </c>
      <c r="D612" s="8">
        <f t="shared" ref="D612:H612" si="172">SUM(D594:D611)</f>
        <v>29426056.600000001</v>
      </c>
      <c r="E612" s="8">
        <f t="shared" si="172"/>
        <v>29426056.600000001</v>
      </c>
      <c r="F612" s="8">
        <f t="shared" si="172"/>
        <v>0</v>
      </c>
      <c r="G612" s="8">
        <f t="shared" si="172"/>
        <v>0</v>
      </c>
      <c r="H612" s="8">
        <f t="shared" si="172"/>
        <v>0</v>
      </c>
      <c r="I612" s="8">
        <f>SUM(I594:I611)</f>
        <v>29426056.600000001</v>
      </c>
      <c r="J612" s="5"/>
    </row>
    <row r="613" spans="1:10" ht="31.5" x14ac:dyDescent="0.25">
      <c r="A613" s="5" t="s">
        <v>9</v>
      </c>
      <c r="B613" s="9" t="s">
        <v>64</v>
      </c>
      <c r="C613" s="34"/>
      <c r="D613" s="35"/>
      <c r="E613" s="35"/>
      <c r="F613" s="35"/>
      <c r="G613" s="35"/>
      <c r="H613" s="35"/>
      <c r="I613" s="35"/>
      <c r="J613" s="36"/>
    </row>
    <row r="614" spans="1:10" x14ac:dyDescent="0.25">
      <c r="A614" s="7">
        <v>1</v>
      </c>
      <c r="B614" s="6" t="s">
        <v>37</v>
      </c>
      <c r="C614" s="8">
        <f t="shared" ref="C614:C627" si="173">SUM(D614+C541)</f>
        <v>104494589.21000001</v>
      </c>
      <c r="D614" s="8">
        <f t="shared" ref="D614:D627" si="174">SUM(E614,F614)</f>
        <v>8458136.5</v>
      </c>
      <c r="E614" s="8">
        <v>8458136.5</v>
      </c>
      <c r="F614" s="8">
        <v>0</v>
      </c>
      <c r="G614" s="8">
        <v>0</v>
      </c>
      <c r="H614" s="8">
        <v>0</v>
      </c>
      <c r="I614" s="8">
        <f t="shared" ref="I614:I627" si="175">SUM(E614+G614+H614)</f>
        <v>8458136.5</v>
      </c>
      <c r="J614" s="5"/>
    </row>
    <row r="615" spans="1:10" x14ac:dyDescent="0.25">
      <c r="A615" s="7">
        <v>2</v>
      </c>
      <c r="B615" s="6" t="s">
        <v>32</v>
      </c>
      <c r="C615" s="8">
        <f t="shared" si="173"/>
        <v>8835647.1199999992</v>
      </c>
      <c r="D615" s="8">
        <f t="shared" si="174"/>
        <v>678278.14</v>
      </c>
      <c r="E615" s="8">
        <v>678278.14</v>
      </c>
      <c r="F615" s="8">
        <v>0</v>
      </c>
      <c r="G615" s="8">
        <v>0</v>
      </c>
      <c r="H615" s="8">
        <v>0</v>
      </c>
      <c r="I615" s="8">
        <f t="shared" si="175"/>
        <v>678278.14</v>
      </c>
      <c r="J615" s="5"/>
    </row>
    <row r="616" spans="1:10" x14ac:dyDescent="0.25">
      <c r="A616" s="7">
        <v>3</v>
      </c>
      <c r="B616" s="6" t="s">
        <v>41</v>
      </c>
      <c r="C616" s="8">
        <f t="shared" si="173"/>
        <v>605417.28</v>
      </c>
      <c r="D616" s="8">
        <f t="shared" si="174"/>
        <v>0</v>
      </c>
      <c r="E616" s="8">
        <v>0</v>
      </c>
      <c r="F616" s="8">
        <v>0</v>
      </c>
      <c r="G616" s="8">
        <v>0</v>
      </c>
      <c r="H616" s="8">
        <v>0</v>
      </c>
      <c r="I616" s="8">
        <f t="shared" si="175"/>
        <v>0</v>
      </c>
      <c r="J616" s="5"/>
    </row>
    <row r="617" spans="1:10" x14ac:dyDescent="0.25">
      <c r="A617" s="7">
        <v>4</v>
      </c>
      <c r="B617" s="6" t="s">
        <v>21</v>
      </c>
      <c r="C617" s="8">
        <f t="shared" si="173"/>
        <v>56305</v>
      </c>
      <c r="D617" s="8">
        <f t="shared" si="174"/>
        <v>5847.5</v>
      </c>
      <c r="E617" s="8">
        <v>5847.5</v>
      </c>
      <c r="F617" s="8">
        <v>0</v>
      </c>
      <c r="G617" s="8">
        <v>0</v>
      </c>
      <c r="H617" s="8">
        <v>0</v>
      </c>
      <c r="I617" s="8">
        <f t="shared" si="175"/>
        <v>5847.5</v>
      </c>
      <c r="J617" s="5"/>
    </row>
    <row r="618" spans="1:10" x14ac:dyDescent="0.25">
      <c r="A618" s="7">
        <v>5</v>
      </c>
      <c r="B618" s="6" t="s">
        <v>42</v>
      </c>
      <c r="C618" s="8">
        <f t="shared" si="173"/>
        <v>8657950</v>
      </c>
      <c r="D618" s="8">
        <f t="shared" si="174"/>
        <v>818650</v>
      </c>
      <c r="E618" s="8">
        <v>818650</v>
      </c>
      <c r="F618" s="8">
        <v>0</v>
      </c>
      <c r="G618" s="8">
        <v>0</v>
      </c>
      <c r="H618" s="8">
        <v>0</v>
      </c>
      <c r="I618" s="8">
        <f t="shared" si="175"/>
        <v>818650</v>
      </c>
      <c r="J618" s="5"/>
    </row>
    <row r="619" spans="1:10" x14ac:dyDescent="0.25">
      <c r="A619" s="7">
        <v>6</v>
      </c>
      <c r="B619" s="6" t="s">
        <v>35</v>
      </c>
      <c r="C619" s="8">
        <f t="shared" si="173"/>
        <v>2685.86</v>
      </c>
      <c r="D619" s="8">
        <f t="shared" si="174"/>
        <v>0</v>
      </c>
      <c r="E619" s="8">
        <v>0</v>
      </c>
      <c r="F619" s="8">
        <v>0</v>
      </c>
      <c r="G619" s="8">
        <v>0</v>
      </c>
      <c r="H619" s="8">
        <v>0</v>
      </c>
      <c r="I619" s="8">
        <f t="shared" si="175"/>
        <v>0</v>
      </c>
      <c r="J619" s="5"/>
    </row>
    <row r="620" spans="1:10" x14ac:dyDescent="0.25">
      <c r="A620" s="7">
        <v>7</v>
      </c>
      <c r="B620" s="6" t="s">
        <v>79</v>
      </c>
      <c r="C620" s="8">
        <f t="shared" si="173"/>
        <v>214540</v>
      </c>
      <c r="D620" s="8">
        <f t="shared" si="174"/>
        <v>0</v>
      </c>
      <c r="E620" s="8">
        <v>0</v>
      </c>
      <c r="F620" s="8">
        <v>0</v>
      </c>
      <c r="G620" s="8">
        <v>0</v>
      </c>
      <c r="H620" s="8">
        <v>0</v>
      </c>
      <c r="I620" s="8">
        <f t="shared" si="175"/>
        <v>0</v>
      </c>
      <c r="J620" s="5"/>
    </row>
    <row r="621" spans="1:10" x14ac:dyDescent="0.25">
      <c r="A621" s="7">
        <v>8</v>
      </c>
      <c r="B621" s="6" t="s">
        <v>44</v>
      </c>
      <c r="C621" s="8">
        <f t="shared" si="173"/>
        <v>8620560</v>
      </c>
      <c r="D621" s="8">
        <f t="shared" si="174"/>
        <v>721435</v>
      </c>
      <c r="E621" s="8">
        <v>721435</v>
      </c>
      <c r="F621" s="8">
        <v>0</v>
      </c>
      <c r="G621" s="8">
        <v>0</v>
      </c>
      <c r="H621" s="8">
        <v>0</v>
      </c>
      <c r="I621" s="8">
        <f t="shared" si="175"/>
        <v>721435</v>
      </c>
      <c r="J621" s="5"/>
    </row>
    <row r="622" spans="1:10" x14ac:dyDescent="0.25">
      <c r="A622" s="7">
        <v>9</v>
      </c>
      <c r="B622" s="6" t="s">
        <v>45</v>
      </c>
      <c r="C622" s="8">
        <f t="shared" si="173"/>
        <v>0</v>
      </c>
      <c r="D622" s="8">
        <f t="shared" si="174"/>
        <v>0</v>
      </c>
      <c r="E622" s="8">
        <v>0</v>
      </c>
      <c r="F622" s="8">
        <v>0</v>
      </c>
      <c r="G622" s="8">
        <v>0</v>
      </c>
      <c r="H622" s="8">
        <v>0</v>
      </c>
      <c r="I622" s="8">
        <f t="shared" si="175"/>
        <v>0</v>
      </c>
      <c r="J622" s="5"/>
    </row>
    <row r="623" spans="1:10" x14ac:dyDescent="0.25">
      <c r="A623" s="7">
        <v>10</v>
      </c>
      <c r="B623" s="6" t="s">
        <v>33</v>
      </c>
      <c r="C623" s="8">
        <f t="shared" si="173"/>
        <v>0</v>
      </c>
      <c r="D623" s="8">
        <f t="shared" si="174"/>
        <v>0</v>
      </c>
      <c r="E623" s="8">
        <v>0</v>
      </c>
      <c r="F623" s="8">
        <v>0</v>
      </c>
      <c r="G623" s="8">
        <v>0</v>
      </c>
      <c r="H623" s="8">
        <v>0</v>
      </c>
      <c r="I623" s="8">
        <f t="shared" si="175"/>
        <v>0</v>
      </c>
      <c r="J623" s="5"/>
    </row>
    <row r="624" spans="1:10" x14ac:dyDescent="0.25">
      <c r="A624" s="7">
        <v>11</v>
      </c>
      <c r="B624" s="6" t="s">
        <v>25</v>
      </c>
      <c r="C624" s="8">
        <f t="shared" si="173"/>
        <v>1375209</v>
      </c>
      <c r="D624" s="8">
        <f t="shared" si="174"/>
        <v>118569</v>
      </c>
      <c r="E624" s="8">
        <v>118569</v>
      </c>
      <c r="F624" s="8">
        <v>0</v>
      </c>
      <c r="G624" s="8">
        <v>0</v>
      </c>
      <c r="H624" s="8">
        <v>0</v>
      </c>
      <c r="I624" s="8">
        <f t="shared" si="175"/>
        <v>118569</v>
      </c>
      <c r="J624" s="5"/>
    </row>
    <row r="625" spans="1:10" x14ac:dyDescent="0.25">
      <c r="A625" s="7">
        <v>12</v>
      </c>
      <c r="B625" s="6" t="s">
        <v>67</v>
      </c>
      <c r="C625" s="8">
        <f t="shared" si="173"/>
        <v>73668</v>
      </c>
      <c r="D625" s="8">
        <f t="shared" si="174"/>
        <v>0</v>
      </c>
      <c r="E625" s="8">
        <v>0</v>
      </c>
      <c r="F625" s="8">
        <v>0</v>
      </c>
      <c r="G625" s="8">
        <v>0</v>
      </c>
      <c r="H625" s="8">
        <v>0</v>
      </c>
      <c r="I625" s="8">
        <f t="shared" si="175"/>
        <v>0</v>
      </c>
      <c r="J625" s="5"/>
    </row>
    <row r="626" spans="1:10" x14ac:dyDescent="0.25">
      <c r="A626" s="7">
        <v>13</v>
      </c>
      <c r="B626" s="6" t="s">
        <v>68</v>
      </c>
      <c r="C626" s="8">
        <f t="shared" si="173"/>
        <v>0</v>
      </c>
      <c r="D626" s="8">
        <f t="shared" si="174"/>
        <v>0</v>
      </c>
      <c r="E626" s="8">
        <v>0</v>
      </c>
      <c r="F626" s="8">
        <v>0</v>
      </c>
      <c r="G626" s="8">
        <v>0</v>
      </c>
      <c r="H626" s="8">
        <v>0</v>
      </c>
      <c r="I626" s="8">
        <f t="shared" si="175"/>
        <v>0</v>
      </c>
      <c r="J626" s="5"/>
    </row>
    <row r="627" spans="1:10" x14ac:dyDescent="0.25">
      <c r="A627" s="7">
        <v>14</v>
      </c>
      <c r="B627" s="6" t="s">
        <v>66</v>
      </c>
      <c r="C627" s="8">
        <f t="shared" si="173"/>
        <v>0</v>
      </c>
      <c r="D627" s="8">
        <f t="shared" si="174"/>
        <v>0</v>
      </c>
      <c r="E627" s="8">
        <v>0</v>
      </c>
      <c r="F627" s="8">
        <v>0</v>
      </c>
      <c r="G627" s="8">
        <v>0</v>
      </c>
      <c r="H627" s="8">
        <v>0</v>
      </c>
      <c r="I627" s="8">
        <f t="shared" si="175"/>
        <v>0</v>
      </c>
      <c r="J627" s="5"/>
    </row>
    <row r="628" spans="1:10" x14ac:dyDescent="0.25">
      <c r="A628" s="49" t="s">
        <v>65</v>
      </c>
      <c r="B628" s="49"/>
      <c r="C628" s="8">
        <f>SUM(C614:C627)</f>
        <v>132936571.47000001</v>
      </c>
      <c r="D628" s="8">
        <f>SUM(D614:D627)</f>
        <v>10800916.140000001</v>
      </c>
      <c r="E628" s="8">
        <f t="shared" ref="E628:I628" si="176">SUM(E614:E627)</f>
        <v>10800916.140000001</v>
      </c>
      <c r="F628" s="8">
        <f t="shared" si="176"/>
        <v>0</v>
      </c>
      <c r="G628" s="8">
        <f t="shared" si="176"/>
        <v>0</v>
      </c>
      <c r="H628" s="8">
        <f t="shared" si="176"/>
        <v>0</v>
      </c>
      <c r="I628" s="8">
        <f t="shared" si="176"/>
        <v>10800916.140000001</v>
      </c>
      <c r="J628" s="8"/>
    </row>
    <row r="629" spans="1:10" x14ac:dyDescent="0.25">
      <c r="A629" s="5" t="s">
        <v>11</v>
      </c>
      <c r="B629" s="6" t="s">
        <v>12</v>
      </c>
      <c r="C629" s="34"/>
      <c r="D629" s="35"/>
      <c r="E629" s="35"/>
      <c r="F629" s="35"/>
      <c r="G629" s="35"/>
      <c r="H629" s="35"/>
      <c r="I629" s="35"/>
      <c r="J629" s="36"/>
    </row>
    <row r="630" spans="1:10" x14ac:dyDescent="0.25">
      <c r="A630" s="7">
        <v>1</v>
      </c>
      <c r="B630" s="6" t="s">
        <v>46</v>
      </c>
      <c r="C630" s="8">
        <f>SUM(D630+C557)</f>
        <v>421025.40000000008</v>
      </c>
      <c r="D630" s="8">
        <f t="shared" ref="D630:D634" si="177">SUM(E630,F630)</f>
        <v>51667.7</v>
      </c>
      <c r="E630" s="8">
        <v>51667.7</v>
      </c>
      <c r="F630" s="8">
        <v>0</v>
      </c>
      <c r="G630" s="8">
        <v>0</v>
      </c>
      <c r="H630" s="8">
        <v>0</v>
      </c>
      <c r="I630" s="8">
        <f t="shared" ref="I630:I634" si="178">SUM(E630+G630+H630)</f>
        <v>51667.7</v>
      </c>
      <c r="J630" s="5"/>
    </row>
    <row r="631" spans="1:10" x14ac:dyDescent="0.25">
      <c r="A631" s="7">
        <v>2</v>
      </c>
      <c r="B631" s="6" t="s">
        <v>25</v>
      </c>
      <c r="C631" s="8">
        <f>SUM(D631+C558)</f>
        <v>408240</v>
      </c>
      <c r="D631" s="8">
        <f t="shared" si="177"/>
        <v>17700</v>
      </c>
      <c r="E631" s="8">
        <v>17700</v>
      </c>
      <c r="F631" s="8">
        <v>0</v>
      </c>
      <c r="G631" s="8">
        <v>0</v>
      </c>
      <c r="H631" s="8">
        <v>0</v>
      </c>
      <c r="I631" s="8">
        <f t="shared" si="178"/>
        <v>17700</v>
      </c>
      <c r="J631" s="5"/>
    </row>
    <row r="632" spans="1:10" x14ac:dyDescent="0.25">
      <c r="A632" s="7">
        <v>3</v>
      </c>
      <c r="B632" s="6" t="s">
        <v>32</v>
      </c>
      <c r="C632" s="8">
        <f>SUM(D632+C559)</f>
        <v>1525593.75</v>
      </c>
      <c r="D632" s="8">
        <f t="shared" si="177"/>
        <v>0</v>
      </c>
      <c r="E632" s="8">
        <v>0</v>
      </c>
      <c r="F632" s="8">
        <v>0</v>
      </c>
      <c r="G632" s="8">
        <v>0</v>
      </c>
      <c r="H632" s="8">
        <v>0</v>
      </c>
      <c r="I632" s="8">
        <f t="shared" si="178"/>
        <v>0</v>
      </c>
      <c r="J632" s="5"/>
    </row>
    <row r="633" spans="1:10" x14ac:dyDescent="0.25">
      <c r="A633" s="7">
        <v>4</v>
      </c>
      <c r="B633" s="6" t="s">
        <v>44</v>
      </c>
      <c r="C633" s="8">
        <f>SUM(D633+C560)</f>
        <v>1285750</v>
      </c>
      <c r="D633" s="8">
        <f t="shared" si="177"/>
        <v>0</v>
      </c>
      <c r="E633" s="8">
        <v>0</v>
      </c>
      <c r="F633" s="8">
        <v>0</v>
      </c>
      <c r="G633" s="8">
        <v>0</v>
      </c>
      <c r="H633" s="8">
        <v>0</v>
      </c>
      <c r="I633" s="8">
        <f t="shared" si="178"/>
        <v>0</v>
      </c>
      <c r="J633" s="5"/>
    </row>
    <row r="634" spans="1:10" x14ac:dyDescent="0.25">
      <c r="A634" s="7">
        <v>5</v>
      </c>
      <c r="B634" s="6" t="s">
        <v>39</v>
      </c>
      <c r="C634" s="8">
        <f>SUM(D634+C561)</f>
        <v>0</v>
      </c>
      <c r="D634" s="8">
        <f t="shared" si="177"/>
        <v>0</v>
      </c>
      <c r="E634" s="8">
        <v>0</v>
      </c>
      <c r="F634" s="8">
        <v>0</v>
      </c>
      <c r="G634" s="8">
        <v>0</v>
      </c>
      <c r="H634" s="8">
        <v>0</v>
      </c>
      <c r="I634" s="8">
        <f t="shared" si="178"/>
        <v>0</v>
      </c>
      <c r="J634" s="5"/>
    </row>
    <row r="635" spans="1:10" x14ac:dyDescent="0.25">
      <c r="A635" s="37" t="s">
        <v>13</v>
      </c>
      <c r="B635" s="37"/>
      <c r="C635" s="8">
        <f>SUM(C630:C634)</f>
        <v>3640609.1500000004</v>
      </c>
      <c r="D635" s="8">
        <f t="shared" ref="D635" si="179">SUM(D630:D634)</f>
        <v>69367.7</v>
      </c>
      <c r="E635" s="8">
        <f>SUM(E630:E634)</f>
        <v>69367.7</v>
      </c>
      <c r="F635" s="8">
        <f t="shared" ref="F635:I635" si="180">SUM(F630:F634)</f>
        <v>0</v>
      </c>
      <c r="G635" s="8">
        <f t="shared" si="180"/>
        <v>0</v>
      </c>
      <c r="H635" s="8">
        <f t="shared" si="180"/>
        <v>0</v>
      </c>
      <c r="I635" s="8">
        <f t="shared" si="180"/>
        <v>69367.7</v>
      </c>
      <c r="J635" s="8"/>
    </row>
    <row r="636" spans="1:10" x14ac:dyDescent="0.25">
      <c r="A636" s="5" t="s">
        <v>14</v>
      </c>
      <c r="B636" s="6" t="s">
        <v>15</v>
      </c>
      <c r="C636" s="34"/>
      <c r="D636" s="35"/>
      <c r="E636" s="35"/>
      <c r="F636" s="35"/>
      <c r="G636" s="35"/>
      <c r="H636" s="35"/>
      <c r="I636" s="35"/>
      <c r="J636" s="36"/>
    </row>
    <row r="637" spans="1:10" x14ac:dyDescent="0.25">
      <c r="A637" s="7">
        <v>1</v>
      </c>
      <c r="B637" s="6" t="s">
        <v>16</v>
      </c>
      <c r="C637" s="8">
        <f>SUM(D637+C564)</f>
        <v>13357035</v>
      </c>
      <c r="D637" s="8">
        <f t="shared" ref="D637:D638" si="181">SUM(E637,F637)</f>
        <v>838957.5</v>
      </c>
      <c r="E637" s="8">
        <v>838957.5</v>
      </c>
      <c r="F637" s="8">
        <v>0</v>
      </c>
      <c r="G637" s="8">
        <v>0</v>
      </c>
      <c r="H637" s="8">
        <v>0</v>
      </c>
      <c r="I637" s="8">
        <f t="shared" ref="I637:I638" si="182">SUM(E637+G637+H637)</f>
        <v>838957.5</v>
      </c>
      <c r="J637" s="5"/>
    </row>
    <row r="638" spans="1:10" x14ac:dyDescent="0.25">
      <c r="A638" s="7">
        <v>2</v>
      </c>
      <c r="B638" s="6" t="s">
        <v>17</v>
      </c>
      <c r="C638" s="8">
        <f>SUM(D638+C565)</f>
        <v>9243295.6000000015</v>
      </c>
      <c r="D638" s="8">
        <f t="shared" si="181"/>
        <v>906741</v>
      </c>
      <c r="E638" s="8">
        <v>906741</v>
      </c>
      <c r="F638" s="8">
        <v>0</v>
      </c>
      <c r="G638" s="8">
        <v>0</v>
      </c>
      <c r="H638" s="8">
        <v>0</v>
      </c>
      <c r="I638" s="8">
        <f t="shared" si="182"/>
        <v>906741</v>
      </c>
      <c r="J638" s="5"/>
    </row>
    <row r="639" spans="1:10" x14ac:dyDescent="0.25">
      <c r="A639" s="37" t="s">
        <v>18</v>
      </c>
      <c r="B639" s="37"/>
      <c r="C639" s="8">
        <f>SUM(C637:C638)</f>
        <v>22600330.600000001</v>
      </c>
      <c r="D639" s="8">
        <f t="shared" ref="D639" si="183">SUM(D637:D638)</f>
        <v>1745698.5</v>
      </c>
      <c r="E639" s="8">
        <f>SUM(E637:E638)</f>
        <v>1745698.5</v>
      </c>
      <c r="F639" s="8">
        <f t="shared" ref="F639:I639" si="184">SUM(F637:F638)</f>
        <v>0</v>
      </c>
      <c r="G639" s="8">
        <f t="shared" si="184"/>
        <v>0</v>
      </c>
      <c r="H639" s="8">
        <f t="shared" si="184"/>
        <v>0</v>
      </c>
      <c r="I639" s="8">
        <f t="shared" si="184"/>
        <v>1745698.5</v>
      </c>
      <c r="J639" s="8"/>
    </row>
    <row r="640" spans="1:10" x14ac:dyDescent="0.25">
      <c r="A640" s="5" t="s">
        <v>19</v>
      </c>
      <c r="B640" s="6" t="s">
        <v>20</v>
      </c>
      <c r="C640" s="34"/>
      <c r="D640" s="35"/>
      <c r="E640" s="35"/>
      <c r="F640" s="35"/>
      <c r="G640" s="35"/>
      <c r="H640" s="35"/>
      <c r="I640" s="35"/>
      <c r="J640" s="36"/>
    </row>
    <row r="641" spans="1:10" x14ac:dyDescent="0.25">
      <c r="A641" s="7">
        <v>1</v>
      </c>
      <c r="B641" s="6" t="s">
        <v>21</v>
      </c>
      <c r="C641" s="8">
        <f>SUM(D641+C568)</f>
        <v>2950474.4400000004</v>
      </c>
      <c r="D641" s="8">
        <f>SUM(E641,F641)</f>
        <v>369802.23999999999</v>
      </c>
      <c r="E641" s="8">
        <v>369802.23999999999</v>
      </c>
      <c r="F641" s="8">
        <v>0</v>
      </c>
      <c r="G641" s="8">
        <v>0</v>
      </c>
      <c r="H641" s="8">
        <v>0</v>
      </c>
      <c r="I641" s="8">
        <f>SUM(E641+G641+H641)</f>
        <v>369802.23999999999</v>
      </c>
      <c r="J641" s="5"/>
    </row>
    <row r="642" spans="1:10" x14ac:dyDescent="0.25">
      <c r="A642" s="37" t="s">
        <v>22</v>
      </c>
      <c r="B642" s="37"/>
      <c r="C642" s="8">
        <f>SUM(C641)</f>
        <v>2950474.4400000004</v>
      </c>
      <c r="D642" s="8">
        <f t="shared" ref="D642:I642" si="185">SUM(D641)</f>
        <v>369802.23999999999</v>
      </c>
      <c r="E642" s="8">
        <f t="shared" si="185"/>
        <v>369802.23999999999</v>
      </c>
      <c r="F642" s="8">
        <f t="shared" si="185"/>
        <v>0</v>
      </c>
      <c r="G642" s="8">
        <f t="shared" si="185"/>
        <v>0</v>
      </c>
      <c r="H642" s="8">
        <f t="shared" si="185"/>
        <v>0</v>
      </c>
      <c r="I642" s="8">
        <f t="shared" si="185"/>
        <v>369802.23999999999</v>
      </c>
      <c r="J642" s="5"/>
    </row>
    <row r="643" spans="1:10" x14ac:dyDescent="0.25">
      <c r="A643" s="5" t="s">
        <v>23</v>
      </c>
      <c r="B643" s="6" t="s">
        <v>24</v>
      </c>
      <c r="C643" s="34"/>
      <c r="D643" s="35"/>
      <c r="E643" s="35"/>
      <c r="F643" s="35"/>
      <c r="G643" s="35"/>
      <c r="H643" s="35"/>
      <c r="I643" s="35"/>
      <c r="J643" s="36"/>
    </row>
    <row r="644" spans="1:10" x14ac:dyDescent="0.25">
      <c r="A644" s="7">
        <v>1</v>
      </c>
      <c r="B644" s="6" t="s">
        <v>25</v>
      </c>
      <c r="C644" s="8">
        <f>SUM(D644+C571)</f>
        <v>878968</v>
      </c>
      <c r="D644" s="8">
        <f>SUM(E644,F644)</f>
        <v>150880</v>
      </c>
      <c r="E644" s="8">
        <v>150880</v>
      </c>
      <c r="F644" s="8">
        <v>0</v>
      </c>
      <c r="G644" s="8">
        <v>0</v>
      </c>
      <c r="H644" s="8">
        <v>0</v>
      </c>
      <c r="I644" s="8">
        <f>SUM(E644+G644+H644)</f>
        <v>150880</v>
      </c>
      <c r="J644" s="5"/>
    </row>
    <row r="645" spans="1:10" x14ac:dyDescent="0.25">
      <c r="A645" s="37" t="s">
        <v>72</v>
      </c>
      <c r="B645" s="37"/>
      <c r="C645" s="8">
        <f>SUM(C644)</f>
        <v>878968</v>
      </c>
      <c r="D645" s="8">
        <f t="shared" ref="D645:I645" si="186">SUM(D644)</f>
        <v>150880</v>
      </c>
      <c r="E645" s="8">
        <f t="shared" si="186"/>
        <v>150880</v>
      </c>
      <c r="F645" s="8">
        <f t="shared" si="186"/>
        <v>0</v>
      </c>
      <c r="G645" s="8">
        <f t="shared" si="186"/>
        <v>0</v>
      </c>
      <c r="H645" s="8">
        <f t="shared" si="186"/>
        <v>0</v>
      </c>
      <c r="I645" s="8">
        <f t="shared" si="186"/>
        <v>150880</v>
      </c>
      <c r="J645" s="5"/>
    </row>
    <row r="646" spans="1:10" x14ac:dyDescent="0.25">
      <c r="A646" s="37" t="s">
        <v>26</v>
      </c>
      <c r="B646" s="37"/>
      <c r="C646" s="8">
        <f t="shared" ref="C646" si="187">SUM(C612+C628+C635+C639+C642+C645)</f>
        <v>467765269.16000009</v>
      </c>
      <c r="D646" s="8">
        <f>SUM(D612+D628+D635+D639+D642+D645)</f>
        <v>42562721.180000007</v>
      </c>
      <c r="E646" s="8">
        <f>SUM(E612+E628+E635+E639+E642+E645)</f>
        <v>42562721.180000007</v>
      </c>
      <c r="F646" s="8">
        <f t="shared" ref="F646:I646" si="188">SUM(F612+F628+F635+F639+F642+F645)</f>
        <v>0</v>
      </c>
      <c r="G646" s="8">
        <f t="shared" si="188"/>
        <v>0</v>
      </c>
      <c r="H646" s="8">
        <f t="shared" si="188"/>
        <v>0</v>
      </c>
      <c r="I646" s="8">
        <f t="shared" si="188"/>
        <v>42562721.180000007</v>
      </c>
      <c r="J646" s="8"/>
    </row>
    <row r="647" spans="1:10" ht="15.75" customHeight="1" x14ac:dyDescent="0.25">
      <c r="A647" s="38"/>
      <c r="B647" s="38"/>
      <c r="C647" s="38"/>
      <c r="D647" s="38"/>
      <c r="E647" s="38"/>
      <c r="F647" s="38"/>
      <c r="G647" s="38"/>
      <c r="H647" s="38"/>
      <c r="I647" s="38"/>
      <c r="J647" s="39"/>
    </row>
    <row r="648" spans="1:10" x14ac:dyDescent="0.25">
      <c r="A648" s="40" t="s">
        <v>107</v>
      </c>
      <c r="B648" s="41"/>
      <c r="C648" s="10">
        <f>D646</f>
        <v>42562721.180000007</v>
      </c>
      <c r="D648" s="42" t="s">
        <v>53</v>
      </c>
      <c r="E648" s="42"/>
      <c r="F648" s="42"/>
      <c r="G648" s="11" t="s">
        <v>59</v>
      </c>
      <c r="H648" s="10">
        <v>20110.5</v>
      </c>
      <c r="I648" s="11" t="s">
        <v>58</v>
      </c>
      <c r="J648" s="12">
        <v>5389.5</v>
      </c>
    </row>
    <row r="649" spans="1:10" x14ac:dyDescent="0.25">
      <c r="A649" s="13" t="s">
        <v>57</v>
      </c>
      <c r="B649" s="14">
        <v>0</v>
      </c>
      <c r="C649" s="15" t="s">
        <v>56</v>
      </c>
      <c r="D649" s="14">
        <v>0</v>
      </c>
      <c r="E649" s="15" t="s">
        <v>55</v>
      </c>
      <c r="F649" s="14">
        <v>0</v>
      </c>
      <c r="G649" s="15" t="s">
        <v>54</v>
      </c>
      <c r="H649" s="14">
        <v>8754</v>
      </c>
      <c r="I649" s="15" t="s">
        <v>63</v>
      </c>
      <c r="J649" s="16">
        <f>SUM(H648+J648+B649+D649+F649+H649)</f>
        <v>34254</v>
      </c>
    </row>
    <row r="650" spans="1:10" x14ac:dyDescent="0.25">
      <c r="A650" s="43" t="s">
        <v>62</v>
      </c>
      <c r="B650" s="44"/>
      <c r="C650" s="17">
        <f>SUM(E577)</f>
        <v>387802</v>
      </c>
      <c r="D650" s="18" t="s">
        <v>60</v>
      </c>
      <c r="E650" s="17">
        <f>SUM(J649+C650)</f>
        <v>422056</v>
      </c>
      <c r="F650" s="45" t="s">
        <v>61</v>
      </c>
      <c r="G650" s="45"/>
      <c r="H650" s="45"/>
      <c r="I650" s="19"/>
      <c r="J650" s="20"/>
    </row>
    <row r="651" spans="1:10" x14ac:dyDescent="0.25">
      <c r="A651" s="21" t="s">
        <v>71</v>
      </c>
      <c r="B651" s="31" t="s">
        <v>121</v>
      </c>
      <c r="C651" s="31"/>
      <c r="D651" s="31"/>
      <c r="E651" s="31"/>
      <c r="F651" s="31"/>
      <c r="G651" s="31"/>
      <c r="H651" s="31"/>
      <c r="I651" s="31"/>
      <c r="J651" s="31"/>
    </row>
    <row r="652" spans="1:10" x14ac:dyDescent="0.25">
      <c r="A652" s="22"/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x14ac:dyDescent="0.25">
      <c r="A653" s="22"/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x14ac:dyDescent="0.25">
      <c r="A654" s="22"/>
      <c r="B654" s="25"/>
      <c r="C654" s="25"/>
      <c r="D654" s="25"/>
      <c r="E654" s="25"/>
      <c r="F654" s="25"/>
      <c r="G654" s="25"/>
      <c r="H654" s="25"/>
      <c r="I654" s="25"/>
      <c r="J654" s="25"/>
    </row>
    <row r="655" spans="1:10" x14ac:dyDescent="0.25">
      <c r="B655" s="22"/>
      <c r="C655" s="22"/>
      <c r="D655" s="22"/>
      <c r="E655" s="22"/>
      <c r="F655" s="22"/>
      <c r="G655" s="22"/>
      <c r="H655" s="22"/>
      <c r="I655" s="22"/>
      <c r="J655" s="22"/>
    </row>
    <row r="657" spans="1:10" ht="16.5" x14ac:dyDescent="0.25">
      <c r="A657" s="33" t="s">
        <v>47</v>
      </c>
      <c r="B657" s="33"/>
      <c r="C657" s="24"/>
      <c r="D657" s="33" t="s">
        <v>48</v>
      </c>
      <c r="E657" s="33"/>
      <c r="F657" s="33"/>
      <c r="G657" s="24"/>
      <c r="H657" s="33" t="s">
        <v>49</v>
      </c>
      <c r="I657" s="33"/>
      <c r="J657" s="33"/>
    </row>
    <row r="658" spans="1:10" ht="16.5" customHeight="1" x14ac:dyDescent="0.25"/>
    <row r="659" spans="1:10" ht="21.75" x14ac:dyDescent="0.25">
      <c r="A659" s="50" t="s">
        <v>0</v>
      </c>
      <c r="B659" s="50"/>
      <c r="C659" s="50"/>
      <c r="D659" s="50"/>
      <c r="E659" s="50"/>
      <c r="F659" s="50"/>
      <c r="G659" s="50"/>
      <c r="H659" s="50"/>
      <c r="I659" s="50"/>
      <c r="J659" s="50"/>
    </row>
    <row r="660" spans="1:10" ht="19.5" x14ac:dyDescent="0.25">
      <c r="A660" s="51" t="s">
        <v>1</v>
      </c>
      <c r="B660" s="51"/>
      <c r="C660" s="51"/>
      <c r="D660" s="51"/>
      <c r="E660" s="51"/>
      <c r="F660" s="51"/>
      <c r="G660" s="51"/>
      <c r="H660" s="51"/>
      <c r="I660" s="51"/>
      <c r="J660" s="51"/>
    </row>
    <row r="661" spans="1:10" ht="19.5" x14ac:dyDescent="0.25">
      <c r="A661" s="52" t="s">
        <v>130</v>
      </c>
      <c r="B661" s="52"/>
      <c r="C661" s="52"/>
      <c r="D661" s="52"/>
      <c r="E661" s="52"/>
      <c r="F661" s="52"/>
      <c r="G661" s="52"/>
      <c r="H661" s="52"/>
      <c r="I661" s="52"/>
      <c r="J661" s="52"/>
    </row>
    <row r="662" spans="1:10" ht="16.5" x14ac:dyDescent="0.25">
      <c r="A662" s="53" t="s">
        <v>2</v>
      </c>
      <c r="B662" s="53" t="s">
        <v>3</v>
      </c>
      <c r="C662" s="53" t="s">
        <v>4</v>
      </c>
      <c r="D662" s="54" t="s">
        <v>108</v>
      </c>
      <c r="E662" s="54" t="s">
        <v>109</v>
      </c>
      <c r="F662" s="54" t="s">
        <v>110</v>
      </c>
      <c r="G662" s="53" t="s">
        <v>69</v>
      </c>
      <c r="H662" s="53"/>
      <c r="I662" s="54" t="s">
        <v>5</v>
      </c>
      <c r="J662" s="53" t="s">
        <v>6</v>
      </c>
    </row>
    <row r="663" spans="1:10" ht="33" x14ac:dyDescent="0.25">
      <c r="A663" s="53"/>
      <c r="B663" s="53"/>
      <c r="C663" s="53"/>
      <c r="D663" s="54"/>
      <c r="E663" s="54"/>
      <c r="F663" s="54"/>
      <c r="G663" s="2" t="s">
        <v>73</v>
      </c>
      <c r="H663" s="3" t="s">
        <v>74</v>
      </c>
      <c r="I663" s="54"/>
      <c r="J663" s="53"/>
    </row>
    <row r="664" spans="1:10" ht="16.5" x14ac:dyDescent="0.25">
      <c r="A664" s="4">
        <v>1</v>
      </c>
      <c r="B664" s="4">
        <v>2</v>
      </c>
      <c r="C664" s="4">
        <v>3</v>
      </c>
      <c r="D664" s="4" t="s">
        <v>50</v>
      </c>
      <c r="E664" s="4">
        <v>5</v>
      </c>
      <c r="F664" s="4">
        <v>6</v>
      </c>
      <c r="G664" s="4">
        <v>7</v>
      </c>
      <c r="H664" s="4">
        <v>8</v>
      </c>
      <c r="I664" s="4" t="s">
        <v>51</v>
      </c>
      <c r="J664" s="4">
        <v>10</v>
      </c>
    </row>
    <row r="665" spans="1:10" x14ac:dyDescent="0.25">
      <c r="A665" s="46"/>
      <c r="B665" s="47"/>
      <c r="C665" s="47"/>
      <c r="D665" s="47"/>
      <c r="E665" s="47"/>
      <c r="F665" s="47"/>
      <c r="G665" s="47"/>
      <c r="H665" s="47"/>
      <c r="I665" s="47"/>
      <c r="J665" s="48"/>
    </row>
    <row r="666" spans="1:10" x14ac:dyDescent="0.25">
      <c r="A666" s="5" t="s">
        <v>7</v>
      </c>
      <c r="B666" s="6" t="s">
        <v>8</v>
      </c>
      <c r="C666" s="46"/>
      <c r="D666" s="47"/>
      <c r="E666" s="47"/>
      <c r="F666" s="47"/>
      <c r="G666" s="47"/>
      <c r="H666" s="47"/>
      <c r="I666" s="47"/>
      <c r="J666" s="48"/>
    </row>
    <row r="667" spans="1:10" x14ac:dyDescent="0.25">
      <c r="A667" s="7">
        <v>1</v>
      </c>
      <c r="B667" s="26" t="s">
        <v>27</v>
      </c>
      <c r="C667" s="8">
        <f t="shared" ref="C667:C684" si="189">SUM(D667+C594)</f>
        <v>58572467.93</v>
      </c>
      <c r="D667" s="8">
        <f>SUM(E667,F667)</f>
        <v>5026521.5</v>
      </c>
      <c r="E667" s="8">
        <v>5026521.5</v>
      </c>
      <c r="F667" s="8">
        <v>0</v>
      </c>
      <c r="G667" s="8">
        <v>0</v>
      </c>
      <c r="H667" s="8">
        <v>0</v>
      </c>
      <c r="I667" s="8">
        <f>SUM(E667+G667+H667)</f>
        <v>5026521.5</v>
      </c>
      <c r="J667" s="5"/>
    </row>
    <row r="668" spans="1:10" x14ac:dyDescent="0.25">
      <c r="A668" s="7">
        <v>2</v>
      </c>
      <c r="B668" s="26" t="s">
        <v>28</v>
      </c>
      <c r="C668" s="8">
        <f t="shared" si="189"/>
        <v>55202161.909999996</v>
      </c>
      <c r="D668" s="8">
        <f>SUM(E668,F668)</f>
        <v>4762807</v>
      </c>
      <c r="E668" s="8">
        <v>4748221</v>
      </c>
      <c r="F668" s="8">
        <v>14586</v>
      </c>
      <c r="G668" s="8">
        <v>0</v>
      </c>
      <c r="H668" s="8">
        <v>0</v>
      </c>
      <c r="I668" s="8">
        <f>SUM(E668+G668+H668)</f>
        <v>4748221</v>
      </c>
      <c r="J668" s="5"/>
    </row>
    <row r="669" spans="1:10" x14ac:dyDescent="0.25">
      <c r="A669" s="7">
        <v>3</v>
      </c>
      <c r="B669" s="26" t="s">
        <v>29</v>
      </c>
      <c r="C669" s="8">
        <f t="shared" si="189"/>
        <v>161448844.62</v>
      </c>
      <c r="D669" s="8">
        <f>SUM(E669,F669)</f>
        <v>7110290</v>
      </c>
      <c r="E669" s="8">
        <v>6895350</v>
      </c>
      <c r="F669" s="8">
        <v>214940</v>
      </c>
      <c r="G669" s="8">
        <v>0</v>
      </c>
      <c r="H669" s="8">
        <v>0</v>
      </c>
      <c r="I669" s="8">
        <f>SUM(E669+G669+H669)</f>
        <v>6895350</v>
      </c>
      <c r="J669" s="5"/>
    </row>
    <row r="670" spans="1:10" x14ac:dyDescent="0.25">
      <c r="A670" s="7">
        <v>4</v>
      </c>
      <c r="B670" s="26" t="s">
        <v>30</v>
      </c>
      <c r="C670" s="8">
        <f t="shared" si="189"/>
        <v>3833259.9</v>
      </c>
      <c r="D670" s="8">
        <f>SUM(E670,F670)</f>
        <v>247280</v>
      </c>
      <c r="E670" s="8">
        <v>247280</v>
      </c>
      <c r="F670" s="8">
        <v>0</v>
      </c>
      <c r="G670" s="8">
        <v>0</v>
      </c>
      <c r="H670" s="8">
        <v>0</v>
      </c>
      <c r="I670" s="8">
        <f>SUM(E670+G670+H670)</f>
        <v>247280</v>
      </c>
      <c r="J670" s="5"/>
    </row>
    <row r="671" spans="1:10" x14ac:dyDescent="0.25">
      <c r="A671" s="7">
        <v>5</v>
      </c>
      <c r="B671" s="26" t="s">
        <v>25</v>
      </c>
      <c r="C671" s="8">
        <f t="shared" si="189"/>
        <v>5544788.4000000004</v>
      </c>
      <c r="D671" s="8">
        <f t="shared" ref="D671:D684" si="190">SUM(E671,F671)</f>
        <v>328006</v>
      </c>
      <c r="E671" s="8">
        <v>327394</v>
      </c>
      <c r="F671" s="8">
        <v>612</v>
      </c>
      <c r="G671" s="8">
        <v>0</v>
      </c>
      <c r="H671" s="8">
        <v>0</v>
      </c>
      <c r="I671" s="8">
        <f t="shared" ref="I671:I684" si="191">SUM(E671+G671+H671)</f>
        <v>327394</v>
      </c>
      <c r="J671" s="5"/>
    </row>
    <row r="672" spans="1:10" x14ac:dyDescent="0.25">
      <c r="A672" s="7">
        <v>6</v>
      </c>
      <c r="B672" s="26" t="s">
        <v>32</v>
      </c>
      <c r="C672" s="8">
        <f t="shared" si="189"/>
        <v>26490162.5</v>
      </c>
      <c r="D672" s="8">
        <f t="shared" si="190"/>
        <v>1200562.5</v>
      </c>
      <c r="E672" s="8">
        <v>1200562.5</v>
      </c>
      <c r="F672" s="8">
        <v>0</v>
      </c>
      <c r="G672" s="8">
        <v>0</v>
      </c>
      <c r="H672" s="8">
        <v>0</v>
      </c>
      <c r="I672" s="8">
        <f t="shared" si="191"/>
        <v>1200562.5</v>
      </c>
      <c r="J672" s="5"/>
    </row>
    <row r="673" spans="1:10" x14ac:dyDescent="0.25">
      <c r="A673" s="7">
        <v>7</v>
      </c>
      <c r="B673" s="26" t="s">
        <v>31</v>
      </c>
      <c r="C673" s="8">
        <f t="shared" si="189"/>
        <v>9653462.5</v>
      </c>
      <c r="D673" s="8">
        <f t="shared" si="190"/>
        <v>870375</v>
      </c>
      <c r="E673" s="8">
        <v>870375</v>
      </c>
      <c r="F673" s="8">
        <v>0</v>
      </c>
      <c r="G673" s="8">
        <v>0</v>
      </c>
      <c r="H673" s="8">
        <v>0</v>
      </c>
      <c r="I673" s="8">
        <f t="shared" si="191"/>
        <v>870375</v>
      </c>
      <c r="J673" s="5"/>
    </row>
    <row r="674" spans="1:10" x14ac:dyDescent="0.25">
      <c r="A674" s="7">
        <v>8</v>
      </c>
      <c r="B674" s="26" t="s">
        <v>33</v>
      </c>
      <c r="C674" s="8">
        <f t="shared" si="189"/>
        <v>820540</v>
      </c>
      <c r="D674" s="8">
        <f t="shared" si="190"/>
        <v>52045</v>
      </c>
      <c r="E674" s="8">
        <v>52045</v>
      </c>
      <c r="F674" s="8">
        <v>0</v>
      </c>
      <c r="G674" s="8">
        <v>0</v>
      </c>
      <c r="H674" s="8">
        <v>0</v>
      </c>
      <c r="I674" s="8">
        <f t="shared" si="191"/>
        <v>52045</v>
      </c>
      <c r="J674" s="5"/>
    </row>
    <row r="675" spans="1:10" x14ac:dyDescent="0.25">
      <c r="A675" s="7">
        <v>9</v>
      </c>
      <c r="B675" s="26" t="s">
        <v>52</v>
      </c>
      <c r="C675" s="8">
        <f t="shared" si="189"/>
        <v>1378900</v>
      </c>
      <c r="D675" s="8">
        <f t="shared" si="190"/>
        <v>72800</v>
      </c>
      <c r="E675" s="8">
        <v>72800</v>
      </c>
      <c r="F675" s="8">
        <v>0</v>
      </c>
      <c r="G675" s="8">
        <v>0</v>
      </c>
      <c r="H675" s="8">
        <v>0</v>
      </c>
      <c r="I675" s="8">
        <f t="shared" si="191"/>
        <v>72800</v>
      </c>
      <c r="J675" s="5"/>
    </row>
    <row r="676" spans="1:10" x14ac:dyDescent="0.25">
      <c r="A676" s="7">
        <v>10</v>
      </c>
      <c r="B676" s="26" t="s">
        <v>37</v>
      </c>
      <c r="C676" s="8">
        <f t="shared" si="189"/>
        <v>0</v>
      </c>
      <c r="D676" s="8">
        <f t="shared" si="190"/>
        <v>0</v>
      </c>
      <c r="E676" s="8">
        <v>0</v>
      </c>
      <c r="F676" s="8">
        <v>0</v>
      </c>
      <c r="G676" s="8">
        <v>0</v>
      </c>
      <c r="H676" s="8">
        <v>0</v>
      </c>
      <c r="I676" s="8">
        <f t="shared" si="191"/>
        <v>0</v>
      </c>
      <c r="J676" s="5"/>
    </row>
    <row r="677" spans="1:10" x14ac:dyDescent="0.25">
      <c r="A677" s="7">
        <v>11</v>
      </c>
      <c r="B677" s="26" t="s">
        <v>35</v>
      </c>
      <c r="C677" s="8">
        <f t="shared" si="189"/>
        <v>28502.79</v>
      </c>
      <c r="D677" s="8">
        <f t="shared" si="190"/>
        <v>0</v>
      </c>
      <c r="E677" s="8">
        <v>0</v>
      </c>
      <c r="F677" s="8">
        <v>0</v>
      </c>
      <c r="G677" s="8">
        <v>0</v>
      </c>
      <c r="H677" s="8">
        <v>0</v>
      </c>
      <c r="I677" s="8">
        <f t="shared" si="191"/>
        <v>0</v>
      </c>
      <c r="J677" s="5"/>
    </row>
    <row r="678" spans="1:10" x14ac:dyDescent="0.25">
      <c r="A678" s="7">
        <v>12</v>
      </c>
      <c r="B678" s="26" t="s">
        <v>21</v>
      </c>
      <c r="C678" s="8">
        <f t="shared" si="189"/>
        <v>0</v>
      </c>
      <c r="D678" s="8">
        <f t="shared" si="190"/>
        <v>0</v>
      </c>
      <c r="E678" s="8">
        <v>0</v>
      </c>
      <c r="F678" s="8">
        <v>0</v>
      </c>
      <c r="G678" s="8">
        <v>0</v>
      </c>
      <c r="H678" s="8">
        <v>0</v>
      </c>
      <c r="I678" s="8">
        <f t="shared" si="191"/>
        <v>0</v>
      </c>
      <c r="J678" s="5"/>
    </row>
    <row r="679" spans="1:10" x14ac:dyDescent="0.25">
      <c r="A679" s="7">
        <v>13</v>
      </c>
      <c r="B679" s="26" t="s">
        <v>36</v>
      </c>
      <c r="C679" s="8">
        <f t="shared" si="189"/>
        <v>4686</v>
      </c>
      <c r="D679" s="8">
        <f t="shared" si="190"/>
        <v>0</v>
      </c>
      <c r="E679" s="8">
        <v>0</v>
      </c>
      <c r="F679" s="8">
        <v>0</v>
      </c>
      <c r="G679" s="8">
        <v>0</v>
      </c>
      <c r="H679" s="8">
        <v>0</v>
      </c>
      <c r="I679" s="8">
        <f t="shared" si="191"/>
        <v>0</v>
      </c>
      <c r="J679" s="5"/>
    </row>
    <row r="680" spans="1:10" x14ac:dyDescent="0.25">
      <c r="A680" s="7">
        <v>14</v>
      </c>
      <c r="B680" s="26" t="s">
        <v>34</v>
      </c>
      <c r="C680" s="8">
        <f t="shared" si="189"/>
        <v>7704.3</v>
      </c>
      <c r="D680" s="8">
        <f t="shared" si="190"/>
        <v>0</v>
      </c>
      <c r="E680" s="8">
        <v>0</v>
      </c>
      <c r="F680" s="8">
        <v>0</v>
      </c>
      <c r="G680" s="8">
        <v>0</v>
      </c>
      <c r="H680" s="8">
        <v>0</v>
      </c>
      <c r="I680" s="8">
        <f t="shared" si="191"/>
        <v>0</v>
      </c>
      <c r="J680" s="5"/>
    </row>
    <row r="681" spans="1:10" x14ac:dyDescent="0.25">
      <c r="A681" s="7">
        <v>15</v>
      </c>
      <c r="B681" s="26" t="s">
        <v>70</v>
      </c>
      <c r="C681" s="8">
        <f t="shared" si="189"/>
        <v>158500</v>
      </c>
      <c r="D681" s="8">
        <f t="shared" si="190"/>
        <v>0</v>
      </c>
      <c r="E681" s="8">
        <v>0</v>
      </c>
      <c r="F681" s="8">
        <v>0</v>
      </c>
      <c r="G681" s="8">
        <v>0</v>
      </c>
      <c r="H681" s="8">
        <v>0</v>
      </c>
      <c r="I681" s="8">
        <f t="shared" si="191"/>
        <v>0</v>
      </c>
      <c r="J681" s="5"/>
    </row>
    <row r="682" spans="1:10" x14ac:dyDescent="0.25">
      <c r="A682" s="7">
        <v>16</v>
      </c>
      <c r="B682" s="26" t="s">
        <v>38</v>
      </c>
      <c r="C682" s="8">
        <f t="shared" si="189"/>
        <v>1616.8</v>
      </c>
      <c r="D682" s="8">
        <f t="shared" si="190"/>
        <v>0</v>
      </c>
      <c r="E682" s="8">
        <v>0</v>
      </c>
      <c r="F682" s="8">
        <v>0</v>
      </c>
      <c r="G682" s="8">
        <v>0</v>
      </c>
      <c r="H682" s="8">
        <v>0</v>
      </c>
      <c r="I682" s="8">
        <f t="shared" si="191"/>
        <v>0</v>
      </c>
      <c r="J682" s="5"/>
    </row>
    <row r="683" spans="1:10" x14ac:dyDescent="0.25">
      <c r="A683" s="7">
        <v>17</v>
      </c>
      <c r="B683" s="26" t="s">
        <v>40</v>
      </c>
      <c r="C683" s="8">
        <f t="shared" si="189"/>
        <v>1453654</v>
      </c>
      <c r="D683" s="8">
        <f t="shared" si="190"/>
        <v>170250</v>
      </c>
      <c r="E683" s="8">
        <v>170250</v>
      </c>
      <c r="F683" s="8">
        <v>0</v>
      </c>
      <c r="G683" s="8">
        <v>0</v>
      </c>
      <c r="H683" s="8">
        <v>0</v>
      </c>
      <c r="I683" s="8">
        <f t="shared" si="191"/>
        <v>170250</v>
      </c>
      <c r="J683" s="5"/>
    </row>
    <row r="684" spans="1:10" x14ac:dyDescent="0.25">
      <c r="A684" s="7">
        <v>18</v>
      </c>
      <c r="B684" s="26" t="s">
        <v>39</v>
      </c>
      <c r="C684" s="8">
        <f t="shared" si="189"/>
        <v>0.85</v>
      </c>
      <c r="D684" s="8">
        <f t="shared" si="190"/>
        <v>0</v>
      </c>
      <c r="E684" s="8">
        <v>0</v>
      </c>
      <c r="F684" s="8">
        <v>0</v>
      </c>
      <c r="G684" s="8">
        <v>0</v>
      </c>
      <c r="H684" s="8">
        <v>0</v>
      </c>
      <c r="I684" s="8">
        <f t="shared" si="191"/>
        <v>0</v>
      </c>
      <c r="J684" s="5"/>
    </row>
    <row r="685" spans="1:10" x14ac:dyDescent="0.25">
      <c r="A685" s="37" t="s">
        <v>10</v>
      </c>
      <c r="B685" s="37"/>
      <c r="C685" s="8">
        <f>SUM(C667:C684)</f>
        <v>324599252.50000006</v>
      </c>
      <c r="D685" s="8">
        <f t="shared" ref="D685:H685" si="192">SUM(D667:D684)</f>
        <v>19840937</v>
      </c>
      <c r="E685" s="8">
        <f t="shared" si="192"/>
        <v>19610799</v>
      </c>
      <c r="F685" s="8">
        <f t="shared" si="192"/>
        <v>230138</v>
      </c>
      <c r="G685" s="8">
        <f t="shared" si="192"/>
        <v>0</v>
      </c>
      <c r="H685" s="8">
        <f t="shared" si="192"/>
        <v>0</v>
      </c>
      <c r="I685" s="8">
        <f>SUM(I667:I684)</f>
        <v>19610799</v>
      </c>
      <c r="J685" s="5"/>
    </row>
    <row r="686" spans="1:10" ht="31.5" x14ac:dyDescent="0.25">
      <c r="A686" s="5" t="s">
        <v>9</v>
      </c>
      <c r="B686" s="9" t="s">
        <v>64</v>
      </c>
      <c r="C686" s="34"/>
      <c r="D686" s="35"/>
      <c r="E686" s="35"/>
      <c r="F686" s="35"/>
      <c r="G686" s="35"/>
      <c r="H686" s="35"/>
      <c r="I686" s="35"/>
      <c r="J686" s="36"/>
    </row>
    <row r="687" spans="1:10" x14ac:dyDescent="0.25">
      <c r="A687" s="7">
        <v>1</v>
      </c>
      <c r="B687" s="6" t="s">
        <v>37</v>
      </c>
      <c r="C687" s="8">
        <f t="shared" ref="C687:C700" si="193">SUM(D687+C614)</f>
        <v>111347992.91000001</v>
      </c>
      <c r="D687" s="8">
        <f t="shared" ref="D687:D700" si="194">SUM(E687,F687)</f>
        <v>6853403.7000000002</v>
      </c>
      <c r="E687" s="8">
        <v>6853403.7000000002</v>
      </c>
      <c r="F687" s="8">
        <v>0</v>
      </c>
      <c r="G687" s="8">
        <v>0</v>
      </c>
      <c r="H687" s="8">
        <v>0</v>
      </c>
      <c r="I687" s="8">
        <f t="shared" ref="I687:I700" si="195">SUM(E687+G687+H687)</f>
        <v>6853403.7000000002</v>
      </c>
      <c r="J687" s="5"/>
    </row>
    <row r="688" spans="1:10" x14ac:dyDescent="0.25">
      <c r="A688" s="7">
        <v>2</v>
      </c>
      <c r="B688" s="6" t="s">
        <v>32</v>
      </c>
      <c r="C688" s="8">
        <f t="shared" si="193"/>
        <v>10224184.629999999</v>
      </c>
      <c r="D688" s="8">
        <f t="shared" si="194"/>
        <v>1388537.51</v>
      </c>
      <c r="E688" s="8">
        <v>1388537.51</v>
      </c>
      <c r="F688" s="8">
        <v>0</v>
      </c>
      <c r="G688" s="8">
        <v>0</v>
      </c>
      <c r="H688" s="8">
        <v>0</v>
      </c>
      <c r="I688" s="8">
        <f t="shared" si="195"/>
        <v>1388537.51</v>
      </c>
      <c r="J688" s="5"/>
    </row>
    <row r="689" spans="1:10" x14ac:dyDescent="0.25">
      <c r="A689" s="7">
        <v>3</v>
      </c>
      <c r="B689" s="6" t="s">
        <v>41</v>
      </c>
      <c r="C689" s="8">
        <f t="shared" si="193"/>
        <v>605417.28</v>
      </c>
      <c r="D689" s="8">
        <f t="shared" si="194"/>
        <v>0</v>
      </c>
      <c r="E689" s="8">
        <v>0</v>
      </c>
      <c r="F689" s="8">
        <v>0</v>
      </c>
      <c r="G689" s="8">
        <v>0</v>
      </c>
      <c r="H689" s="8">
        <v>0</v>
      </c>
      <c r="I689" s="8">
        <f t="shared" si="195"/>
        <v>0</v>
      </c>
      <c r="J689" s="5"/>
    </row>
    <row r="690" spans="1:10" x14ac:dyDescent="0.25">
      <c r="A690" s="7">
        <v>4</v>
      </c>
      <c r="B690" s="6" t="s">
        <v>21</v>
      </c>
      <c r="C690" s="8">
        <f t="shared" si="193"/>
        <v>61427.5</v>
      </c>
      <c r="D690" s="8">
        <f t="shared" si="194"/>
        <v>5122.5</v>
      </c>
      <c r="E690" s="8">
        <v>5122.5</v>
      </c>
      <c r="F690" s="8">
        <v>0</v>
      </c>
      <c r="G690" s="8">
        <v>0</v>
      </c>
      <c r="H690" s="8">
        <v>0</v>
      </c>
      <c r="I690" s="8">
        <f t="shared" si="195"/>
        <v>5122.5</v>
      </c>
      <c r="J690" s="5"/>
    </row>
    <row r="691" spans="1:10" x14ac:dyDescent="0.25">
      <c r="A691" s="7">
        <v>5</v>
      </c>
      <c r="B691" s="6" t="s">
        <v>42</v>
      </c>
      <c r="C691" s="8">
        <f t="shared" si="193"/>
        <v>11854850</v>
      </c>
      <c r="D691" s="8">
        <f t="shared" si="194"/>
        <v>3196900</v>
      </c>
      <c r="E691" s="8">
        <v>3196900</v>
      </c>
      <c r="F691" s="8">
        <v>0</v>
      </c>
      <c r="G691" s="8">
        <v>0</v>
      </c>
      <c r="H691" s="8">
        <v>0</v>
      </c>
      <c r="I691" s="8">
        <f t="shared" si="195"/>
        <v>3196900</v>
      </c>
      <c r="J691" s="5"/>
    </row>
    <row r="692" spans="1:10" x14ac:dyDescent="0.25">
      <c r="A692" s="7">
        <v>6</v>
      </c>
      <c r="B692" s="6" t="s">
        <v>35</v>
      </c>
      <c r="C692" s="8">
        <f t="shared" si="193"/>
        <v>2685.86</v>
      </c>
      <c r="D692" s="8">
        <f t="shared" si="194"/>
        <v>0</v>
      </c>
      <c r="E692" s="8">
        <v>0</v>
      </c>
      <c r="F692" s="8">
        <v>0</v>
      </c>
      <c r="G692" s="8">
        <v>0</v>
      </c>
      <c r="H692" s="8">
        <v>0</v>
      </c>
      <c r="I692" s="8">
        <f t="shared" si="195"/>
        <v>0</v>
      </c>
      <c r="J692" s="5"/>
    </row>
    <row r="693" spans="1:10" x14ac:dyDescent="0.25">
      <c r="A693" s="7">
        <v>7</v>
      </c>
      <c r="B693" s="6" t="s">
        <v>79</v>
      </c>
      <c r="C693" s="8">
        <f t="shared" si="193"/>
        <v>214540</v>
      </c>
      <c r="D693" s="8">
        <f t="shared" si="194"/>
        <v>0</v>
      </c>
      <c r="E693" s="8">
        <v>0</v>
      </c>
      <c r="F693" s="8">
        <v>0</v>
      </c>
      <c r="G693" s="8">
        <v>0</v>
      </c>
      <c r="H693" s="8">
        <v>0</v>
      </c>
      <c r="I693" s="8">
        <f t="shared" si="195"/>
        <v>0</v>
      </c>
      <c r="J693" s="5"/>
    </row>
    <row r="694" spans="1:10" x14ac:dyDescent="0.25">
      <c r="A694" s="7">
        <v>8</v>
      </c>
      <c r="B694" s="6" t="s">
        <v>44</v>
      </c>
      <c r="C694" s="8">
        <f t="shared" si="193"/>
        <v>10021575</v>
      </c>
      <c r="D694" s="8">
        <f t="shared" si="194"/>
        <v>1401015</v>
      </c>
      <c r="E694" s="8">
        <v>1401015</v>
      </c>
      <c r="F694" s="8">
        <v>0</v>
      </c>
      <c r="G694" s="8">
        <v>0</v>
      </c>
      <c r="H694" s="8">
        <v>0</v>
      </c>
      <c r="I694" s="8">
        <f t="shared" si="195"/>
        <v>1401015</v>
      </c>
      <c r="J694" s="5"/>
    </row>
    <row r="695" spans="1:10" x14ac:dyDescent="0.25">
      <c r="A695" s="7">
        <v>9</v>
      </c>
      <c r="B695" s="6" t="s">
        <v>45</v>
      </c>
      <c r="C695" s="8">
        <f t="shared" si="193"/>
        <v>0</v>
      </c>
      <c r="D695" s="8">
        <f t="shared" si="194"/>
        <v>0</v>
      </c>
      <c r="E695" s="8">
        <v>0</v>
      </c>
      <c r="F695" s="8">
        <v>0</v>
      </c>
      <c r="G695" s="8">
        <v>0</v>
      </c>
      <c r="H695" s="8">
        <v>0</v>
      </c>
      <c r="I695" s="8">
        <f t="shared" si="195"/>
        <v>0</v>
      </c>
      <c r="J695" s="5"/>
    </row>
    <row r="696" spans="1:10" x14ac:dyDescent="0.25">
      <c r="A696" s="7">
        <v>10</v>
      </c>
      <c r="B696" s="6" t="s">
        <v>33</v>
      </c>
      <c r="C696" s="8">
        <f t="shared" si="193"/>
        <v>0</v>
      </c>
      <c r="D696" s="8">
        <f t="shared" si="194"/>
        <v>0</v>
      </c>
      <c r="E696" s="8">
        <v>0</v>
      </c>
      <c r="F696" s="8">
        <v>0</v>
      </c>
      <c r="G696" s="8">
        <v>0</v>
      </c>
      <c r="H696" s="8">
        <v>0</v>
      </c>
      <c r="I696" s="8">
        <f t="shared" si="195"/>
        <v>0</v>
      </c>
      <c r="J696" s="5"/>
    </row>
    <row r="697" spans="1:10" x14ac:dyDescent="0.25">
      <c r="A697" s="7">
        <v>11</v>
      </c>
      <c r="B697" s="6" t="s">
        <v>25</v>
      </c>
      <c r="C697" s="8">
        <f t="shared" si="193"/>
        <v>1580502</v>
      </c>
      <c r="D697" s="8">
        <f t="shared" si="194"/>
        <v>205293</v>
      </c>
      <c r="E697" s="8">
        <v>205293</v>
      </c>
      <c r="F697" s="8">
        <v>0</v>
      </c>
      <c r="G697" s="8">
        <v>0</v>
      </c>
      <c r="H697" s="8">
        <v>0</v>
      </c>
      <c r="I697" s="8">
        <f t="shared" si="195"/>
        <v>205293</v>
      </c>
      <c r="J697" s="5"/>
    </row>
    <row r="698" spans="1:10" x14ac:dyDescent="0.25">
      <c r="A698" s="7">
        <v>12</v>
      </c>
      <c r="B698" s="6" t="s">
        <v>67</v>
      </c>
      <c r="C698" s="8">
        <f t="shared" si="193"/>
        <v>73668</v>
      </c>
      <c r="D698" s="8">
        <f t="shared" si="194"/>
        <v>0</v>
      </c>
      <c r="E698" s="8">
        <v>0</v>
      </c>
      <c r="F698" s="8">
        <v>0</v>
      </c>
      <c r="G698" s="8">
        <v>0</v>
      </c>
      <c r="H698" s="8">
        <v>0</v>
      </c>
      <c r="I698" s="8">
        <f t="shared" si="195"/>
        <v>0</v>
      </c>
      <c r="J698" s="5"/>
    </row>
    <row r="699" spans="1:10" x14ac:dyDescent="0.25">
      <c r="A699" s="7">
        <v>13</v>
      </c>
      <c r="B699" s="6" t="s">
        <v>68</v>
      </c>
      <c r="C699" s="8">
        <f t="shared" si="193"/>
        <v>0</v>
      </c>
      <c r="D699" s="8">
        <f t="shared" si="194"/>
        <v>0</v>
      </c>
      <c r="E699" s="8">
        <v>0</v>
      </c>
      <c r="F699" s="8">
        <v>0</v>
      </c>
      <c r="G699" s="8">
        <v>0</v>
      </c>
      <c r="H699" s="8">
        <v>0</v>
      </c>
      <c r="I699" s="8">
        <f t="shared" si="195"/>
        <v>0</v>
      </c>
      <c r="J699" s="5"/>
    </row>
    <row r="700" spans="1:10" x14ac:dyDescent="0.25">
      <c r="A700" s="7">
        <v>14</v>
      </c>
      <c r="B700" s="6" t="s">
        <v>66</v>
      </c>
      <c r="C700" s="8">
        <f t="shared" si="193"/>
        <v>0</v>
      </c>
      <c r="D700" s="8">
        <f t="shared" si="194"/>
        <v>0</v>
      </c>
      <c r="E700" s="8">
        <v>0</v>
      </c>
      <c r="F700" s="8">
        <v>0</v>
      </c>
      <c r="G700" s="8">
        <v>0</v>
      </c>
      <c r="H700" s="8">
        <v>0</v>
      </c>
      <c r="I700" s="8">
        <f t="shared" si="195"/>
        <v>0</v>
      </c>
      <c r="J700" s="5"/>
    </row>
    <row r="701" spans="1:10" x14ac:dyDescent="0.25">
      <c r="A701" s="49" t="s">
        <v>65</v>
      </c>
      <c r="B701" s="49"/>
      <c r="C701" s="8">
        <f>SUM(C687:C700)</f>
        <v>145986843.18000001</v>
      </c>
      <c r="D701" s="8">
        <f>SUM(D687:D700)</f>
        <v>13050271.710000001</v>
      </c>
      <c r="E701" s="8">
        <f t="shared" ref="E701:I701" si="196">SUM(E687:E700)</f>
        <v>13050271.710000001</v>
      </c>
      <c r="F701" s="8">
        <f t="shared" si="196"/>
        <v>0</v>
      </c>
      <c r="G701" s="8">
        <f t="shared" si="196"/>
        <v>0</v>
      </c>
      <c r="H701" s="8">
        <f t="shared" si="196"/>
        <v>0</v>
      </c>
      <c r="I701" s="8">
        <f t="shared" si="196"/>
        <v>13050271.710000001</v>
      </c>
      <c r="J701" s="8"/>
    </row>
    <row r="702" spans="1:10" x14ac:dyDescent="0.25">
      <c r="A702" s="5" t="s">
        <v>11</v>
      </c>
      <c r="B702" s="6" t="s">
        <v>12</v>
      </c>
      <c r="C702" s="34"/>
      <c r="D702" s="35"/>
      <c r="E702" s="35"/>
      <c r="F702" s="35"/>
      <c r="G702" s="35"/>
      <c r="H702" s="35"/>
      <c r="I702" s="35"/>
      <c r="J702" s="36"/>
    </row>
    <row r="703" spans="1:10" x14ac:dyDescent="0.25">
      <c r="A703" s="7">
        <v>1</v>
      </c>
      <c r="B703" s="6" t="s">
        <v>46</v>
      </c>
      <c r="C703" s="8">
        <f>SUM(D703+C630)</f>
        <v>438993.00000000006</v>
      </c>
      <c r="D703" s="8">
        <f t="shared" ref="D703:D707" si="197">SUM(E703,F703)</f>
        <v>17967.599999999999</v>
      </c>
      <c r="E703" s="8">
        <v>17468.5</v>
      </c>
      <c r="F703" s="8">
        <v>499.1</v>
      </c>
      <c r="G703" s="8">
        <v>0</v>
      </c>
      <c r="H703" s="8">
        <v>0</v>
      </c>
      <c r="I703" s="8">
        <f t="shared" ref="I703:I707" si="198">SUM(E703+G703+H703)</f>
        <v>17468.5</v>
      </c>
      <c r="J703" s="5"/>
    </row>
    <row r="704" spans="1:10" x14ac:dyDescent="0.25">
      <c r="A704" s="7">
        <v>2</v>
      </c>
      <c r="B704" s="6" t="s">
        <v>25</v>
      </c>
      <c r="C704" s="8">
        <f>SUM(D704+C631)</f>
        <v>424800</v>
      </c>
      <c r="D704" s="8">
        <f t="shared" si="197"/>
        <v>16560</v>
      </c>
      <c r="E704" s="8">
        <v>16100</v>
      </c>
      <c r="F704" s="8">
        <v>460</v>
      </c>
      <c r="G704" s="8">
        <v>0</v>
      </c>
      <c r="H704" s="8">
        <v>0</v>
      </c>
      <c r="I704" s="8">
        <f t="shared" si="198"/>
        <v>16100</v>
      </c>
      <c r="J704" s="5"/>
    </row>
    <row r="705" spans="1:10" x14ac:dyDescent="0.25">
      <c r="A705" s="7">
        <v>3</v>
      </c>
      <c r="B705" s="6" t="s">
        <v>32</v>
      </c>
      <c r="C705" s="8">
        <f>SUM(D705+C632)</f>
        <v>1525593.75</v>
      </c>
      <c r="D705" s="8">
        <f t="shared" si="197"/>
        <v>0</v>
      </c>
      <c r="E705" s="8">
        <v>0</v>
      </c>
      <c r="F705" s="8">
        <v>0</v>
      </c>
      <c r="G705" s="8">
        <v>0</v>
      </c>
      <c r="H705" s="8">
        <v>0</v>
      </c>
      <c r="I705" s="8">
        <f t="shared" si="198"/>
        <v>0</v>
      </c>
      <c r="J705" s="5"/>
    </row>
    <row r="706" spans="1:10" x14ac:dyDescent="0.25">
      <c r="A706" s="7">
        <v>4</v>
      </c>
      <c r="B706" s="6" t="s">
        <v>44</v>
      </c>
      <c r="C706" s="8">
        <f>SUM(D706+C633)</f>
        <v>1285750</v>
      </c>
      <c r="D706" s="8">
        <f t="shared" si="197"/>
        <v>0</v>
      </c>
      <c r="E706" s="8">
        <v>0</v>
      </c>
      <c r="F706" s="8">
        <v>0</v>
      </c>
      <c r="G706" s="8">
        <v>0</v>
      </c>
      <c r="H706" s="8">
        <v>0</v>
      </c>
      <c r="I706" s="8">
        <f t="shared" si="198"/>
        <v>0</v>
      </c>
      <c r="J706" s="5"/>
    </row>
    <row r="707" spans="1:10" x14ac:dyDescent="0.25">
      <c r="A707" s="7">
        <v>5</v>
      </c>
      <c r="B707" s="6" t="s">
        <v>39</v>
      </c>
      <c r="C707" s="8">
        <f>SUM(D707+C634)</f>
        <v>0</v>
      </c>
      <c r="D707" s="8">
        <f t="shared" si="197"/>
        <v>0</v>
      </c>
      <c r="E707" s="8">
        <v>0</v>
      </c>
      <c r="F707" s="8">
        <v>0</v>
      </c>
      <c r="G707" s="8">
        <v>0</v>
      </c>
      <c r="H707" s="8">
        <v>0</v>
      </c>
      <c r="I707" s="8">
        <f t="shared" si="198"/>
        <v>0</v>
      </c>
      <c r="J707" s="5"/>
    </row>
    <row r="708" spans="1:10" x14ac:dyDescent="0.25">
      <c r="A708" s="37" t="s">
        <v>13</v>
      </c>
      <c r="B708" s="37"/>
      <c r="C708" s="8">
        <f>SUM(C703:C707)</f>
        <v>3675136.75</v>
      </c>
      <c r="D708" s="8">
        <f t="shared" ref="D708" si="199">SUM(D703:D707)</f>
        <v>34527.599999999999</v>
      </c>
      <c r="E708" s="8">
        <f>SUM(E703:E707)</f>
        <v>33568.5</v>
      </c>
      <c r="F708" s="8">
        <f t="shared" ref="F708:I708" si="200">SUM(F703:F707)</f>
        <v>959.1</v>
      </c>
      <c r="G708" s="8">
        <f t="shared" si="200"/>
        <v>0</v>
      </c>
      <c r="H708" s="8">
        <f t="shared" si="200"/>
        <v>0</v>
      </c>
      <c r="I708" s="8">
        <f t="shared" si="200"/>
        <v>33568.5</v>
      </c>
      <c r="J708" s="8"/>
    </row>
    <row r="709" spans="1:10" x14ac:dyDescent="0.25">
      <c r="A709" s="5" t="s">
        <v>14</v>
      </c>
      <c r="B709" s="6" t="s">
        <v>15</v>
      </c>
      <c r="C709" s="34"/>
      <c r="D709" s="35"/>
      <c r="E709" s="35"/>
      <c r="F709" s="35"/>
      <c r="G709" s="35"/>
      <c r="H709" s="35"/>
      <c r="I709" s="35"/>
      <c r="J709" s="36"/>
    </row>
    <row r="710" spans="1:10" x14ac:dyDescent="0.25">
      <c r="A710" s="7">
        <v>1</v>
      </c>
      <c r="B710" s="6" t="s">
        <v>16</v>
      </c>
      <c r="C710" s="8">
        <f>SUM(D710+C637)</f>
        <v>14173552.5</v>
      </c>
      <c r="D710" s="8">
        <f t="shared" ref="D710:D711" si="201">SUM(E710,F710)</f>
        <v>816517.5</v>
      </c>
      <c r="E710" s="8">
        <v>810097.5</v>
      </c>
      <c r="F710" s="8">
        <v>6420</v>
      </c>
      <c r="G710" s="8">
        <v>0</v>
      </c>
      <c r="H710" s="8">
        <v>0</v>
      </c>
      <c r="I710" s="8">
        <f t="shared" ref="I710:I711" si="202">SUM(E710+G710+H710)</f>
        <v>810097.5</v>
      </c>
      <c r="J710" s="5"/>
    </row>
    <row r="711" spans="1:10" x14ac:dyDescent="0.25">
      <c r="A711" s="7">
        <v>2</v>
      </c>
      <c r="B711" s="6" t="s">
        <v>17</v>
      </c>
      <c r="C711" s="8">
        <f>SUM(D711+C638)</f>
        <v>10049287.600000001</v>
      </c>
      <c r="D711" s="8">
        <f t="shared" si="201"/>
        <v>805992</v>
      </c>
      <c r="E711" s="8">
        <v>805992</v>
      </c>
      <c r="F711" s="8">
        <v>0</v>
      </c>
      <c r="G711" s="8">
        <v>0</v>
      </c>
      <c r="H711" s="8">
        <v>0</v>
      </c>
      <c r="I711" s="8">
        <f t="shared" si="202"/>
        <v>805992</v>
      </c>
      <c r="J711" s="5"/>
    </row>
    <row r="712" spans="1:10" x14ac:dyDescent="0.25">
      <c r="A712" s="37" t="s">
        <v>18</v>
      </c>
      <c r="B712" s="37"/>
      <c r="C712" s="8">
        <f>SUM(C710:C711)</f>
        <v>24222840.100000001</v>
      </c>
      <c r="D712" s="8">
        <f t="shared" ref="D712" si="203">SUM(D710:D711)</f>
        <v>1622509.5</v>
      </c>
      <c r="E712" s="8">
        <f>SUM(E710:E711)</f>
        <v>1616089.5</v>
      </c>
      <c r="F712" s="8">
        <f t="shared" ref="F712:I712" si="204">SUM(F710:F711)</f>
        <v>6420</v>
      </c>
      <c r="G712" s="8">
        <f t="shared" si="204"/>
        <v>0</v>
      </c>
      <c r="H712" s="8">
        <f t="shared" si="204"/>
        <v>0</v>
      </c>
      <c r="I712" s="8">
        <f t="shared" si="204"/>
        <v>1616089.5</v>
      </c>
      <c r="J712" s="8"/>
    </row>
    <row r="713" spans="1:10" x14ac:dyDescent="0.25">
      <c r="A713" s="5" t="s">
        <v>19</v>
      </c>
      <c r="B713" s="6" t="s">
        <v>20</v>
      </c>
      <c r="C713" s="34"/>
      <c r="D713" s="35"/>
      <c r="E713" s="35"/>
      <c r="F713" s="35"/>
      <c r="G713" s="35"/>
      <c r="H713" s="35"/>
      <c r="I713" s="35"/>
      <c r="J713" s="36"/>
    </row>
    <row r="714" spans="1:10" x14ac:dyDescent="0.25">
      <c r="A714" s="7">
        <v>1</v>
      </c>
      <c r="B714" s="6" t="s">
        <v>21</v>
      </c>
      <c r="C714" s="8">
        <f>SUM(D714+C641)</f>
        <v>3287587.9200000004</v>
      </c>
      <c r="D714" s="8">
        <f>SUM(E714,F714)</f>
        <v>337113.48</v>
      </c>
      <c r="E714" s="8">
        <v>337113.48</v>
      </c>
      <c r="F714" s="8">
        <v>0</v>
      </c>
      <c r="G714" s="8">
        <v>0</v>
      </c>
      <c r="H714" s="8">
        <v>0</v>
      </c>
      <c r="I714" s="8">
        <f>SUM(E714+G714+H714)</f>
        <v>337113.48</v>
      </c>
      <c r="J714" s="5"/>
    </row>
    <row r="715" spans="1:10" x14ac:dyDescent="0.25">
      <c r="A715" s="37" t="s">
        <v>22</v>
      </c>
      <c r="B715" s="37"/>
      <c r="C715" s="8">
        <f>SUM(C714)</f>
        <v>3287587.9200000004</v>
      </c>
      <c r="D715" s="8">
        <f t="shared" ref="D715:I715" si="205">SUM(D714)</f>
        <v>337113.48</v>
      </c>
      <c r="E715" s="8">
        <f t="shared" si="205"/>
        <v>337113.48</v>
      </c>
      <c r="F715" s="8">
        <f t="shared" si="205"/>
        <v>0</v>
      </c>
      <c r="G715" s="8">
        <f t="shared" si="205"/>
        <v>0</v>
      </c>
      <c r="H715" s="8">
        <f t="shared" si="205"/>
        <v>0</v>
      </c>
      <c r="I715" s="8">
        <f t="shared" si="205"/>
        <v>337113.48</v>
      </c>
      <c r="J715" s="5"/>
    </row>
    <row r="716" spans="1:10" x14ac:dyDescent="0.25">
      <c r="A716" s="5" t="s">
        <v>23</v>
      </c>
      <c r="B716" s="6" t="s">
        <v>24</v>
      </c>
      <c r="C716" s="34"/>
      <c r="D716" s="35"/>
      <c r="E716" s="35"/>
      <c r="F716" s="35"/>
      <c r="G716" s="35"/>
      <c r="H716" s="35"/>
      <c r="I716" s="35"/>
      <c r="J716" s="36"/>
    </row>
    <row r="717" spans="1:10" x14ac:dyDescent="0.25">
      <c r="A717" s="7">
        <v>1</v>
      </c>
      <c r="B717" s="6" t="s">
        <v>25</v>
      </c>
      <c r="C717" s="8">
        <f>SUM(D717+C644)</f>
        <v>964160</v>
      </c>
      <c r="D717" s="8">
        <f>SUM(E717,F717)</f>
        <v>85192</v>
      </c>
      <c r="E717" s="8">
        <v>85192</v>
      </c>
      <c r="F717" s="8">
        <v>0</v>
      </c>
      <c r="G717" s="8">
        <v>0</v>
      </c>
      <c r="H717" s="8">
        <v>0</v>
      </c>
      <c r="I717" s="8">
        <f>SUM(E717+G717+H717)</f>
        <v>85192</v>
      </c>
      <c r="J717" s="5"/>
    </row>
    <row r="718" spans="1:10" x14ac:dyDescent="0.25">
      <c r="A718" s="37" t="s">
        <v>72</v>
      </c>
      <c r="B718" s="37"/>
      <c r="C718" s="8">
        <f>SUM(C717)</f>
        <v>964160</v>
      </c>
      <c r="D718" s="8">
        <f t="shared" ref="D718:I718" si="206">SUM(D717)</f>
        <v>85192</v>
      </c>
      <c r="E718" s="8">
        <f t="shared" si="206"/>
        <v>85192</v>
      </c>
      <c r="F718" s="8">
        <f t="shared" si="206"/>
        <v>0</v>
      </c>
      <c r="G718" s="8">
        <f t="shared" si="206"/>
        <v>0</v>
      </c>
      <c r="H718" s="8">
        <f t="shared" si="206"/>
        <v>0</v>
      </c>
      <c r="I718" s="8">
        <f t="shared" si="206"/>
        <v>85192</v>
      </c>
      <c r="J718" s="5"/>
    </row>
    <row r="719" spans="1:10" x14ac:dyDescent="0.25">
      <c r="A719" s="37" t="s">
        <v>26</v>
      </c>
      <c r="B719" s="37"/>
      <c r="C719" s="8">
        <f t="shared" ref="C719" si="207">SUM(C685+C701+C708+C712+C715+C718)</f>
        <v>502735820.45000011</v>
      </c>
      <c r="D719" s="8">
        <f>SUM(D685+D701+D708+D712+D715+D718)</f>
        <v>34970551.289999999</v>
      </c>
      <c r="E719" s="8">
        <f>SUM(E685+E701+E708+E712+E715+E718)</f>
        <v>34733034.189999998</v>
      </c>
      <c r="F719" s="8">
        <f t="shared" ref="F719:I719" si="208">SUM(F685+F701+F708+F712+F715+F718)</f>
        <v>237517.1</v>
      </c>
      <c r="G719" s="8">
        <f t="shared" si="208"/>
        <v>0</v>
      </c>
      <c r="H719" s="8">
        <f t="shared" si="208"/>
        <v>0</v>
      </c>
      <c r="I719" s="8">
        <f t="shared" si="208"/>
        <v>34733034.189999998</v>
      </c>
      <c r="J719" s="8"/>
    </row>
    <row r="720" spans="1:10" ht="15.75" customHeight="1" x14ac:dyDescent="0.25">
      <c r="A720" s="38"/>
      <c r="B720" s="38"/>
      <c r="C720" s="38"/>
      <c r="D720" s="38"/>
      <c r="E720" s="38"/>
      <c r="F720" s="38"/>
      <c r="G720" s="38"/>
      <c r="H720" s="38"/>
      <c r="I720" s="38"/>
      <c r="J720" s="39"/>
    </row>
    <row r="721" spans="1:10" x14ac:dyDescent="0.25">
      <c r="A721" s="40" t="s">
        <v>111</v>
      </c>
      <c r="B721" s="41"/>
      <c r="C721" s="10">
        <f>D719</f>
        <v>34970551.289999999</v>
      </c>
      <c r="D721" s="42" t="s">
        <v>53</v>
      </c>
      <c r="E721" s="42"/>
      <c r="F721" s="42"/>
      <c r="G721" s="11" t="s">
        <v>59</v>
      </c>
      <c r="H721" s="10">
        <v>16923</v>
      </c>
      <c r="I721" s="11" t="s">
        <v>58</v>
      </c>
      <c r="J721" s="12">
        <v>9331.5</v>
      </c>
    </row>
    <row r="722" spans="1:10" x14ac:dyDescent="0.25">
      <c r="A722" s="13" t="s">
        <v>57</v>
      </c>
      <c r="B722" s="14">
        <v>0</v>
      </c>
      <c r="C722" s="15" t="s">
        <v>56</v>
      </c>
      <c r="D722" s="14">
        <v>0</v>
      </c>
      <c r="E722" s="15" t="s">
        <v>55</v>
      </c>
      <c r="F722" s="14">
        <v>0</v>
      </c>
      <c r="G722" s="15" t="s">
        <v>54</v>
      </c>
      <c r="H722" s="14">
        <v>6639</v>
      </c>
      <c r="I722" s="15" t="s">
        <v>63</v>
      </c>
      <c r="J722" s="16">
        <f>SUM(H721+J721+B722+D722+F722+H722)</f>
        <v>32893.5</v>
      </c>
    </row>
    <row r="723" spans="1:10" x14ac:dyDescent="0.25">
      <c r="A723" s="43" t="s">
        <v>62</v>
      </c>
      <c r="B723" s="44"/>
      <c r="C723" s="17">
        <f>SUM(E650)</f>
        <v>422056</v>
      </c>
      <c r="D723" s="18" t="s">
        <v>60</v>
      </c>
      <c r="E723" s="17">
        <f>SUM(J722+C723)</f>
        <v>454949.5</v>
      </c>
      <c r="F723" s="45" t="s">
        <v>61</v>
      </c>
      <c r="G723" s="45"/>
      <c r="H723" s="45"/>
      <c r="I723" s="19"/>
      <c r="J723" s="20"/>
    </row>
    <row r="724" spans="1:10" x14ac:dyDescent="0.25">
      <c r="A724" s="21" t="s">
        <v>71</v>
      </c>
      <c r="B724" s="31" t="s">
        <v>121</v>
      </c>
      <c r="C724" s="31"/>
      <c r="D724" s="31"/>
      <c r="E724" s="31"/>
      <c r="F724" s="31"/>
      <c r="G724" s="31"/>
      <c r="H724" s="31"/>
      <c r="I724" s="31"/>
      <c r="J724" s="31"/>
    </row>
    <row r="725" spans="1:10" x14ac:dyDescent="0.25">
      <c r="A725" s="22"/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x14ac:dyDescent="0.25">
      <c r="A726" s="22"/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x14ac:dyDescent="0.25">
      <c r="A727" s="22"/>
      <c r="B727" s="25"/>
      <c r="C727" s="25"/>
      <c r="D727" s="25"/>
      <c r="E727" s="25"/>
      <c r="F727" s="25"/>
      <c r="G727" s="25"/>
      <c r="H727" s="25"/>
      <c r="I727" s="25"/>
      <c r="J727" s="25"/>
    </row>
    <row r="728" spans="1:10" x14ac:dyDescent="0.25">
      <c r="B728" s="22"/>
      <c r="C728" s="22"/>
      <c r="D728" s="22"/>
      <c r="E728" s="22"/>
      <c r="F728" s="22"/>
      <c r="G728" s="22"/>
      <c r="H728" s="22"/>
      <c r="I728" s="22"/>
      <c r="J728" s="22"/>
    </row>
    <row r="730" spans="1:10" ht="16.5" x14ac:dyDescent="0.25">
      <c r="A730" s="33" t="s">
        <v>47</v>
      </c>
      <c r="B730" s="33"/>
      <c r="C730" s="24"/>
      <c r="D730" s="33" t="s">
        <v>48</v>
      </c>
      <c r="E730" s="33"/>
      <c r="F730" s="33"/>
      <c r="G730" s="24"/>
      <c r="H730" s="33" t="s">
        <v>49</v>
      </c>
      <c r="I730" s="33"/>
      <c r="J730" s="33"/>
    </row>
    <row r="731" spans="1:10" ht="16.5" customHeight="1" x14ac:dyDescent="0.25"/>
    <row r="732" spans="1:10" ht="21.75" x14ac:dyDescent="0.25">
      <c r="A732" s="50" t="s">
        <v>0</v>
      </c>
      <c r="B732" s="50"/>
      <c r="C732" s="50"/>
      <c r="D732" s="50"/>
      <c r="E732" s="50"/>
      <c r="F732" s="50"/>
      <c r="G732" s="50"/>
      <c r="H732" s="50"/>
      <c r="I732" s="50"/>
      <c r="J732" s="50"/>
    </row>
    <row r="733" spans="1:10" ht="19.5" x14ac:dyDescent="0.25">
      <c r="A733" s="51" t="s">
        <v>1</v>
      </c>
      <c r="B733" s="51"/>
      <c r="C733" s="51"/>
      <c r="D733" s="51"/>
      <c r="E733" s="51"/>
      <c r="F733" s="51"/>
      <c r="G733" s="51"/>
      <c r="H733" s="51"/>
      <c r="I733" s="51"/>
      <c r="J733" s="51"/>
    </row>
    <row r="734" spans="1:10" ht="19.5" x14ac:dyDescent="0.25">
      <c r="A734" s="52" t="s">
        <v>131</v>
      </c>
      <c r="B734" s="52"/>
      <c r="C734" s="52"/>
      <c r="D734" s="52"/>
      <c r="E734" s="52"/>
      <c r="F734" s="52"/>
      <c r="G734" s="52"/>
      <c r="H734" s="52"/>
      <c r="I734" s="52"/>
      <c r="J734" s="52"/>
    </row>
    <row r="735" spans="1:10" ht="16.5" x14ac:dyDescent="0.25">
      <c r="A735" s="53" t="s">
        <v>2</v>
      </c>
      <c r="B735" s="53" t="s">
        <v>3</v>
      </c>
      <c r="C735" s="53" t="s">
        <v>4</v>
      </c>
      <c r="D735" s="54" t="s">
        <v>112</v>
      </c>
      <c r="E735" s="54" t="s">
        <v>113</v>
      </c>
      <c r="F735" s="54" t="s">
        <v>114</v>
      </c>
      <c r="G735" s="53" t="s">
        <v>69</v>
      </c>
      <c r="H735" s="53"/>
      <c r="I735" s="54" t="s">
        <v>5</v>
      </c>
      <c r="J735" s="53" t="s">
        <v>6</v>
      </c>
    </row>
    <row r="736" spans="1:10" ht="33" x14ac:dyDescent="0.25">
      <c r="A736" s="53"/>
      <c r="B736" s="53"/>
      <c r="C736" s="53"/>
      <c r="D736" s="54"/>
      <c r="E736" s="54"/>
      <c r="F736" s="54"/>
      <c r="G736" s="2" t="s">
        <v>73</v>
      </c>
      <c r="H736" s="3" t="s">
        <v>74</v>
      </c>
      <c r="I736" s="54"/>
      <c r="J736" s="53"/>
    </row>
    <row r="737" spans="1:10" ht="16.5" x14ac:dyDescent="0.25">
      <c r="A737" s="4">
        <v>1</v>
      </c>
      <c r="B737" s="4">
        <v>2</v>
      </c>
      <c r="C737" s="4">
        <v>3</v>
      </c>
      <c r="D737" s="4" t="s">
        <v>50</v>
      </c>
      <c r="E737" s="4">
        <v>5</v>
      </c>
      <c r="F737" s="4">
        <v>6</v>
      </c>
      <c r="G737" s="4">
        <v>7</v>
      </c>
      <c r="H737" s="4">
        <v>8</v>
      </c>
      <c r="I737" s="4" t="s">
        <v>51</v>
      </c>
      <c r="J737" s="4">
        <v>10</v>
      </c>
    </row>
    <row r="738" spans="1:10" x14ac:dyDescent="0.25">
      <c r="A738" s="46"/>
      <c r="B738" s="47"/>
      <c r="C738" s="47"/>
      <c r="D738" s="47"/>
      <c r="E738" s="47"/>
      <c r="F738" s="47"/>
      <c r="G738" s="47"/>
      <c r="H738" s="47"/>
      <c r="I738" s="47"/>
      <c r="J738" s="48"/>
    </row>
    <row r="739" spans="1:10" x14ac:dyDescent="0.25">
      <c r="A739" s="5" t="s">
        <v>7</v>
      </c>
      <c r="B739" s="6" t="s">
        <v>8</v>
      </c>
      <c r="C739" s="46"/>
      <c r="D739" s="47"/>
      <c r="E739" s="47"/>
      <c r="F739" s="47"/>
      <c r="G739" s="47"/>
      <c r="H739" s="47"/>
      <c r="I739" s="47"/>
      <c r="J739" s="48"/>
    </row>
    <row r="740" spans="1:10" x14ac:dyDescent="0.25">
      <c r="A740" s="7">
        <v>1</v>
      </c>
      <c r="B740" s="26" t="s">
        <v>27</v>
      </c>
      <c r="C740" s="8">
        <f t="shared" ref="C740:C757" si="209">SUM(D740+C667)</f>
        <v>63083946.859999999</v>
      </c>
      <c r="D740" s="8">
        <f>SUM(E740,F740)</f>
        <v>4511478.93</v>
      </c>
      <c r="E740" s="8">
        <v>4511478.93</v>
      </c>
      <c r="F740" s="8">
        <v>0</v>
      </c>
      <c r="G740" s="8">
        <v>0</v>
      </c>
      <c r="H740" s="8">
        <v>0</v>
      </c>
      <c r="I740" s="8">
        <f>SUM(E740+G740+H740)</f>
        <v>4511478.93</v>
      </c>
      <c r="J740" s="5"/>
    </row>
    <row r="741" spans="1:10" x14ac:dyDescent="0.25">
      <c r="A741" s="7">
        <v>2</v>
      </c>
      <c r="B741" s="26" t="s">
        <v>28</v>
      </c>
      <c r="C741" s="8">
        <f t="shared" si="209"/>
        <v>58988287.089999996</v>
      </c>
      <c r="D741" s="8">
        <f>SUM(E741,F741)</f>
        <v>3786125.18</v>
      </c>
      <c r="E741" s="8">
        <v>3786125.18</v>
      </c>
      <c r="F741" s="8">
        <v>0</v>
      </c>
      <c r="G741" s="8">
        <v>14586</v>
      </c>
      <c r="H741" s="8">
        <v>0</v>
      </c>
      <c r="I741" s="8">
        <f>SUM(E741+G741+H741)</f>
        <v>3800711.18</v>
      </c>
      <c r="J741" s="5"/>
    </row>
    <row r="742" spans="1:10" x14ac:dyDescent="0.25">
      <c r="A742" s="7">
        <v>3</v>
      </c>
      <c r="B742" s="26" t="s">
        <v>29</v>
      </c>
      <c r="C742" s="8">
        <f t="shared" si="209"/>
        <v>173744437.52000001</v>
      </c>
      <c r="D742" s="8">
        <f>SUM(E742,F742)</f>
        <v>12295592.9</v>
      </c>
      <c r="E742" s="8">
        <v>12295592.9</v>
      </c>
      <c r="F742" s="8">
        <v>0</v>
      </c>
      <c r="G742" s="8">
        <v>214940</v>
      </c>
      <c r="H742" s="8">
        <v>0</v>
      </c>
      <c r="I742" s="8">
        <f>SUM(E742+G742+H742)</f>
        <v>12510532.9</v>
      </c>
      <c r="J742" s="5"/>
    </row>
    <row r="743" spans="1:10" x14ac:dyDescent="0.25">
      <c r="A743" s="7">
        <v>4</v>
      </c>
      <c r="B743" s="26" t="s">
        <v>30</v>
      </c>
      <c r="C743" s="8">
        <f t="shared" si="209"/>
        <v>4091182.5</v>
      </c>
      <c r="D743" s="8">
        <f>SUM(E743,F743)</f>
        <v>257922.6</v>
      </c>
      <c r="E743" s="8">
        <v>257922.6</v>
      </c>
      <c r="F743" s="8">
        <v>0</v>
      </c>
      <c r="G743" s="8">
        <v>0</v>
      </c>
      <c r="H743" s="8">
        <v>0</v>
      </c>
      <c r="I743" s="8">
        <f>SUM(E743+G743+H743)</f>
        <v>257922.6</v>
      </c>
      <c r="J743" s="5"/>
    </row>
    <row r="744" spans="1:10" x14ac:dyDescent="0.25">
      <c r="A744" s="7">
        <v>5</v>
      </c>
      <c r="B744" s="26" t="s">
        <v>25</v>
      </c>
      <c r="C744" s="8">
        <f t="shared" si="209"/>
        <v>6011952.4000000004</v>
      </c>
      <c r="D744" s="8">
        <f t="shared" ref="D744:D757" si="210">SUM(E744,F744)</f>
        <v>467164</v>
      </c>
      <c r="E744" s="8">
        <v>467164</v>
      </c>
      <c r="F744" s="8">
        <v>0</v>
      </c>
      <c r="G744" s="8">
        <v>612</v>
      </c>
      <c r="H744" s="8">
        <v>0</v>
      </c>
      <c r="I744" s="8">
        <f t="shared" ref="I744:I757" si="211">SUM(E744+G744+H744)</f>
        <v>467776</v>
      </c>
      <c r="J744" s="5"/>
    </row>
    <row r="745" spans="1:10" x14ac:dyDescent="0.25">
      <c r="A745" s="7">
        <v>6</v>
      </c>
      <c r="B745" s="26" t="s">
        <v>32</v>
      </c>
      <c r="C745" s="8">
        <f t="shared" si="209"/>
        <v>28463412.5</v>
      </c>
      <c r="D745" s="8">
        <f t="shared" si="210"/>
        <v>1973250</v>
      </c>
      <c r="E745" s="8">
        <v>1973250</v>
      </c>
      <c r="F745" s="8">
        <v>0</v>
      </c>
      <c r="G745" s="8">
        <v>0</v>
      </c>
      <c r="H745" s="8">
        <v>0</v>
      </c>
      <c r="I745" s="8">
        <f t="shared" si="211"/>
        <v>1973250</v>
      </c>
      <c r="J745" s="5"/>
    </row>
    <row r="746" spans="1:10" x14ac:dyDescent="0.25">
      <c r="A746" s="7">
        <v>7</v>
      </c>
      <c r="B746" s="26" t="s">
        <v>31</v>
      </c>
      <c r="C746" s="8">
        <f t="shared" si="209"/>
        <v>10669862.5</v>
      </c>
      <c r="D746" s="8">
        <f t="shared" si="210"/>
        <v>1016400</v>
      </c>
      <c r="E746" s="8">
        <v>1016400</v>
      </c>
      <c r="F746" s="8">
        <v>0</v>
      </c>
      <c r="G746" s="8">
        <v>0</v>
      </c>
      <c r="H746" s="8">
        <v>0</v>
      </c>
      <c r="I746" s="8">
        <f t="shared" si="211"/>
        <v>1016400</v>
      </c>
      <c r="J746" s="5"/>
    </row>
    <row r="747" spans="1:10" x14ac:dyDescent="0.25">
      <c r="A747" s="7">
        <v>8</v>
      </c>
      <c r="B747" s="26" t="s">
        <v>33</v>
      </c>
      <c r="C747" s="8">
        <f t="shared" si="209"/>
        <v>889795</v>
      </c>
      <c r="D747" s="8">
        <f t="shared" si="210"/>
        <v>69255</v>
      </c>
      <c r="E747" s="8">
        <v>69255</v>
      </c>
      <c r="F747" s="8">
        <v>0</v>
      </c>
      <c r="G747" s="8">
        <v>0</v>
      </c>
      <c r="H747" s="8">
        <v>0</v>
      </c>
      <c r="I747" s="8">
        <f t="shared" si="211"/>
        <v>69255</v>
      </c>
      <c r="J747" s="5"/>
    </row>
    <row r="748" spans="1:10" x14ac:dyDescent="0.25">
      <c r="A748" s="7">
        <v>9</v>
      </c>
      <c r="B748" s="26" t="s">
        <v>52</v>
      </c>
      <c r="C748" s="8">
        <f t="shared" si="209"/>
        <v>1693700</v>
      </c>
      <c r="D748" s="8">
        <f t="shared" si="210"/>
        <v>314800</v>
      </c>
      <c r="E748" s="8">
        <v>314800</v>
      </c>
      <c r="F748" s="8">
        <v>0</v>
      </c>
      <c r="G748" s="8">
        <v>0</v>
      </c>
      <c r="H748" s="8">
        <v>0</v>
      </c>
      <c r="I748" s="8">
        <f t="shared" si="211"/>
        <v>314800</v>
      </c>
      <c r="J748" s="5"/>
    </row>
    <row r="749" spans="1:10" x14ac:dyDescent="0.25">
      <c r="A749" s="7">
        <v>10</v>
      </c>
      <c r="B749" s="26" t="s">
        <v>37</v>
      </c>
      <c r="C749" s="8">
        <f t="shared" si="209"/>
        <v>0</v>
      </c>
      <c r="D749" s="8">
        <f t="shared" si="210"/>
        <v>0</v>
      </c>
      <c r="E749" s="8">
        <v>0</v>
      </c>
      <c r="F749" s="8">
        <v>0</v>
      </c>
      <c r="G749" s="8">
        <v>0</v>
      </c>
      <c r="H749" s="8">
        <v>0</v>
      </c>
      <c r="I749" s="8">
        <f t="shared" si="211"/>
        <v>0</v>
      </c>
      <c r="J749" s="5"/>
    </row>
    <row r="750" spans="1:10" x14ac:dyDescent="0.25">
      <c r="A750" s="7">
        <v>11</v>
      </c>
      <c r="B750" s="26" t="s">
        <v>35</v>
      </c>
      <c r="C750" s="8">
        <f t="shared" si="209"/>
        <v>28502.79</v>
      </c>
      <c r="D750" s="8">
        <f t="shared" si="210"/>
        <v>0</v>
      </c>
      <c r="E750" s="8">
        <v>0</v>
      </c>
      <c r="F750" s="8">
        <v>0</v>
      </c>
      <c r="G750" s="8">
        <v>0</v>
      </c>
      <c r="H750" s="8">
        <v>0</v>
      </c>
      <c r="I750" s="8">
        <f t="shared" si="211"/>
        <v>0</v>
      </c>
      <c r="J750" s="5"/>
    </row>
    <row r="751" spans="1:10" x14ac:dyDescent="0.25">
      <c r="A751" s="7">
        <v>12</v>
      </c>
      <c r="B751" s="26" t="s">
        <v>21</v>
      </c>
      <c r="C751" s="8">
        <f t="shared" si="209"/>
        <v>0</v>
      </c>
      <c r="D751" s="8">
        <f t="shared" si="210"/>
        <v>0</v>
      </c>
      <c r="E751" s="8">
        <v>0</v>
      </c>
      <c r="F751" s="8">
        <v>0</v>
      </c>
      <c r="G751" s="8">
        <v>0</v>
      </c>
      <c r="H751" s="8">
        <v>0</v>
      </c>
      <c r="I751" s="8">
        <f t="shared" si="211"/>
        <v>0</v>
      </c>
      <c r="J751" s="5"/>
    </row>
    <row r="752" spans="1:10" x14ac:dyDescent="0.25">
      <c r="A752" s="7">
        <v>13</v>
      </c>
      <c r="B752" s="26" t="s">
        <v>36</v>
      </c>
      <c r="C752" s="8">
        <f t="shared" si="209"/>
        <v>4686</v>
      </c>
      <c r="D752" s="8">
        <f t="shared" si="210"/>
        <v>0</v>
      </c>
      <c r="E752" s="8">
        <v>0</v>
      </c>
      <c r="F752" s="8">
        <v>0</v>
      </c>
      <c r="G752" s="8">
        <v>0</v>
      </c>
      <c r="H752" s="8">
        <v>0</v>
      </c>
      <c r="I752" s="8">
        <f t="shared" si="211"/>
        <v>0</v>
      </c>
      <c r="J752" s="5"/>
    </row>
    <row r="753" spans="1:10" x14ac:dyDescent="0.25">
      <c r="A753" s="7">
        <v>14</v>
      </c>
      <c r="B753" s="26" t="s">
        <v>34</v>
      </c>
      <c r="C753" s="8">
        <f t="shared" si="209"/>
        <v>52562.100000000006</v>
      </c>
      <c r="D753" s="8">
        <f t="shared" si="210"/>
        <v>44857.8</v>
      </c>
      <c r="E753" s="8">
        <v>44857.8</v>
      </c>
      <c r="F753" s="8">
        <v>0</v>
      </c>
      <c r="G753" s="8">
        <v>0</v>
      </c>
      <c r="H753" s="8">
        <v>0</v>
      </c>
      <c r="I753" s="8">
        <f t="shared" si="211"/>
        <v>44857.8</v>
      </c>
      <c r="J753" s="5"/>
    </row>
    <row r="754" spans="1:10" x14ac:dyDescent="0.25">
      <c r="A754" s="7">
        <v>15</v>
      </c>
      <c r="B754" s="26" t="s">
        <v>70</v>
      </c>
      <c r="C754" s="8">
        <f t="shared" si="209"/>
        <v>158500</v>
      </c>
      <c r="D754" s="8">
        <f t="shared" si="210"/>
        <v>0</v>
      </c>
      <c r="E754" s="8">
        <v>0</v>
      </c>
      <c r="F754" s="8">
        <v>0</v>
      </c>
      <c r="G754" s="8">
        <v>0</v>
      </c>
      <c r="H754" s="8">
        <v>0</v>
      </c>
      <c r="I754" s="8">
        <f t="shared" si="211"/>
        <v>0</v>
      </c>
      <c r="J754" s="5"/>
    </row>
    <row r="755" spans="1:10" x14ac:dyDescent="0.25">
      <c r="A755" s="7">
        <v>16</v>
      </c>
      <c r="B755" s="26" t="s">
        <v>38</v>
      </c>
      <c r="C755" s="8">
        <f t="shared" si="209"/>
        <v>2087.5</v>
      </c>
      <c r="D755" s="8">
        <f t="shared" si="210"/>
        <v>470.7</v>
      </c>
      <c r="E755" s="8">
        <v>470.7</v>
      </c>
      <c r="F755" s="8">
        <v>0</v>
      </c>
      <c r="G755" s="8">
        <v>0</v>
      </c>
      <c r="H755" s="8">
        <v>0</v>
      </c>
      <c r="I755" s="8">
        <f t="shared" si="211"/>
        <v>470.7</v>
      </c>
      <c r="J755" s="5"/>
    </row>
    <row r="756" spans="1:10" x14ac:dyDescent="0.25">
      <c r="A756" s="7">
        <v>17</v>
      </c>
      <c r="B756" s="26" t="s">
        <v>40</v>
      </c>
      <c r="C756" s="8">
        <f t="shared" si="209"/>
        <v>1574904</v>
      </c>
      <c r="D756" s="8">
        <f t="shared" si="210"/>
        <v>121250</v>
      </c>
      <c r="E756" s="8">
        <v>121250</v>
      </c>
      <c r="F756" s="8">
        <v>0</v>
      </c>
      <c r="G756" s="8">
        <v>0</v>
      </c>
      <c r="H756" s="8">
        <v>0</v>
      </c>
      <c r="I756" s="8">
        <f t="shared" si="211"/>
        <v>121250</v>
      </c>
      <c r="J756" s="5"/>
    </row>
    <row r="757" spans="1:10" x14ac:dyDescent="0.25">
      <c r="A757" s="7">
        <v>18</v>
      </c>
      <c r="B757" s="26" t="s">
        <v>39</v>
      </c>
      <c r="C757" s="8">
        <f t="shared" si="209"/>
        <v>10.83</v>
      </c>
      <c r="D757" s="8">
        <f t="shared" si="210"/>
        <v>9.98</v>
      </c>
      <c r="E757" s="8">
        <v>9.98</v>
      </c>
      <c r="F757" s="8">
        <v>0</v>
      </c>
      <c r="G757" s="8">
        <v>0</v>
      </c>
      <c r="H757" s="8">
        <v>0</v>
      </c>
      <c r="I757" s="8">
        <f t="shared" si="211"/>
        <v>9.98</v>
      </c>
      <c r="J757" s="5"/>
    </row>
    <row r="758" spans="1:10" x14ac:dyDescent="0.25">
      <c r="A758" s="37" t="s">
        <v>10</v>
      </c>
      <c r="B758" s="37"/>
      <c r="C758" s="8">
        <f>SUM(C740:C757)</f>
        <v>349457829.59000003</v>
      </c>
      <c r="D758" s="8">
        <f t="shared" ref="D758:H758" si="212">SUM(D740:D757)</f>
        <v>24858577.09</v>
      </c>
      <c r="E758" s="8">
        <f t="shared" si="212"/>
        <v>24858577.09</v>
      </c>
      <c r="F758" s="8">
        <f t="shared" si="212"/>
        <v>0</v>
      </c>
      <c r="G758" s="8">
        <f t="shared" si="212"/>
        <v>230138</v>
      </c>
      <c r="H758" s="8">
        <f t="shared" si="212"/>
        <v>0</v>
      </c>
      <c r="I758" s="8">
        <f>SUM(I740:I757)</f>
        <v>25088715.09</v>
      </c>
      <c r="J758" s="5"/>
    </row>
    <row r="759" spans="1:10" ht="31.5" x14ac:dyDescent="0.25">
      <c r="A759" s="5" t="s">
        <v>9</v>
      </c>
      <c r="B759" s="9" t="s">
        <v>64</v>
      </c>
      <c r="C759" s="34"/>
      <c r="D759" s="35"/>
      <c r="E759" s="35"/>
      <c r="F759" s="35"/>
      <c r="G759" s="35"/>
      <c r="H759" s="35"/>
      <c r="I759" s="35"/>
      <c r="J759" s="36"/>
    </row>
    <row r="760" spans="1:10" x14ac:dyDescent="0.25">
      <c r="A760" s="7">
        <v>1</v>
      </c>
      <c r="B760" s="6" t="s">
        <v>37</v>
      </c>
      <c r="C760" s="8">
        <f t="shared" ref="C760:C773" si="213">SUM(D760+C687)</f>
        <v>122149820.41000001</v>
      </c>
      <c r="D760" s="8">
        <f t="shared" ref="D760:D773" si="214">SUM(E760,F760)</f>
        <v>10801827.5</v>
      </c>
      <c r="E760" s="8">
        <v>10801827.5</v>
      </c>
      <c r="F760" s="8">
        <v>0</v>
      </c>
      <c r="G760" s="8">
        <v>0</v>
      </c>
      <c r="H760" s="8">
        <v>0</v>
      </c>
      <c r="I760" s="8">
        <f t="shared" ref="I760:I773" si="215">SUM(E760+G760+H760)</f>
        <v>10801827.5</v>
      </c>
      <c r="J760" s="5"/>
    </row>
    <row r="761" spans="1:10" x14ac:dyDescent="0.25">
      <c r="A761" s="7">
        <v>2</v>
      </c>
      <c r="B761" s="6" t="s">
        <v>32</v>
      </c>
      <c r="C761" s="8">
        <f t="shared" si="213"/>
        <v>11095165.879999999</v>
      </c>
      <c r="D761" s="8">
        <f t="shared" si="214"/>
        <v>870981.25</v>
      </c>
      <c r="E761" s="8">
        <v>870981.25</v>
      </c>
      <c r="F761" s="8">
        <v>0</v>
      </c>
      <c r="G761" s="8">
        <v>0</v>
      </c>
      <c r="H761" s="8">
        <v>0</v>
      </c>
      <c r="I761" s="8">
        <f t="shared" si="215"/>
        <v>870981.25</v>
      </c>
      <c r="J761" s="5"/>
    </row>
    <row r="762" spans="1:10" x14ac:dyDescent="0.25">
      <c r="A762" s="7">
        <v>3</v>
      </c>
      <c r="B762" s="6" t="s">
        <v>41</v>
      </c>
      <c r="C762" s="8">
        <f t="shared" si="213"/>
        <v>605417.28</v>
      </c>
      <c r="D762" s="8">
        <f t="shared" si="214"/>
        <v>0</v>
      </c>
      <c r="E762" s="8">
        <v>0</v>
      </c>
      <c r="F762" s="8">
        <v>0</v>
      </c>
      <c r="G762" s="8">
        <v>0</v>
      </c>
      <c r="H762" s="8">
        <v>0</v>
      </c>
      <c r="I762" s="8">
        <f t="shared" si="215"/>
        <v>0</v>
      </c>
      <c r="J762" s="5"/>
    </row>
    <row r="763" spans="1:10" x14ac:dyDescent="0.25">
      <c r="A763" s="7">
        <v>4</v>
      </c>
      <c r="B763" s="6" t="s">
        <v>21</v>
      </c>
      <c r="C763" s="8">
        <f t="shared" si="213"/>
        <v>70370</v>
      </c>
      <c r="D763" s="8">
        <f t="shared" si="214"/>
        <v>8942.5</v>
      </c>
      <c r="E763" s="8">
        <v>8942.5</v>
      </c>
      <c r="F763" s="8">
        <v>0</v>
      </c>
      <c r="G763" s="8">
        <v>0</v>
      </c>
      <c r="H763" s="8">
        <v>0</v>
      </c>
      <c r="I763" s="8">
        <f t="shared" si="215"/>
        <v>8942.5</v>
      </c>
      <c r="J763" s="5"/>
    </row>
    <row r="764" spans="1:10" x14ac:dyDescent="0.25">
      <c r="A764" s="7">
        <v>5</v>
      </c>
      <c r="B764" s="6" t="s">
        <v>42</v>
      </c>
      <c r="C764" s="8">
        <f t="shared" si="213"/>
        <v>13106800</v>
      </c>
      <c r="D764" s="8">
        <f t="shared" si="214"/>
        <v>1251950</v>
      </c>
      <c r="E764" s="8">
        <v>1251950</v>
      </c>
      <c r="F764" s="8">
        <v>0</v>
      </c>
      <c r="G764" s="8">
        <v>0</v>
      </c>
      <c r="H764" s="8">
        <v>0</v>
      </c>
      <c r="I764" s="8">
        <f t="shared" si="215"/>
        <v>1251950</v>
      </c>
      <c r="J764" s="5"/>
    </row>
    <row r="765" spans="1:10" x14ac:dyDescent="0.25">
      <c r="A765" s="7">
        <v>6</v>
      </c>
      <c r="B765" s="6" t="s">
        <v>35</v>
      </c>
      <c r="C765" s="8">
        <f t="shared" si="213"/>
        <v>2685.86</v>
      </c>
      <c r="D765" s="8">
        <f t="shared" si="214"/>
        <v>0</v>
      </c>
      <c r="E765" s="8">
        <v>0</v>
      </c>
      <c r="F765" s="8">
        <v>0</v>
      </c>
      <c r="G765" s="8">
        <v>0</v>
      </c>
      <c r="H765" s="8">
        <v>0</v>
      </c>
      <c r="I765" s="8">
        <f t="shared" si="215"/>
        <v>0</v>
      </c>
      <c r="J765" s="5"/>
    </row>
    <row r="766" spans="1:10" x14ac:dyDescent="0.25">
      <c r="A766" s="7">
        <v>7</v>
      </c>
      <c r="B766" s="6" t="s">
        <v>79</v>
      </c>
      <c r="C766" s="8">
        <f t="shared" si="213"/>
        <v>214540</v>
      </c>
      <c r="D766" s="8">
        <f t="shared" si="214"/>
        <v>0</v>
      </c>
      <c r="E766" s="8">
        <v>0</v>
      </c>
      <c r="F766" s="8">
        <v>0</v>
      </c>
      <c r="G766" s="8">
        <v>0</v>
      </c>
      <c r="H766" s="8">
        <v>0</v>
      </c>
      <c r="I766" s="8">
        <f t="shared" si="215"/>
        <v>0</v>
      </c>
      <c r="J766" s="5"/>
    </row>
    <row r="767" spans="1:10" x14ac:dyDescent="0.25">
      <c r="A767" s="7">
        <v>8</v>
      </c>
      <c r="B767" s="6" t="s">
        <v>44</v>
      </c>
      <c r="C767" s="8">
        <f t="shared" si="213"/>
        <v>11175980</v>
      </c>
      <c r="D767" s="8">
        <f t="shared" si="214"/>
        <v>1154405</v>
      </c>
      <c r="E767" s="8">
        <v>1154405</v>
      </c>
      <c r="F767" s="8">
        <v>0</v>
      </c>
      <c r="G767" s="8">
        <v>0</v>
      </c>
      <c r="H767" s="8">
        <v>0</v>
      </c>
      <c r="I767" s="8">
        <f t="shared" si="215"/>
        <v>1154405</v>
      </c>
      <c r="J767" s="5"/>
    </row>
    <row r="768" spans="1:10" x14ac:dyDescent="0.25">
      <c r="A768" s="7">
        <v>9</v>
      </c>
      <c r="B768" s="6" t="s">
        <v>45</v>
      </c>
      <c r="C768" s="8">
        <f t="shared" si="213"/>
        <v>0</v>
      </c>
      <c r="D768" s="8">
        <f t="shared" si="214"/>
        <v>0</v>
      </c>
      <c r="E768" s="8">
        <v>0</v>
      </c>
      <c r="F768" s="8">
        <v>0</v>
      </c>
      <c r="G768" s="8">
        <v>0</v>
      </c>
      <c r="H768" s="8">
        <v>0</v>
      </c>
      <c r="I768" s="8">
        <f t="shared" si="215"/>
        <v>0</v>
      </c>
      <c r="J768" s="5"/>
    </row>
    <row r="769" spans="1:10" x14ac:dyDescent="0.25">
      <c r="A769" s="7">
        <v>10</v>
      </c>
      <c r="B769" s="6" t="s">
        <v>33</v>
      </c>
      <c r="C769" s="8">
        <f t="shared" si="213"/>
        <v>0</v>
      </c>
      <c r="D769" s="8">
        <f t="shared" si="214"/>
        <v>0</v>
      </c>
      <c r="E769" s="8">
        <v>0</v>
      </c>
      <c r="F769" s="8">
        <v>0</v>
      </c>
      <c r="G769" s="8">
        <v>0</v>
      </c>
      <c r="H769" s="8">
        <v>0</v>
      </c>
      <c r="I769" s="8">
        <f t="shared" si="215"/>
        <v>0</v>
      </c>
      <c r="J769" s="5"/>
    </row>
    <row r="770" spans="1:10" x14ac:dyDescent="0.25">
      <c r="A770" s="7">
        <v>11</v>
      </c>
      <c r="B770" s="6" t="s">
        <v>25</v>
      </c>
      <c r="C770" s="8">
        <f t="shared" si="213"/>
        <v>1768338</v>
      </c>
      <c r="D770" s="8">
        <f t="shared" si="214"/>
        <v>187836</v>
      </c>
      <c r="E770" s="8">
        <v>187836</v>
      </c>
      <c r="F770" s="8">
        <v>0</v>
      </c>
      <c r="G770" s="8">
        <v>0</v>
      </c>
      <c r="H770" s="8">
        <v>0</v>
      </c>
      <c r="I770" s="8">
        <f t="shared" si="215"/>
        <v>187836</v>
      </c>
      <c r="J770" s="5"/>
    </row>
    <row r="771" spans="1:10" x14ac:dyDescent="0.25">
      <c r="A771" s="7">
        <v>12</v>
      </c>
      <c r="B771" s="6" t="s">
        <v>67</v>
      </c>
      <c r="C771" s="8">
        <f t="shared" si="213"/>
        <v>73668</v>
      </c>
      <c r="D771" s="8">
        <f t="shared" si="214"/>
        <v>0</v>
      </c>
      <c r="E771" s="8">
        <v>0</v>
      </c>
      <c r="F771" s="8">
        <v>0</v>
      </c>
      <c r="G771" s="8">
        <v>0</v>
      </c>
      <c r="H771" s="8">
        <v>0</v>
      </c>
      <c r="I771" s="8">
        <f t="shared" si="215"/>
        <v>0</v>
      </c>
      <c r="J771" s="5"/>
    </row>
    <row r="772" spans="1:10" x14ac:dyDescent="0.25">
      <c r="A772" s="7">
        <v>13</v>
      </c>
      <c r="B772" s="6" t="s">
        <v>68</v>
      </c>
      <c r="C772" s="8">
        <f t="shared" si="213"/>
        <v>0</v>
      </c>
      <c r="D772" s="8">
        <f t="shared" si="214"/>
        <v>0</v>
      </c>
      <c r="E772" s="8">
        <v>0</v>
      </c>
      <c r="F772" s="8">
        <v>0</v>
      </c>
      <c r="G772" s="8">
        <v>0</v>
      </c>
      <c r="H772" s="8">
        <v>0</v>
      </c>
      <c r="I772" s="8">
        <f t="shared" si="215"/>
        <v>0</v>
      </c>
      <c r="J772" s="5"/>
    </row>
    <row r="773" spans="1:10" x14ac:dyDescent="0.25">
      <c r="A773" s="7">
        <v>14</v>
      </c>
      <c r="B773" s="6" t="s">
        <v>66</v>
      </c>
      <c r="C773" s="8">
        <f t="shared" si="213"/>
        <v>0</v>
      </c>
      <c r="D773" s="8">
        <f t="shared" si="214"/>
        <v>0</v>
      </c>
      <c r="E773" s="8">
        <v>0</v>
      </c>
      <c r="F773" s="8">
        <v>0</v>
      </c>
      <c r="G773" s="8">
        <v>0</v>
      </c>
      <c r="H773" s="8">
        <v>0</v>
      </c>
      <c r="I773" s="8">
        <f t="shared" si="215"/>
        <v>0</v>
      </c>
      <c r="J773" s="5"/>
    </row>
    <row r="774" spans="1:10" x14ac:dyDescent="0.25">
      <c r="A774" s="49" t="s">
        <v>65</v>
      </c>
      <c r="B774" s="49"/>
      <c r="C774" s="8">
        <f>SUM(C760:C773)</f>
        <v>160262785.43000001</v>
      </c>
      <c r="D774" s="8">
        <f>SUM(D760:D773)</f>
        <v>14275942.25</v>
      </c>
      <c r="E774" s="8">
        <f t="shared" ref="E774:I774" si="216">SUM(E760:E773)</f>
        <v>14275942.25</v>
      </c>
      <c r="F774" s="8">
        <f t="shared" si="216"/>
        <v>0</v>
      </c>
      <c r="G774" s="8">
        <f t="shared" si="216"/>
        <v>0</v>
      </c>
      <c r="H774" s="8">
        <f t="shared" si="216"/>
        <v>0</v>
      </c>
      <c r="I774" s="8">
        <f t="shared" si="216"/>
        <v>14275942.25</v>
      </c>
      <c r="J774" s="8"/>
    </row>
    <row r="775" spans="1:10" x14ac:dyDescent="0.25">
      <c r="A775" s="5" t="s">
        <v>11</v>
      </c>
      <c r="B775" s="6" t="s">
        <v>12</v>
      </c>
      <c r="C775" s="34"/>
      <c r="D775" s="35"/>
      <c r="E775" s="35"/>
      <c r="F775" s="35"/>
      <c r="G775" s="35"/>
      <c r="H775" s="35"/>
      <c r="I775" s="35"/>
      <c r="J775" s="36"/>
    </row>
    <row r="776" spans="1:10" x14ac:dyDescent="0.25">
      <c r="A776" s="7">
        <v>1</v>
      </c>
      <c r="B776" s="6" t="s">
        <v>46</v>
      </c>
      <c r="C776" s="8">
        <f>SUM(D776+C703)</f>
        <v>449452.40000000008</v>
      </c>
      <c r="D776" s="8">
        <f t="shared" ref="D776:D780" si="217">SUM(E776,F776)</f>
        <v>10459.4</v>
      </c>
      <c r="E776" s="8">
        <v>10459.4</v>
      </c>
      <c r="F776" s="8">
        <v>0</v>
      </c>
      <c r="G776" s="8">
        <v>499</v>
      </c>
      <c r="H776" s="8">
        <v>0</v>
      </c>
      <c r="I776" s="8">
        <f t="shared" ref="I776:I780" si="218">SUM(E776+G776+H776)</f>
        <v>10958.4</v>
      </c>
      <c r="J776" s="5"/>
    </row>
    <row r="777" spans="1:10" x14ac:dyDescent="0.25">
      <c r="A777" s="7">
        <v>2</v>
      </c>
      <c r="B777" s="6" t="s">
        <v>25</v>
      </c>
      <c r="C777" s="8">
        <f>SUM(D777+C704)</f>
        <v>682270</v>
      </c>
      <c r="D777" s="8">
        <f t="shared" si="217"/>
        <v>257470</v>
      </c>
      <c r="E777" s="8">
        <v>257470</v>
      </c>
      <c r="F777" s="8">
        <v>0</v>
      </c>
      <c r="G777" s="8">
        <v>460</v>
      </c>
      <c r="H777" s="8">
        <v>0</v>
      </c>
      <c r="I777" s="8">
        <f t="shared" si="218"/>
        <v>257930</v>
      </c>
      <c r="J777" s="5"/>
    </row>
    <row r="778" spans="1:10" x14ac:dyDescent="0.25">
      <c r="A778" s="7">
        <v>3</v>
      </c>
      <c r="B778" s="6" t="s">
        <v>32</v>
      </c>
      <c r="C778" s="8">
        <f>SUM(D778+C705)</f>
        <v>1762158.75</v>
      </c>
      <c r="D778" s="8">
        <f t="shared" si="217"/>
        <v>236565</v>
      </c>
      <c r="E778" s="8">
        <v>236565</v>
      </c>
      <c r="F778" s="8">
        <v>0</v>
      </c>
      <c r="G778" s="8">
        <v>0</v>
      </c>
      <c r="H778" s="8">
        <v>0</v>
      </c>
      <c r="I778" s="8">
        <f t="shared" si="218"/>
        <v>236565</v>
      </c>
      <c r="J778" s="5"/>
    </row>
    <row r="779" spans="1:10" x14ac:dyDescent="0.25">
      <c r="A779" s="7">
        <v>4</v>
      </c>
      <c r="B779" s="6" t="s">
        <v>44</v>
      </c>
      <c r="C779" s="8">
        <f>SUM(D779+C706)</f>
        <v>1661250</v>
      </c>
      <c r="D779" s="8">
        <f t="shared" si="217"/>
        <v>375500</v>
      </c>
      <c r="E779" s="8">
        <v>375500</v>
      </c>
      <c r="F779" s="8">
        <v>0</v>
      </c>
      <c r="G779" s="8">
        <v>0</v>
      </c>
      <c r="H779" s="8">
        <v>0</v>
      </c>
      <c r="I779" s="8">
        <f t="shared" si="218"/>
        <v>375500</v>
      </c>
      <c r="J779" s="5"/>
    </row>
    <row r="780" spans="1:10" x14ac:dyDescent="0.25">
      <c r="A780" s="7">
        <v>5</v>
      </c>
      <c r="B780" s="6" t="s">
        <v>39</v>
      </c>
      <c r="C780" s="8">
        <f>SUM(D780+C707)</f>
        <v>0</v>
      </c>
      <c r="D780" s="8">
        <f t="shared" si="217"/>
        <v>0</v>
      </c>
      <c r="E780" s="8">
        <v>0</v>
      </c>
      <c r="F780" s="8">
        <v>0</v>
      </c>
      <c r="G780" s="8">
        <v>0</v>
      </c>
      <c r="H780" s="8">
        <v>0</v>
      </c>
      <c r="I780" s="8">
        <f t="shared" si="218"/>
        <v>0</v>
      </c>
      <c r="J780" s="5"/>
    </row>
    <row r="781" spans="1:10" x14ac:dyDescent="0.25">
      <c r="A781" s="37" t="s">
        <v>13</v>
      </c>
      <c r="B781" s="37"/>
      <c r="C781" s="8">
        <f>SUM(C776:C780)</f>
        <v>4555131.1500000004</v>
      </c>
      <c r="D781" s="8">
        <f t="shared" ref="D781" si="219">SUM(D776:D780)</f>
        <v>879994.4</v>
      </c>
      <c r="E781" s="8">
        <f>SUM(E776:E780)</f>
        <v>879994.4</v>
      </c>
      <c r="F781" s="8">
        <f t="shared" ref="F781:I781" si="220">SUM(F776:F780)</f>
        <v>0</v>
      </c>
      <c r="G781" s="8">
        <f t="shared" si="220"/>
        <v>959</v>
      </c>
      <c r="H781" s="8">
        <f t="shared" si="220"/>
        <v>0</v>
      </c>
      <c r="I781" s="8">
        <f t="shared" si="220"/>
        <v>880953.4</v>
      </c>
      <c r="J781" s="8"/>
    </row>
    <row r="782" spans="1:10" x14ac:dyDescent="0.25">
      <c r="A782" s="5" t="s">
        <v>14</v>
      </c>
      <c r="B782" s="6" t="s">
        <v>15</v>
      </c>
      <c r="C782" s="34"/>
      <c r="D782" s="35"/>
      <c r="E782" s="35"/>
      <c r="F782" s="35"/>
      <c r="G782" s="35"/>
      <c r="H782" s="35"/>
      <c r="I782" s="35"/>
      <c r="J782" s="36"/>
    </row>
    <row r="783" spans="1:10" x14ac:dyDescent="0.25">
      <c r="A783" s="7">
        <v>1</v>
      </c>
      <c r="B783" s="6" t="s">
        <v>16</v>
      </c>
      <c r="C783" s="8">
        <f>SUM(D783+C710)</f>
        <v>15756478.75</v>
      </c>
      <c r="D783" s="8">
        <f t="shared" ref="D783:D784" si="221">SUM(E783,F783)</f>
        <v>1582926.25</v>
      </c>
      <c r="E783" s="8">
        <v>1582926.25</v>
      </c>
      <c r="F783" s="8">
        <v>0</v>
      </c>
      <c r="G783" s="8">
        <v>6420</v>
      </c>
      <c r="H783" s="8">
        <v>0</v>
      </c>
      <c r="I783" s="8">
        <f t="shared" ref="I783:I784" si="222">SUM(E783+G783+H783)</f>
        <v>1589346.25</v>
      </c>
      <c r="J783" s="5"/>
    </row>
    <row r="784" spans="1:10" x14ac:dyDescent="0.25">
      <c r="A784" s="7">
        <v>2</v>
      </c>
      <c r="B784" s="6" t="s">
        <v>17</v>
      </c>
      <c r="C784" s="8">
        <f>SUM(D784+C711)</f>
        <v>11279857.830000002</v>
      </c>
      <c r="D784" s="8">
        <f t="shared" si="221"/>
        <v>1230570.23</v>
      </c>
      <c r="E784" s="8">
        <v>1230570.23</v>
      </c>
      <c r="F784" s="8">
        <v>0</v>
      </c>
      <c r="G784" s="8">
        <v>0</v>
      </c>
      <c r="H784" s="8">
        <v>0</v>
      </c>
      <c r="I784" s="8">
        <f t="shared" si="222"/>
        <v>1230570.23</v>
      </c>
      <c r="J784" s="5"/>
    </row>
    <row r="785" spans="1:10" x14ac:dyDescent="0.25">
      <c r="A785" s="37" t="s">
        <v>18</v>
      </c>
      <c r="B785" s="37"/>
      <c r="C785" s="8">
        <f>SUM(C783:C784)</f>
        <v>27036336.580000002</v>
      </c>
      <c r="D785" s="8">
        <f t="shared" ref="D785" si="223">SUM(D783:D784)</f>
        <v>2813496.48</v>
      </c>
      <c r="E785" s="8">
        <f>SUM(E783:E784)</f>
        <v>2813496.48</v>
      </c>
      <c r="F785" s="8">
        <f t="shared" ref="F785:I785" si="224">SUM(F783:F784)</f>
        <v>0</v>
      </c>
      <c r="G785" s="8">
        <f t="shared" si="224"/>
        <v>6420</v>
      </c>
      <c r="H785" s="8">
        <f t="shared" si="224"/>
        <v>0</v>
      </c>
      <c r="I785" s="8">
        <f t="shared" si="224"/>
        <v>2819916.48</v>
      </c>
      <c r="J785" s="8"/>
    </row>
    <row r="786" spans="1:10" x14ac:dyDescent="0.25">
      <c r="A786" s="5" t="s">
        <v>19</v>
      </c>
      <c r="B786" s="6" t="s">
        <v>20</v>
      </c>
      <c r="C786" s="34"/>
      <c r="D786" s="35"/>
      <c r="E786" s="35"/>
      <c r="F786" s="35"/>
      <c r="G786" s="35"/>
      <c r="H786" s="35"/>
      <c r="I786" s="35"/>
      <c r="J786" s="36"/>
    </row>
    <row r="787" spans="1:10" x14ac:dyDescent="0.25">
      <c r="A787" s="7">
        <v>1</v>
      </c>
      <c r="B787" s="6" t="s">
        <v>21</v>
      </c>
      <c r="C787" s="8">
        <f>SUM(D787+C714)</f>
        <v>3670698.9800000004</v>
      </c>
      <c r="D787" s="8">
        <f>SUM(E787,F787)</f>
        <v>383111.06</v>
      </c>
      <c r="E787" s="8">
        <v>383111.06</v>
      </c>
      <c r="F787" s="8">
        <v>0</v>
      </c>
      <c r="G787" s="8">
        <v>0</v>
      </c>
      <c r="H787" s="8">
        <v>0</v>
      </c>
      <c r="I787" s="8">
        <f>SUM(E787+G787+H787)</f>
        <v>383111.06</v>
      </c>
      <c r="J787" s="5"/>
    </row>
    <row r="788" spans="1:10" x14ac:dyDescent="0.25">
      <c r="A788" s="37" t="s">
        <v>22</v>
      </c>
      <c r="B788" s="37"/>
      <c r="C788" s="8">
        <f>SUM(C787)</f>
        <v>3670698.9800000004</v>
      </c>
      <c r="D788" s="8">
        <f t="shared" ref="D788:I788" si="225">SUM(D787)</f>
        <v>383111.06</v>
      </c>
      <c r="E788" s="8">
        <f t="shared" si="225"/>
        <v>383111.06</v>
      </c>
      <c r="F788" s="8">
        <f t="shared" si="225"/>
        <v>0</v>
      </c>
      <c r="G788" s="8">
        <f t="shared" si="225"/>
        <v>0</v>
      </c>
      <c r="H788" s="8">
        <f t="shared" si="225"/>
        <v>0</v>
      </c>
      <c r="I788" s="8">
        <f t="shared" si="225"/>
        <v>383111.06</v>
      </c>
      <c r="J788" s="5"/>
    </row>
    <row r="789" spans="1:10" x14ac:dyDescent="0.25">
      <c r="A789" s="5" t="s">
        <v>23</v>
      </c>
      <c r="B789" s="6" t="s">
        <v>24</v>
      </c>
      <c r="C789" s="34"/>
      <c r="D789" s="35"/>
      <c r="E789" s="35"/>
      <c r="F789" s="35"/>
      <c r="G789" s="35"/>
      <c r="H789" s="35"/>
      <c r="I789" s="35"/>
      <c r="J789" s="36"/>
    </row>
    <row r="790" spans="1:10" x14ac:dyDescent="0.25">
      <c r="A790" s="7">
        <v>1</v>
      </c>
      <c r="B790" s="6" t="s">
        <v>25</v>
      </c>
      <c r="C790" s="8">
        <f>SUM(D790+C717)</f>
        <v>1067936</v>
      </c>
      <c r="D790" s="8">
        <f>SUM(E790,F790)</f>
        <v>103776</v>
      </c>
      <c r="E790" s="8">
        <v>103776</v>
      </c>
      <c r="F790" s="8">
        <v>0</v>
      </c>
      <c r="G790" s="8">
        <v>0</v>
      </c>
      <c r="H790" s="8">
        <v>0</v>
      </c>
      <c r="I790" s="8">
        <f>SUM(E790+G790+H790)</f>
        <v>103776</v>
      </c>
      <c r="J790" s="5"/>
    </row>
    <row r="791" spans="1:10" x14ac:dyDescent="0.25">
      <c r="A791" s="37" t="s">
        <v>72</v>
      </c>
      <c r="B791" s="37"/>
      <c r="C791" s="8">
        <f>SUM(C790)</f>
        <v>1067936</v>
      </c>
      <c r="D791" s="8">
        <f t="shared" ref="D791:I791" si="226">SUM(D790)</f>
        <v>103776</v>
      </c>
      <c r="E791" s="8">
        <f t="shared" si="226"/>
        <v>103776</v>
      </c>
      <c r="F791" s="8">
        <f t="shared" si="226"/>
        <v>0</v>
      </c>
      <c r="G791" s="8">
        <f t="shared" si="226"/>
        <v>0</v>
      </c>
      <c r="H791" s="8">
        <f t="shared" si="226"/>
        <v>0</v>
      </c>
      <c r="I791" s="8">
        <f t="shared" si="226"/>
        <v>103776</v>
      </c>
      <c r="J791" s="5"/>
    </row>
    <row r="792" spans="1:10" x14ac:dyDescent="0.25">
      <c r="A792" s="37" t="s">
        <v>26</v>
      </c>
      <c r="B792" s="37"/>
      <c r="C792" s="8">
        <f t="shared" ref="C792" si="227">SUM(C758+C774+C781+C785+C788+C791)</f>
        <v>546050717.73000002</v>
      </c>
      <c r="D792" s="8">
        <f>SUM(D758+D774+D781+D785+D788+D791)</f>
        <v>43314897.280000001</v>
      </c>
      <c r="E792" s="8">
        <f>SUM(E758+E774+E781+E785+E788+E791)</f>
        <v>43314897.280000001</v>
      </c>
      <c r="F792" s="8">
        <f t="shared" ref="F792:I792" si="228">SUM(F758+F774+F781+F785+F788+F791)</f>
        <v>0</v>
      </c>
      <c r="G792" s="8">
        <f t="shared" si="228"/>
        <v>237517</v>
      </c>
      <c r="H792" s="8">
        <f t="shared" si="228"/>
        <v>0</v>
      </c>
      <c r="I792" s="8">
        <f t="shared" si="228"/>
        <v>43552414.280000001</v>
      </c>
      <c r="J792" s="8"/>
    </row>
    <row r="793" spans="1:10" ht="15.75" customHeight="1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9"/>
    </row>
    <row r="794" spans="1:10" x14ac:dyDescent="0.25">
      <c r="A794" s="40" t="s">
        <v>115</v>
      </c>
      <c r="B794" s="41"/>
      <c r="C794" s="10">
        <f>D792</f>
        <v>43314897.280000001</v>
      </c>
      <c r="D794" s="42" t="s">
        <v>53</v>
      </c>
      <c r="E794" s="42"/>
      <c r="F794" s="42"/>
      <c r="G794" s="11" t="s">
        <v>59</v>
      </c>
      <c r="H794" s="10">
        <v>24087</v>
      </c>
      <c r="I794" s="11" t="s">
        <v>58</v>
      </c>
      <c r="J794" s="12">
        <v>8538</v>
      </c>
    </row>
    <row r="795" spans="1:10" x14ac:dyDescent="0.25">
      <c r="A795" s="13" t="s">
        <v>57</v>
      </c>
      <c r="B795" s="14">
        <v>11265</v>
      </c>
      <c r="C795" s="15" t="s">
        <v>56</v>
      </c>
      <c r="D795" s="14">
        <v>0</v>
      </c>
      <c r="E795" s="15" t="s">
        <v>55</v>
      </c>
      <c r="F795" s="14">
        <v>0</v>
      </c>
      <c r="G795" s="15" t="s">
        <v>54</v>
      </c>
      <c r="H795" s="14">
        <v>6705</v>
      </c>
      <c r="I795" s="15" t="s">
        <v>63</v>
      </c>
      <c r="J795" s="16">
        <f>SUM(H794+J794+B795+D795+F795+H795)</f>
        <v>50595</v>
      </c>
    </row>
    <row r="796" spans="1:10" x14ac:dyDescent="0.25">
      <c r="A796" s="43" t="s">
        <v>62</v>
      </c>
      <c r="B796" s="44"/>
      <c r="C796" s="17">
        <f>SUM(E723)</f>
        <v>454949.5</v>
      </c>
      <c r="D796" s="18" t="s">
        <v>60</v>
      </c>
      <c r="E796" s="17">
        <f>SUM(J795+C796)</f>
        <v>505544.5</v>
      </c>
      <c r="F796" s="45" t="s">
        <v>61</v>
      </c>
      <c r="G796" s="45"/>
      <c r="H796" s="45"/>
      <c r="I796" s="19"/>
      <c r="J796" s="20"/>
    </row>
    <row r="797" spans="1:10" x14ac:dyDescent="0.25">
      <c r="A797" s="21" t="s">
        <v>71</v>
      </c>
      <c r="B797" s="31" t="s">
        <v>121</v>
      </c>
      <c r="C797" s="31"/>
      <c r="D797" s="31"/>
      <c r="E797" s="31"/>
      <c r="F797" s="31"/>
      <c r="G797" s="31"/>
      <c r="H797" s="31"/>
      <c r="I797" s="31"/>
      <c r="J797" s="31"/>
    </row>
    <row r="798" spans="1:10" x14ac:dyDescent="0.25">
      <c r="A798" s="22"/>
      <c r="B798" s="32"/>
      <c r="C798" s="32"/>
      <c r="D798" s="32"/>
      <c r="E798" s="32"/>
      <c r="F798" s="32"/>
      <c r="G798" s="32"/>
      <c r="H798" s="32"/>
      <c r="I798" s="32"/>
      <c r="J798" s="32"/>
    </row>
    <row r="799" spans="1:10" x14ac:dyDescent="0.25">
      <c r="A799" s="22"/>
      <c r="B799" s="32"/>
      <c r="C799" s="32"/>
      <c r="D799" s="32"/>
      <c r="E799" s="32"/>
      <c r="F799" s="32"/>
      <c r="G799" s="32"/>
      <c r="H799" s="32"/>
      <c r="I799" s="32"/>
      <c r="J799" s="32"/>
    </row>
    <row r="800" spans="1:10" x14ac:dyDescent="0.25">
      <c r="A800" s="22"/>
      <c r="B800" s="25"/>
      <c r="C800" s="25"/>
      <c r="D800" s="25"/>
      <c r="E800" s="25"/>
      <c r="F800" s="25"/>
      <c r="G800" s="25"/>
      <c r="H800" s="25"/>
      <c r="I800" s="25"/>
      <c r="J800" s="25"/>
    </row>
    <row r="801" spans="1:10" x14ac:dyDescent="0.25">
      <c r="B801" s="22"/>
      <c r="C801" s="22"/>
      <c r="D801" s="22"/>
      <c r="E801" s="22"/>
      <c r="F801" s="22"/>
      <c r="G801" s="22"/>
      <c r="H801" s="22"/>
      <c r="I801" s="22"/>
      <c r="J801" s="22"/>
    </row>
    <row r="803" spans="1:10" ht="16.5" x14ac:dyDescent="0.25">
      <c r="A803" s="33" t="s">
        <v>47</v>
      </c>
      <c r="B803" s="33"/>
      <c r="C803" s="24"/>
      <c r="D803" s="33" t="s">
        <v>48</v>
      </c>
      <c r="E803" s="33"/>
      <c r="F803" s="33"/>
      <c r="G803" s="24"/>
      <c r="H803" s="33" t="s">
        <v>49</v>
      </c>
      <c r="I803" s="33"/>
      <c r="J803" s="33"/>
    </row>
    <row r="804" spans="1:10" ht="16.5" customHeight="1" x14ac:dyDescent="0.25"/>
    <row r="805" spans="1:10" ht="21.75" x14ac:dyDescent="0.25">
      <c r="A805" s="50" t="s">
        <v>0</v>
      </c>
      <c r="B805" s="50"/>
      <c r="C805" s="50"/>
      <c r="D805" s="50"/>
      <c r="E805" s="50"/>
      <c r="F805" s="50"/>
      <c r="G805" s="50"/>
      <c r="H805" s="50"/>
      <c r="I805" s="50"/>
      <c r="J805" s="50"/>
    </row>
    <row r="806" spans="1:10" ht="19.5" x14ac:dyDescent="0.25">
      <c r="A806" s="51" t="s">
        <v>1</v>
      </c>
      <c r="B806" s="51"/>
      <c r="C806" s="51"/>
      <c r="D806" s="51"/>
      <c r="E806" s="51"/>
      <c r="F806" s="51"/>
      <c r="G806" s="51"/>
      <c r="H806" s="51"/>
      <c r="I806" s="51"/>
      <c r="J806" s="51"/>
    </row>
    <row r="807" spans="1:10" ht="19.5" x14ac:dyDescent="0.25">
      <c r="A807" s="52" t="s">
        <v>132</v>
      </c>
      <c r="B807" s="52"/>
      <c r="C807" s="52"/>
      <c r="D807" s="52"/>
      <c r="E807" s="52"/>
      <c r="F807" s="52"/>
      <c r="G807" s="52"/>
      <c r="H807" s="52"/>
      <c r="I807" s="52"/>
      <c r="J807" s="52"/>
    </row>
    <row r="808" spans="1:10" ht="16.5" x14ac:dyDescent="0.25">
      <c r="A808" s="53" t="s">
        <v>2</v>
      </c>
      <c r="B808" s="53" t="s">
        <v>3</v>
      </c>
      <c r="C808" s="53" t="s">
        <v>4</v>
      </c>
      <c r="D808" s="54" t="s">
        <v>116</v>
      </c>
      <c r="E808" s="54" t="s">
        <v>117</v>
      </c>
      <c r="F808" s="54" t="s">
        <v>118</v>
      </c>
      <c r="G808" s="53" t="s">
        <v>69</v>
      </c>
      <c r="H808" s="53"/>
      <c r="I808" s="54" t="s">
        <v>5</v>
      </c>
      <c r="J808" s="53" t="s">
        <v>6</v>
      </c>
    </row>
    <row r="809" spans="1:10" ht="33" x14ac:dyDescent="0.25">
      <c r="A809" s="53"/>
      <c r="B809" s="53"/>
      <c r="C809" s="53"/>
      <c r="D809" s="54"/>
      <c r="E809" s="54"/>
      <c r="F809" s="54"/>
      <c r="G809" s="2" t="s">
        <v>73</v>
      </c>
      <c r="H809" s="3" t="s">
        <v>74</v>
      </c>
      <c r="I809" s="54"/>
      <c r="J809" s="53"/>
    </row>
    <row r="810" spans="1:10" ht="16.5" x14ac:dyDescent="0.25">
      <c r="A810" s="4">
        <v>1</v>
      </c>
      <c r="B810" s="4">
        <v>2</v>
      </c>
      <c r="C810" s="4">
        <v>3</v>
      </c>
      <c r="D810" s="4" t="s">
        <v>50</v>
      </c>
      <c r="E810" s="4">
        <v>5</v>
      </c>
      <c r="F810" s="4">
        <v>6</v>
      </c>
      <c r="G810" s="4">
        <v>7</v>
      </c>
      <c r="H810" s="4">
        <v>8</v>
      </c>
      <c r="I810" s="4" t="s">
        <v>51</v>
      </c>
      <c r="J810" s="4">
        <v>10</v>
      </c>
    </row>
    <row r="811" spans="1:10" x14ac:dyDescent="0.25">
      <c r="A811" s="46"/>
      <c r="B811" s="47"/>
      <c r="C811" s="47"/>
      <c r="D811" s="47"/>
      <c r="E811" s="47"/>
      <c r="F811" s="47"/>
      <c r="G811" s="47"/>
      <c r="H811" s="47"/>
      <c r="I811" s="47"/>
      <c r="J811" s="48"/>
    </row>
    <row r="812" spans="1:10" x14ac:dyDescent="0.25">
      <c r="A812" s="5" t="s">
        <v>7</v>
      </c>
      <c r="B812" s="6" t="s">
        <v>8</v>
      </c>
      <c r="C812" s="46"/>
      <c r="D812" s="47"/>
      <c r="E812" s="47"/>
      <c r="F812" s="47"/>
      <c r="G812" s="47"/>
      <c r="H812" s="47"/>
      <c r="I812" s="47"/>
      <c r="J812" s="48"/>
    </row>
    <row r="813" spans="1:10" x14ac:dyDescent="0.25">
      <c r="A813" s="7">
        <v>1</v>
      </c>
      <c r="B813" s="26" t="s">
        <v>27</v>
      </c>
      <c r="C813" s="8">
        <f t="shared" ref="C813:C830" si="229">SUM(D813+C740)</f>
        <v>69393003.769999996</v>
      </c>
      <c r="D813" s="8">
        <f>SUM(E813,F813)</f>
        <v>6309056.9100000001</v>
      </c>
      <c r="E813" s="8">
        <v>6309056.9100000001</v>
      </c>
      <c r="F813" s="8">
        <v>0</v>
      </c>
      <c r="G813" s="8">
        <v>0</v>
      </c>
      <c r="H813" s="8">
        <v>0</v>
      </c>
      <c r="I813" s="8">
        <f>SUM(E813+G813+H813)</f>
        <v>6309056.9100000001</v>
      </c>
      <c r="J813" s="5"/>
    </row>
    <row r="814" spans="1:10" x14ac:dyDescent="0.25">
      <c r="A814" s="7">
        <v>2</v>
      </c>
      <c r="B814" s="26" t="s">
        <v>28</v>
      </c>
      <c r="C814" s="8">
        <f t="shared" si="229"/>
        <v>66445382.979999997</v>
      </c>
      <c r="D814" s="8">
        <f>SUM(E814,F814)</f>
        <v>7457095.8899999997</v>
      </c>
      <c r="E814" s="8">
        <v>7457095.8899999997</v>
      </c>
      <c r="F814" s="8">
        <v>0</v>
      </c>
      <c r="G814" s="8">
        <v>0</v>
      </c>
      <c r="H814" s="8">
        <v>0</v>
      </c>
      <c r="I814" s="8">
        <f>SUM(E814+G814+H814)</f>
        <v>7457095.8899999997</v>
      </c>
      <c r="J814" s="5"/>
    </row>
    <row r="815" spans="1:10" x14ac:dyDescent="0.25">
      <c r="A815" s="7">
        <v>3</v>
      </c>
      <c r="B815" s="26" t="s">
        <v>29</v>
      </c>
      <c r="C815" s="8">
        <f t="shared" si="229"/>
        <v>209876240.72000003</v>
      </c>
      <c r="D815" s="8">
        <f>SUM(E815,F815)</f>
        <v>36131803.200000003</v>
      </c>
      <c r="E815" s="8">
        <v>36131803.200000003</v>
      </c>
      <c r="F815" s="8">
        <v>0</v>
      </c>
      <c r="G815" s="8">
        <v>0</v>
      </c>
      <c r="H815" s="8">
        <v>0</v>
      </c>
      <c r="I815" s="8">
        <f>SUM(E815+G815+H815)</f>
        <v>36131803.200000003</v>
      </c>
      <c r="J815" s="5"/>
    </row>
    <row r="816" spans="1:10" x14ac:dyDescent="0.25">
      <c r="A816" s="7">
        <v>4</v>
      </c>
      <c r="B816" s="26" t="s">
        <v>30</v>
      </c>
      <c r="C816" s="8">
        <f t="shared" si="229"/>
        <v>4475931</v>
      </c>
      <c r="D816" s="8">
        <f>SUM(E816,F816)</f>
        <v>384748.5</v>
      </c>
      <c r="E816" s="8">
        <v>384748.5</v>
      </c>
      <c r="F816" s="8">
        <v>0</v>
      </c>
      <c r="G816" s="8">
        <v>0</v>
      </c>
      <c r="H816" s="8">
        <v>0</v>
      </c>
      <c r="I816" s="8">
        <f>SUM(E816+G816+H816)</f>
        <v>384748.5</v>
      </c>
      <c r="J816" s="5"/>
    </row>
    <row r="817" spans="1:10" x14ac:dyDescent="0.25">
      <c r="A817" s="7">
        <v>5</v>
      </c>
      <c r="B817" s="26" t="s">
        <v>25</v>
      </c>
      <c r="C817" s="8">
        <f t="shared" si="229"/>
        <v>6546940.4000000004</v>
      </c>
      <c r="D817" s="8">
        <f t="shared" ref="D817:D830" si="230">SUM(E817,F817)</f>
        <v>534988</v>
      </c>
      <c r="E817" s="8">
        <v>534988</v>
      </c>
      <c r="F817" s="8">
        <v>0</v>
      </c>
      <c r="G817" s="8">
        <v>0</v>
      </c>
      <c r="H817" s="8">
        <v>0</v>
      </c>
      <c r="I817" s="8">
        <f t="shared" ref="I817:I830" si="231">SUM(E817+G817+H817)</f>
        <v>534988</v>
      </c>
      <c r="J817" s="5"/>
    </row>
    <row r="818" spans="1:10" x14ac:dyDescent="0.25">
      <c r="A818" s="7">
        <v>6</v>
      </c>
      <c r="B818" s="26" t="s">
        <v>32</v>
      </c>
      <c r="C818" s="8">
        <f t="shared" si="229"/>
        <v>30677975</v>
      </c>
      <c r="D818" s="8">
        <f t="shared" si="230"/>
        <v>2214562.5</v>
      </c>
      <c r="E818" s="8">
        <v>2214562.5</v>
      </c>
      <c r="F818" s="8">
        <v>0</v>
      </c>
      <c r="G818" s="8">
        <v>0</v>
      </c>
      <c r="H818" s="8">
        <v>0</v>
      </c>
      <c r="I818" s="8">
        <f t="shared" si="231"/>
        <v>2214562.5</v>
      </c>
      <c r="J818" s="5"/>
    </row>
    <row r="819" spans="1:10" x14ac:dyDescent="0.25">
      <c r="A819" s="7">
        <v>7</v>
      </c>
      <c r="B819" s="26" t="s">
        <v>31</v>
      </c>
      <c r="C819" s="8">
        <f t="shared" si="229"/>
        <v>11936925</v>
      </c>
      <c r="D819" s="8">
        <f t="shared" si="230"/>
        <v>1267062.5</v>
      </c>
      <c r="E819" s="8">
        <v>1267062.5</v>
      </c>
      <c r="F819" s="8">
        <v>0</v>
      </c>
      <c r="G819" s="8">
        <v>0</v>
      </c>
      <c r="H819" s="8">
        <v>0</v>
      </c>
      <c r="I819" s="8">
        <f t="shared" si="231"/>
        <v>1267062.5</v>
      </c>
      <c r="J819" s="5"/>
    </row>
    <row r="820" spans="1:10" x14ac:dyDescent="0.25">
      <c r="A820" s="7">
        <v>8</v>
      </c>
      <c r="B820" s="26" t="s">
        <v>33</v>
      </c>
      <c r="C820" s="8">
        <f t="shared" si="229"/>
        <v>971190</v>
      </c>
      <c r="D820" s="8">
        <f t="shared" si="230"/>
        <v>81395</v>
      </c>
      <c r="E820" s="8">
        <v>81395</v>
      </c>
      <c r="F820" s="8">
        <v>0</v>
      </c>
      <c r="G820" s="8">
        <v>0</v>
      </c>
      <c r="H820" s="8">
        <v>0</v>
      </c>
      <c r="I820" s="8">
        <f t="shared" si="231"/>
        <v>81395</v>
      </c>
      <c r="J820" s="5"/>
    </row>
    <row r="821" spans="1:10" x14ac:dyDescent="0.25">
      <c r="A821" s="7">
        <v>9</v>
      </c>
      <c r="B821" s="26" t="s">
        <v>52</v>
      </c>
      <c r="C821" s="8">
        <f t="shared" si="229"/>
        <v>1788800</v>
      </c>
      <c r="D821" s="8">
        <f t="shared" si="230"/>
        <v>95100</v>
      </c>
      <c r="E821" s="8">
        <v>95100</v>
      </c>
      <c r="F821" s="8">
        <v>0</v>
      </c>
      <c r="G821" s="8">
        <v>0</v>
      </c>
      <c r="H821" s="8">
        <v>0</v>
      </c>
      <c r="I821" s="8">
        <f t="shared" si="231"/>
        <v>95100</v>
      </c>
      <c r="J821" s="5"/>
    </row>
    <row r="822" spans="1:10" x14ac:dyDescent="0.25">
      <c r="A822" s="7">
        <v>10</v>
      </c>
      <c r="B822" s="26" t="s">
        <v>37</v>
      </c>
      <c r="C822" s="8">
        <f t="shared" si="229"/>
        <v>0</v>
      </c>
      <c r="D822" s="8">
        <f t="shared" si="230"/>
        <v>0</v>
      </c>
      <c r="E822" s="8">
        <v>0</v>
      </c>
      <c r="F822" s="8">
        <v>0</v>
      </c>
      <c r="G822" s="8">
        <v>0</v>
      </c>
      <c r="H822" s="8">
        <v>0</v>
      </c>
      <c r="I822" s="8">
        <f t="shared" si="231"/>
        <v>0</v>
      </c>
      <c r="J822" s="5"/>
    </row>
    <row r="823" spans="1:10" x14ac:dyDescent="0.25">
      <c r="A823" s="7">
        <v>11</v>
      </c>
      <c r="B823" s="26" t="s">
        <v>35</v>
      </c>
      <c r="C823" s="8">
        <f t="shared" si="229"/>
        <v>28502.79</v>
      </c>
      <c r="D823" s="8">
        <f t="shared" si="230"/>
        <v>0</v>
      </c>
      <c r="E823" s="8">
        <v>0</v>
      </c>
      <c r="F823" s="8">
        <v>0</v>
      </c>
      <c r="G823" s="8">
        <v>0</v>
      </c>
      <c r="H823" s="8">
        <v>0</v>
      </c>
      <c r="I823" s="8">
        <f t="shared" si="231"/>
        <v>0</v>
      </c>
      <c r="J823" s="5"/>
    </row>
    <row r="824" spans="1:10" x14ac:dyDescent="0.25">
      <c r="A824" s="7">
        <v>12</v>
      </c>
      <c r="B824" s="26" t="s">
        <v>21</v>
      </c>
      <c r="C824" s="8">
        <f t="shared" si="229"/>
        <v>0</v>
      </c>
      <c r="D824" s="8">
        <f t="shared" si="230"/>
        <v>0</v>
      </c>
      <c r="E824" s="8">
        <v>0</v>
      </c>
      <c r="F824" s="8">
        <v>0</v>
      </c>
      <c r="G824" s="8">
        <v>0</v>
      </c>
      <c r="H824" s="8">
        <v>0</v>
      </c>
      <c r="I824" s="8">
        <f t="shared" si="231"/>
        <v>0</v>
      </c>
      <c r="J824" s="5"/>
    </row>
    <row r="825" spans="1:10" x14ac:dyDescent="0.25">
      <c r="A825" s="7">
        <v>13</v>
      </c>
      <c r="B825" s="26" t="s">
        <v>36</v>
      </c>
      <c r="C825" s="8">
        <f t="shared" si="229"/>
        <v>4686</v>
      </c>
      <c r="D825" s="8">
        <f t="shared" si="230"/>
        <v>0</v>
      </c>
      <c r="E825" s="8">
        <v>0</v>
      </c>
      <c r="F825" s="8">
        <v>0</v>
      </c>
      <c r="G825" s="8">
        <v>0</v>
      </c>
      <c r="H825" s="8">
        <v>0</v>
      </c>
      <c r="I825" s="8">
        <f t="shared" si="231"/>
        <v>0</v>
      </c>
      <c r="J825" s="5"/>
    </row>
    <row r="826" spans="1:10" x14ac:dyDescent="0.25">
      <c r="A826" s="7">
        <v>14</v>
      </c>
      <c r="B826" s="26" t="s">
        <v>34</v>
      </c>
      <c r="C826" s="8">
        <f t="shared" si="229"/>
        <v>52562.100000000006</v>
      </c>
      <c r="D826" s="8">
        <f t="shared" si="230"/>
        <v>0</v>
      </c>
      <c r="E826" s="8">
        <v>0</v>
      </c>
      <c r="F826" s="8">
        <v>0</v>
      </c>
      <c r="G826" s="8">
        <v>0</v>
      </c>
      <c r="H826" s="8">
        <v>0</v>
      </c>
      <c r="I826" s="8">
        <f t="shared" si="231"/>
        <v>0</v>
      </c>
      <c r="J826" s="5"/>
    </row>
    <row r="827" spans="1:10" x14ac:dyDescent="0.25">
      <c r="A827" s="7">
        <v>15</v>
      </c>
      <c r="B827" s="26" t="s">
        <v>70</v>
      </c>
      <c r="C827" s="8">
        <f t="shared" si="229"/>
        <v>161449.85</v>
      </c>
      <c r="D827" s="8">
        <f t="shared" si="230"/>
        <v>2949.85</v>
      </c>
      <c r="E827" s="8">
        <v>2949.85</v>
      </c>
      <c r="F827" s="8">
        <v>0</v>
      </c>
      <c r="G827" s="8">
        <v>0</v>
      </c>
      <c r="H827" s="8">
        <v>0</v>
      </c>
      <c r="I827" s="8">
        <f t="shared" si="231"/>
        <v>2949.85</v>
      </c>
      <c r="J827" s="5"/>
    </row>
    <row r="828" spans="1:10" x14ac:dyDescent="0.25">
      <c r="A828" s="7">
        <v>16</v>
      </c>
      <c r="B828" s="26" t="s">
        <v>38</v>
      </c>
      <c r="C828" s="8">
        <f t="shared" si="229"/>
        <v>2087.5</v>
      </c>
      <c r="D828" s="8">
        <f t="shared" si="230"/>
        <v>0</v>
      </c>
      <c r="E828" s="8">
        <v>0</v>
      </c>
      <c r="F828" s="8">
        <v>0</v>
      </c>
      <c r="G828" s="8">
        <v>0</v>
      </c>
      <c r="H828" s="8">
        <v>0</v>
      </c>
      <c r="I828" s="8">
        <f t="shared" si="231"/>
        <v>0</v>
      </c>
      <c r="J828" s="5"/>
    </row>
    <row r="829" spans="1:10" x14ac:dyDescent="0.25">
      <c r="A829" s="7">
        <v>17</v>
      </c>
      <c r="B829" s="26" t="s">
        <v>40</v>
      </c>
      <c r="C829" s="8">
        <f t="shared" si="229"/>
        <v>1738404</v>
      </c>
      <c r="D829" s="8">
        <f t="shared" si="230"/>
        <v>163500</v>
      </c>
      <c r="E829" s="8">
        <v>163500</v>
      </c>
      <c r="F829" s="8">
        <v>0</v>
      </c>
      <c r="G829" s="8">
        <v>0</v>
      </c>
      <c r="H829" s="8">
        <v>0</v>
      </c>
      <c r="I829" s="8">
        <f t="shared" si="231"/>
        <v>163500</v>
      </c>
      <c r="J829" s="5"/>
    </row>
    <row r="830" spans="1:10" x14ac:dyDescent="0.25">
      <c r="A830" s="7">
        <v>18</v>
      </c>
      <c r="B830" s="26" t="s">
        <v>39</v>
      </c>
      <c r="C830" s="8">
        <f t="shared" si="229"/>
        <v>10.83</v>
      </c>
      <c r="D830" s="8">
        <f t="shared" si="230"/>
        <v>0</v>
      </c>
      <c r="E830" s="8">
        <v>0</v>
      </c>
      <c r="F830" s="8">
        <v>0</v>
      </c>
      <c r="G830" s="8">
        <v>0</v>
      </c>
      <c r="H830" s="8">
        <v>0</v>
      </c>
      <c r="I830" s="8">
        <f t="shared" si="231"/>
        <v>0</v>
      </c>
      <c r="J830" s="5"/>
    </row>
    <row r="831" spans="1:10" x14ac:dyDescent="0.25">
      <c r="A831" s="37" t="s">
        <v>10</v>
      </c>
      <c r="B831" s="37"/>
      <c r="C831" s="8">
        <f>SUM(C813:C830)</f>
        <v>404100091.94000006</v>
      </c>
      <c r="D831" s="8">
        <f t="shared" ref="D831:H831" si="232">SUM(D813:D830)</f>
        <v>54642262.350000001</v>
      </c>
      <c r="E831" s="8">
        <f t="shared" si="232"/>
        <v>54642262.350000001</v>
      </c>
      <c r="F831" s="8">
        <f t="shared" si="232"/>
        <v>0</v>
      </c>
      <c r="G831" s="8">
        <f t="shared" si="232"/>
        <v>0</v>
      </c>
      <c r="H831" s="8">
        <f t="shared" si="232"/>
        <v>0</v>
      </c>
      <c r="I831" s="8">
        <f>SUM(I813:I830)</f>
        <v>54642262.350000001</v>
      </c>
      <c r="J831" s="5"/>
    </row>
    <row r="832" spans="1:10" ht="31.5" x14ac:dyDescent="0.25">
      <c r="A832" s="5" t="s">
        <v>9</v>
      </c>
      <c r="B832" s="9" t="s">
        <v>64</v>
      </c>
      <c r="C832" s="34"/>
      <c r="D832" s="35"/>
      <c r="E832" s="35"/>
      <c r="F832" s="35"/>
      <c r="G832" s="35"/>
      <c r="H832" s="35"/>
      <c r="I832" s="35"/>
      <c r="J832" s="36"/>
    </row>
    <row r="833" spans="1:10" x14ac:dyDescent="0.25">
      <c r="A833" s="7">
        <v>1</v>
      </c>
      <c r="B833" s="6" t="s">
        <v>37</v>
      </c>
      <c r="C833" s="8">
        <f t="shared" ref="C833:C846" si="233">SUM(D833+C760)</f>
        <v>130778984.89000002</v>
      </c>
      <c r="D833" s="8">
        <f t="shared" ref="D833:D846" si="234">SUM(E833,F833)</f>
        <v>8629164.4800000004</v>
      </c>
      <c r="E833" s="8">
        <v>8629164.4800000004</v>
      </c>
      <c r="F833" s="8">
        <v>0</v>
      </c>
      <c r="G833" s="8">
        <v>0</v>
      </c>
      <c r="H833" s="8">
        <v>0</v>
      </c>
      <c r="I833" s="8">
        <f t="shared" ref="I833:I846" si="235">SUM(E833+G833+H833)</f>
        <v>8629164.4800000004</v>
      </c>
      <c r="J833" s="5"/>
    </row>
    <row r="834" spans="1:10" x14ac:dyDescent="0.25">
      <c r="A834" s="7">
        <v>2</v>
      </c>
      <c r="B834" s="6" t="s">
        <v>32</v>
      </c>
      <c r="C834" s="8">
        <f t="shared" si="233"/>
        <v>11580040.879999999</v>
      </c>
      <c r="D834" s="8">
        <f t="shared" si="234"/>
        <v>484875</v>
      </c>
      <c r="E834" s="8">
        <v>484875</v>
      </c>
      <c r="F834" s="8">
        <v>0</v>
      </c>
      <c r="G834" s="8">
        <v>0</v>
      </c>
      <c r="H834" s="8">
        <v>0</v>
      </c>
      <c r="I834" s="8">
        <f t="shared" si="235"/>
        <v>484875</v>
      </c>
      <c r="J834" s="5"/>
    </row>
    <row r="835" spans="1:10" x14ac:dyDescent="0.25">
      <c r="A835" s="7">
        <v>3</v>
      </c>
      <c r="B835" s="6" t="s">
        <v>41</v>
      </c>
      <c r="C835" s="8">
        <f t="shared" si="233"/>
        <v>605417.28</v>
      </c>
      <c r="D835" s="8">
        <f t="shared" si="234"/>
        <v>0</v>
      </c>
      <c r="E835" s="8">
        <v>0</v>
      </c>
      <c r="F835" s="8">
        <v>0</v>
      </c>
      <c r="G835" s="8">
        <v>0</v>
      </c>
      <c r="H835" s="8">
        <v>0</v>
      </c>
      <c r="I835" s="8">
        <f t="shared" si="235"/>
        <v>0</v>
      </c>
      <c r="J835" s="5"/>
    </row>
    <row r="836" spans="1:10" x14ac:dyDescent="0.25">
      <c r="A836" s="7">
        <v>4</v>
      </c>
      <c r="B836" s="6" t="s">
        <v>21</v>
      </c>
      <c r="C836" s="8">
        <f t="shared" si="233"/>
        <v>77652.5</v>
      </c>
      <c r="D836" s="8">
        <f t="shared" si="234"/>
        <v>7282.5</v>
      </c>
      <c r="E836" s="8">
        <v>7282.5</v>
      </c>
      <c r="F836" s="8">
        <v>0</v>
      </c>
      <c r="G836" s="8">
        <v>0</v>
      </c>
      <c r="H836" s="8">
        <v>0</v>
      </c>
      <c r="I836" s="8">
        <f t="shared" si="235"/>
        <v>7282.5</v>
      </c>
      <c r="J836" s="5"/>
    </row>
    <row r="837" spans="1:10" x14ac:dyDescent="0.25">
      <c r="A837" s="7">
        <v>5</v>
      </c>
      <c r="B837" s="6" t="s">
        <v>42</v>
      </c>
      <c r="C837" s="8">
        <f t="shared" si="233"/>
        <v>15771350</v>
      </c>
      <c r="D837" s="8">
        <f t="shared" si="234"/>
        <v>2664550</v>
      </c>
      <c r="E837" s="8">
        <v>2664550</v>
      </c>
      <c r="F837" s="8">
        <v>0</v>
      </c>
      <c r="G837" s="8">
        <v>0</v>
      </c>
      <c r="H837" s="8">
        <v>0</v>
      </c>
      <c r="I837" s="8">
        <f t="shared" si="235"/>
        <v>2664550</v>
      </c>
      <c r="J837" s="5"/>
    </row>
    <row r="838" spans="1:10" x14ac:dyDescent="0.25">
      <c r="A838" s="7">
        <v>6</v>
      </c>
      <c r="B838" s="6" t="s">
        <v>35</v>
      </c>
      <c r="C838" s="8">
        <f t="shared" si="233"/>
        <v>2685.86</v>
      </c>
      <c r="D838" s="8">
        <f t="shared" si="234"/>
        <v>0</v>
      </c>
      <c r="E838" s="8">
        <v>0</v>
      </c>
      <c r="F838" s="8">
        <v>0</v>
      </c>
      <c r="G838" s="8">
        <v>0</v>
      </c>
      <c r="H838" s="8">
        <v>0</v>
      </c>
      <c r="I838" s="8">
        <f t="shared" si="235"/>
        <v>0</v>
      </c>
      <c r="J838" s="5"/>
    </row>
    <row r="839" spans="1:10" x14ac:dyDescent="0.25">
      <c r="A839" s="7">
        <v>7</v>
      </c>
      <c r="B839" s="6" t="s">
        <v>79</v>
      </c>
      <c r="C839" s="8">
        <f t="shared" si="233"/>
        <v>679540</v>
      </c>
      <c r="D839" s="8">
        <f t="shared" si="234"/>
        <v>465000</v>
      </c>
      <c r="E839" s="8">
        <v>465000</v>
      </c>
      <c r="F839" s="8">
        <v>0</v>
      </c>
      <c r="G839" s="8">
        <v>0</v>
      </c>
      <c r="H839" s="8">
        <v>0</v>
      </c>
      <c r="I839" s="8">
        <f t="shared" si="235"/>
        <v>465000</v>
      </c>
      <c r="J839" s="5"/>
    </row>
    <row r="840" spans="1:10" x14ac:dyDescent="0.25">
      <c r="A840" s="7">
        <v>8</v>
      </c>
      <c r="B840" s="6" t="s">
        <v>44</v>
      </c>
      <c r="C840" s="8">
        <f t="shared" si="233"/>
        <v>11729505</v>
      </c>
      <c r="D840" s="8">
        <f t="shared" si="234"/>
        <v>553525</v>
      </c>
      <c r="E840" s="8">
        <v>553525</v>
      </c>
      <c r="F840" s="8">
        <v>0</v>
      </c>
      <c r="G840" s="8">
        <v>0</v>
      </c>
      <c r="H840" s="8">
        <v>0</v>
      </c>
      <c r="I840" s="8">
        <f t="shared" si="235"/>
        <v>553525</v>
      </c>
      <c r="J840" s="5"/>
    </row>
    <row r="841" spans="1:10" x14ac:dyDescent="0.25">
      <c r="A841" s="7">
        <v>9</v>
      </c>
      <c r="B841" s="6" t="s">
        <v>45</v>
      </c>
      <c r="C841" s="8">
        <f t="shared" si="233"/>
        <v>0</v>
      </c>
      <c r="D841" s="8">
        <f t="shared" si="234"/>
        <v>0</v>
      </c>
      <c r="E841" s="8">
        <v>0</v>
      </c>
      <c r="F841" s="8">
        <v>0</v>
      </c>
      <c r="G841" s="8">
        <v>0</v>
      </c>
      <c r="H841" s="8">
        <v>0</v>
      </c>
      <c r="I841" s="8">
        <f t="shared" si="235"/>
        <v>0</v>
      </c>
      <c r="J841" s="5"/>
    </row>
    <row r="842" spans="1:10" x14ac:dyDescent="0.25">
      <c r="A842" s="7">
        <v>10</v>
      </c>
      <c r="B842" s="6" t="s">
        <v>33</v>
      </c>
      <c r="C842" s="8">
        <f t="shared" si="233"/>
        <v>0</v>
      </c>
      <c r="D842" s="8">
        <f t="shared" si="234"/>
        <v>0</v>
      </c>
      <c r="E842" s="8">
        <v>0</v>
      </c>
      <c r="F842" s="8">
        <v>0</v>
      </c>
      <c r="G842" s="8">
        <v>0</v>
      </c>
      <c r="H842" s="8">
        <v>0</v>
      </c>
      <c r="I842" s="8">
        <f t="shared" si="235"/>
        <v>0</v>
      </c>
      <c r="J842" s="5"/>
    </row>
    <row r="843" spans="1:10" x14ac:dyDescent="0.25">
      <c r="A843" s="7">
        <v>11</v>
      </c>
      <c r="B843" s="6" t="s">
        <v>25</v>
      </c>
      <c r="C843" s="8">
        <f t="shared" si="233"/>
        <v>1900932</v>
      </c>
      <c r="D843" s="8">
        <f t="shared" si="234"/>
        <v>132594</v>
      </c>
      <c r="E843" s="8">
        <v>132594</v>
      </c>
      <c r="F843" s="8">
        <v>0</v>
      </c>
      <c r="G843" s="8">
        <v>0</v>
      </c>
      <c r="H843" s="8">
        <v>0</v>
      </c>
      <c r="I843" s="8">
        <f t="shared" si="235"/>
        <v>132594</v>
      </c>
      <c r="J843" s="5"/>
    </row>
    <row r="844" spans="1:10" x14ac:dyDescent="0.25">
      <c r="A844" s="7">
        <v>12</v>
      </c>
      <c r="B844" s="6" t="s">
        <v>67</v>
      </c>
      <c r="C844" s="8">
        <f t="shared" si="233"/>
        <v>82396.3</v>
      </c>
      <c r="D844" s="8">
        <f t="shared" si="234"/>
        <v>8728.2999999999993</v>
      </c>
      <c r="E844" s="8">
        <v>8728.2999999999993</v>
      </c>
      <c r="F844" s="8">
        <v>0</v>
      </c>
      <c r="G844" s="8">
        <v>0</v>
      </c>
      <c r="H844" s="8">
        <v>0</v>
      </c>
      <c r="I844" s="8">
        <f t="shared" si="235"/>
        <v>8728.2999999999993</v>
      </c>
      <c r="J844" s="5"/>
    </row>
    <row r="845" spans="1:10" x14ac:dyDescent="0.25">
      <c r="A845" s="7">
        <v>13</v>
      </c>
      <c r="B845" s="6" t="s">
        <v>68</v>
      </c>
      <c r="C845" s="8">
        <f t="shared" si="233"/>
        <v>0</v>
      </c>
      <c r="D845" s="8">
        <f t="shared" si="234"/>
        <v>0</v>
      </c>
      <c r="E845" s="8">
        <v>0</v>
      </c>
      <c r="F845" s="8">
        <v>0</v>
      </c>
      <c r="G845" s="8">
        <v>0</v>
      </c>
      <c r="H845" s="8">
        <v>0</v>
      </c>
      <c r="I845" s="8">
        <f t="shared" si="235"/>
        <v>0</v>
      </c>
      <c r="J845" s="5"/>
    </row>
    <row r="846" spans="1:10" x14ac:dyDescent="0.25">
      <c r="A846" s="7">
        <v>14</v>
      </c>
      <c r="B846" s="6" t="s">
        <v>66</v>
      </c>
      <c r="C846" s="8">
        <f t="shared" si="233"/>
        <v>0</v>
      </c>
      <c r="D846" s="8">
        <f t="shared" si="234"/>
        <v>0</v>
      </c>
      <c r="E846" s="8">
        <v>0</v>
      </c>
      <c r="F846" s="8">
        <v>0</v>
      </c>
      <c r="G846" s="8">
        <v>0</v>
      </c>
      <c r="H846" s="8">
        <v>0</v>
      </c>
      <c r="I846" s="8">
        <f t="shared" si="235"/>
        <v>0</v>
      </c>
      <c r="J846" s="5"/>
    </row>
    <row r="847" spans="1:10" x14ac:dyDescent="0.25">
      <c r="A847" s="49" t="s">
        <v>65</v>
      </c>
      <c r="B847" s="49"/>
      <c r="C847" s="8">
        <f>SUM(C833:C846)</f>
        <v>173208504.71000004</v>
      </c>
      <c r="D847" s="8">
        <f>SUM(D833:D846)</f>
        <v>12945719.280000001</v>
      </c>
      <c r="E847" s="8">
        <f t="shared" ref="E847:I847" si="236">SUM(E833:E846)</f>
        <v>12945719.280000001</v>
      </c>
      <c r="F847" s="8">
        <f t="shared" si="236"/>
        <v>0</v>
      </c>
      <c r="G847" s="8">
        <f t="shared" si="236"/>
        <v>0</v>
      </c>
      <c r="H847" s="8">
        <f t="shared" si="236"/>
        <v>0</v>
      </c>
      <c r="I847" s="8">
        <f t="shared" si="236"/>
        <v>12945719.280000001</v>
      </c>
      <c r="J847" s="8"/>
    </row>
    <row r="848" spans="1:10" x14ac:dyDescent="0.25">
      <c r="A848" s="5" t="s">
        <v>11</v>
      </c>
      <c r="B848" s="6" t="s">
        <v>12</v>
      </c>
      <c r="C848" s="34" t="s">
        <v>119</v>
      </c>
      <c r="D848" s="35"/>
      <c r="E848" s="35"/>
      <c r="F848" s="35"/>
      <c r="G848" s="35"/>
      <c r="H848" s="35"/>
      <c r="I848" s="35"/>
      <c r="J848" s="36"/>
    </row>
    <row r="849" spans="1:10" x14ac:dyDescent="0.25">
      <c r="A849" s="7">
        <v>1</v>
      </c>
      <c r="B849" s="6" t="s">
        <v>46</v>
      </c>
      <c r="C849" s="8">
        <f>SUM(D849+C776)</f>
        <v>465250.00000000006</v>
      </c>
      <c r="D849" s="8">
        <f t="shared" ref="D849:D853" si="237">SUM(E849,F849)</f>
        <v>15797.6</v>
      </c>
      <c r="E849" s="8">
        <v>15797.6</v>
      </c>
      <c r="F849" s="8">
        <v>0</v>
      </c>
      <c r="G849" s="8">
        <v>0</v>
      </c>
      <c r="H849" s="8">
        <v>0</v>
      </c>
      <c r="I849" s="8">
        <f t="shared" ref="I849:I853" si="238">SUM(E849+G849+H849)</f>
        <v>15797.6</v>
      </c>
      <c r="J849" s="5"/>
    </row>
    <row r="850" spans="1:10" x14ac:dyDescent="0.25">
      <c r="A850" s="7">
        <v>2</v>
      </c>
      <c r="B850" s="6" t="s">
        <v>25</v>
      </c>
      <c r="C850" s="8">
        <f>SUM(D850+C777)</f>
        <v>1026757</v>
      </c>
      <c r="D850" s="8">
        <f t="shared" si="237"/>
        <v>344487</v>
      </c>
      <c r="E850" s="8">
        <v>344487</v>
      </c>
      <c r="F850" s="8">
        <v>0</v>
      </c>
      <c r="G850" s="8">
        <v>0</v>
      </c>
      <c r="H850" s="8">
        <v>0</v>
      </c>
      <c r="I850" s="8">
        <f t="shared" si="238"/>
        <v>344487</v>
      </c>
      <c r="J850" s="5"/>
    </row>
    <row r="851" spans="1:10" x14ac:dyDescent="0.25">
      <c r="A851" s="7">
        <v>3</v>
      </c>
      <c r="B851" s="6" t="s">
        <v>32</v>
      </c>
      <c r="C851" s="8">
        <f>SUM(D851+C778)</f>
        <v>1902752.5</v>
      </c>
      <c r="D851" s="8">
        <f t="shared" si="237"/>
        <v>140593.75</v>
      </c>
      <c r="E851" s="8">
        <v>140593.75</v>
      </c>
      <c r="F851" s="8">
        <v>0</v>
      </c>
      <c r="G851" s="8">
        <v>0</v>
      </c>
      <c r="H851" s="8">
        <v>0</v>
      </c>
      <c r="I851" s="8">
        <f t="shared" si="238"/>
        <v>140593.75</v>
      </c>
      <c r="J851" s="5"/>
    </row>
    <row r="852" spans="1:10" x14ac:dyDescent="0.25">
      <c r="A852" s="7">
        <v>4</v>
      </c>
      <c r="B852" s="6" t="s">
        <v>44</v>
      </c>
      <c r="C852" s="8">
        <f>SUM(D852+C779)</f>
        <v>2161200</v>
      </c>
      <c r="D852" s="8">
        <f t="shared" si="237"/>
        <v>499950</v>
      </c>
      <c r="E852" s="8">
        <v>499950</v>
      </c>
      <c r="F852" s="8">
        <v>0</v>
      </c>
      <c r="G852" s="8">
        <v>0</v>
      </c>
      <c r="H852" s="8">
        <v>0</v>
      </c>
      <c r="I852" s="8">
        <f t="shared" si="238"/>
        <v>499950</v>
      </c>
      <c r="J852" s="5"/>
    </row>
    <row r="853" spans="1:10" x14ac:dyDescent="0.25">
      <c r="A853" s="7">
        <v>5</v>
      </c>
      <c r="B853" s="6" t="s">
        <v>39</v>
      </c>
      <c r="C853" s="8">
        <f>SUM(D853+C780)</f>
        <v>0</v>
      </c>
      <c r="D853" s="8">
        <f t="shared" si="237"/>
        <v>0</v>
      </c>
      <c r="E853" s="8">
        <v>0</v>
      </c>
      <c r="F853" s="8">
        <v>0</v>
      </c>
      <c r="G853" s="8">
        <v>0</v>
      </c>
      <c r="H853" s="8">
        <v>0</v>
      </c>
      <c r="I853" s="8">
        <f t="shared" si="238"/>
        <v>0</v>
      </c>
      <c r="J853" s="5"/>
    </row>
    <row r="854" spans="1:10" x14ac:dyDescent="0.25">
      <c r="A854" s="37" t="s">
        <v>13</v>
      </c>
      <c r="B854" s="37"/>
      <c r="C854" s="8">
        <f>SUM(C849:C853)</f>
        <v>5555959.5</v>
      </c>
      <c r="D854" s="8">
        <f t="shared" ref="D854" si="239">SUM(D849:D853)</f>
        <v>1000828.35</v>
      </c>
      <c r="E854" s="8">
        <f>SUM(E849:E853)</f>
        <v>1000828.35</v>
      </c>
      <c r="F854" s="8">
        <f t="shared" ref="F854:I854" si="240">SUM(F849:F853)</f>
        <v>0</v>
      </c>
      <c r="G854" s="8">
        <f t="shared" si="240"/>
        <v>0</v>
      </c>
      <c r="H854" s="8">
        <f t="shared" si="240"/>
        <v>0</v>
      </c>
      <c r="I854" s="8">
        <f t="shared" si="240"/>
        <v>1000828.35</v>
      </c>
      <c r="J854" s="8"/>
    </row>
    <row r="855" spans="1:10" x14ac:dyDescent="0.25">
      <c r="A855" s="5" t="s">
        <v>14</v>
      </c>
      <c r="B855" s="6" t="s">
        <v>15</v>
      </c>
      <c r="C855" s="34"/>
      <c r="D855" s="35"/>
      <c r="E855" s="35"/>
      <c r="F855" s="35"/>
      <c r="G855" s="35"/>
      <c r="H855" s="35"/>
      <c r="I855" s="35"/>
      <c r="J855" s="36"/>
    </row>
    <row r="856" spans="1:10" x14ac:dyDescent="0.25">
      <c r="A856" s="7">
        <v>1</v>
      </c>
      <c r="B856" s="6" t="s">
        <v>16</v>
      </c>
      <c r="C856" s="8">
        <f>SUM(D856+C783)</f>
        <v>16481161.25</v>
      </c>
      <c r="D856" s="8">
        <f t="shared" ref="D856:D857" si="241">SUM(E856,F856)</f>
        <v>724682.5</v>
      </c>
      <c r="E856" s="8">
        <v>724682.5</v>
      </c>
      <c r="F856" s="8">
        <v>0</v>
      </c>
      <c r="G856" s="8">
        <v>0</v>
      </c>
      <c r="H856" s="8">
        <v>0</v>
      </c>
      <c r="I856" s="8">
        <f t="shared" ref="I856:I857" si="242">SUM(E856+G856+H856)</f>
        <v>724682.5</v>
      </c>
      <c r="J856" s="5"/>
    </row>
    <row r="857" spans="1:10" x14ac:dyDescent="0.25">
      <c r="A857" s="7">
        <v>2</v>
      </c>
      <c r="B857" s="6" t="s">
        <v>17</v>
      </c>
      <c r="C857" s="8">
        <f>SUM(D857+C784)</f>
        <v>12468464.930000002</v>
      </c>
      <c r="D857" s="8">
        <f t="shared" si="241"/>
        <v>1188607.1000000001</v>
      </c>
      <c r="E857" s="8">
        <v>1188607.1000000001</v>
      </c>
      <c r="F857" s="8">
        <v>0</v>
      </c>
      <c r="G857" s="8">
        <v>0</v>
      </c>
      <c r="H857" s="8">
        <v>0</v>
      </c>
      <c r="I857" s="8">
        <f t="shared" si="242"/>
        <v>1188607.1000000001</v>
      </c>
      <c r="J857" s="5"/>
    </row>
    <row r="858" spans="1:10" x14ac:dyDescent="0.25">
      <c r="A858" s="37" t="s">
        <v>18</v>
      </c>
      <c r="B858" s="37"/>
      <c r="C858" s="8">
        <f>SUM(C856:C857)</f>
        <v>28949626.18</v>
      </c>
      <c r="D858" s="8">
        <f t="shared" ref="D858" si="243">SUM(D856:D857)</f>
        <v>1913289.6</v>
      </c>
      <c r="E858" s="8">
        <f>SUM(E856:E857)</f>
        <v>1913289.6</v>
      </c>
      <c r="F858" s="8">
        <f t="shared" ref="F858:I858" si="244">SUM(F856:F857)</f>
        <v>0</v>
      </c>
      <c r="G858" s="8">
        <f t="shared" si="244"/>
        <v>0</v>
      </c>
      <c r="H858" s="8">
        <f t="shared" si="244"/>
        <v>0</v>
      </c>
      <c r="I858" s="8">
        <f t="shared" si="244"/>
        <v>1913289.6</v>
      </c>
      <c r="J858" s="8"/>
    </row>
    <row r="859" spans="1:10" x14ac:dyDescent="0.25">
      <c r="A859" s="5" t="s">
        <v>19</v>
      </c>
      <c r="B859" s="6" t="s">
        <v>20</v>
      </c>
      <c r="C859" s="34"/>
      <c r="D859" s="35"/>
      <c r="E859" s="35"/>
      <c r="F859" s="35"/>
      <c r="G859" s="35"/>
      <c r="H859" s="35"/>
      <c r="I859" s="35"/>
      <c r="J859" s="36"/>
    </row>
    <row r="860" spans="1:10" x14ac:dyDescent="0.25">
      <c r="A860" s="7">
        <v>1</v>
      </c>
      <c r="B860" s="6" t="s">
        <v>21</v>
      </c>
      <c r="C860" s="8">
        <f>SUM(D860+C787)</f>
        <v>4102599.0400000005</v>
      </c>
      <c r="D860" s="8">
        <f>SUM(E860,F860)</f>
        <v>431900.06</v>
      </c>
      <c r="E860" s="8">
        <v>431900.06</v>
      </c>
      <c r="F860" s="8">
        <v>0</v>
      </c>
      <c r="G860" s="8">
        <v>0</v>
      </c>
      <c r="H860" s="8">
        <v>0</v>
      </c>
      <c r="I860" s="8">
        <f>SUM(E860+G860+H860)</f>
        <v>431900.06</v>
      </c>
      <c r="J860" s="5"/>
    </row>
    <row r="861" spans="1:10" x14ac:dyDescent="0.25">
      <c r="A861" s="37" t="s">
        <v>22</v>
      </c>
      <c r="B861" s="37"/>
      <c r="C861" s="8">
        <f>SUM(C860)</f>
        <v>4102599.0400000005</v>
      </c>
      <c r="D861" s="8">
        <f t="shared" ref="D861:I861" si="245">SUM(D860)</f>
        <v>431900.06</v>
      </c>
      <c r="E861" s="8">
        <f t="shared" si="245"/>
        <v>431900.06</v>
      </c>
      <c r="F861" s="8">
        <f t="shared" si="245"/>
        <v>0</v>
      </c>
      <c r="G861" s="8">
        <f t="shared" si="245"/>
        <v>0</v>
      </c>
      <c r="H861" s="8">
        <f t="shared" si="245"/>
        <v>0</v>
      </c>
      <c r="I861" s="8">
        <f t="shared" si="245"/>
        <v>431900.06</v>
      </c>
      <c r="J861" s="5"/>
    </row>
    <row r="862" spans="1:10" x14ac:dyDescent="0.25">
      <c r="A862" s="5" t="s">
        <v>23</v>
      </c>
      <c r="B862" s="6" t="s">
        <v>24</v>
      </c>
      <c r="C862" s="34"/>
      <c r="D862" s="35"/>
      <c r="E862" s="35"/>
      <c r="F862" s="35"/>
      <c r="G862" s="35"/>
      <c r="H862" s="35"/>
      <c r="I862" s="35"/>
      <c r="J862" s="36"/>
    </row>
    <row r="863" spans="1:10" x14ac:dyDescent="0.25">
      <c r="A863" s="7">
        <v>1</v>
      </c>
      <c r="B863" s="6" t="s">
        <v>25</v>
      </c>
      <c r="C863" s="8">
        <f>SUM(D863+C790)</f>
        <v>1127552</v>
      </c>
      <c r="D863" s="8">
        <f>SUM(E863,F863)</f>
        <v>59616</v>
      </c>
      <c r="E863" s="8">
        <v>59616</v>
      </c>
      <c r="F863" s="8">
        <v>0</v>
      </c>
      <c r="G863" s="8">
        <v>0</v>
      </c>
      <c r="H863" s="8">
        <v>0</v>
      </c>
      <c r="I863" s="8">
        <f>SUM(E863+G863+H863)</f>
        <v>59616</v>
      </c>
      <c r="J863" s="5"/>
    </row>
    <row r="864" spans="1:10" x14ac:dyDescent="0.25">
      <c r="A864" s="37" t="s">
        <v>72</v>
      </c>
      <c r="B864" s="37"/>
      <c r="C864" s="8">
        <f>SUM(C863)</f>
        <v>1127552</v>
      </c>
      <c r="D864" s="8">
        <f t="shared" ref="D864:I864" si="246">SUM(D863)</f>
        <v>59616</v>
      </c>
      <c r="E864" s="8">
        <f t="shared" si="246"/>
        <v>59616</v>
      </c>
      <c r="F864" s="8">
        <f t="shared" si="246"/>
        <v>0</v>
      </c>
      <c r="G864" s="8">
        <f t="shared" si="246"/>
        <v>0</v>
      </c>
      <c r="H864" s="8">
        <f t="shared" si="246"/>
        <v>0</v>
      </c>
      <c r="I864" s="8">
        <f t="shared" si="246"/>
        <v>59616</v>
      </c>
      <c r="J864" s="5"/>
    </row>
    <row r="865" spans="1:10" x14ac:dyDescent="0.25">
      <c r="A865" s="37" t="s">
        <v>26</v>
      </c>
      <c r="B865" s="37"/>
      <c r="C865" s="8">
        <f t="shared" ref="C865" si="247">SUM(C831+C847+C854+C858+C861+C864)</f>
        <v>617044333.37</v>
      </c>
      <c r="D865" s="8">
        <f>SUM(D831+D847+D854+D858+D861+D864)</f>
        <v>70993615.639999986</v>
      </c>
      <c r="E865" s="8">
        <f>SUM(E831+E847+E854+E858+E861+E864)</f>
        <v>70993615.639999986</v>
      </c>
      <c r="F865" s="8">
        <f t="shared" ref="F865:I865" si="248">SUM(F831+F847+F854+F858+F861+F864)</f>
        <v>0</v>
      </c>
      <c r="G865" s="8">
        <f t="shared" si="248"/>
        <v>0</v>
      </c>
      <c r="H865" s="8">
        <f t="shared" si="248"/>
        <v>0</v>
      </c>
      <c r="I865" s="8">
        <f t="shared" si="248"/>
        <v>70993615.639999986</v>
      </c>
      <c r="J865" s="8"/>
    </row>
    <row r="866" spans="1:10" ht="15.75" customHeight="1" x14ac:dyDescent="0.25">
      <c r="A866" s="38"/>
      <c r="B866" s="38"/>
      <c r="C866" s="38"/>
      <c r="D866" s="38"/>
      <c r="E866" s="38"/>
      <c r="F866" s="38"/>
      <c r="G866" s="38"/>
      <c r="H866" s="38"/>
      <c r="I866" s="38"/>
      <c r="J866" s="39"/>
    </row>
    <row r="867" spans="1:10" x14ac:dyDescent="0.25">
      <c r="A867" s="40" t="s">
        <v>120</v>
      </c>
      <c r="B867" s="41"/>
      <c r="C867" s="10">
        <f>D865</f>
        <v>70993615.639999986</v>
      </c>
      <c r="D867" s="42" t="s">
        <v>53</v>
      </c>
      <c r="E867" s="42"/>
      <c r="F867" s="42"/>
      <c r="G867" s="11" t="s">
        <v>59</v>
      </c>
      <c r="H867" s="10">
        <v>29817</v>
      </c>
      <c r="I867" s="11" t="s">
        <v>58</v>
      </c>
      <c r="J867" s="12">
        <v>6027</v>
      </c>
    </row>
    <row r="868" spans="1:10" x14ac:dyDescent="0.25">
      <c r="A868" s="13" t="s">
        <v>57</v>
      </c>
      <c r="B868" s="14">
        <v>14998.5</v>
      </c>
      <c r="C868" s="15" t="s">
        <v>56</v>
      </c>
      <c r="D868" s="14">
        <v>0</v>
      </c>
      <c r="E868" s="15" t="s">
        <v>55</v>
      </c>
      <c r="F868" s="14">
        <v>0</v>
      </c>
      <c r="G868" s="15" t="s">
        <v>54</v>
      </c>
      <c r="H868" s="14">
        <v>5998.5</v>
      </c>
      <c r="I868" s="15" t="s">
        <v>63</v>
      </c>
      <c r="J868" s="16">
        <f>SUM(H867+J867+B868+D868+F868+H868)</f>
        <v>56841</v>
      </c>
    </row>
    <row r="869" spans="1:10" x14ac:dyDescent="0.25">
      <c r="A869" s="43" t="s">
        <v>62</v>
      </c>
      <c r="B869" s="44"/>
      <c r="C869" s="17">
        <f>SUM(E796)</f>
        <v>505544.5</v>
      </c>
      <c r="D869" s="18" t="s">
        <v>60</v>
      </c>
      <c r="E869" s="17">
        <f>SUM(J868+C869)</f>
        <v>562385.5</v>
      </c>
      <c r="F869" s="45" t="s">
        <v>61</v>
      </c>
      <c r="G869" s="45"/>
      <c r="H869" s="45"/>
      <c r="I869" s="19"/>
      <c r="J869" s="20"/>
    </row>
    <row r="870" spans="1:10" x14ac:dyDescent="0.25">
      <c r="A870" s="21" t="s">
        <v>71</v>
      </c>
      <c r="B870" s="31" t="s">
        <v>121</v>
      </c>
      <c r="C870" s="31"/>
      <c r="D870" s="31"/>
      <c r="E870" s="31"/>
      <c r="F870" s="31"/>
      <c r="G870" s="31"/>
      <c r="H870" s="31"/>
      <c r="I870" s="31"/>
      <c r="J870" s="31"/>
    </row>
    <row r="871" spans="1:10" x14ac:dyDescent="0.25">
      <c r="A871" s="22"/>
      <c r="B871" s="32"/>
      <c r="C871" s="32"/>
      <c r="D871" s="32"/>
      <c r="E871" s="32"/>
      <c r="F871" s="32"/>
      <c r="G871" s="32"/>
      <c r="H871" s="32"/>
      <c r="I871" s="32"/>
      <c r="J871" s="32"/>
    </row>
    <row r="872" spans="1:10" x14ac:dyDescent="0.25">
      <c r="A872" s="22"/>
      <c r="B872" s="32"/>
      <c r="C872" s="32"/>
      <c r="D872" s="32"/>
      <c r="E872" s="32"/>
      <c r="F872" s="32"/>
      <c r="G872" s="32"/>
      <c r="H872" s="32"/>
      <c r="I872" s="32"/>
      <c r="J872" s="32"/>
    </row>
    <row r="873" spans="1:10" x14ac:dyDescent="0.25">
      <c r="A873" s="22"/>
      <c r="B873" s="25"/>
      <c r="C873" s="25"/>
      <c r="D873" s="25"/>
      <c r="E873" s="25"/>
      <c r="F873" s="25"/>
      <c r="G873" s="25"/>
      <c r="H873" s="25"/>
      <c r="I873" s="25"/>
      <c r="J873" s="25"/>
    </row>
    <row r="874" spans="1:10" x14ac:dyDescent="0.25">
      <c r="B874" s="22"/>
      <c r="C874" s="22"/>
      <c r="D874" s="22"/>
      <c r="E874" s="22"/>
      <c r="F874" s="22"/>
      <c r="G874" s="22"/>
      <c r="H874" s="22"/>
      <c r="I874" s="22"/>
      <c r="J874" s="22"/>
    </row>
    <row r="876" spans="1:10" ht="16.5" x14ac:dyDescent="0.25">
      <c r="A876" s="33" t="s">
        <v>47</v>
      </c>
      <c r="B876" s="33"/>
      <c r="C876" s="24"/>
      <c r="D876" s="33" t="s">
        <v>48</v>
      </c>
      <c r="E876" s="33"/>
      <c r="F876" s="33"/>
      <c r="G876" s="24"/>
      <c r="H876" s="33" t="s">
        <v>49</v>
      </c>
      <c r="I876" s="33"/>
      <c r="J876" s="33"/>
    </row>
    <row r="877" spans="1:10" ht="16.5" customHeight="1" x14ac:dyDescent="0.25"/>
  </sheetData>
  <mergeCells count="420">
    <mergeCell ref="B797:J799"/>
    <mergeCell ref="A803:B803"/>
    <mergeCell ref="D803:F803"/>
    <mergeCell ref="H803:J803"/>
    <mergeCell ref="C786:J786"/>
    <mergeCell ref="A788:B788"/>
    <mergeCell ref="C789:J789"/>
    <mergeCell ref="A791:B791"/>
    <mergeCell ref="A792:B792"/>
    <mergeCell ref="A793:J793"/>
    <mergeCell ref="A794:B794"/>
    <mergeCell ref="D794:F794"/>
    <mergeCell ref="A796:B796"/>
    <mergeCell ref="F796:H796"/>
    <mergeCell ref="A738:J738"/>
    <mergeCell ref="C739:J739"/>
    <mergeCell ref="A758:B758"/>
    <mergeCell ref="C759:J759"/>
    <mergeCell ref="A774:B774"/>
    <mergeCell ref="C775:J775"/>
    <mergeCell ref="A781:B781"/>
    <mergeCell ref="C782:J782"/>
    <mergeCell ref="A785:B785"/>
    <mergeCell ref="A732:J732"/>
    <mergeCell ref="A733:J733"/>
    <mergeCell ref="A734:J734"/>
    <mergeCell ref="A735:A736"/>
    <mergeCell ref="B735:B736"/>
    <mergeCell ref="C735:C736"/>
    <mergeCell ref="D735:D736"/>
    <mergeCell ref="E735:E736"/>
    <mergeCell ref="F735:F736"/>
    <mergeCell ref="G735:H735"/>
    <mergeCell ref="I735:I736"/>
    <mergeCell ref="J735:J736"/>
    <mergeCell ref="B724:J726"/>
    <mergeCell ref="A730:B730"/>
    <mergeCell ref="D730:F730"/>
    <mergeCell ref="H730:J730"/>
    <mergeCell ref="C713:J713"/>
    <mergeCell ref="A715:B715"/>
    <mergeCell ref="C716:J716"/>
    <mergeCell ref="A718:B718"/>
    <mergeCell ref="A719:B719"/>
    <mergeCell ref="A720:J720"/>
    <mergeCell ref="A721:B721"/>
    <mergeCell ref="D721:F721"/>
    <mergeCell ref="A723:B723"/>
    <mergeCell ref="F723:H723"/>
    <mergeCell ref="A665:J665"/>
    <mergeCell ref="C666:J666"/>
    <mergeCell ref="A685:B685"/>
    <mergeCell ref="C686:J686"/>
    <mergeCell ref="A701:B701"/>
    <mergeCell ref="C702:J702"/>
    <mergeCell ref="A708:B708"/>
    <mergeCell ref="C709:J709"/>
    <mergeCell ref="A712:B712"/>
    <mergeCell ref="A659:J659"/>
    <mergeCell ref="A660:J660"/>
    <mergeCell ref="A661:J661"/>
    <mergeCell ref="A662:A663"/>
    <mergeCell ref="B662:B663"/>
    <mergeCell ref="C662:C663"/>
    <mergeCell ref="D662:D663"/>
    <mergeCell ref="E662:E663"/>
    <mergeCell ref="F662:F663"/>
    <mergeCell ref="G662:H662"/>
    <mergeCell ref="I662:I663"/>
    <mergeCell ref="J662:J663"/>
    <mergeCell ref="B505:J507"/>
    <mergeCell ref="A511:B511"/>
    <mergeCell ref="D511:F511"/>
    <mergeCell ref="H511:J511"/>
    <mergeCell ref="C494:J494"/>
    <mergeCell ref="A496:B496"/>
    <mergeCell ref="C497:J497"/>
    <mergeCell ref="A499:B499"/>
    <mergeCell ref="A500:B500"/>
    <mergeCell ref="A501:J501"/>
    <mergeCell ref="A502:B502"/>
    <mergeCell ref="D502:F502"/>
    <mergeCell ref="A504:B504"/>
    <mergeCell ref="F504:H504"/>
    <mergeCell ref="A446:J446"/>
    <mergeCell ref="C447:J447"/>
    <mergeCell ref="A466:B466"/>
    <mergeCell ref="C467:J467"/>
    <mergeCell ref="A482:B482"/>
    <mergeCell ref="C483:J483"/>
    <mergeCell ref="A489:B489"/>
    <mergeCell ref="C490:J490"/>
    <mergeCell ref="A493:B493"/>
    <mergeCell ref="A440:J440"/>
    <mergeCell ref="A441:J441"/>
    <mergeCell ref="A442:J442"/>
    <mergeCell ref="A443:A444"/>
    <mergeCell ref="B443:B444"/>
    <mergeCell ref="C443:C444"/>
    <mergeCell ref="D443:D444"/>
    <mergeCell ref="E443:E444"/>
    <mergeCell ref="F443:F444"/>
    <mergeCell ref="G443:H443"/>
    <mergeCell ref="I443:I444"/>
    <mergeCell ref="J443:J444"/>
    <mergeCell ref="F212:H212"/>
    <mergeCell ref="B213:J216"/>
    <mergeCell ref="A154:J154"/>
    <mergeCell ref="C155:J155"/>
    <mergeCell ref="A174:B174"/>
    <mergeCell ref="C175:J175"/>
    <mergeCell ref="A190:B190"/>
    <mergeCell ref="C191:J191"/>
    <mergeCell ref="A197:B197"/>
    <mergeCell ref="C198:J198"/>
    <mergeCell ref="A201:B201"/>
    <mergeCell ref="C202:J202"/>
    <mergeCell ref="A208:B208"/>
    <mergeCell ref="A204:B204"/>
    <mergeCell ref="C205:J205"/>
    <mergeCell ref="A207:B207"/>
    <mergeCell ref="A209:J209"/>
    <mergeCell ref="A210:B210"/>
    <mergeCell ref="D210:F210"/>
    <mergeCell ref="A212:B212"/>
    <mergeCell ref="A148:J148"/>
    <mergeCell ref="A151:A152"/>
    <mergeCell ref="B151:B152"/>
    <mergeCell ref="C151:C152"/>
    <mergeCell ref="D151:D152"/>
    <mergeCell ref="E151:E152"/>
    <mergeCell ref="F151:F152"/>
    <mergeCell ref="G151:H151"/>
    <mergeCell ref="I151:I152"/>
    <mergeCell ref="J151:J152"/>
    <mergeCell ref="A149:J149"/>
    <mergeCell ref="A150:J150"/>
    <mergeCell ref="B66:J69"/>
    <mergeCell ref="A73:B73"/>
    <mergeCell ref="D73:F73"/>
    <mergeCell ref="H73:J73"/>
    <mergeCell ref="C55:J55"/>
    <mergeCell ref="A57:B57"/>
    <mergeCell ref="C58:J58"/>
    <mergeCell ref="A60:B60"/>
    <mergeCell ref="A61:B61"/>
    <mergeCell ref="A62:J62"/>
    <mergeCell ref="A63:B63"/>
    <mergeCell ref="D63:F63"/>
    <mergeCell ref="A65:B65"/>
    <mergeCell ref="F65:H65"/>
    <mergeCell ref="A7:J7"/>
    <mergeCell ref="C8:J8"/>
    <mergeCell ref="A27:B27"/>
    <mergeCell ref="C28:J28"/>
    <mergeCell ref="A43:B43"/>
    <mergeCell ref="C44:J44"/>
    <mergeCell ref="A50:B50"/>
    <mergeCell ref="C51:J51"/>
    <mergeCell ref="A54:B54"/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A74:J74"/>
    <mergeCell ref="A75:J75"/>
    <mergeCell ref="A76:J76"/>
    <mergeCell ref="A77:A78"/>
    <mergeCell ref="B77:B78"/>
    <mergeCell ref="C77:C78"/>
    <mergeCell ref="D77:D78"/>
    <mergeCell ref="E77:E78"/>
    <mergeCell ref="F77:F78"/>
    <mergeCell ref="G77:H77"/>
    <mergeCell ref="I77:I78"/>
    <mergeCell ref="J77:J78"/>
    <mergeCell ref="A80:J80"/>
    <mergeCell ref="C81:J81"/>
    <mergeCell ref="A100:B100"/>
    <mergeCell ref="C101:J101"/>
    <mergeCell ref="A116:B116"/>
    <mergeCell ref="C117:J117"/>
    <mergeCell ref="A123:B123"/>
    <mergeCell ref="C124:J124"/>
    <mergeCell ref="A127:B127"/>
    <mergeCell ref="B139:J142"/>
    <mergeCell ref="A146:B146"/>
    <mergeCell ref="D146:F146"/>
    <mergeCell ref="H146:J146"/>
    <mergeCell ref="C128:J128"/>
    <mergeCell ref="A130:B130"/>
    <mergeCell ref="C131:J131"/>
    <mergeCell ref="A133:B133"/>
    <mergeCell ref="A134:B134"/>
    <mergeCell ref="A135:J135"/>
    <mergeCell ref="A136:B136"/>
    <mergeCell ref="D136:F136"/>
    <mergeCell ref="A138:B138"/>
    <mergeCell ref="F138:H138"/>
    <mergeCell ref="A219:B219"/>
    <mergeCell ref="D219:F219"/>
    <mergeCell ref="H219:J219"/>
    <mergeCell ref="A221:J221"/>
    <mergeCell ref="A222:J222"/>
    <mergeCell ref="A223:J223"/>
    <mergeCell ref="A224:A225"/>
    <mergeCell ref="B224:B225"/>
    <mergeCell ref="C224:C225"/>
    <mergeCell ref="D224:D225"/>
    <mergeCell ref="E224:E225"/>
    <mergeCell ref="F224:F225"/>
    <mergeCell ref="G224:H224"/>
    <mergeCell ref="I224:I225"/>
    <mergeCell ref="J224:J225"/>
    <mergeCell ref="A227:J227"/>
    <mergeCell ref="C228:J228"/>
    <mergeCell ref="A247:B247"/>
    <mergeCell ref="C248:J248"/>
    <mergeCell ref="A263:B263"/>
    <mergeCell ref="C264:J264"/>
    <mergeCell ref="A270:B270"/>
    <mergeCell ref="C271:J271"/>
    <mergeCell ref="A274:B274"/>
    <mergeCell ref="A295:J295"/>
    <mergeCell ref="A296:J296"/>
    <mergeCell ref="B286:J288"/>
    <mergeCell ref="A292:B292"/>
    <mergeCell ref="D292:F292"/>
    <mergeCell ref="H292:J292"/>
    <mergeCell ref="C275:J275"/>
    <mergeCell ref="A277:B277"/>
    <mergeCell ref="C278:J278"/>
    <mergeCell ref="A280:B280"/>
    <mergeCell ref="A281:B281"/>
    <mergeCell ref="A282:J282"/>
    <mergeCell ref="A283:B283"/>
    <mergeCell ref="D283:F283"/>
    <mergeCell ref="A285:B285"/>
    <mergeCell ref="F285:H285"/>
    <mergeCell ref="A350:B350"/>
    <mergeCell ref="C351:J351"/>
    <mergeCell ref="A353:B353"/>
    <mergeCell ref="A355:J355"/>
    <mergeCell ref="A356:B356"/>
    <mergeCell ref="D356:F356"/>
    <mergeCell ref="A358:B358"/>
    <mergeCell ref="F358:H358"/>
    <mergeCell ref="B359:J361"/>
    <mergeCell ref="A365:B365"/>
    <mergeCell ref="D365:F365"/>
    <mergeCell ref="H365:J365"/>
    <mergeCell ref="A294:J294"/>
    <mergeCell ref="A297:A298"/>
    <mergeCell ref="B297:B298"/>
    <mergeCell ref="C297:C298"/>
    <mergeCell ref="D297:D298"/>
    <mergeCell ref="E297:E298"/>
    <mergeCell ref="F297:F298"/>
    <mergeCell ref="G297:H297"/>
    <mergeCell ref="I297:I298"/>
    <mergeCell ref="J297:J298"/>
    <mergeCell ref="A300:J300"/>
    <mergeCell ref="C301:J301"/>
    <mergeCell ref="A320:B320"/>
    <mergeCell ref="C321:J321"/>
    <mergeCell ref="A336:B336"/>
    <mergeCell ref="C337:J337"/>
    <mergeCell ref="A343:B343"/>
    <mergeCell ref="C344:J344"/>
    <mergeCell ref="A347:B347"/>
    <mergeCell ref="C348:J348"/>
    <mergeCell ref="A354:B354"/>
    <mergeCell ref="A367:J367"/>
    <mergeCell ref="A368:J368"/>
    <mergeCell ref="A369:J369"/>
    <mergeCell ref="A370:A371"/>
    <mergeCell ref="B370:B371"/>
    <mergeCell ref="C370:C371"/>
    <mergeCell ref="D370:D371"/>
    <mergeCell ref="E370:E371"/>
    <mergeCell ref="F370:F371"/>
    <mergeCell ref="G370:H370"/>
    <mergeCell ref="I370:I371"/>
    <mergeCell ref="J370:J371"/>
    <mergeCell ref="A373:J373"/>
    <mergeCell ref="C374:J374"/>
    <mergeCell ref="A393:B393"/>
    <mergeCell ref="C394:J394"/>
    <mergeCell ref="A409:B409"/>
    <mergeCell ref="C410:J410"/>
    <mergeCell ref="A416:B416"/>
    <mergeCell ref="C417:J417"/>
    <mergeCell ref="A420:B420"/>
    <mergeCell ref="B432:J434"/>
    <mergeCell ref="A438:B438"/>
    <mergeCell ref="D438:F438"/>
    <mergeCell ref="H438:J438"/>
    <mergeCell ref="C421:J421"/>
    <mergeCell ref="A423:B423"/>
    <mergeCell ref="C424:J424"/>
    <mergeCell ref="A426:B426"/>
    <mergeCell ref="A427:B427"/>
    <mergeCell ref="A428:J428"/>
    <mergeCell ref="A429:B429"/>
    <mergeCell ref="D429:F429"/>
    <mergeCell ref="A431:B431"/>
    <mergeCell ref="F431:H431"/>
    <mergeCell ref="A513:J513"/>
    <mergeCell ref="A514:J514"/>
    <mergeCell ref="A515:J515"/>
    <mergeCell ref="A516:A517"/>
    <mergeCell ref="B516:B517"/>
    <mergeCell ref="C516:C517"/>
    <mergeCell ref="D516:D517"/>
    <mergeCell ref="E516:E517"/>
    <mergeCell ref="F516:F517"/>
    <mergeCell ref="G516:H516"/>
    <mergeCell ref="I516:I517"/>
    <mergeCell ref="J516:J517"/>
    <mergeCell ref="A519:J519"/>
    <mergeCell ref="C520:J520"/>
    <mergeCell ref="A539:B539"/>
    <mergeCell ref="C540:J540"/>
    <mergeCell ref="A555:B555"/>
    <mergeCell ref="C556:J556"/>
    <mergeCell ref="A562:B562"/>
    <mergeCell ref="C563:J563"/>
    <mergeCell ref="A566:B566"/>
    <mergeCell ref="B578:J580"/>
    <mergeCell ref="A584:B584"/>
    <mergeCell ref="D584:F584"/>
    <mergeCell ref="H584:J584"/>
    <mergeCell ref="C567:J567"/>
    <mergeCell ref="A569:B569"/>
    <mergeCell ref="C570:J570"/>
    <mergeCell ref="A572:B572"/>
    <mergeCell ref="A573:B573"/>
    <mergeCell ref="A574:J574"/>
    <mergeCell ref="A575:B575"/>
    <mergeCell ref="D575:F575"/>
    <mergeCell ref="A577:B577"/>
    <mergeCell ref="F577:H577"/>
    <mergeCell ref="A586:J586"/>
    <mergeCell ref="A587:J587"/>
    <mergeCell ref="A588:J588"/>
    <mergeCell ref="A589:A590"/>
    <mergeCell ref="B589:B590"/>
    <mergeCell ref="C589:C590"/>
    <mergeCell ref="D589:D590"/>
    <mergeCell ref="E589:E590"/>
    <mergeCell ref="F589:F590"/>
    <mergeCell ref="G589:H589"/>
    <mergeCell ref="I589:I590"/>
    <mergeCell ref="J589:J590"/>
    <mergeCell ref="A592:J592"/>
    <mergeCell ref="C593:J593"/>
    <mergeCell ref="A612:B612"/>
    <mergeCell ref="C613:J613"/>
    <mergeCell ref="A628:B628"/>
    <mergeCell ref="C629:J629"/>
    <mergeCell ref="A635:B635"/>
    <mergeCell ref="C636:J636"/>
    <mergeCell ref="A639:B639"/>
    <mergeCell ref="B651:J653"/>
    <mergeCell ref="A657:B657"/>
    <mergeCell ref="D657:F657"/>
    <mergeCell ref="H657:J657"/>
    <mergeCell ref="C640:J640"/>
    <mergeCell ref="A642:B642"/>
    <mergeCell ref="C643:J643"/>
    <mergeCell ref="A645:B645"/>
    <mergeCell ref="A646:B646"/>
    <mergeCell ref="A647:J647"/>
    <mergeCell ref="A648:B648"/>
    <mergeCell ref="D648:F648"/>
    <mergeCell ref="A650:B650"/>
    <mergeCell ref="F650:H650"/>
    <mergeCell ref="A805:J805"/>
    <mergeCell ref="A806:J806"/>
    <mergeCell ref="A807:J807"/>
    <mergeCell ref="A808:A809"/>
    <mergeCell ref="B808:B809"/>
    <mergeCell ref="C808:C809"/>
    <mergeCell ref="D808:D809"/>
    <mergeCell ref="E808:E809"/>
    <mergeCell ref="F808:F809"/>
    <mergeCell ref="G808:H808"/>
    <mergeCell ref="I808:I809"/>
    <mergeCell ref="J808:J809"/>
    <mergeCell ref="A811:J811"/>
    <mergeCell ref="C812:J812"/>
    <mergeCell ref="A831:B831"/>
    <mergeCell ref="C832:J832"/>
    <mergeCell ref="A847:B847"/>
    <mergeCell ref="C848:J848"/>
    <mergeCell ref="A854:B854"/>
    <mergeCell ref="C855:J855"/>
    <mergeCell ref="A858:B858"/>
    <mergeCell ref="B870:J872"/>
    <mergeCell ref="A876:B876"/>
    <mergeCell ref="D876:F876"/>
    <mergeCell ref="H876:J876"/>
    <mergeCell ref="C859:J859"/>
    <mergeCell ref="A861:B861"/>
    <mergeCell ref="C862:J862"/>
    <mergeCell ref="A864:B864"/>
    <mergeCell ref="A865:B865"/>
    <mergeCell ref="A866:J866"/>
    <mergeCell ref="A867:B867"/>
    <mergeCell ref="D867:F867"/>
    <mergeCell ref="A869:B869"/>
    <mergeCell ref="F869:H869"/>
  </mergeCells>
  <pageMargins left="0.45" right="0.45" top="0" bottom="0" header="0" footer="0.2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2024-08-01T10:09:23Z</cp:lastPrinted>
  <dcterms:created xsi:type="dcterms:W3CDTF">2021-02-03T06:04:23Z</dcterms:created>
  <dcterms:modified xsi:type="dcterms:W3CDTF">2024-08-01T10:20:16Z</dcterms:modified>
</cp:coreProperties>
</file>