
<file path=[Content_Types].xml><?xml version="1.0" encoding="utf-8"?>
<Types xmlns="http://schemas.openxmlformats.org/package/2006/content-types">
  <Override PartName="/xl/charts/chart6.xml" ContentType="application/vnd.openxmlformats-officedocument.drawingml.chart+xml"/>
  <Override PartName="/xl/charts/chart20.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harts/chart18.xml" ContentType="application/vnd.openxmlformats-officedocument.drawingml.chart+xml"/>
  <Override PartName="/xl/charts/chart19.xml" ContentType="application/vnd.openxmlformats-officedocument.drawingml.char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harts/chart16.xml" ContentType="application/vnd.openxmlformats-officedocument.drawingml.chart+xml"/>
  <Override PartName="/xl/charts/chart17.xml" ContentType="application/vnd.openxmlformats-officedocument.drawingml.chart+xml"/>
  <Override PartName="/xl/calcChain.xml" ContentType="application/vnd.openxmlformats-officedocument.spreadsheetml.calcChain+xml"/>
  <Override PartName="/xl/sharedStrings.xml" ContentType="application/vnd.openxmlformats-officedocument.spreadsheetml.sharedStrings+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docProps/core.xml" ContentType="application/vnd.openxmlformats-package.core-properties+xml"/>
  <Default Extension="bin" ContentType="application/vnd.openxmlformats-officedocument.spreadsheetml.printerSettings"/>
  <Override PartName="/xl/charts/chart7.xml" ContentType="application/vnd.openxmlformats-officedocument.drawingml.chart+xml"/>
  <Override PartName="/xl/charts/chart10.xml" ContentType="application/vnd.openxmlformats-officedocument.drawingml.char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90" yWindow="60" windowWidth="31620" windowHeight="12450" activeTab="3"/>
  </bookViews>
  <sheets>
    <sheet name="Data" sheetId="6" r:id="rId1"/>
    <sheet name="Austria" sheetId="1" r:id="rId2"/>
    <sheet name="UK" sheetId="4" r:id="rId3"/>
    <sheet name="Italy" sheetId="5" r:id="rId4"/>
    <sheet name="Sweden" sheetId="7" r:id="rId5"/>
    <sheet name="Sheet2" sheetId="2" r:id="rId6"/>
    <sheet name="Sheet3" sheetId="3" r:id="rId7"/>
  </sheets>
  <calcPr calcId="125725"/>
</workbook>
</file>

<file path=xl/calcChain.xml><?xml version="1.0" encoding="utf-8"?>
<calcChain xmlns="http://schemas.openxmlformats.org/spreadsheetml/2006/main">
  <c r="C60" i="5"/>
  <c r="D60" s="1"/>
  <c r="G60"/>
  <c r="H60"/>
  <c r="E60" s="1"/>
  <c r="I60"/>
  <c r="J60" s="1"/>
  <c r="L60"/>
  <c r="M60"/>
  <c r="N60"/>
  <c r="O60" s="1"/>
  <c r="C52" i="4"/>
  <c r="D52" s="1"/>
  <c r="G52"/>
  <c r="H52"/>
  <c r="E52" s="1"/>
  <c r="I52"/>
  <c r="J52" s="1"/>
  <c r="L52"/>
  <c r="M52"/>
  <c r="N52"/>
  <c r="O52" s="1"/>
  <c r="C47" i="1"/>
  <c r="D47" s="1"/>
  <c r="G47"/>
  <c r="H47"/>
  <c r="E47" s="1"/>
  <c r="I47"/>
  <c r="J47" s="1"/>
  <c r="L47"/>
  <c r="M47"/>
  <c r="N47"/>
  <c r="O47" s="1"/>
  <c r="C46"/>
  <c r="D46" s="1"/>
  <c r="G46"/>
  <c r="H46"/>
  <c r="E46" s="1"/>
  <c r="I46"/>
  <c r="J46" s="1"/>
  <c r="L46"/>
  <c r="M46"/>
  <c r="N46"/>
  <c r="O46" s="1"/>
  <c r="C51" i="4"/>
  <c r="D51" s="1"/>
  <c r="G51"/>
  <c r="H51"/>
  <c r="E51" s="1"/>
  <c r="I51"/>
  <c r="J51" s="1"/>
  <c r="L51"/>
  <c r="M51"/>
  <c r="N51"/>
  <c r="O51" s="1"/>
  <c r="B51"/>
  <c r="B52" s="1"/>
  <c r="B53" s="1"/>
  <c r="B54" s="1"/>
  <c r="B55" s="1"/>
  <c r="C48" i="7"/>
  <c r="G48"/>
  <c r="L48"/>
  <c r="C49"/>
  <c r="G49"/>
  <c r="I49" s="1"/>
  <c r="L49"/>
  <c r="C58" i="5"/>
  <c r="G58"/>
  <c r="L58"/>
  <c r="C59"/>
  <c r="G59"/>
  <c r="L59"/>
  <c r="N59" s="1"/>
  <c r="C45" i="1"/>
  <c r="G45"/>
  <c r="L45"/>
  <c r="C50" i="4"/>
  <c r="D50" s="1"/>
  <c r="G50"/>
  <c r="L50"/>
  <c r="C49"/>
  <c r="G49"/>
  <c r="I49" s="1"/>
  <c r="L49"/>
  <c r="C44" i="1"/>
  <c r="G44"/>
  <c r="L44"/>
  <c r="C57" i="5"/>
  <c r="G57"/>
  <c r="L57"/>
  <c r="C48" i="4"/>
  <c r="G48"/>
  <c r="L48"/>
  <c r="C43" i="1"/>
  <c r="G43"/>
  <c r="L43"/>
  <c r="C47" i="7"/>
  <c r="G47"/>
  <c r="L47"/>
  <c r="L7"/>
  <c r="L8"/>
  <c r="L9"/>
  <c r="L10"/>
  <c r="L11"/>
  <c r="L12"/>
  <c r="L13"/>
  <c r="L14"/>
  <c r="L15"/>
  <c r="L16"/>
  <c r="L17"/>
  <c r="L18"/>
  <c r="L19"/>
  <c r="L20"/>
  <c r="L21"/>
  <c r="L22"/>
  <c r="L23"/>
  <c r="L24"/>
  <c r="L25"/>
  <c r="L26"/>
  <c r="L27"/>
  <c r="L28"/>
  <c r="L29"/>
  <c r="L30"/>
  <c r="L31"/>
  <c r="L32"/>
  <c r="L33"/>
  <c r="L34"/>
  <c r="L35"/>
  <c r="L36"/>
  <c r="L37"/>
  <c r="L38"/>
  <c r="L39"/>
  <c r="L40"/>
  <c r="L41"/>
  <c r="L42"/>
  <c r="L43"/>
  <c r="L44"/>
  <c r="L45"/>
  <c r="L46"/>
  <c r="L6"/>
  <c r="G46"/>
  <c r="G7"/>
  <c r="G8"/>
  <c r="G9"/>
  <c r="G10"/>
  <c r="G11"/>
  <c r="G12"/>
  <c r="G13"/>
  <c r="G14"/>
  <c r="G15"/>
  <c r="G16"/>
  <c r="G17"/>
  <c r="G18"/>
  <c r="G19"/>
  <c r="G20"/>
  <c r="G21"/>
  <c r="G22"/>
  <c r="G23"/>
  <c r="G24"/>
  <c r="G25"/>
  <c r="G26"/>
  <c r="G27"/>
  <c r="G28"/>
  <c r="G29"/>
  <c r="G30"/>
  <c r="G31"/>
  <c r="G32"/>
  <c r="G33"/>
  <c r="G34"/>
  <c r="G35"/>
  <c r="G36"/>
  <c r="G37"/>
  <c r="G38"/>
  <c r="G39"/>
  <c r="G40"/>
  <c r="G41"/>
  <c r="G42"/>
  <c r="G43"/>
  <c r="G44"/>
  <c r="G45"/>
  <c r="G6"/>
  <c r="C8"/>
  <c r="C9"/>
  <c r="C10"/>
  <c r="C11"/>
  <c r="C12"/>
  <c r="C13"/>
  <c r="C14"/>
  <c r="C15"/>
  <c r="C16"/>
  <c r="C17"/>
  <c r="C18"/>
  <c r="C19"/>
  <c r="C20"/>
  <c r="C21"/>
  <c r="C22"/>
  <c r="C23"/>
  <c r="C24"/>
  <c r="C25"/>
  <c r="C26"/>
  <c r="C27"/>
  <c r="C28"/>
  <c r="C29"/>
  <c r="C30"/>
  <c r="C31"/>
  <c r="C32"/>
  <c r="C33"/>
  <c r="C34"/>
  <c r="C35"/>
  <c r="C36"/>
  <c r="C37"/>
  <c r="C38"/>
  <c r="C39"/>
  <c r="C40"/>
  <c r="C41"/>
  <c r="C42"/>
  <c r="C43"/>
  <c r="C44"/>
  <c r="C45"/>
  <c r="C46"/>
  <c r="C6"/>
  <c r="C7"/>
  <c r="C56" i="5"/>
  <c r="G56"/>
  <c r="L56"/>
  <c r="C42" i="1"/>
  <c r="G42"/>
  <c r="L42"/>
  <c r="N43" s="1"/>
  <c r="C47" i="4"/>
  <c r="G47"/>
  <c r="L47"/>
  <c r="C55" i="5"/>
  <c r="G55"/>
  <c r="L55"/>
  <c r="C46" i="4"/>
  <c r="G46"/>
  <c r="L46"/>
  <c r="B50"/>
  <c r="B46"/>
  <c r="B47" s="1"/>
  <c r="B48" s="1"/>
  <c r="B49" s="1"/>
  <c r="C41" i="1"/>
  <c r="G41"/>
  <c r="L41"/>
  <c r="G54" i="5"/>
  <c r="L54"/>
  <c r="G45" i="4"/>
  <c r="L45"/>
  <c r="C53" i="5"/>
  <c r="G53"/>
  <c r="L53"/>
  <c r="C54"/>
  <c r="C45" i="4"/>
  <c r="C44"/>
  <c r="G44"/>
  <c r="L44"/>
  <c r="C39" i="1"/>
  <c r="G39"/>
  <c r="L39"/>
  <c r="C40"/>
  <c r="G40"/>
  <c r="L40"/>
  <c r="C42" i="4"/>
  <c r="C41"/>
  <c r="G35" i="1"/>
  <c r="L48" i="5"/>
  <c r="L49"/>
  <c r="L50"/>
  <c r="L51"/>
  <c r="L52"/>
  <c r="G48"/>
  <c r="G49"/>
  <c r="G50"/>
  <c r="G51"/>
  <c r="G52"/>
  <c r="C48"/>
  <c r="C49"/>
  <c r="C50"/>
  <c r="C51"/>
  <c r="C52"/>
  <c r="L34" i="1"/>
  <c r="L35"/>
  <c r="L36"/>
  <c r="L37"/>
  <c r="L38"/>
  <c r="G34"/>
  <c r="G36"/>
  <c r="G37"/>
  <c r="G38"/>
  <c r="C34"/>
  <c r="C35"/>
  <c r="C36"/>
  <c r="C37"/>
  <c r="C38"/>
  <c r="L39" i="4"/>
  <c r="L40"/>
  <c r="L41"/>
  <c r="L42"/>
  <c r="L43"/>
  <c r="G39"/>
  <c r="G40"/>
  <c r="G41"/>
  <c r="G42"/>
  <c r="G43"/>
  <c r="C39"/>
  <c r="C40"/>
  <c r="C43"/>
  <c r="B39"/>
  <c r="B40" s="1"/>
  <c r="B41" s="1"/>
  <c r="B42" s="1"/>
  <c r="B43" s="1"/>
  <c r="B44" s="1"/>
  <c r="B45" s="1"/>
  <c r="G32" i="1"/>
  <c r="C32"/>
  <c r="C28"/>
  <c r="L6" i="4"/>
  <c r="L7"/>
  <c r="L8"/>
  <c r="L9"/>
  <c r="L10"/>
  <c r="L11"/>
  <c r="L12"/>
  <c r="L13"/>
  <c r="L14"/>
  <c r="G6"/>
  <c r="G7"/>
  <c r="G8"/>
  <c r="G9"/>
  <c r="G10"/>
  <c r="G11"/>
  <c r="G12"/>
  <c r="G13"/>
  <c r="G14"/>
  <c r="G15"/>
  <c r="C6"/>
  <c r="C7"/>
  <c r="C8"/>
  <c r="C9"/>
  <c r="C10"/>
  <c r="C40" i="5"/>
  <c r="L7"/>
  <c r="L8"/>
  <c r="L9"/>
  <c r="L10"/>
  <c r="L11"/>
  <c r="L12"/>
  <c r="L13"/>
  <c r="L14"/>
  <c r="L15"/>
  <c r="L16"/>
  <c r="L17"/>
  <c r="L18"/>
  <c r="L19"/>
  <c r="L20"/>
  <c r="L21"/>
  <c r="L22"/>
  <c r="L23"/>
  <c r="L24"/>
  <c r="L25"/>
  <c r="L26"/>
  <c r="L27"/>
  <c r="L28"/>
  <c r="L29"/>
  <c r="L30"/>
  <c r="L31"/>
  <c r="L32"/>
  <c r="L33"/>
  <c r="L34"/>
  <c r="L35"/>
  <c r="L36"/>
  <c r="L37"/>
  <c r="L38"/>
  <c r="L39"/>
  <c r="L40"/>
  <c r="L41"/>
  <c r="L42"/>
  <c r="L43"/>
  <c r="L44"/>
  <c r="L45"/>
  <c r="L46"/>
  <c r="L47"/>
  <c r="L6"/>
  <c r="G7"/>
  <c r="G8"/>
  <c r="G9"/>
  <c r="G10"/>
  <c r="G11"/>
  <c r="G12"/>
  <c r="G13"/>
  <c r="G14"/>
  <c r="G15"/>
  <c r="G16"/>
  <c r="G17"/>
  <c r="G18"/>
  <c r="G19"/>
  <c r="G20"/>
  <c r="G21"/>
  <c r="G22"/>
  <c r="G23"/>
  <c r="G24"/>
  <c r="G25"/>
  <c r="G26"/>
  <c r="G27"/>
  <c r="G28"/>
  <c r="G29"/>
  <c r="G30"/>
  <c r="G31"/>
  <c r="G32"/>
  <c r="G33"/>
  <c r="G34"/>
  <c r="G35"/>
  <c r="G36"/>
  <c r="G37"/>
  <c r="G38"/>
  <c r="G39"/>
  <c r="G40"/>
  <c r="G41"/>
  <c r="G42"/>
  <c r="G43"/>
  <c r="G44"/>
  <c r="G45"/>
  <c r="G46"/>
  <c r="G47"/>
  <c r="G6"/>
  <c r="C7"/>
  <c r="C8"/>
  <c r="C9"/>
  <c r="C10"/>
  <c r="C11"/>
  <c r="C12"/>
  <c r="C13"/>
  <c r="C14"/>
  <c r="C15"/>
  <c r="C16"/>
  <c r="C17"/>
  <c r="C18"/>
  <c r="C19"/>
  <c r="C20"/>
  <c r="C21"/>
  <c r="C22"/>
  <c r="C23"/>
  <c r="C24"/>
  <c r="C25"/>
  <c r="C26"/>
  <c r="C27"/>
  <c r="C28"/>
  <c r="C29"/>
  <c r="C30"/>
  <c r="C31"/>
  <c r="C32"/>
  <c r="C33"/>
  <c r="C34"/>
  <c r="C35"/>
  <c r="C36"/>
  <c r="C37"/>
  <c r="C38"/>
  <c r="C39"/>
  <c r="C41"/>
  <c r="C42"/>
  <c r="C43"/>
  <c r="C44"/>
  <c r="C45"/>
  <c r="C46"/>
  <c r="C47"/>
  <c r="C6"/>
  <c r="D6" s="1"/>
  <c r="E6" s="1"/>
  <c r="L7" i="1"/>
  <c r="L8"/>
  <c r="L9"/>
  <c r="L10"/>
  <c r="L11"/>
  <c r="L12"/>
  <c r="L13"/>
  <c r="L14"/>
  <c r="L15"/>
  <c r="L16"/>
  <c r="L17"/>
  <c r="L18"/>
  <c r="L19"/>
  <c r="L20"/>
  <c r="L21"/>
  <c r="L22"/>
  <c r="L23"/>
  <c r="L24"/>
  <c r="L25"/>
  <c r="L26"/>
  <c r="L27"/>
  <c r="L28"/>
  <c r="L29"/>
  <c r="L30"/>
  <c r="L31"/>
  <c r="L32"/>
  <c r="L33"/>
  <c r="L6"/>
  <c r="G7"/>
  <c r="G8"/>
  <c r="G9"/>
  <c r="G10"/>
  <c r="G11"/>
  <c r="G12"/>
  <c r="G13"/>
  <c r="G14"/>
  <c r="G15"/>
  <c r="G16"/>
  <c r="G17"/>
  <c r="G18"/>
  <c r="G19"/>
  <c r="G20"/>
  <c r="G21"/>
  <c r="G22"/>
  <c r="G23"/>
  <c r="G24"/>
  <c r="G25"/>
  <c r="G26"/>
  <c r="G27"/>
  <c r="G28"/>
  <c r="G29"/>
  <c r="G30"/>
  <c r="G31"/>
  <c r="G33"/>
  <c r="G6"/>
  <c r="C7"/>
  <c r="C8"/>
  <c r="C9"/>
  <c r="C10"/>
  <c r="C11"/>
  <c r="C12"/>
  <c r="C13"/>
  <c r="C14"/>
  <c r="C15"/>
  <c r="C16"/>
  <c r="C17"/>
  <c r="C18"/>
  <c r="C19"/>
  <c r="C20"/>
  <c r="C21"/>
  <c r="C22"/>
  <c r="C23"/>
  <c r="C24"/>
  <c r="C25"/>
  <c r="C26"/>
  <c r="C27"/>
  <c r="C29"/>
  <c r="C30"/>
  <c r="C31"/>
  <c r="C33"/>
  <c r="C6"/>
  <c r="L15" i="4"/>
  <c r="L16"/>
  <c r="L17"/>
  <c r="L18"/>
  <c r="L19"/>
  <c r="L20"/>
  <c r="L21"/>
  <c r="L22"/>
  <c r="L23"/>
  <c r="L24"/>
  <c r="L25"/>
  <c r="L26"/>
  <c r="L27"/>
  <c r="L28"/>
  <c r="L29"/>
  <c r="L30"/>
  <c r="L31"/>
  <c r="L32"/>
  <c r="L33"/>
  <c r="L34"/>
  <c r="L35"/>
  <c r="L36"/>
  <c r="L37"/>
  <c r="L38"/>
  <c r="G16"/>
  <c r="G17"/>
  <c r="G18"/>
  <c r="G19"/>
  <c r="G20"/>
  <c r="G21"/>
  <c r="G22"/>
  <c r="G23"/>
  <c r="G24"/>
  <c r="G25"/>
  <c r="G26"/>
  <c r="G27"/>
  <c r="G28"/>
  <c r="G29"/>
  <c r="G30"/>
  <c r="G31"/>
  <c r="G32"/>
  <c r="G33"/>
  <c r="G34"/>
  <c r="G35"/>
  <c r="G36"/>
  <c r="G37"/>
  <c r="G38"/>
  <c r="C12"/>
  <c r="C13"/>
  <c r="C14"/>
  <c r="C15"/>
  <c r="C16"/>
  <c r="C17"/>
  <c r="C18"/>
  <c r="C19"/>
  <c r="C20"/>
  <c r="C21"/>
  <c r="C22"/>
  <c r="C23"/>
  <c r="C24"/>
  <c r="C25"/>
  <c r="C26"/>
  <c r="C27"/>
  <c r="C28"/>
  <c r="C29"/>
  <c r="C30"/>
  <c r="C31"/>
  <c r="C32"/>
  <c r="C33"/>
  <c r="C34"/>
  <c r="C35"/>
  <c r="C36"/>
  <c r="C37"/>
  <c r="C38"/>
  <c r="C11"/>
  <c r="B27"/>
  <c r="B28"/>
  <c r="B29" s="1"/>
  <c r="B30" s="1"/>
  <c r="B31" s="1"/>
  <c r="B32" s="1"/>
  <c r="B33" s="1"/>
  <c r="B34" s="1"/>
  <c r="B35" s="1"/>
  <c r="B36" s="1"/>
  <c r="B37" s="1"/>
  <c r="B38" s="1"/>
  <c r="B26"/>
  <c r="I48" l="1"/>
  <c r="H59" i="5"/>
  <c r="N48" i="7"/>
  <c r="N49"/>
  <c r="D49"/>
  <c r="M48"/>
  <c r="D48"/>
  <c r="H48"/>
  <c r="I48"/>
  <c r="D59" i="5"/>
  <c r="E59" s="1"/>
  <c r="D57"/>
  <c r="H58"/>
  <c r="N57"/>
  <c r="N58"/>
  <c r="I57"/>
  <c r="M59"/>
  <c r="I58"/>
  <c r="D58"/>
  <c r="M58"/>
  <c r="I59"/>
  <c r="H49" i="4"/>
  <c r="M49"/>
  <c r="I50"/>
  <c r="D48"/>
  <c r="N50"/>
  <c r="M48"/>
  <c r="N49"/>
  <c r="M50"/>
  <c r="N48"/>
  <c r="H50"/>
  <c r="E50" s="1"/>
  <c r="H48"/>
  <c r="E48" s="1"/>
  <c r="D49"/>
  <c r="M44" i="1"/>
  <c r="D44"/>
  <c r="N45"/>
  <c r="I43"/>
  <c r="M43"/>
  <c r="H45"/>
  <c r="D43"/>
  <c r="I45"/>
  <c r="H44"/>
  <c r="H43"/>
  <c r="I44"/>
  <c r="D45"/>
  <c r="M45"/>
  <c r="N44"/>
  <c r="M49" i="7"/>
  <c r="H49"/>
  <c r="M57" i="5"/>
  <c r="H57"/>
  <c r="E57" s="1"/>
  <c r="D44" i="7"/>
  <c r="D28"/>
  <c r="D20"/>
  <c r="H35"/>
  <c r="H23"/>
  <c r="M45"/>
  <c r="M41"/>
  <c r="M37"/>
  <c r="M33"/>
  <c r="M25"/>
  <c r="N17"/>
  <c r="M9"/>
  <c r="H44"/>
  <c r="M26"/>
  <c r="D42"/>
  <c r="D38"/>
  <c r="D34"/>
  <c r="D30"/>
  <c r="D22"/>
  <c r="D10"/>
  <c r="H41"/>
  <c r="I13"/>
  <c r="I9"/>
  <c r="M35"/>
  <c r="H30"/>
  <c r="M29"/>
  <c r="I41" i="1"/>
  <c r="N16" i="7"/>
  <c r="D36"/>
  <c r="D40" i="1"/>
  <c r="D54" i="5"/>
  <c r="D39" i="7"/>
  <c r="D15"/>
  <c r="I10"/>
  <c r="H46"/>
  <c r="N20"/>
  <c r="M42" i="1"/>
  <c r="H40" i="7"/>
  <c r="H28"/>
  <c r="I20"/>
  <c r="I16"/>
  <c r="I12"/>
  <c r="H8"/>
  <c r="M42"/>
  <c r="M38"/>
  <c r="M34"/>
  <c r="M30"/>
  <c r="N22"/>
  <c r="N18"/>
  <c r="N14"/>
  <c r="N47"/>
  <c r="D29" i="1"/>
  <c r="N28"/>
  <c r="N24"/>
  <c r="N20"/>
  <c r="N16"/>
  <c r="N12"/>
  <c r="M8"/>
  <c r="D46" i="5"/>
  <c r="H39"/>
  <c r="I23"/>
  <c r="H11"/>
  <c r="N37"/>
  <c r="N21"/>
  <c r="N17"/>
  <c r="N13"/>
  <c r="N9"/>
  <c r="N53"/>
  <c r="N40" i="1"/>
  <c r="N54" i="5"/>
  <c r="D19" i="7"/>
  <c r="H38"/>
  <c r="I18"/>
  <c r="M8"/>
  <c r="D47"/>
  <c r="H47"/>
  <c r="H47" i="4"/>
  <c r="D11"/>
  <c r="D46" i="7"/>
  <c r="D26"/>
  <c r="H45"/>
  <c r="H33"/>
  <c r="H25"/>
  <c r="M43"/>
  <c r="M39"/>
  <c r="M27"/>
  <c r="M23"/>
  <c r="N44" i="4"/>
  <c r="M47"/>
  <c r="H37" i="7"/>
  <c r="D43"/>
  <c r="D35"/>
  <c r="D31"/>
  <c r="D27"/>
  <c r="D11"/>
  <c r="I47"/>
  <c r="D33" i="1"/>
  <c r="N39"/>
  <c r="M18" i="7"/>
  <c r="H32"/>
  <c r="I8"/>
  <c r="D40"/>
  <c r="D32"/>
  <c r="D24"/>
  <c r="D16"/>
  <c r="D12"/>
  <c r="H43"/>
  <c r="H36"/>
  <c r="H27"/>
  <c r="I23"/>
  <c r="I15"/>
  <c r="M47"/>
  <c r="M31"/>
  <c r="M10"/>
  <c r="M46"/>
  <c r="M7"/>
  <c r="M6"/>
  <c r="I24"/>
  <c r="H9"/>
  <c r="H29"/>
  <c r="H15"/>
  <c r="D7"/>
  <c r="N55" i="5"/>
  <c r="N56"/>
  <c r="I53"/>
  <c r="N41" i="1"/>
  <c r="D46" i="4"/>
  <c r="H39" i="7"/>
  <c r="H31"/>
  <c r="H11"/>
  <c r="I11"/>
  <c r="I7"/>
  <c r="I39" i="1"/>
  <c r="D44" i="4"/>
  <c r="D41" i="1"/>
  <c r="I46" i="4"/>
  <c r="H55" i="5"/>
  <c r="I42" i="1"/>
  <c r="D56" i="5"/>
  <c r="M11" i="7"/>
  <c r="N23"/>
  <c r="H26"/>
  <c r="H34"/>
  <c r="H42"/>
  <c r="M12"/>
  <c r="D42" i="4"/>
  <c r="I44"/>
  <c r="M53" i="5"/>
  <c r="N45" i="4"/>
  <c r="H41" i="1"/>
  <c r="N46" i="4"/>
  <c r="I55" i="5"/>
  <c r="I56"/>
  <c r="M15" i="7"/>
  <c r="M19"/>
  <c r="D9"/>
  <c r="N19"/>
  <c r="N15"/>
  <c r="N24"/>
  <c r="M28"/>
  <c r="M32"/>
  <c r="M36"/>
  <c r="M40"/>
  <c r="M44"/>
  <c r="H14"/>
  <c r="H22"/>
  <c r="I19"/>
  <c r="H19"/>
  <c r="D29"/>
  <c r="D33"/>
  <c r="D37"/>
  <c r="D41"/>
  <c r="D45"/>
  <c r="D8"/>
  <c r="H7"/>
  <c r="M14"/>
  <c r="D23"/>
  <c r="H10"/>
  <c r="H12"/>
  <c r="D13"/>
  <c r="H16"/>
  <c r="M16"/>
  <c r="D17"/>
  <c r="I17"/>
  <c r="H20"/>
  <c r="M20"/>
  <c r="D21"/>
  <c r="I21"/>
  <c r="N21"/>
  <c r="H24"/>
  <c r="M24"/>
  <c r="D25"/>
  <c r="I25"/>
  <c r="N25"/>
  <c r="I26"/>
  <c r="N26"/>
  <c r="I27"/>
  <c r="N27"/>
  <c r="I28"/>
  <c r="N28"/>
  <c r="I29"/>
  <c r="N29"/>
  <c r="I30"/>
  <c r="N30"/>
  <c r="I31"/>
  <c r="N31"/>
  <c r="I32"/>
  <c r="N32"/>
  <c r="I33"/>
  <c r="N33"/>
  <c r="I34"/>
  <c r="N34"/>
  <c r="I35"/>
  <c r="N35"/>
  <c r="I36"/>
  <c r="N36"/>
  <c r="I37"/>
  <c r="N37"/>
  <c r="I38"/>
  <c r="N38"/>
  <c r="I39"/>
  <c r="N39"/>
  <c r="I40"/>
  <c r="N40"/>
  <c r="I41"/>
  <c r="N41"/>
  <c r="I42"/>
  <c r="N42"/>
  <c r="I43"/>
  <c r="N43"/>
  <c r="I44"/>
  <c r="N44"/>
  <c r="I45"/>
  <c r="N45"/>
  <c r="I46"/>
  <c r="N46"/>
  <c r="H18"/>
  <c r="M22"/>
  <c r="H13"/>
  <c r="M13"/>
  <c r="D14"/>
  <c r="I14"/>
  <c r="H17"/>
  <c r="M17"/>
  <c r="D18"/>
  <c r="H21"/>
  <c r="M21"/>
  <c r="I22"/>
  <c r="M39" i="1"/>
  <c r="H40"/>
  <c r="E40" s="1"/>
  <c r="N47" i="4"/>
  <c r="H39" i="1"/>
  <c r="M44" i="4"/>
  <c r="H53" i="5"/>
  <c r="I40" i="1"/>
  <c r="D45" i="4"/>
  <c r="H54" i="5"/>
  <c r="M46" i="4"/>
  <c r="D55" i="5"/>
  <c r="I47" i="4"/>
  <c r="N42" i="1"/>
  <c r="H42"/>
  <c r="M56" i="5"/>
  <c r="M45" i="4"/>
  <c r="H36" i="1"/>
  <c r="H44" i="4"/>
  <c r="M40" i="1"/>
  <c r="H45" i="4"/>
  <c r="E45" s="1"/>
  <c r="I54" i="5"/>
  <c r="M41" i="1"/>
  <c r="H46" i="4"/>
  <c r="E46" s="1"/>
  <c r="M55" i="5"/>
  <c r="D47" i="4"/>
  <c r="E47" s="1"/>
  <c r="H56" i="5"/>
  <c r="D39" i="1"/>
  <c r="D53" i="5"/>
  <c r="I45" i="4"/>
  <c r="M54" i="5"/>
  <c r="D42" i="1"/>
  <c r="D8" i="4"/>
  <c r="M7"/>
  <c r="D41" i="5"/>
  <c r="H37" i="1"/>
  <c r="D52" i="5"/>
  <c r="N50"/>
  <c r="N15" i="4"/>
  <c r="I48" i="5"/>
  <c r="D36" i="4"/>
  <c r="I35"/>
  <c r="M38"/>
  <c r="M34"/>
  <c r="I31" i="1"/>
  <c r="I27"/>
  <c r="M31"/>
  <c r="H46" i="5"/>
  <c r="E46" s="1"/>
  <c r="I42"/>
  <c r="N44"/>
  <c r="N40"/>
  <c r="M8" i="4"/>
  <c r="H42"/>
  <c r="N41"/>
  <c r="D35" i="1"/>
  <c r="I38"/>
  <c r="N36"/>
  <c r="I52" i="5"/>
  <c r="M51"/>
  <c r="I33" i="1"/>
  <c r="M28"/>
  <c r="M41" i="5"/>
  <c r="D10" i="4"/>
  <c r="I39"/>
  <c r="M48" i="5"/>
  <c r="M33" i="4"/>
  <c r="D27" i="1"/>
  <c r="D23"/>
  <c r="D19"/>
  <c r="D15"/>
  <c r="I18"/>
  <c r="H14"/>
  <c r="I10"/>
  <c r="M22"/>
  <c r="M10"/>
  <c r="D7" i="4"/>
  <c r="I37" i="1"/>
  <c r="N41" i="5"/>
  <c r="D42"/>
  <c r="N32" i="1"/>
  <c r="N38" i="4"/>
  <c r="D37"/>
  <c r="D33"/>
  <c r="I36"/>
  <c r="N35"/>
  <c r="D30" i="1"/>
  <c r="H28"/>
  <c r="H47" i="5"/>
  <c r="H43"/>
  <c r="M45"/>
  <c r="I12" i="4"/>
  <c r="I8"/>
  <c r="N13"/>
  <c r="N34"/>
  <c r="I43" i="5"/>
  <c r="I32" i="1"/>
  <c r="D40" i="4"/>
  <c r="H43"/>
  <c r="M42"/>
  <c r="D36" i="1"/>
  <c r="I34"/>
  <c r="N37"/>
  <c r="D50" i="5"/>
  <c r="I49"/>
  <c r="N52"/>
  <c r="H48"/>
  <c r="M41" i="4"/>
  <c r="H38" i="1"/>
  <c r="D38" i="4"/>
  <c r="D34"/>
  <c r="I37"/>
  <c r="I33"/>
  <c r="N36"/>
  <c r="D31" i="1"/>
  <c r="H7"/>
  <c r="I29"/>
  <c r="N33"/>
  <c r="M29"/>
  <c r="N25"/>
  <c r="N17"/>
  <c r="M13"/>
  <c r="D47" i="5"/>
  <c r="D43"/>
  <c r="I44"/>
  <c r="I40"/>
  <c r="N46"/>
  <c r="N42"/>
  <c r="M27" i="1"/>
  <c r="I34" i="4"/>
  <c r="H35"/>
  <c r="N45" i="5"/>
  <c r="I47"/>
  <c r="D43" i="4"/>
  <c r="H40"/>
  <c r="N43"/>
  <c r="N39"/>
  <c r="D37" i="1"/>
  <c r="N38"/>
  <c r="M34"/>
  <c r="D51" i="5"/>
  <c r="I50"/>
  <c r="I51"/>
  <c r="D35" i="4"/>
  <c r="I38"/>
  <c r="H34"/>
  <c r="M37"/>
  <c r="N33"/>
  <c r="D28" i="1"/>
  <c r="I30"/>
  <c r="I23"/>
  <c r="H19"/>
  <c r="H15"/>
  <c r="I11"/>
  <c r="M30"/>
  <c r="N27"/>
  <c r="M15"/>
  <c r="D44" i="5"/>
  <c r="H45"/>
  <c r="I41"/>
  <c r="I10"/>
  <c r="N47"/>
  <c r="N43"/>
  <c r="N20"/>
  <c r="N7"/>
  <c r="D9" i="4"/>
  <c r="M11"/>
  <c r="I28" i="1"/>
  <c r="N31"/>
  <c r="N37" i="4"/>
  <c r="I41"/>
  <c r="N40"/>
  <c r="D38" i="1"/>
  <c r="D34"/>
  <c r="M35"/>
  <c r="H51" i="5"/>
  <c r="M50"/>
  <c r="N35" i="1"/>
  <c r="H40" i="5"/>
  <c r="M42"/>
  <c r="N30" i="1"/>
  <c r="M36" i="4"/>
  <c r="I45" i="5"/>
  <c r="M33" i="1"/>
  <c r="N34"/>
  <c r="H39" i="4"/>
  <c r="I40"/>
  <c r="D48" i="5"/>
  <c r="N48"/>
  <c r="D41" i="4"/>
  <c r="N42"/>
  <c r="I43"/>
  <c r="M52" i="5"/>
  <c r="D39"/>
  <c r="E39" s="1"/>
  <c r="D35"/>
  <c r="D31"/>
  <c r="D27"/>
  <c r="D23"/>
  <c r="D19"/>
  <c r="D15"/>
  <c r="D11"/>
  <c r="D7"/>
  <c r="I37"/>
  <c r="H33"/>
  <c r="H29"/>
  <c r="H25"/>
  <c r="I21"/>
  <c r="H17"/>
  <c r="I13"/>
  <c r="N39"/>
  <c r="M35"/>
  <c r="M31"/>
  <c r="M27"/>
  <c r="M23"/>
  <c r="M15"/>
  <c r="M11"/>
  <c r="I13" i="4"/>
  <c r="I9"/>
  <c r="N14"/>
  <c r="H33"/>
  <c r="H30" i="1"/>
  <c r="M43" i="5"/>
  <c r="H31" i="1"/>
  <c r="E31" s="1"/>
  <c r="H37" i="4"/>
  <c r="H44" i="5"/>
  <c r="M44"/>
  <c r="H38" i="4"/>
  <c r="I46" i="5"/>
  <c r="M47"/>
  <c r="N49"/>
  <c r="H34" i="1"/>
  <c r="M40" i="4"/>
  <c r="M49" i="5"/>
  <c r="I36" i="1"/>
  <c r="H50" i="5"/>
  <c r="M43" i="4"/>
  <c r="D7" i="1"/>
  <c r="D24"/>
  <c r="D20"/>
  <c r="D16"/>
  <c r="D12"/>
  <c r="D8"/>
  <c r="H27"/>
  <c r="D40" i="5"/>
  <c r="M40"/>
  <c r="I14" i="4"/>
  <c r="I10"/>
  <c r="M12"/>
  <c r="N9"/>
  <c r="H41" i="5"/>
  <c r="H42"/>
  <c r="M35" i="4"/>
  <c r="H36"/>
  <c r="D32" i="1"/>
  <c r="D45" i="5"/>
  <c r="E45" s="1"/>
  <c r="H33" i="1"/>
  <c r="M46" i="5"/>
  <c r="D39" i="4"/>
  <c r="M39"/>
  <c r="H35" i="1"/>
  <c r="M36"/>
  <c r="H41" i="4"/>
  <c r="M37" i="1"/>
  <c r="N51" i="5"/>
  <c r="I42" i="4"/>
  <c r="M38" i="1"/>
  <c r="H52" i="5"/>
  <c r="D16" i="4"/>
  <c r="M31"/>
  <c r="M23"/>
  <c r="D14" i="1"/>
  <c r="I24"/>
  <c r="I20"/>
  <c r="H16"/>
  <c r="H12"/>
  <c r="H8"/>
  <c r="M32"/>
  <c r="D38" i="5"/>
  <c r="D34"/>
  <c r="D30"/>
  <c r="D26"/>
  <c r="D22"/>
  <c r="D18"/>
  <c r="D14"/>
  <c r="D10"/>
  <c r="I36"/>
  <c r="H32"/>
  <c r="I28"/>
  <c r="H24"/>
  <c r="H20"/>
  <c r="I16"/>
  <c r="H12"/>
  <c r="I8"/>
  <c r="N26"/>
  <c r="N22"/>
  <c r="N18"/>
  <c r="N14"/>
  <c r="N10"/>
  <c r="I15" i="4"/>
  <c r="I11"/>
  <c r="I7"/>
  <c r="N12"/>
  <c r="N10"/>
  <c r="N29" i="1"/>
  <c r="D49" i="5"/>
  <c r="H49"/>
  <c r="I35" i="1"/>
  <c r="H32"/>
  <c r="H29"/>
  <c r="M14" i="4"/>
  <c r="N11"/>
  <c r="M10"/>
  <c r="M6"/>
  <c r="M13"/>
  <c r="M9"/>
  <c r="H15"/>
  <c r="H14"/>
  <c r="H13"/>
  <c r="H12"/>
  <c r="H11"/>
  <c r="H10"/>
  <c r="H9"/>
  <c r="H8"/>
  <c r="H7"/>
  <c r="D28"/>
  <c r="D24"/>
  <c r="D20"/>
  <c r="I28"/>
  <c r="N24"/>
  <c r="N16"/>
  <c r="D29"/>
  <c r="D21"/>
  <c r="D17"/>
  <c r="D13"/>
  <c r="I29"/>
  <c r="H21"/>
  <c r="H17"/>
  <c r="E17" s="1"/>
  <c r="M21"/>
  <c r="M17"/>
  <c r="D25"/>
  <c r="H24"/>
  <c r="H20"/>
  <c r="D32"/>
  <c r="M32"/>
  <c r="D31"/>
  <c r="I27"/>
  <c r="H19"/>
  <c r="I32"/>
  <c r="N32"/>
  <c r="H32"/>
  <c r="I26"/>
  <c r="N30"/>
  <c r="N26"/>
  <c r="I7" i="1"/>
  <c r="I39" i="5"/>
  <c r="M16" i="4"/>
  <c r="I35" i="5"/>
  <c r="D25"/>
  <c r="N31" i="4"/>
  <c r="H11" i="1"/>
  <c r="H28" i="4"/>
  <c r="N18"/>
  <c r="N26" i="1"/>
  <c r="D22"/>
  <c r="I20" i="4"/>
  <c r="H30" i="5"/>
  <c r="I38"/>
  <c r="H37"/>
  <c r="I17"/>
  <c r="H18" i="1"/>
  <c r="M11"/>
  <c r="D33" i="5"/>
  <c r="H31"/>
  <c r="M24" i="4"/>
  <c r="I27" i="5"/>
  <c r="I32"/>
  <c r="D37"/>
  <c r="H19"/>
  <c r="H34"/>
  <c r="N16"/>
  <c r="H9"/>
  <c r="D14" i="4"/>
  <c r="H30"/>
  <c r="D9" i="1"/>
  <c r="I21"/>
  <c r="M26"/>
  <c r="N10"/>
  <c r="D36" i="5"/>
  <c r="D32"/>
  <c r="D28"/>
  <c r="I34"/>
  <c r="I30"/>
  <c r="I26"/>
  <c r="H18"/>
  <c r="I14"/>
  <c r="I22"/>
  <c r="H26"/>
  <c r="D29"/>
  <c r="I31"/>
  <c r="H15"/>
  <c r="I19" i="1"/>
  <c r="I24" i="4"/>
  <c r="N23" i="1"/>
  <c r="N35" i="5"/>
  <c r="H16"/>
  <c r="I9"/>
  <c r="N18" i="1"/>
  <c r="N17" i="4"/>
  <c r="M26"/>
  <c r="H22" i="5"/>
  <c r="H38"/>
  <c r="M19"/>
  <c r="H10"/>
  <c r="I18"/>
  <c r="D21" i="1"/>
  <c r="D13"/>
  <c r="I17"/>
  <c r="M14"/>
  <c r="D24" i="5"/>
  <c r="D20"/>
  <c r="D16"/>
  <c r="D12"/>
  <c r="D8"/>
  <c r="M7"/>
  <c r="N32"/>
  <c r="N28"/>
  <c r="M24"/>
  <c r="M17" i="1"/>
  <c r="M15" i="4"/>
  <c r="N25"/>
  <c r="M25" i="1"/>
  <c r="I25" i="5"/>
  <c r="I29"/>
  <c r="I33"/>
  <c r="M39"/>
  <c r="N24"/>
  <c r="N8"/>
  <c r="I31" i="4"/>
  <c r="M27"/>
  <c r="M19"/>
  <c r="D18" i="1"/>
  <c r="D10"/>
  <c r="N11"/>
  <c r="D21" i="5"/>
  <c r="D17"/>
  <c r="D13"/>
  <c r="D9"/>
  <c r="H35"/>
  <c r="H27"/>
  <c r="H23"/>
  <c r="M37"/>
  <c r="M33"/>
  <c r="N29"/>
  <c r="M25"/>
  <c r="I15" i="1"/>
  <c r="D11"/>
  <c r="H17"/>
  <c r="M20"/>
  <c r="N19" i="4"/>
  <c r="N23"/>
  <c r="N27"/>
  <c r="N27" i="5"/>
  <c r="N38"/>
  <c r="N12"/>
  <c r="H14"/>
  <c r="H8"/>
  <c r="I24"/>
  <c r="I20"/>
  <c r="I12"/>
  <c r="M38"/>
  <c r="M34"/>
  <c r="N30"/>
  <c r="M26"/>
  <c r="N23"/>
  <c r="N19"/>
  <c r="N15"/>
  <c r="N11"/>
  <c r="N25"/>
  <c r="N36"/>
  <c r="M36"/>
  <c r="M28"/>
  <c r="M20"/>
  <c r="M12"/>
  <c r="M29"/>
  <c r="M21"/>
  <c r="M13"/>
  <c r="N31"/>
  <c r="N33"/>
  <c r="M30"/>
  <c r="M22"/>
  <c r="M14"/>
  <c r="M32"/>
  <c r="M16"/>
  <c r="M8"/>
  <c r="M17"/>
  <c r="M9"/>
  <c r="N34"/>
  <c r="M18"/>
  <c r="M10"/>
  <c r="I7"/>
  <c r="H28"/>
  <c r="H36"/>
  <c r="I15"/>
  <c r="H21"/>
  <c r="H13"/>
  <c r="I19"/>
  <c r="I11"/>
  <c r="H7"/>
  <c r="I8" i="1"/>
  <c r="N13"/>
  <c r="N22"/>
  <c r="D30" i="4"/>
  <c r="H26"/>
  <c r="I25" i="1"/>
  <c r="I12"/>
  <c r="N14"/>
  <c r="D17"/>
  <c r="H9"/>
  <c r="M18"/>
  <c r="M9"/>
  <c r="H23" i="4"/>
  <c r="M25"/>
  <c r="H23" i="1"/>
  <c r="H24"/>
  <c r="I26"/>
  <c r="D23" i="4"/>
  <c r="D15"/>
  <c r="H26" i="1"/>
  <c r="I14"/>
  <c r="H21"/>
  <c r="H10"/>
  <c r="M19"/>
  <c r="I16" i="4"/>
  <c r="I19"/>
  <c r="H22"/>
  <c r="N28"/>
  <c r="D22"/>
  <c r="N19" i="1"/>
  <c r="H13"/>
  <c r="M21"/>
  <c r="M12"/>
  <c r="M18" i="4"/>
  <c r="I21"/>
  <c r="D26"/>
  <c r="D18"/>
  <c r="H31"/>
  <c r="I22"/>
  <c r="D26" i="1"/>
  <c r="N21"/>
  <c r="I22"/>
  <c r="M28" i="4"/>
  <c r="M20"/>
  <c r="M16" i="1"/>
  <c r="N15"/>
  <c r="M7"/>
  <c r="M24"/>
  <c r="M23"/>
  <c r="I13"/>
  <c r="H25"/>
  <c r="I16"/>
  <c r="H20"/>
  <c r="H22"/>
  <c r="I9"/>
  <c r="H6"/>
  <c r="D25"/>
  <c r="N20" i="4"/>
  <c r="N22"/>
  <c r="M29"/>
  <c r="M22"/>
  <c r="N29"/>
  <c r="M30"/>
  <c r="N21"/>
  <c r="I18"/>
  <c r="I25"/>
  <c r="I30"/>
  <c r="H18"/>
  <c r="H25"/>
  <c r="H27"/>
  <c r="H16"/>
  <c r="I23"/>
  <c r="I17"/>
  <c r="H29"/>
  <c r="D27"/>
  <c r="D19"/>
  <c r="D12"/>
  <c r="J49" l="1"/>
  <c r="E49"/>
  <c r="O48" i="7"/>
  <c r="J49"/>
  <c r="O49"/>
  <c r="J48"/>
  <c r="E58" i="5"/>
  <c r="O59"/>
  <c r="O57"/>
  <c r="O58"/>
  <c r="J58"/>
  <c r="J59"/>
  <c r="J57"/>
  <c r="O50" i="4"/>
  <c r="J48"/>
  <c r="J50"/>
  <c r="O48"/>
  <c r="O49"/>
  <c r="E44" i="1"/>
  <c r="E43"/>
  <c r="O45"/>
  <c r="O43"/>
  <c r="E45"/>
  <c r="J43"/>
  <c r="J45"/>
  <c r="O44"/>
  <c r="J44"/>
  <c r="E29"/>
  <c r="E42" i="4"/>
  <c r="E55" i="5"/>
  <c r="O39" i="1"/>
  <c r="E54" i="5"/>
  <c r="E33" i="1"/>
  <c r="E56" i="5"/>
  <c r="E42" i="1"/>
  <c r="O18" i="7"/>
  <c r="E41" i="1"/>
  <c r="E42" i="5"/>
  <c r="E27" i="1"/>
  <c r="E50" i="5"/>
  <c r="O22" i="7"/>
  <c r="O20"/>
  <c r="J12"/>
  <c r="E11" i="4"/>
  <c r="E11" i="5"/>
  <c r="O47" i="7"/>
  <c r="J47"/>
  <c r="J55" i="5"/>
  <c r="J56"/>
  <c r="E44" i="4"/>
  <c r="J18" i="7"/>
  <c r="O16"/>
  <c r="J15"/>
  <c r="E20" i="5"/>
  <c r="E32" i="1"/>
  <c r="J46" i="4"/>
  <c r="J53" i="5"/>
  <c r="E36" i="1"/>
  <c r="J42"/>
  <c r="J20" i="7"/>
  <c r="J11"/>
  <c r="J13"/>
  <c r="J14"/>
  <c r="J44" i="4"/>
  <c r="J40" i="1"/>
  <c r="O53" i="5"/>
  <c r="E37" i="1"/>
  <c r="O56" i="5"/>
  <c r="J41" i="1"/>
  <c r="O40"/>
  <c r="J45" i="4"/>
  <c r="E14" i="1"/>
  <c r="O46" i="4"/>
  <c r="O41" i="1"/>
  <c r="O45" i="4"/>
  <c r="O54" i="5"/>
  <c r="E53"/>
  <c r="J28" i="7"/>
  <c r="O17"/>
  <c r="O55" i="5"/>
  <c r="E51"/>
  <c r="O44" i="4"/>
  <c r="O47"/>
  <c r="J26" i="7"/>
  <c r="J19"/>
  <c r="O19"/>
  <c r="O42"/>
  <c r="O21"/>
  <c r="J25"/>
  <c r="O44"/>
  <c r="O40"/>
  <c r="O34"/>
  <c r="J45"/>
  <c r="J43"/>
  <c r="J41"/>
  <c r="J39"/>
  <c r="J37"/>
  <c r="J35"/>
  <c r="J33"/>
  <c r="J31"/>
  <c r="J29"/>
  <c r="O25"/>
  <c r="J23"/>
  <c r="O36"/>
  <c r="O30"/>
  <c r="O27"/>
  <c r="O45"/>
  <c r="O43"/>
  <c r="O41"/>
  <c r="O39"/>
  <c r="O37"/>
  <c r="O35"/>
  <c r="O33"/>
  <c r="O31"/>
  <c r="O29"/>
  <c r="J17"/>
  <c r="J24"/>
  <c r="J22"/>
  <c r="O23"/>
  <c r="O46"/>
  <c r="O38"/>
  <c r="O32"/>
  <c r="J46"/>
  <c r="J44"/>
  <c r="J42"/>
  <c r="J40"/>
  <c r="J38"/>
  <c r="J36"/>
  <c r="J34"/>
  <c r="J32"/>
  <c r="J30"/>
  <c r="J21"/>
  <c r="O26"/>
  <c r="J16"/>
  <c r="O24"/>
  <c r="J27"/>
  <c r="O28"/>
  <c r="E21" i="4"/>
  <c r="E52" i="5"/>
  <c r="J39" i="1"/>
  <c r="E23" i="5"/>
  <c r="E8" i="1"/>
  <c r="E16"/>
  <c r="J32"/>
  <c r="E19"/>
  <c r="E43" i="5"/>
  <c r="E28" i="1"/>
  <c r="J47" i="4"/>
  <c r="E39" i="1"/>
  <c r="E8" i="4"/>
  <c r="J35" i="1"/>
  <c r="E36" i="4"/>
  <c r="E44" i="5"/>
  <c r="J33" i="1"/>
  <c r="J54" i="5"/>
  <c r="O42" i="1"/>
  <c r="O52" i="5"/>
  <c r="E37" i="4"/>
  <c r="E48" i="5"/>
  <c r="O37" i="4"/>
  <c r="E35"/>
  <c r="O47" i="5"/>
  <c r="O44"/>
  <c r="E10" i="4"/>
  <c r="E30" i="1"/>
  <c r="E15"/>
  <c r="J51" i="5"/>
  <c r="E38" i="1"/>
  <c r="J52" i="5"/>
  <c r="E47"/>
  <c r="E43" i="4"/>
  <c r="J38"/>
  <c r="E40"/>
  <c r="E33"/>
  <c r="E19"/>
  <c r="E17" i="5"/>
  <c r="E31"/>
  <c r="J34" i="1"/>
  <c r="E8" i="5"/>
  <c r="E12"/>
  <c r="E29"/>
  <c r="E30"/>
  <c r="E9" i="4"/>
  <c r="E13"/>
  <c r="E41" i="5"/>
  <c r="E41" i="4"/>
  <c r="E39"/>
  <c r="E18" i="5"/>
  <c r="E19"/>
  <c r="O15" i="4"/>
  <c r="O32" i="1"/>
  <c r="E35"/>
  <c r="J46" i="5"/>
  <c r="J31" i="1"/>
  <c r="J37" i="4"/>
  <c r="J12"/>
  <c r="J39"/>
  <c r="E23" i="1"/>
  <c r="J41" i="5"/>
  <c r="J43"/>
  <c r="E7" i="4"/>
  <c r="E40" i="5"/>
  <c r="E34" i="1"/>
  <c r="O41" i="4"/>
  <c r="O40"/>
  <c r="O39"/>
  <c r="E16"/>
  <c r="E35" i="5"/>
  <c r="O17" i="4"/>
  <c r="E15" i="5"/>
  <c r="E33"/>
  <c r="O34" i="4"/>
  <c r="J36"/>
  <c r="O45" i="5"/>
  <c r="E20" i="1"/>
  <c r="J30"/>
  <c r="O21" i="5"/>
  <c r="O27" i="1"/>
  <c r="O28"/>
  <c r="O35" i="4"/>
  <c r="O36"/>
  <c r="J13"/>
  <c r="O42" i="5"/>
  <c r="J40" i="4"/>
  <c r="J42" i="5"/>
  <c r="J44"/>
  <c r="E31" i="4"/>
  <c r="E21" i="1"/>
  <c r="J27"/>
  <c r="J11" i="4"/>
  <c r="J42"/>
  <c r="E12" i="1"/>
  <c r="E7"/>
  <c r="O42" i="4"/>
  <c r="O38"/>
  <c r="O30" i="1"/>
  <c r="E10"/>
  <c r="O26"/>
  <c r="E14" i="5"/>
  <c r="E27"/>
  <c r="E18" i="1"/>
  <c r="O10" i="5"/>
  <c r="E32"/>
  <c r="E28" i="4"/>
  <c r="J38" i="5"/>
  <c r="E32" i="4"/>
  <c r="J33"/>
  <c r="E20"/>
  <c r="O16"/>
  <c r="J40" i="5"/>
  <c r="E22"/>
  <c r="J15" i="4"/>
  <c r="E38"/>
  <c r="O48" i="5"/>
  <c r="O34" i="1"/>
  <c r="J45" i="5"/>
  <c r="O46"/>
  <c r="E34" i="4"/>
  <c r="O11"/>
  <c r="O13"/>
  <c r="O12"/>
  <c r="J28" i="1"/>
  <c r="O33"/>
  <c r="J21"/>
  <c r="E10" i="5"/>
  <c r="E26"/>
  <c r="J35" i="4"/>
  <c r="J34"/>
  <c r="J48" i="5"/>
  <c r="O33" i="4"/>
  <c r="J37" i="1"/>
  <c r="E29" i="4"/>
  <c r="E7" i="5"/>
  <c r="E25"/>
  <c r="J14" i="4"/>
  <c r="E49" i="5"/>
  <c r="O14" i="4"/>
  <c r="J38" i="1"/>
  <c r="O41" i="5"/>
  <c r="J43" i="4"/>
  <c r="O35" i="1"/>
  <c r="J47" i="5"/>
  <c r="J29" i="1"/>
  <c r="O40" i="5"/>
  <c r="O43"/>
  <c r="O38" i="1"/>
  <c r="J32" i="4"/>
  <c r="E24" i="1"/>
  <c r="E24" i="5"/>
  <c r="E38"/>
  <c r="E34"/>
  <c r="E24" i="4"/>
  <c r="O29" i="1"/>
  <c r="O51" i="5"/>
  <c r="J36" i="1"/>
  <c r="O49" i="5"/>
  <c r="O50"/>
  <c r="J49"/>
  <c r="O31" i="1"/>
  <c r="O36"/>
  <c r="J41" i="4"/>
  <c r="J50" i="5"/>
  <c r="O43" i="4"/>
  <c r="O37" i="1"/>
  <c r="E12" i="4"/>
  <c r="E25"/>
  <c r="O32"/>
  <c r="J27"/>
  <c r="E23"/>
  <c r="J37" i="5"/>
  <c r="J39"/>
  <c r="E11" i="1"/>
  <c r="O16" i="5"/>
  <c r="J17"/>
  <c r="E21"/>
  <c r="E28"/>
  <c r="E30" i="4"/>
  <c r="J28" i="5"/>
  <c r="O19" i="4"/>
  <c r="J34" i="5"/>
  <c r="E9" i="1"/>
  <c r="J36" i="5"/>
  <c r="E37"/>
  <c r="E22" i="1"/>
  <c r="E16" i="5"/>
  <c r="J24" i="1"/>
  <c r="E36" i="5"/>
  <c r="J13"/>
  <c r="O38"/>
  <c r="O14" i="1"/>
  <c r="O17" i="5"/>
  <c r="O34"/>
  <c r="J23" i="1"/>
  <c r="O22" i="4"/>
  <c r="J26" i="1"/>
  <c r="O13" i="5"/>
  <c r="O28" i="4"/>
  <c r="O33" i="5"/>
  <c r="E14" i="4"/>
  <c r="E26" i="1"/>
  <c r="E22" i="4"/>
  <c r="J21" i="5"/>
  <c r="O18"/>
  <c r="O30"/>
  <c r="E15" i="4"/>
  <c r="O32" i="5"/>
  <c r="J31" i="4"/>
  <c r="O25" i="1"/>
  <c r="O15" i="5"/>
  <c r="O27"/>
  <c r="J30"/>
  <c r="J33"/>
  <c r="J25" i="4"/>
  <c r="E13" i="1"/>
  <c r="E17"/>
  <c r="J11"/>
  <c r="J16" i="5"/>
  <c r="O29"/>
  <c r="J26"/>
  <c r="E9"/>
  <c r="J25"/>
  <c r="J27"/>
  <c r="O30" i="4"/>
  <c r="J22" i="1"/>
  <c r="J25"/>
  <c r="O13"/>
  <c r="J10" i="5"/>
  <c r="O39"/>
  <c r="O14"/>
  <c r="O27" i="4"/>
  <c r="O20"/>
  <c r="O36" i="5"/>
  <c r="J31"/>
  <c r="J16" i="4"/>
  <c r="O19" i="1"/>
  <c r="E26" i="4"/>
  <c r="E13" i="5"/>
  <c r="O31"/>
  <c r="O23"/>
  <c r="O12"/>
  <c r="J29"/>
  <c r="J35"/>
  <c r="J32"/>
  <c r="J30" i="4"/>
  <c r="O25"/>
  <c r="O26"/>
  <c r="O21"/>
  <c r="O24" i="1"/>
  <c r="E18" i="4"/>
  <c r="J16" i="1"/>
  <c r="J11" i="5"/>
  <c r="O11"/>
  <c r="O37"/>
  <c r="O22"/>
  <c r="O19"/>
  <c r="J24"/>
  <c r="O24"/>
  <c r="O18" i="4"/>
  <c r="E25" i="1"/>
  <c r="O20" i="5"/>
  <c r="O25"/>
  <c r="O28"/>
  <c r="O26"/>
  <c r="O35"/>
  <c r="J23"/>
  <c r="J22"/>
  <c r="J15"/>
  <c r="J14"/>
  <c r="J19"/>
  <c r="J18"/>
  <c r="J20"/>
  <c r="J12"/>
  <c r="J17" i="1"/>
  <c r="O22"/>
  <c r="O23"/>
  <c r="J14"/>
  <c r="O31" i="4"/>
  <c r="J15" i="1"/>
  <c r="E27" i="4"/>
  <c r="O21" i="1"/>
  <c r="J22" i="4"/>
  <c r="J13" i="1"/>
  <c r="O20"/>
  <c r="O18"/>
  <c r="O16"/>
  <c r="O15"/>
  <c r="O17"/>
  <c r="J20"/>
  <c r="J19"/>
  <c r="J18"/>
  <c r="J12"/>
  <c r="O29" i="4"/>
  <c r="O23"/>
  <c r="O24"/>
  <c r="J28"/>
  <c r="J29"/>
  <c r="J23"/>
  <c r="J17"/>
  <c r="J18"/>
  <c r="J24"/>
  <c r="J20"/>
  <c r="J21"/>
  <c r="J26"/>
  <c r="J19"/>
</calcChain>
</file>

<file path=xl/comments1.xml><?xml version="1.0" encoding="utf-8"?>
<comments xmlns="http://schemas.openxmlformats.org/spreadsheetml/2006/main">
  <authors>
    <author>David Goddard</author>
  </authors>
  <commentList>
    <comment ref="C16" authorId="0">
      <text>
        <r>
          <rPr>
            <b/>
            <sz val="9"/>
            <color indexed="81"/>
            <rFont val="Tahoma"/>
            <family val="2"/>
          </rPr>
          <t>David Goddard:</t>
        </r>
        <r>
          <rPr>
            <sz val="9"/>
            <color indexed="81"/>
            <rFont val="Tahoma"/>
            <family val="2"/>
          </rPr>
          <t xml:space="preserve">
https://fullfact.org/health/coronavirus-testing-numbers-UK/</t>
        </r>
      </text>
    </comment>
    <comment ref="C19" authorId="0">
      <text>
        <r>
          <rPr>
            <b/>
            <sz val="9"/>
            <color indexed="81"/>
            <rFont val="Tahoma"/>
            <family val="2"/>
          </rPr>
          <t>David Goddard:</t>
        </r>
        <r>
          <rPr>
            <sz val="9"/>
            <color indexed="81"/>
            <rFont val="Tahoma"/>
            <family val="2"/>
          </rPr>
          <t xml:space="preserve">
https://ourworldindata.org/covid-testing</t>
        </r>
      </text>
    </comment>
  </commentList>
</comments>
</file>

<file path=xl/comments2.xml><?xml version="1.0" encoding="utf-8"?>
<comments xmlns="http://schemas.openxmlformats.org/spreadsheetml/2006/main">
  <authors>
    <author>David Goddard</author>
    <author>Windows User</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 ref="D30" authorId="1">
      <text>
        <r>
          <rPr>
            <b/>
            <sz val="8"/>
            <color indexed="81"/>
            <rFont val="Tahoma"/>
            <charset val="1"/>
          </rPr>
          <t>This data is apparently the result of test numbers from local labs being added, but quite odd</t>
        </r>
      </text>
    </comment>
  </commentList>
</comments>
</file>

<file path=xl/comments3.xml><?xml version="1.0" encoding="utf-8"?>
<comments xmlns="http://schemas.openxmlformats.org/spreadsheetml/2006/main">
  <authors>
    <author>David Goddard</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List>
</comments>
</file>

<file path=xl/comments4.xml><?xml version="1.0" encoding="utf-8"?>
<comments xmlns="http://schemas.openxmlformats.org/spreadsheetml/2006/main">
  <authors>
    <author>David Goddard</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List>
</comments>
</file>

<file path=xl/comments5.xml><?xml version="1.0" encoding="utf-8"?>
<comments xmlns="http://schemas.openxmlformats.org/spreadsheetml/2006/main">
  <authors>
    <author>David Goddard</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List>
</comments>
</file>

<file path=xl/sharedStrings.xml><?xml version="1.0" encoding="utf-8"?>
<sst xmlns="http://schemas.openxmlformats.org/spreadsheetml/2006/main" count="326" uniqueCount="32">
  <si>
    <t>Date</t>
  </si>
  <si>
    <t>Cases</t>
  </si>
  <si>
    <t>Increase %</t>
  </si>
  <si>
    <t>Deaths</t>
  </si>
  <si>
    <t>%</t>
  </si>
  <si>
    <t>Tests</t>
  </si>
  <si>
    <t>Daily</t>
  </si>
  <si>
    <t>Total</t>
  </si>
  <si>
    <t>% +ve</t>
  </si>
  <si>
    <t>AUSTRIA</t>
  </si>
  <si>
    <t>UNITED KINGDOM</t>
  </si>
  <si>
    <t>https://www.gov.uk/guidance/coronavirus-covid-19-information-for-the-public</t>
  </si>
  <si>
    <t>https://www.sozialministerium.at/Informationen-zum-Coronavirus/Neuartiges-Coronavirus-(2019-nCov).html</t>
  </si>
  <si>
    <t>Lockdown</t>
  </si>
  <si>
    <t>days</t>
  </si>
  <si>
    <t>5DMA%</t>
  </si>
  <si>
    <t>ITALY</t>
  </si>
  <si>
    <t>https://github.com/pcm-dpc/COVID-19/blob/master/dati-andamento-nazionale/dpc-covid19-ita-andamento-nazionale.csv</t>
  </si>
  <si>
    <t>Country</t>
  </si>
  <si>
    <t>Total Cases</t>
  </si>
  <si>
    <t>Total Deaths</t>
  </si>
  <si>
    <t>Total Tests</t>
  </si>
  <si>
    <t>Recovered</t>
  </si>
  <si>
    <t>UK</t>
  </si>
  <si>
    <t>AT</t>
  </si>
  <si>
    <t>IT</t>
  </si>
  <si>
    <t>WTAF with the testing stats Austria??</t>
  </si>
  <si>
    <t>09:30 figures</t>
  </si>
  <si>
    <t>SE</t>
  </si>
  <si>
    <t>https://data.humdata.org/dataset/novel-coronavirus-2019-ncov-cases</t>
  </si>
  <si>
    <t>SWEDEN</t>
  </si>
  <si>
    <t>https://experience.arcgis.com/experience/09f821667ce64bf7be6f9f87457ed9aa</t>
  </si>
</sst>
</file>

<file path=xl/styles.xml><?xml version="1.0" encoding="utf-8"?>
<styleSheet xmlns="http://schemas.openxmlformats.org/spreadsheetml/2006/main">
  <fonts count="10">
    <font>
      <sz val="11"/>
      <color theme="1"/>
      <name val="Calibri"/>
      <family val="2"/>
      <scheme val="minor"/>
    </font>
    <font>
      <b/>
      <sz val="11"/>
      <color theme="1"/>
      <name val="Calibri"/>
      <family val="2"/>
      <scheme val="minor"/>
    </font>
    <font>
      <sz val="10"/>
      <color theme="1"/>
      <name val="Calibri"/>
      <family val="2"/>
      <scheme val="minor"/>
    </font>
    <font>
      <b/>
      <u/>
      <sz val="22"/>
      <color theme="1"/>
      <name val="Calibri"/>
      <family val="2"/>
      <scheme val="minor"/>
    </font>
    <font>
      <sz val="9"/>
      <color indexed="81"/>
      <name val="Tahoma"/>
      <family val="2"/>
    </font>
    <font>
      <b/>
      <sz val="9"/>
      <color indexed="81"/>
      <name val="Tahoma"/>
      <family val="2"/>
    </font>
    <font>
      <u/>
      <sz val="11"/>
      <color theme="10"/>
      <name val="Calibri"/>
      <family val="2"/>
    </font>
    <font>
      <sz val="9"/>
      <color theme="1"/>
      <name val="Calibri"/>
      <family val="2"/>
      <scheme val="minor"/>
    </font>
    <font>
      <b/>
      <u/>
      <sz val="9"/>
      <color theme="1"/>
      <name val="Calibri"/>
      <family val="2"/>
      <scheme val="minor"/>
    </font>
    <font>
      <b/>
      <sz val="8"/>
      <color indexed="81"/>
      <name val="Tahoma"/>
      <charset val="1"/>
    </font>
  </fonts>
  <fills count="2">
    <fill>
      <patternFill patternType="none"/>
    </fill>
    <fill>
      <patternFill patternType="gray125"/>
    </fill>
  </fills>
  <borders count="2">
    <border>
      <left/>
      <right/>
      <top/>
      <bottom/>
      <diagonal/>
    </border>
    <border>
      <left/>
      <right/>
      <top/>
      <bottom style="medium">
        <color auto="1"/>
      </bottom>
      <diagonal/>
    </border>
  </borders>
  <cellStyleXfs count="2">
    <xf numFmtId="0" fontId="0" fillId="0" borderId="0"/>
    <xf numFmtId="0" fontId="6" fillId="0" borderId="0" applyNumberFormat="0" applyFill="0" applyBorder="0" applyAlignment="0" applyProtection="0">
      <alignment vertical="top"/>
      <protection locked="0"/>
    </xf>
  </cellStyleXfs>
  <cellXfs count="26">
    <xf numFmtId="0" fontId="0" fillId="0" borderId="0" xfId="0"/>
    <xf numFmtId="9" fontId="0" fillId="0" borderId="0" xfId="0" applyNumberFormat="1"/>
    <xf numFmtId="3" fontId="0" fillId="0" borderId="0" xfId="0" applyNumberFormat="1"/>
    <xf numFmtId="3" fontId="0" fillId="0" borderId="0" xfId="0" applyNumberFormat="1" applyFont="1"/>
    <xf numFmtId="3" fontId="0" fillId="0" borderId="0" xfId="0" applyNumberFormat="1" applyAlignment="1">
      <alignment horizontal="center"/>
    </xf>
    <xf numFmtId="9" fontId="0" fillId="0" borderId="0" xfId="0" applyNumberFormat="1" applyAlignment="1">
      <alignment horizontal="center"/>
    </xf>
    <xf numFmtId="0" fontId="0" fillId="0" borderId="0" xfId="0" applyAlignment="1">
      <alignment horizontal="center"/>
    </xf>
    <xf numFmtId="0" fontId="1" fillId="0" borderId="0" xfId="0" applyFont="1" applyAlignment="1">
      <alignment horizontal="center"/>
    </xf>
    <xf numFmtId="16" fontId="0" fillId="0" borderId="0" xfId="0" applyNumberFormat="1" applyAlignment="1">
      <alignment horizontal="center"/>
    </xf>
    <xf numFmtId="3" fontId="1" fillId="0" borderId="0" xfId="0" applyNumberFormat="1" applyFont="1" applyAlignment="1">
      <alignment horizontal="center"/>
    </xf>
    <xf numFmtId="9" fontId="2" fillId="0" borderId="0" xfId="0" applyNumberFormat="1" applyFont="1" applyAlignment="1">
      <alignment horizontal="center"/>
    </xf>
    <xf numFmtId="9" fontId="2" fillId="0" borderId="0" xfId="0" applyNumberFormat="1" applyFont="1"/>
    <xf numFmtId="0" fontId="6" fillId="0" borderId="0" xfId="1" applyAlignment="1" applyProtection="1"/>
    <xf numFmtId="1" fontId="0" fillId="0" borderId="0" xfId="0" applyNumberFormat="1" applyAlignment="1">
      <alignment horizontal="center"/>
    </xf>
    <xf numFmtId="1" fontId="1" fillId="0" borderId="0" xfId="0" applyNumberFormat="1" applyFont="1" applyAlignment="1">
      <alignment horizontal="center"/>
    </xf>
    <xf numFmtId="9" fontId="7" fillId="0" borderId="0" xfId="0" applyNumberFormat="1" applyFont="1" applyAlignment="1">
      <alignment horizontal="center"/>
    </xf>
    <xf numFmtId="9" fontId="7" fillId="0" borderId="0" xfId="0" applyNumberFormat="1" applyFont="1"/>
    <xf numFmtId="0" fontId="8" fillId="0" borderId="0" xfId="0" applyFont="1" applyAlignment="1">
      <alignment horizontal="left"/>
    </xf>
    <xf numFmtId="0" fontId="7" fillId="0" borderId="0" xfId="0" applyFont="1" applyAlignment="1">
      <alignment horizontal="center"/>
    </xf>
    <xf numFmtId="0" fontId="7" fillId="0" borderId="0" xfId="0" applyFont="1"/>
    <xf numFmtId="14" fontId="1" fillId="0" borderId="0" xfId="0" applyNumberFormat="1" applyFont="1" applyAlignment="1">
      <alignment horizontal="center"/>
    </xf>
    <xf numFmtId="14" fontId="0" fillId="0" borderId="0" xfId="0" applyNumberFormat="1" applyAlignment="1">
      <alignment horizontal="center"/>
    </xf>
    <xf numFmtId="14" fontId="0" fillId="0" borderId="0" xfId="0" applyNumberFormat="1"/>
    <xf numFmtId="3" fontId="1" fillId="0" borderId="1" xfId="0" applyNumberFormat="1" applyFont="1" applyBorder="1" applyAlignment="1">
      <alignment horizontal="center"/>
    </xf>
    <xf numFmtId="0" fontId="3" fillId="0" borderId="0" xfId="0" applyFont="1" applyAlignment="1">
      <alignment horizontal="left"/>
    </xf>
    <xf numFmtId="0" fontId="1" fillId="0" borderId="1" xfId="0" applyFont="1" applyBorder="1" applyAlignment="1">
      <alignment horizontal="center"/>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Austria!$A$6:$A$50</c:f>
              <c:numCache>
                <c:formatCode>dd\-mmm</c:formatCode>
                <c:ptCount val="4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numCache>
            </c:numRef>
          </c:cat>
          <c:val>
            <c:numRef>
              <c:f>Austria!$G$6:$G$50</c:f>
              <c:numCache>
                <c:formatCode>#,##0</c:formatCode>
                <c:ptCount val="45"/>
                <c:pt idx="0">
                  <c:v>131</c:v>
                </c:pt>
                <c:pt idx="1">
                  <c:v>182</c:v>
                </c:pt>
                <c:pt idx="2">
                  <c:v>246</c:v>
                </c:pt>
                <c:pt idx="3">
                  <c:v>361</c:v>
                </c:pt>
                <c:pt idx="4">
                  <c:v>504</c:v>
                </c:pt>
                <c:pt idx="5">
                  <c:v>655</c:v>
                </c:pt>
                <c:pt idx="6">
                  <c:v>860</c:v>
                </c:pt>
                <c:pt idx="7">
                  <c:v>1016</c:v>
                </c:pt>
                <c:pt idx="8">
                  <c:v>1332</c:v>
                </c:pt>
                <c:pt idx="9">
                  <c:v>1646</c:v>
                </c:pt>
                <c:pt idx="10">
                  <c:v>2013</c:v>
                </c:pt>
                <c:pt idx="11">
                  <c:v>2388</c:v>
                </c:pt>
                <c:pt idx="12">
                  <c:v>2814</c:v>
                </c:pt>
                <c:pt idx="13">
                  <c:v>3244</c:v>
                </c:pt>
                <c:pt idx="14">
                  <c:v>3924</c:v>
                </c:pt>
                <c:pt idx="15">
                  <c:v>4876</c:v>
                </c:pt>
                <c:pt idx="16">
                  <c:v>5560</c:v>
                </c:pt>
                <c:pt idx="17">
                  <c:v>6398</c:v>
                </c:pt>
                <c:pt idx="18">
                  <c:v>7399</c:v>
                </c:pt>
                <c:pt idx="19">
                  <c:v>7995</c:v>
                </c:pt>
                <c:pt idx="20">
                  <c:v>8636</c:v>
                </c:pt>
                <c:pt idx="21">
                  <c:v>9377</c:v>
                </c:pt>
                <c:pt idx="22">
                  <c:v>9974</c:v>
                </c:pt>
                <c:pt idx="23">
                  <c:v>10482</c:v>
                </c:pt>
                <c:pt idx="24">
                  <c:v>10967</c:v>
                </c:pt>
                <c:pt idx="25">
                  <c:v>11383</c:v>
                </c:pt>
                <c:pt idx="26">
                  <c:v>11665</c:v>
                </c:pt>
                <c:pt idx="27">
                  <c:v>11907</c:v>
                </c:pt>
                <c:pt idx="28">
                  <c:v>12206</c:v>
                </c:pt>
                <c:pt idx="29">
                  <c:v>12519</c:v>
                </c:pt>
                <c:pt idx="30">
                  <c:v>12852</c:v>
                </c:pt>
                <c:pt idx="31">
                  <c:v>13138</c:v>
                </c:pt>
                <c:pt idx="32">
                  <c:v>13492</c:v>
                </c:pt>
                <c:pt idx="33">
                  <c:v>13776</c:v>
                </c:pt>
                <c:pt idx="34">
                  <c:v>13945</c:v>
                </c:pt>
                <c:pt idx="35">
                  <c:v>13999</c:v>
                </c:pt>
                <c:pt idx="36">
                  <c:v>14159</c:v>
                </c:pt>
                <c:pt idx="37">
                  <c:v>14321</c:v>
                </c:pt>
                <c:pt idx="38">
                  <c:v>14451</c:v>
                </c:pt>
                <c:pt idx="39">
                  <c:v>14553</c:v>
                </c:pt>
                <c:pt idx="40">
                  <c:v>14637</c:v>
                </c:pt>
                <c:pt idx="41">
                  <c:v>14696</c:v>
                </c:pt>
              </c:numCache>
            </c:numRef>
          </c:val>
        </c:ser>
        <c:gapWidth val="75"/>
        <c:overlap val="-25"/>
        <c:axId val="179688576"/>
        <c:axId val="179674496"/>
      </c:barChart>
      <c:lineChart>
        <c:grouping val="standard"/>
        <c:ser>
          <c:idx val="1"/>
          <c:order val="1"/>
          <c:tx>
            <c:strRef>
              <c:f>Austria!$J$4</c:f>
              <c:strCache>
                <c:ptCount val="1"/>
                <c:pt idx="0">
                  <c:v>5DMA%</c:v>
                </c:pt>
              </c:strCache>
            </c:strRef>
          </c:tx>
          <c:marker>
            <c:symbol val="none"/>
          </c:marker>
          <c:trendline>
            <c:trendlineType val="poly"/>
            <c:order val="2"/>
          </c:trendline>
          <c:cat>
            <c:numRef>
              <c:f>Austria!$A$6:$A$24</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Austria!$J$6:$J$50</c:f>
              <c:numCache>
                <c:formatCode>0%</c:formatCode>
                <c:ptCount val="45"/>
                <c:pt idx="5">
                  <c:v>0.38083321236080414</c:v>
                </c:pt>
                <c:pt idx="6">
                  <c:v>0.36556603678828503</c:v>
                </c:pt>
                <c:pt idx="7">
                  <c:v>0.33151543622605656</c:v>
                </c:pt>
                <c:pt idx="8">
                  <c:v>0.30022422567615575</c:v>
                </c:pt>
                <c:pt idx="9">
                  <c:v>0.26814699609200099</c:v>
                </c:pt>
                <c:pt idx="10">
                  <c:v>0.25281931378375971</c:v>
                </c:pt>
                <c:pt idx="11">
                  <c:v>0.22748171807950154</c:v>
                </c:pt>
                <c:pt idx="12">
                  <c:v>0.22688104027185868</c:v>
                </c:pt>
                <c:pt idx="13">
                  <c:v>0.19523779418508219</c:v>
                </c:pt>
                <c:pt idx="14">
                  <c:v>0.19001419820932841</c:v>
                </c:pt>
                <c:pt idx="15">
                  <c:v>0.19394316200875941</c:v>
                </c:pt>
                <c:pt idx="16">
                  <c:v>0.18474112129472955</c:v>
                </c:pt>
                <c:pt idx="17">
                  <c:v>0.17920661422701692</c:v>
                </c:pt>
                <c:pt idx="18">
                  <c:v>0.17993616435073409</c:v>
                </c:pt>
                <c:pt idx="19">
                  <c:v>0.15412289835301288</c:v>
                </c:pt>
                <c:pt idx="20">
                  <c:v>0.12163600382986864</c:v>
                </c:pt>
                <c:pt idx="21">
                  <c:v>0.11074094295756765</c:v>
                </c:pt>
                <c:pt idx="22">
                  <c:v>9.3330341631653851E-2</c:v>
                </c:pt>
                <c:pt idx="23">
                  <c:v>7.2225798045902012E-2</c:v>
                </c:pt>
                <c:pt idx="24">
                  <c:v>6.5369472040327586E-2</c:v>
                </c:pt>
                <c:pt idx="25">
                  <c:v>5.6920845701934383E-2</c:v>
                </c:pt>
                <c:pt idx="26">
                  <c:v>4.4714880239107122E-2</c:v>
                </c:pt>
                <c:pt idx="27">
                  <c:v>3.6130760839244047E-2</c:v>
                </c:pt>
                <c:pt idx="28">
                  <c:v>3.0966531794513009E-2</c:v>
                </c:pt>
                <c:pt idx="29">
                  <c:v>2.6841197892677783E-2</c:v>
                </c:pt>
                <c:pt idx="30">
                  <c:v>2.4574716073519243E-2</c:v>
                </c:pt>
                <c:pt idx="31">
                  <c:v>2.407062813615881E-2</c:v>
                </c:pt>
                <c:pt idx="32">
                  <c:v>2.5310412059360667E-2</c:v>
                </c:pt>
                <c:pt idx="33">
                  <c:v>2.449805840769952E-2</c:v>
                </c:pt>
                <c:pt idx="34">
                  <c:v>2.1822975534003808E-2</c:v>
                </c:pt>
                <c:pt idx="35">
                  <c:v>1.7277532939483198E-2</c:v>
                </c:pt>
                <c:pt idx="36">
                  <c:v>1.5112741345614734E-2</c:v>
                </c:pt>
                <c:pt idx="37">
                  <c:v>1.2012090452233082E-2</c:v>
                </c:pt>
                <c:pt idx="38">
                  <c:v>9.6177039642671765E-3</c:v>
                </c:pt>
                <c:pt idx="39">
                  <c:v>8.5758285843638756E-3</c:v>
                </c:pt>
                <c:pt idx="40">
                  <c:v>8.9557586021569609E-3</c:v>
                </c:pt>
                <c:pt idx="41">
                  <c:v>7.476057168462091E-3</c:v>
                </c:pt>
              </c:numCache>
            </c:numRef>
          </c:val>
          <c:smooth val="1"/>
        </c:ser>
        <c:marker val="1"/>
        <c:axId val="179671424"/>
        <c:axId val="179672960"/>
      </c:lineChart>
      <c:catAx>
        <c:axId val="179671424"/>
        <c:scaling>
          <c:orientation val="minMax"/>
        </c:scaling>
        <c:axPos val="b"/>
        <c:numFmt formatCode="d/m" sourceLinked="0"/>
        <c:majorTickMark val="none"/>
        <c:tickLblPos val="nextTo"/>
        <c:txPr>
          <a:bodyPr rot="-5400000" vert="horz"/>
          <a:lstStyle/>
          <a:p>
            <a:pPr>
              <a:defRPr/>
            </a:pPr>
            <a:endParaRPr lang="en-US"/>
          </a:p>
        </c:txPr>
        <c:crossAx val="179672960"/>
        <c:crosses val="autoZero"/>
        <c:lblAlgn val="ctr"/>
        <c:lblOffset val="100"/>
      </c:catAx>
      <c:valAx>
        <c:axId val="179672960"/>
        <c:scaling>
          <c:orientation val="minMax"/>
          <c:min val="0"/>
        </c:scaling>
        <c:axPos val="l"/>
        <c:majorGridlines/>
        <c:numFmt formatCode="0%" sourceLinked="1"/>
        <c:majorTickMark val="none"/>
        <c:tickLblPos val="nextTo"/>
        <c:spPr>
          <a:ln w="9525">
            <a:noFill/>
          </a:ln>
        </c:spPr>
        <c:crossAx val="179671424"/>
        <c:crosses val="autoZero"/>
        <c:crossBetween val="between"/>
      </c:valAx>
      <c:valAx>
        <c:axId val="179674496"/>
        <c:scaling>
          <c:orientation val="minMax"/>
        </c:scaling>
        <c:axPos val="r"/>
        <c:numFmt formatCode="#,##0" sourceLinked="1"/>
        <c:tickLblPos val="nextTo"/>
        <c:crossAx val="179688576"/>
        <c:crosses val="max"/>
        <c:crossBetween val="between"/>
      </c:valAx>
      <c:dateAx>
        <c:axId val="179688576"/>
        <c:scaling>
          <c:orientation val="minMax"/>
        </c:scaling>
        <c:delete val="1"/>
        <c:axPos val="b"/>
        <c:numFmt formatCode="dd\-mmm" sourceLinked="1"/>
        <c:tickLblPos val="none"/>
        <c:crossAx val="179674496"/>
        <c:crosses val="autoZero"/>
        <c:auto val="1"/>
        <c:lblOffset val="100"/>
      </c:dateAx>
    </c:plotArea>
    <c:legend>
      <c:legendPos val="b"/>
      <c:layout/>
    </c:legend>
    <c:plotVisOnly val="1"/>
    <c:dispBlanksAs val="gap"/>
  </c:chart>
  <c:printSettings>
    <c:headerFooter/>
    <c:pageMargins b="0.75000000000000422" l="0.70000000000000062" r="0.70000000000000062" t="0.75000000000000422" header="0.30000000000000032" footer="0.30000000000000032"/>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UK!$E$3</c:f>
              <c:strCache>
                <c:ptCount val="1"/>
              </c:strCache>
            </c:strRef>
          </c:tx>
          <c:cat>
            <c:numRef>
              <c:f>UK!$A$6:$A$55</c:f>
              <c:numCache>
                <c:formatCode>dd\-mmm</c:formatCode>
                <c:ptCount val="50"/>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pt idx="45">
                  <c:v>43939</c:v>
                </c:pt>
                <c:pt idx="46">
                  <c:v>43940</c:v>
                </c:pt>
                <c:pt idx="47">
                  <c:v>43941</c:v>
                </c:pt>
                <c:pt idx="48">
                  <c:v>43942</c:v>
                </c:pt>
                <c:pt idx="49">
                  <c:v>43943</c:v>
                </c:pt>
              </c:numCache>
            </c:numRef>
          </c:cat>
          <c:val>
            <c:numRef>
              <c:f>UK!$M$6:$M$55</c:f>
              <c:numCache>
                <c:formatCode>General</c:formatCode>
                <c:ptCount val="50"/>
                <c:pt idx="0">
                  <c:v>0</c:v>
                </c:pt>
                <c:pt idx="1">
                  <c:v>0</c:v>
                </c:pt>
                <c:pt idx="2">
                  <c:v>1</c:v>
                </c:pt>
                <c:pt idx="3">
                  <c:v>1</c:v>
                </c:pt>
                <c:pt idx="4">
                  <c:v>0</c:v>
                </c:pt>
                <c:pt idx="5">
                  <c:v>3</c:v>
                </c:pt>
                <c:pt idx="6">
                  <c:v>1</c:v>
                </c:pt>
                <c:pt idx="7">
                  <c:v>2</c:v>
                </c:pt>
                <c:pt idx="8">
                  <c:v>2</c:v>
                </c:pt>
                <c:pt idx="9">
                  <c:v>1</c:v>
                </c:pt>
                <c:pt idx="10">
                  <c:v>10</c:v>
                </c:pt>
                <c:pt idx="11">
                  <c:v>14</c:v>
                </c:pt>
                <c:pt idx="12">
                  <c:v>20</c:v>
                </c:pt>
                <c:pt idx="13">
                  <c:v>16</c:v>
                </c:pt>
                <c:pt idx="14">
                  <c:v>33</c:v>
                </c:pt>
                <c:pt idx="15">
                  <c:v>40</c:v>
                </c:pt>
                <c:pt idx="16">
                  <c:v>33</c:v>
                </c:pt>
                <c:pt idx="17">
                  <c:v>56</c:v>
                </c:pt>
                <c:pt idx="18">
                  <c:v>48</c:v>
                </c:pt>
                <c:pt idx="19">
                  <c:v>54</c:v>
                </c:pt>
                <c:pt idx="20">
                  <c:v>87</c:v>
                </c:pt>
                <c:pt idx="21">
                  <c:v>43</c:v>
                </c:pt>
                <c:pt idx="22">
                  <c:v>113</c:v>
                </c:pt>
                <c:pt idx="23">
                  <c:v>181</c:v>
                </c:pt>
                <c:pt idx="24">
                  <c:v>260</c:v>
                </c:pt>
                <c:pt idx="25">
                  <c:v>209</c:v>
                </c:pt>
                <c:pt idx="26">
                  <c:v>180</c:v>
                </c:pt>
                <c:pt idx="27">
                  <c:v>381</c:v>
                </c:pt>
                <c:pt idx="28">
                  <c:v>563</c:v>
                </c:pt>
                <c:pt idx="29">
                  <c:v>569</c:v>
                </c:pt>
                <c:pt idx="30">
                  <c:v>684</c:v>
                </c:pt>
                <c:pt idx="31">
                  <c:v>708</c:v>
                </c:pt>
                <c:pt idx="32">
                  <c:v>619</c:v>
                </c:pt>
                <c:pt idx="33">
                  <c:v>441</c:v>
                </c:pt>
                <c:pt idx="34">
                  <c:v>786</c:v>
                </c:pt>
                <c:pt idx="35">
                  <c:v>938</c:v>
                </c:pt>
                <c:pt idx="36">
                  <c:v>881</c:v>
                </c:pt>
                <c:pt idx="37">
                  <c:v>980</c:v>
                </c:pt>
                <c:pt idx="38">
                  <c:v>917</c:v>
                </c:pt>
                <c:pt idx="39">
                  <c:v>737</c:v>
                </c:pt>
                <c:pt idx="40">
                  <c:v>717</c:v>
                </c:pt>
                <c:pt idx="41">
                  <c:v>778</c:v>
                </c:pt>
                <c:pt idx="42">
                  <c:v>761</c:v>
                </c:pt>
                <c:pt idx="43">
                  <c:v>861</c:v>
                </c:pt>
                <c:pt idx="44">
                  <c:v>847</c:v>
                </c:pt>
                <c:pt idx="45">
                  <c:v>888</c:v>
                </c:pt>
                <c:pt idx="46">
                  <c:v>596</c:v>
                </c:pt>
              </c:numCache>
            </c:numRef>
          </c:val>
        </c:ser>
        <c:gapWidth val="75"/>
        <c:overlap val="-25"/>
        <c:axId val="181295360"/>
        <c:axId val="181301248"/>
      </c:barChart>
      <c:dateAx>
        <c:axId val="181295360"/>
        <c:scaling>
          <c:orientation val="minMax"/>
        </c:scaling>
        <c:axPos val="b"/>
        <c:numFmt formatCode="dd\-mmm" sourceLinked="1"/>
        <c:majorTickMark val="none"/>
        <c:tickLblPos val="nextTo"/>
        <c:crossAx val="181301248"/>
        <c:crosses val="autoZero"/>
        <c:auto val="1"/>
        <c:lblOffset val="100"/>
      </c:dateAx>
      <c:valAx>
        <c:axId val="181301248"/>
        <c:scaling>
          <c:orientation val="minMax"/>
        </c:scaling>
        <c:axPos val="l"/>
        <c:majorGridlines/>
        <c:numFmt formatCode="#,##0" sourceLinked="0"/>
        <c:majorTickMark val="none"/>
        <c:tickLblPos val="nextTo"/>
        <c:spPr>
          <a:ln w="9525">
            <a:noFill/>
          </a:ln>
        </c:spPr>
        <c:crossAx val="181295360"/>
        <c:crosses val="autoZero"/>
        <c:crossBetween val="between"/>
      </c:valAx>
    </c:plotArea>
    <c:plotVisOnly val="1"/>
  </c:chart>
  <c:printSettings>
    <c:headerFooter/>
    <c:pageMargins b="0.75000000000000466" l="0.70000000000000062" r="0.70000000000000062" t="0.75000000000000466"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Italy!$A$6:$A$64</c:f>
              <c:numCache>
                <c:formatCode>dd\-mmm</c:formatCode>
                <c:ptCount val="59"/>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pt idx="49">
                  <c:v>43934</c:v>
                </c:pt>
                <c:pt idx="50">
                  <c:v>43935</c:v>
                </c:pt>
                <c:pt idx="51">
                  <c:v>43936</c:v>
                </c:pt>
                <c:pt idx="52">
                  <c:v>43937</c:v>
                </c:pt>
                <c:pt idx="53">
                  <c:v>43938</c:v>
                </c:pt>
                <c:pt idx="54">
                  <c:v>43939</c:v>
                </c:pt>
                <c:pt idx="55">
                  <c:v>43940</c:v>
                </c:pt>
                <c:pt idx="56">
                  <c:v>43941</c:v>
                </c:pt>
                <c:pt idx="57">
                  <c:v>43942</c:v>
                </c:pt>
                <c:pt idx="58">
                  <c:v>43943</c:v>
                </c:pt>
              </c:numCache>
            </c:numRef>
          </c:cat>
          <c:val>
            <c:numRef>
              <c:f>Italy!$G$6:$G$64</c:f>
              <c:numCache>
                <c:formatCode>#,##0</c:formatCode>
                <c:ptCount val="59"/>
                <c:pt idx="0">
                  <c:v>229</c:v>
                </c:pt>
                <c:pt idx="1">
                  <c:v>322</c:v>
                </c:pt>
                <c:pt idx="2">
                  <c:v>400</c:v>
                </c:pt>
                <c:pt idx="3">
                  <c:v>650</c:v>
                </c:pt>
                <c:pt idx="4">
                  <c:v>888</c:v>
                </c:pt>
                <c:pt idx="5">
                  <c:v>1128</c:v>
                </c:pt>
                <c:pt idx="6">
                  <c:v>1694</c:v>
                </c:pt>
                <c:pt idx="7">
                  <c:v>2036</c:v>
                </c:pt>
                <c:pt idx="8">
                  <c:v>2502</c:v>
                </c:pt>
                <c:pt idx="9">
                  <c:v>3089</c:v>
                </c:pt>
                <c:pt idx="10">
                  <c:v>3858</c:v>
                </c:pt>
                <c:pt idx="11">
                  <c:v>4636</c:v>
                </c:pt>
                <c:pt idx="12">
                  <c:v>5883</c:v>
                </c:pt>
                <c:pt idx="13">
                  <c:v>7375</c:v>
                </c:pt>
                <c:pt idx="14">
                  <c:v>9172</c:v>
                </c:pt>
                <c:pt idx="15">
                  <c:v>10149</c:v>
                </c:pt>
                <c:pt idx="16">
                  <c:v>12462</c:v>
                </c:pt>
                <c:pt idx="17">
                  <c:v>15113</c:v>
                </c:pt>
                <c:pt idx="18">
                  <c:v>17660</c:v>
                </c:pt>
                <c:pt idx="19">
                  <c:v>21157</c:v>
                </c:pt>
                <c:pt idx="20">
                  <c:v>24747</c:v>
                </c:pt>
                <c:pt idx="21">
                  <c:v>27980</c:v>
                </c:pt>
                <c:pt idx="22">
                  <c:v>31506</c:v>
                </c:pt>
                <c:pt idx="23">
                  <c:v>35713</c:v>
                </c:pt>
                <c:pt idx="24">
                  <c:v>41035</c:v>
                </c:pt>
                <c:pt idx="25">
                  <c:v>47021</c:v>
                </c:pt>
                <c:pt idx="26">
                  <c:v>53578</c:v>
                </c:pt>
                <c:pt idx="27">
                  <c:v>59138</c:v>
                </c:pt>
                <c:pt idx="28">
                  <c:v>63927</c:v>
                </c:pt>
                <c:pt idx="29">
                  <c:v>69176</c:v>
                </c:pt>
                <c:pt idx="30">
                  <c:v>74386</c:v>
                </c:pt>
                <c:pt idx="31">
                  <c:v>80539</c:v>
                </c:pt>
                <c:pt idx="32">
                  <c:v>86498</c:v>
                </c:pt>
                <c:pt idx="33">
                  <c:v>92472</c:v>
                </c:pt>
                <c:pt idx="34">
                  <c:v>97689</c:v>
                </c:pt>
                <c:pt idx="35">
                  <c:v>101739</c:v>
                </c:pt>
                <c:pt idx="36">
                  <c:v>105972</c:v>
                </c:pt>
                <c:pt idx="37">
                  <c:v>110574</c:v>
                </c:pt>
                <c:pt idx="38">
                  <c:v>115242</c:v>
                </c:pt>
                <c:pt idx="39">
                  <c:v>119827</c:v>
                </c:pt>
                <c:pt idx="40">
                  <c:v>124632</c:v>
                </c:pt>
                <c:pt idx="41">
                  <c:v>128948</c:v>
                </c:pt>
                <c:pt idx="42">
                  <c:v>132547</c:v>
                </c:pt>
                <c:pt idx="43">
                  <c:v>135586</c:v>
                </c:pt>
                <c:pt idx="44">
                  <c:v>139422</c:v>
                </c:pt>
                <c:pt idx="45">
                  <c:v>143626</c:v>
                </c:pt>
                <c:pt idx="46">
                  <c:v>147577</c:v>
                </c:pt>
                <c:pt idx="47">
                  <c:v>152271</c:v>
                </c:pt>
                <c:pt idx="48">
                  <c:v>156363</c:v>
                </c:pt>
                <c:pt idx="49">
                  <c:v>159516</c:v>
                </c:pt>
                <c:pt idx="50">
                  <c:v>162488</c:v>
                </c:pt>
                <c:pt idx="51">
                  <c:v>165155</c:v>
                </c:pt>
                <c:pt idx="52">
                  <c:v>168941</c:v>
                </c:pt>
                <c:pt idx="53">
                  <c:v>172434</c:v>
                </c:pt>
                <c:pt idx="54">
                  <c:v>175925</c:v>
                </c:pt>
              </c:numCache>
            </c:numRef>
          </c:val>
        </c:ser>
        <c:gapWidth val="75"/>
        <c:overlap val="-25"/>
        <c:axId val="181439488"/>
        <c:axId val="181437952"/>
      </c:barChart>
      <c:lineChart>
        <c:grouping val="standard"/>
        <c:ser>
          <c:idx val="1"/>
          <c:order val="1"/>
          <c:tx>
            <c:strRef>
              <c:f>Italy!$J$4</c:f>
              <c:strCache>
                <c:ptCount val="1"/>
                <c:pt idx="0">
                  <c:v>5DMA%</c:v>
                </c:pt>
              </c:strCache>
            </c:strRef>
          </c:tx>
          <c:marker>
            <c:symbol val="none"/>
          </c:marker>
          <c:trendline>
            <c:trendlineType val="poly"/>
            <c:order val="2"/>
          </c:trendline>
          <c:cat>
            <c:numRef>
              <c:f>Italy!$A$6:$A$38</c:f>
              <c:numCache>
                <c:formatCode>dd\-mmm</c:formatCode>
                <c:ptCount val="33"/>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numCache>
            </c:numRef>
          </c:cat>
          <c:val>
            <c:numRef>
              <c:f>Italy!$J$6:$J$64</c:f>
              <c:numCache>
                <c:formatCode>0%</c:formatCode>
                <c:ptCount val="59"/>
                <c:pt idx="4">
                  <c:v>0.32790068162329405</c:v>
                </c:pt>
                <c:pt idx="5">
                  <c:v>0.38195473567734811</c:v>
                </c:pt>
                <c:pt idx="6">
                  <c:v>0.40108663818284535</c:v>
                </c:pt>
                <c:pt idx="7">
                  <c:v>0.39301723722806892</c:v>
                </c:pt>
                <c:pt idx="8">
                  <c:v>0.3137932686622536</c:v>
                </c:pt>
                <c:pt idx="9">
                  <c:v>0.28748496146186009</c:v>
                </c:pt>
                <c:pt idx="10">
                  <c:v>0.28322048332234145</c:v>
                </c:pt>
                <c:pt idx="11">
                  <c:v>0.22319765151664345</c:v>
                </c:pt>
                <c:pt idx="12">
                  <c:v>0.23661622368884333</c:v>
                </c:pt>
                <c:pt idx="13">
                  <c:v>0.24156261278839994</c:v>
                </c:pt>
                <c:pt idx="14">
                  <c:v>0.2433723541478548</c:v>
                </c:pt>
                <c:pt idx="15">
                  <c:v>0.21488674683340658</c:v>
                </c:pt>
                <c:pt idx="16">
                  <c:v>0.22013581411351463</c:v>
                </c:pt>
                <c:pt idx="17">
                  <c:v>0.20888477575414113</c:v>
                </c:pt>
                <c:pt idx="18">
                  <c:v>0.19186843607793974</c:v>
                </c:pt>
                <c:pt idx="19">
                  <c:v>0.18273985669716925</c:v>
                </c:pt>
                <c:pt idx="20">
                  <c:v>0.19537264661672088</c:v>
                </c:pt>
                <c:pt idx="21">
                  <c:v>0.17592022081964981</c:v>
                </c:pt>
                <c:pt idx="22">
                  <c:v>0.15857859993332762</c:v>
                </c:pt>
                <c:pt idx="23">
                  <c:v>0.15157854332513704</c:v>
                </c:pt>
                <c:pt idx="24">
                  <c:v>0.14177919226990335</c:v>
                </c:pt>
                <c:pt idx="25">
                  <c:v>0.13701752818184726</c:v>
                </c:pt>
                <c:pt idx="26">
                  <c:v>0.1387787748947345</c:v>
                </c:pt>
                <c:pt idx="27">
                  <c:v>0.13432984536680664</c:v>
                </c:pt>
                <c:pt idx="28">
                  <c:v>0.12381983721539776</c:v>
                </c:pt>
                <c:pt idx="29">
                  <c:v>0.1104374204412764</c:v>
                </c:pt>
                <c:pt idx="30">
                  <c:v>9.6325353649337406E-2</c:v>
                </c:pt>
                <c:pt idx="31">
                  <c:v>8.4979122922752337E-2</c:v>
                </c:pt>
                <c:pt idx="32">
                  <c:v>7.9022135333696175E-2</c:v>
                </c:pt>
                <c:pt idx="33">
                  <c:v>7.6639155375319665E-2</c:v>
                </c:pt>
                <c:pt idx="34">
                  <c:v>7.1500714715988428E-2</c:v>
                </c:pt>
                <c:pt idx="35">
                  <c:v>6.4729306398888603E-2</c:v>
                </c:pt>
                <c:pt idx="36">
                  <c:v>5.6507163525775582E-2</c:v>
                </c:pt>
                <c:pt idx="37">
                  <c:v>5.0394676803661699E-2</c:v>
                </c:pt>
                <c:pt idx="38">
                  <c:v>4.5024855162985399E-2</c:v>
                </c:pt>
                <c:pt idx="39">
                  <c:v>4.1698608036079318E-2</c:v>
                </c:pt>
                <c:pt idx="40">
                  <c:v>4.1426884062663663E-2</c:v>
                </c:pt>
                <c:pt idx="41">
                  <c:v>4.0031581457955892E-2</c:v>
                </c:pt>
                <c:pt idx="42">
                  <c:v>3.6928363464487468E-2</c:v>
                </c:pt>
                <c:pt idx="43">
                  <c:v>3.3070692206865225E-2</c:v>
                </c:pt>
                <c:pt idx="44">
                  <c:v>3.0771925123267339E-2</c:v>
                </c:pt>
                <c:pt idx="45">
                  <c:v>2.8782641872660043E-2</c:v>
                </c:pt>
                <c:pt idx="46">
                  <c:v>2.7358441127374532E-2</c:v>
                </c:pt>
                <c:pt idx="47">
                  <c:v>2.8137770902550228E-2</c:v>
                </c:pt>
                <c:pt idx="48">
                  <c:v>2.8926855791394999E-2</c:v>
                </c:pt>
                <c:pt idx="49">
                  <c:v>2.7301377871329711E-2</c:v>
                </c:pt>
                <c:pt idx="50">
                  <c:v>2.4997037745526151E-2</c:v>
                </c:pt>
                <c:pt idx="51">
                  <c:v>2.2777952329436114E-2</c:v>
                </c:pt>
                <c:pt idx="52">
                  <c:v>2.1001311436951341E-2</c:v>
                </c:pt>
                <c:pt idx="53">
                  <c:v>1.9761854757229226E-2</c:v>
                </c:pt>
                <c:pt idx="54">
                  <c:v>1.9778016814610354E-2</c:v>
                </c:pt>
              </c:numCache>
            </c:numRef>
          </c:val>
          <c:smooth val="1"/>
        </c:ser>
        <c:marker val="1"/>
        <c:axId val="181426432"/>
        <c:axId val="181436416"/>
      </c:lineChart>
      <c:catAx>
        <c:axId val="181426432"/>
        <c:scaling>
          <c:orientation val="minMax"/>
        </c:scaling>
        <c:axPos val="b"/>
        <c:numFmt formatCode="d/m" sourceLinked="0"/>
        <c:majorTickMark val="none"/>
        <c:tickLblPos val="nextTo"/>
        <c:crossAx val="181436416"/>
        <c:crosses val="autoZero"/>
        <c:lblAlgn val="ctr"/>
        <c:lblOffset val="100"/>
      </c:catAx>
      <c:valAx>
        <c:axId val="181436416"/>
        <c:scaling>
          <c:orientation val="minMax"/>
        </c:scaling>
        <c:axPos val="l"/>
        <c:majorGridlines/>
        <c:numFmt formatCode="0%" sourceLinked="1"/>
        <c:majorTickMark val="none"/>
        <c:tickLblPos val="nextTo"/>
        <c:spPr>
          <a:ln w="9525">
            <a:noFill/>
          </a:ln>
        </c:spPr>
        <c:crossAx val="181426432"/>
        <c:crosses val="autoZero"/>
        <c:crossBetween val="between"/>
      </c:valAx>
      <c:valAx>
        <c:axId val="181437952"/>
        <c:scaling>
          <c:orientation val="minMax"/>
        </c:scaling>
        <c:axPos val="r"/>
        <c:numFmt formatCode="#,##0" sourceLinked="1"/>
        <c:tickLblPos val="nextTo"/>
        <c:crossAx val="181439488"/>
        <c:crosses val="max"/>
        <c:crossBetween val="between"/>
      </c:valAx>
      <c:dateAx>
        <c:axId val="181439488"/>
        <c:scaling>
          <c:orientation val="minMax"/>
        </c:scaling>
        <c:delete val="1"/>
        <c:axPos val="b"/>
        <c:numFmt formatCode="dd\-mmm" sourceLinked="1"/>
        <c:tickLblPos val="none"/>
        <c:crossAx val="181437952"/>
        <c:crosses val="autoZero"/>
        <c:auto val="1"/>
        <c:lblOffset val="100"/>
      </c:dateAx>
    </c:plotArea>
    <c:legend>
      <c:legendPos val="b"/>
      <c:layout/>
    </c:legend>
    <c:plotVisOnly val="1"/>
    <c:dispBlanksAs val="gap"/>
  </c:chart>
  <c:printSettings>
    <c:headerFooter/>
    <c:pageMargins b="0.75000000000000444" l="0.70000000000000062" r="0.70000000000000062" t="0.75000000000000444" header="0.30000000000000032" footer="0.30000000000000032"/>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Italy!$E$3</c:f>
              <c:strCache>
                <c:ptCount val="1"/>
              </c:strCache>
            </c:strRef>
          </c:tx>
          <c:cat>
            <c:numRef>
              <c:f>Italy!$A$6:$A$64</c:f>
              <c:numCache>
                <c:formatCode>dd\-mmm</c:formatCode>
                <c:ptCount val="59"/>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pt idx="49">
                  <c:v>43934</c:v>
                </c:pt>
                <c:pt idx="50">
                  <c:v>43935</c:v>
                </c:pt>
                <c:pt idx="51">
                  <c:v>43936</c:v>
                </c:pt>
                <c:pt idx="52">
                  <c:v>43937</c:v>
                </c:pt>
                <c:pt idx="53">
                  <c:v>43938</c:v>
                </c:pt>
                <c:pt idx="54">
                  <c:v>43939</c:v>
                </c:pt>
                <c:pt idx="55">
                  <c:v>43940</c:v>
                </c:pt>
                <c:pt idx="56">
                  <c:v>43941</c:v>
                </c:pt>
                <c:pt idx="57">
                  <c:v>43942</c:v>
                </c:pt>
                <c:pt idx="58">
                  <c:v>43943</c:v>
                </c:pt>
              </c:numCache>
            </c:numRef>
          </c:cat>
          <c:val>
            <c:numRef>
              <c:f>Italy!$D$6:$D$64</c:f>
              <c:numCache>
                <c:formatCode>#,##0</c:formatCode>
                <c:ptCount val="59"/>
                <c:pt idx="0">
                  <c:v>4324</c:v>
                </c:pt>
                <c:pt idx="1">
                  <c:v>4299</c:v>
                </c:pt>
                <c:pt idx="2">
                  <c:v>964</c:v>
                </c:pt>
                <c:pt idx="3">
                  <c:v>2427</c:v>
                </c:pt>
                <c:pt idx="4">
                  <c:v>3681</c:v>
                </c:pt>
                <c:pt idx="5">
                  <c:v>2966</c:v>
                </c:pt>
                <c:pt idx="6">
                  <c:v>2466</c:v>
                </c:pt>
                <c:pt idx="7">
                  <c:v>2218</c:v>
                </c:pt>
                <c:pt idx="8">
                  <c:v>2511</c:v>
                </c:pt>
                <c:pt idx="9">
                  <c:v>3981</c:v>
                </c:pt>
                <c:pt idx="10">
                  <c:v>2525</c:v>
                </c:pt>
                <c:pt idx="11">
                  <c:v>3997</c:v>
                </c:pt>
                <c:pt idx="12">
                  <c:v>5703</c:v>
                </c:pt>
                <c:pt idx="13">
                  <c:v>7875</c:v>
                </c:pt>
                <c:pt idx="14">
                  <c:v>3889</c:v>
                </c:pt>
                <c:pt idx="15">
                  <c:v>6935</c:v>
                </c:pt>
                <c:pt idx="16">
                  <c:v>12393</c:v>
                </c:pt>
                <c:pt idx="17">
                  <c:v>12857</c:v>
                </c:pt>
                <c:pt idx="18">
                  <c:v>11477</c:v>
                </c:pt>
                <c:pt idx="19">
                  <c:v>11682</c:v>
                </c:pt>
                <c:pt idx="20">
                  <c:v>15729</c:v>
                </c:pt>
                <c:pt idx="21">
                  <c:v>13063</c:v>
                </c:pt>
                <c:pt idx="22">
                  <c:v>10695</c:v>
                </c:pt>
                <c:pt idx="23">
                  <c:v>16884</c:v>
                </c:pt>
                <c:pt idx="24">
                  <c:v>17236</c:v>
                </c:pt>
                <c:pt idx="25">
                  <c:v>24109</c:v>
                </c:pt>
                <c:pt idx="26">
                  <c:v>26336</c:v>
                </c:pt>
                <c:pt idx="27">
                  <c:v>25180</c:v>
                </c:pt>
                <c:pt idx="28">
                  <c:v>17066</c:v>
                </c:pt>
                <c:pt idx="29">
                  <c:v>21496</c:v>
                </c:pt>
                <c:pt idx="30">
                  <c:v>27481</c:v>
                </c:pt>
                <c:pt idx="31">
                  <c:v>36615</c:v>
                </c:pt>
                <c:pt idx="32">
                  <c:v>33019</c:v>
                </c:pt>
                <c:pt idx="33">
                  <c:v>35447</c:v>
                </c:pt>
                <c:pt idx="34">
                  <c:v>24504</c:v>
                </c:pt>
                <c:pt idx="35">
                  <c:v>23329</c:v>
                </c:pt>
                <c:pt idx="36">
                  <c:v>29609</c:v>
                </c:pt>
                <c:pt idx="37">
                  <c:v>34455</c:v>
                </c:pt>
                <c:pt idx="38">
                  <c:v>39809</c:v>
                </c:pt>
                <c:pt idx="39">
                  <c:v>38617</c:v>
                </c:pt>
                <c:pt idx="40">
                  <c:v>37375</c:v>
                </c:pt>
                <c:pt idx="41">
                  <c:v>34237</c:v>
                </c:pt>
                <c:pt idx="42">
                  <c:v>30271</c:v>
                </c:pt>
                <c:pt idx="43">
                  <c:v>33713</c:v>
                </c:pt>
                <c:pt idx="44">
                  <c:v>51680</c:v>
                </c:pt>
                <c:pt idx="45">
                  <c:v>46244</c:v>
                </c:pt>
                <c:pt idx="46">
                  <c:v>53495</c:v>
                </c:pt>
                <c:pt idx="47">
                  <c:v>56609</c:v>
                </c:pt>
                <c:pt idx="48">
                  <c:v>46720</c:v>
                </c:pt>
                <c:pt idx="49">
                  <c:v>36717</c:v>
                </c:pt>
                <c:pt idx="50">
                  <c:v>26779</c:v>
                </c:pt>
                <c:pt idx="51">
                  <c:v>43715</c:v>
                </c:pt>
                <c:pt idx="52">
                  <c:v>60999</c:v>
                </c:pt>
                <c:pt idx="53">
                  <c:v>65705</c:v>
                </c:pt>
                <c:pt idx="54">
                  <c:v>61725</c:v>
                </c:pt>
              </c:numCache>
            </c:numRef>
          </c:val>
        </c:ser>
        <c:gapWidth val="75"/>
        <c:overlap val="-25"/>
        <c:axId val="181455488"/>
        <c:axId val="181477760"/>
      </c:barChart>
      <c:dateAx>
        <c:axId val="181455488"/>
        <c:scaling>
          <c:orientation val="minMax"/>
        </c:scaling>
        <c:axPos val="b"/>
        <c:numFmt formatCode="dd\-mmm" sourceLinked="1"/>
        <c:majorTickMark val="none"/>
        <c:tickLblPos val="nextTo"/>
        <c:crossAx val="181477760"/>
        <c:crosses val="autoZero"/>
        <c:auto val="1"/>
        <c:lblOffset val="100"/>
      </c:dateAx>
      <c:valAx>
        <c:axId val="181477760"/>
        <c:scaling>
          <c:orientation val="minMax"/>
        </c:scaling>
        <c:axPos val="l"/>
        <c:majorGridlines/>
        <c:numFmt formatCode="#,##0" sourceLinked="0"/>
        <c:majorTickMark val="none"/>
        <c:tickLblPos val="nextTo"/>
        <c:spPr>
          <a:ln w="9525">
            <a:noFill/>
          </a:ln>
        </c:spPr>
        <c:crossAx val="181455488"/>
        <c:crosses val="autoZero"/>
        <c:crossBetween val="between"/>
      </c:valAx>
    </c:plotArea>
    <c:plotVisOnly val="1"/>
  </c:chart>
  <c:printSettings>
    <c:headerFooter/>
    <c:pageMargins b="0.75000000000000422" l="0.70000000000000062" r="0.70000000000000062" t="0.75000000000000422"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Italy!$E$3</c:f>
              <c:strCache>
                <c:ptCount val="1"/>
              </c:strCache>
            </c:strRef>
          </c:tx>
          <c:cat>
            <c:numRef>
              <c:f>Italy!$A$6:$A$64</c:f>
              <c:numCache>
                <c:formatCode>dd\-mmm</c:formatCode>
                <c:ptCount val="59"/>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pt idx="49">
                  <c:v>43934</c:v>
                </c:pt>
                <c:pt idx="50">
                  <c:v>43935</c:v>
                </c:pt>
                <c:pt idx="51">
                  <c:v>43936</c:v>
                </c:pt>
                <c:pt idx="52">
                  <c:v>43937</c:v>
                </c:pt>
                <c:pt idx="53">
                  <c:v>43938</c:v>
                </c:pt>
                <c:pt idx="54">
                  <c:v>43939</c:v>
                </c:pt>
                <c:pt idx="55">
                  <c:v>43940</c:v>
                </c:pt>
                <c:pt idx="56">
                  <c:v>43941</c:v>
                </c:pt>
                <c:pt idx="57">
                  <c:v>43942</c:v>
                </c:pt>
                <c:pt idx="58">
                  <c:v>43943</c:v>
                </c:pt>
              </c:numCache>
            </c:numRef>
          </c:cat>
          <c:val>
            <c:numRef>
              <c:f>Italy!$H$6:$H$64</c:f>
              <c:numCache>
                <c:formatCode>#,##0</c:formatCode>
                <c:ptCount val="59"/>
                <c:pt idx="1">
                  <c:v>93</c:v>
                </c:pt>
                <c:pt idx="2">
                  <c:v>78</c:v>
                </c:pt>
                <c:pt idx="3">
                  <c:v>250</c:v>
                </c:pt>
                <c:pt idx="4">
                  <c:v>238</c:v>
                </c:pt>
                <c:pt idx="5">
                  <c:v>240</c:v>
                </c:pt>
                <c:pt idx="6">
                  <c:v>566</c:v>
                </c:pt>
                <c:pt idx="7">
                  <c:v>342</c:v>
                </c:pt>
                <c:pt idx="8">
                  <c:v>466</c:v>
                </c:pt>
                <c:pt idx="9">
                  <c:v>587</c:v>
                </c:pt>
                <c:pt idx="10">
                  <c:v>769</c:v>
                </c:pt>
                <c:pt idx="11">
                  <c:v>778</c:v>
                </c:pt>
                <c:pt idx="12">
                  <c:v>1247</c:v>
                </c:pt>
                <c:pt idx="13">
                  <c:v>1492</c:v>
                </c:pt>
                <c:pt idx="14">
                  <c:v>1797</c:v>
                </c:pt>
                <c:pt idx="15">
                  <c:v>977</c:v>
                </c:pt>
                <c:pt idx="16">
                  <c:v>2313</c:v>
                </c:pt>
                <c:pt idx="17">
                  <c:v>2651</c:v>
                </c:pt>
                <c:pt idx="18">
                  <c:v>2547</c:v>
                </c:pt>
                <c:pt idx="19">
                  <c:v>3497</c:v>
                </c:pt>
                <c:pt idx="20">
                  <c:v>3590</c:v>
                </c:pt>
                <c:pt idx="21">
                  <c:v>3233</c:v>
                </c:pt>
                <c:pt idx="22">
                  <c:v>3526</c:v>
                </c:pt>
                <c:pt idx="23">
                  <c:v>4207</c:v>
                </c:pt>
                <c:pt idx="24">
                  <c:v>5322</c:v>
                </c:pt>
                <c:pt idx="25">
                  <c:v>5986</c:v>
                </c:pt>
                <c:pt idx="26">
                  <c:v>6557</c:v>
                </c:pt>
                <c:pt idx="27">
                  <c:v>5560</c:v>
                </c:pt>
                <c:pt idx="28">
                  <c:v>4789</c:v>
                </c:pt>
                <c:pt idx="29">
                  <c:v>5249</c:v>
                </c:pt>
                <c:pt idx="30">
                  <c:v>5210</c:v>
                </c:pt>
                <c:pt idx="31">
                  <c:v>6153</c:v>
                </c:pt>
                <c:pt idx="32">
                  <c:v>5959</c:v>
                </c:pt>
                <c:pt idx="33">
                  <c:v>5974</c:v>
                </c:pt>
                <c:pt idx="34">
                  <c:v>5217</c:v>
                </c:pt>
                <c:pt idx="35">
                  <c:v>4050</c:v>
                </c:pt>
                <c:pt idx="36">
                  <c:v>4233</c:v>
                </c:pt>
                <c:pt idx="37">
                  <c:v>4602</c:v>
                </c:pt>
                <c:pt idx="38">
                  <c:v>4668</c:v>
                </c:pt>
                <c:pt idx="39">
                  <c:v>4585</c:v>
                </c:pt>
                <c:pt idx="40">
                  <c:v>4805</c:v>
                </c:pt>
                <c:pt idx="41">
                  <c:v>4316</c:v>
                </c:pt>
                <c:pt idx="42">
                  <c:v>3599</c:v>
                </c:pt>
                <c:pt idx="43">
                  <c:v>3039</c:v>
                </c:pt>
                <c:pt idx="44">
                  <c:v>3836</c:v>
                </c:pt>
                <c:pt idx="45">
                  <c:v>4204</c:v>
                </c:pt>
                <c:pt idx="46">
                  <c:v>3951</c:v>
                </c:pt>
                <c:pt idx="47">
                  <c:v>4694</c:v>
                </c:pt>
                <c:pt idx="48">
                  <c:v>4092</c:v>
                </c:pt>
                <c:pt idx="49">
                  <c:v>3153</c:v>
                </c:pt>
                <c:pt idx="50">
                  <c:v>2972</c:v>
                </c:pt>
                <c:pt idx="51">
                  <c:v>2667</c:v>
                </c:pt>
                <c:pt idx="52">
                  <c:v>3786</c:v>
                </c:pt>
                <c:pt idx="53">
                  <c:v>3493</c:v>
                </c:pt>
                <c:pt idx="54">
                  <c:v>3491</c:v>
                </c:pt>
              </c:numCache>
            </c:numRef>
          </c:val>
        </c:ser>
        <c:gapWidth val="75"/>
        <c:overlap val="-25"/>
        <c:axId val="181493120"/>
        <c:axId val="181507200"/>
      </c:barChart>
      <c:dateAx>
        <c:axId val="181493120"/>
        <c:scaling>
          <c:orientation val="minMax"/>
        </c:scaling>
        <c:axPos val="b"/>
        <c:numFmt formatCode="dd\-mmm" sourceLinked="1"/>
        <c:majorTickMark val="none"/>
        <c:tickLblPos val="nextTo"/>
        <c:crossAx val="181507200"/>
        <c:crosses val="autoZero"/>
        <c:auto val="1"/>
        <c:lblOffset val="100"/>
      </c:dateAx>
      <c:valAx>
        <c:axId val="181507200"/>
        <c:scaling>
          <c:orientation val="minMax"/>
        </c:scaling>
        <c:axPos val="l"/>
        <c:majorGridlines/>
        <c:numFmt formatCode="#,##0" sourceLinked="0"/>
        <c:majorTickMark val="none"/>
        <c:tickLblPos val="nextTo"/>
        <c:spPr>
          <a:ln w="9525">
            <a:noFill/>
          </a:ln>
        </c:spPr>
        <c:crossAx val="181493120"/>
        <c:crosses val="autoZero"/>
        <c:crossBetween val="between"/>
      </c:valAx>
    </c:plotArea>
    <c:plotVisOnly val="1"/>
  </c:chart>
  <c:printSettings>
    <c:headerFooter/>
    <c:pageMargins b="0.75000000000000444" l="0.70000000000000062" r="0.70000000000000062" t="0.75000000000000444"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Italy!$A$6:$A$64</c:f>
              <c:numCache>
                <c:formatCode>dd\-mmm</c:formatCode>
                <c:ptCount val="59"/>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pt idx="49">
                  <c:v>43934</c:v>
                </c:pt>
                <c:pt idx="50">
                  <c:v>43935</c:v>
                </c:pt>
                <c:pt idx="51">
                  <c:v>43936</c:v>
                </c:pt>
                <c:pt idx="52">
                  <c:v>43937</c:v>
                </c:pt>
                <c:pt idx="53">
                  <c:v>43938</c:v>
                </c:pt>
                <c:pt idx="54">
                  <c:v>43939</c:v>
                </c:pt>
                <c:pt idx="55">
                  <c:v>43940</c:v>
                </c:pt>
                <c:pt idx="56">
                  <c:v>43941</c:v>
                </c:pt>
                <c:pt idx="57">
                  <c:v>43942</c:v>
                </c:pt>
                <c:pt idx="58">
                  <c:v>43943</c:v>
                </c:pt>
              </c:numCache>
            </c:numRef>
          </c:cat>
          <c:val>
            <c:numRef>
              <c:f>Italy!$L$6:$L$64</c:f>
              <c:numCache>
                <c:formatCode>#,##0</c:formatCode>
                <c:ptCount val="59"/>
                <c:pt idx="0">
                  <c:v>7</c:v>
                </c:pt>
                <c:pt idx="1">
                  <c:v>10</c:v>
                </c:pt>
                <c:pt idx="2">
                  <c:v>12</c:v>
                </c:pt>
                <c:pt idx="3">
                  <c:v>17</c:v>
                </c:pt>
                <c:pt idx="4">
                  <c:v>21</c:v>
                </c:pt>
                <c:pt idx="5">
                  <c:v>29</c:v>
                </c:pt>
                <c:pt idx="6">
                  <c:v>34</c:v>
                </c:pt>
                <c:pt idx="7">
                  <c:v>52</c:v>
                </c:pt>
                <c:pt idx="8">
                  <c:v>79</c:v>
                </c:pt>
                <c:pt idx="9">
                  <c:v>107</c:v>
                </c:pt>
                <c:pt idx="10">
                  <c:v>148</c:v>
                </c:pt>
                <c:pt idx="11">
                  <c:v>197</c:v>
                </c:pt>
                <c:pt idx="12">
                  <c:v>233</c:v>
                </c:pt>
                <c:pt idx="13">
                  <c:v>366</c:v>
                </c:pt>
                <c:pt idx="14">
                  <c:v>463</c:v>
                </c:pt>
                <c:pt idx="15">
                  <c:v>631</c:v>
                </c:pt>
                <c:pt idx="16">
                  <c:v>827</c:v>
                </c:pt>
                <c:pt idx="17">
                  <c:v>1016</c:v>
                </c:pt>
                <c:pt idx="18">
                  <c:v>1266</c:v>
                </c:pt>
                <c:pt idx="19">
                  <c:v>1441</c:v>
                </c:pt>
                <c:pt idx="20">
                  <c:v>1809</c:v>
                </c:pt>
                <c:pt idx="21">
                  <c:v>2158</c:v>
                </c:pt>
                <c:pt idx="22">
                  <c:v>2503</c:v>
                </c:pt>
                <c:pt idx="23">
                  <c:v>2978</c:v>
                </c:pt>
                <c:pt idx="24">
                  <c:v>3405</c:v>
                </c:pt>
                <c:pt idx="25">
                  <c:v>4032</c:v>
                </c:pt>
                <c:pt idx="26">
                  <c:v>4825</c:v>
                </c:pt>
                <c:pt idx="27">
                  <c:v>5476</c:v>
                </c:pt>
                <c:pt idx="28">
                  <c:v>6077</c:v>
                </c:pt>
                <c:pt idx="29">
                  <c:v>6820</c:v>
                </c:pt>
                <c:pt idx="30">
                  <c:v>7503</c:v>
                </c:pt>
                <c:pt idx="31">
                  <c:v>8165</c:v>
                </c:pt>
                <c:pt idx="32">
                  <c:v>9134</c:v>
                </c:pt>
                <c:pt idx="33">
                  <c:v>10023</c:v>
                </c:pt>
                <c:pt idx="34">
                  <c:v>10779</c:v>
                </c:pt>
                <c:pt idx="35">
                  <c:v>11591</c:v>
                </c:pt>
                <c:pt idx="36">
                  <c:v>12428</c:v>
                </c:pt>
                <c:pt idx="37">
                  <c:v>13155</c:v>
                </c:pt>
                <c:pt idx="38">
                  <c:v>13915</c:v>
                </c:pt>
                <c:pt idx="39">
                  <c:v>14681</c:v>
                </c:pt>
                <c:pt idx="40">
                  <c:v>15362</c:v>
                </c:pt>
                <c:pt idx="41">
                  <c:v>15887</c:v>
                </c:pt>
                <c:pt idx="42">
                  <c:v>16523</c:v>
                </c:pt>
                <c:pt idx="43">
                  <c:v>17127</c:v>
                </c:pt>
                <c:pt idx="44">
                  <c:v>17669</c:v>
                </c:pt>
                <c:pt idx="45">
                  <c:v>18279</c:v>
                </c:pt>
                <c:pt idx="46">
                  <c:v>18849</c:v>
                </c:pt>
                <c:pt idx="47">
                  <c:v>19468</c:v>
                </c:pt>
                <c:pt idx="48">
                  <c:v>19899</c:v>
                </c:pt>
                <c:pt idx="49">
                  <c:v>20465</c:v>
                </c:pt>
                <c:pt idx="50">
                  <c:v>21067</c:v>
                </c:pt>
                <c:pt idx="51">
                  <c:v>21645</c:v>
                </c:pt>
                <c:pt idx="52">
                  <c:v>22170</c:v>
                </c:pt>
                <c:pt idx="53">
                  <c:v>22745</c:v>
                </c:pt>
                <c:pt idx="54">
                  <c:v>23227</c:v>
                </c:pt>
              </c:numCache>
            </c:numRef>
          </c:val>
        </c:ser>
        <c:gapWidth val="75"/>
        <c:overlap val="-25"/>
        <c:axId val="181628928"/>
        <c:axId val="181627136"/>
      </c:barChart>
      <c:lineChart>
        <c:grouping val="standard"/>
        <c:ser>
          <c:idx val="1"/>
          <c:order val="1"/>
          <c:tx>
            <c:strRef>
              <c:f>Italy!$O$4</c:f>
              <c:strCache>
                <c:ptCount val="1"/>
                <c:pt idx="0">
                  <c:v>5DMA%</c:v>
                </c:pt>
              </c:strCache>
            </c:strRef>
          </c:tx>
          <c:marker>
            <c:symbol val="none"/>
          </c:marker>
          <c:trendline>
            <c:trendlineType val="poly"/>
            <c:order val="2"/>
          </c:trendline>
          <c:cat>
            <c:numRef>
              <c:f>Italy!$A$6:$A$38</c:f>
              <c:numCache>
                <c:formatCode>dd\-mmm</c:formatCode>
                <c:ptCount val="33"/>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numCache>
            </c:numRef>
          </c:cat>
          <c:val>
            <c:numRef>
              <c:f>Italy!$O$6:$O$64</c:f>
              <c:numCache>
                <c:formatCode>0%</c:formatCode>
                <c:ptCount val="59"/>
                <c:pt idx="4">
                  <c:v>0.25610644257703086</c:v>
                </c:pt>
                <c:pt idx="5">
                  <c:v>0.332296918767507</c:v>
                </c:pt>
                <c:pt idx="6">
                  <c:v>0.28106539167391092</c:v>
                </c:pt>
                <c:pt idx="7">
                  <c:v>0.34694774461508737</c:v>
                </c:pt>
                <c:pt idx="8">
                  <c:v>0.36746056512790787</c:v>
                </c:pt>
                <c:pt idx="9">
                  <c:v>0.39128781754786318</c:v>
                </c:pt>
                <c:pt idx="10">
                  <c:v>0.39173285537607855</c:v>
                </c:pt>
                <c:pt idx="11">
                  <c:v>0.42346631297160514</c:v>
                </c:pt>
                <c:pt idx="12">
                  <c:v>0.35413218338068253</c:v>
                </c:pt>
                <c:pt idx="13">
                  <c:v>0.36444911966328408</c:v>
                </c:pt>
                <c:pt idx="14">
                  <c:v>0.34656850819479129</c:v>
                </c:pt>
                <c:pt idx="15">
                  <c:v>0.34250318856054895</c:v>
                </c:pt>
                <c:pt idx="16">
                  <c:v>0.33841058565653559</c:v>
                </c:pt>
                <c:pt idx="17">
                  <c:v>0.34756973836432287</c:v>
                </c:pt>
                <c:pt idx="18">
                  <c:v>0.28261924666076432</c:v>
                </c:pt>
                <c:pt idx="19">
                  <c:v>0.25725991172175416</c:v>
                </c:pt>
                <c:pt idx="20">
                  <c:v>0.2357653592526415</c:v>
                </c:pt>
                <c:pt idx="21">
                  <c:v>0.21222659945066527</c:v>
                </c:pt>
                <c:pt idx="22">
                  <c:v>0.19849327343896336</c:v>
                </c:pt>
                <c:pt idx="23">
                  <c:v>0.1872351296681812</c:v>
                </c:pt>
                <c:pt idx="24">
                  <c:v>0.18826596453195843</c:v>
                </c:pt>
                <c:pt idx="25">
                  <c:v>0.17401851644922101</c:v>
                </c:pt>
                <c:pt idx="26">
                  <c:v>0.17476898039931182</c:v>
                </c:pt>
                <c:pt idx="27">
                  <c:v>0.16977938631152184</c:v>
                </c:pt>
                <c:pt idx="28">
                  <c:v>0.15377526036419259</c:v>
                </c:pt>
                <c:pt idx="29">
                  <c:v>0.14955115098570282</c:v>
                </c:pt>
                <c:pt idx="30">
                  <c:v>0.13275228266630018</c:v>
                </c:pt>
                <c:pt idx="31">
                  <c:v>0.11106324002938668</c:v>
                </c:pt>
                <c:pt idx="32">
                  <c:v>0.10781424028639167</c:v>
                </c:pt>
                <c:pt idx="33">
                  <c:v>0.1053296440075961</c:v>
                </c:pt>
                <c:pt idx="34">
                  <c:v>9.5962092781701619E-2</c:v>
                </c:pt>
                <c:pt idx="35">
                  <c:v>9.0999099952427581E-2</c:v>
                </c:pt>
                <c:pt idx="36">
                  <c:v>8.7795064797732136E-2</c:v>
                </c:pt>
                <c:pt idx="37">
                  <c:v>7.5758997059809111E-2</c:v>
                </c:pt>
                <c:pt idx="38">
                  <c:v>6.7847806630759025E-2</c:v>
                </c:pt>
                <c:pt idx="39">
                  <c:v>6.3772204590191839E-2</c:v>
                </c:pt>
                <c:pt idx="40">
                  <c:v>5.7983169093109542E-2</c:v>
                </c:pt>
                <c:pt idx="41">
                  <c:v>5.0375976944255239E-2</c:v>
                </c:pt>
                <c:pt idx="42">
                  <c:v>4.6683134699393003E-2</c:v>
                </c:pt>
                <c:pt idx="43">
                  <c:v>4.243961370118203E-2</c:v>
                </c:pt>
                <c:pt idx="44">
                  <c:v>3.7759099772570123E-2</c:v>
                </c:pt>
                <c:pt idx="45">
                  <c:v>3.5386551015182691E-2</c:v>
                </c:pt>
                <c:pt idx="46">
                  <c:v>3.4788168520767514E-2</c:v>
                </c:pt>
                <c:pt idx="47">
                  <c:v>3.3349609979653305E-2</c:v>
                </c:pt>
                <c:pt idx="48">
                  <c:v>3.046636789787658E-2</c:v>
                </c:pt>
                <c:pt idx="49">
                  <c:v>2.9825908142586365E-2</c:v>
                </c:pt>
                <c:pt idx="50">
                  <c:v>2.8804374958674828E-2</c:v>
                </c:pt>
                <c:pt idx="51">
                  <c:v>2.8054964881733469E-2</c:v>
                </c:pt>
                <c:pt idx="52">
                  <c:v>2.6337982041083619E-2</c:v>
                </c:pt>
                <c:pt idx="53">
                  <c:v>2.7097393018087688E-2</c:v>
                </c:pt>
                <c:pt idx="54">
                  <c:v>2.5646959071878063E-2</c:v>
                </c:pt>
              </c:numCache>
            </c:numRef>
          </c:val>
          <c:smooth val="1"/>
        </c:ser>
        <c:marker val="1"/>
        <c:axId val="181603328"/>
        <c:axId val="181625600"/>
      </c:lineChart>
      <c:catAx>
        <c:axId val="181603328"/>
        <c:scaling>
          <c:orientation val="minMax"/>
        </c:scaling>
        <c:axPos val="b"/>
        <c:numFmt formatCode="d/m" sourceLinked="0"/>
        <c:majorTickMark val="none"/>
        <c:tickLblPos val="nextTo"/>
        <c:crossAx val="181625600"/>
        <c:crosses val="autoZero"/>
        <c:lblAlgn val="ctr"/>
        <c:lblOffset val="100"/>
      </c:catAx>
      <c:valAx>
        <c:axId val="181625600"/>
        <c:scaling>
          <c:orientation val="minMax"/>
          <c:min val="0"/>
        </c:scaling>
        <c:axPos val="l"/>
        <c:majorGridlines/>
        <c:numFmt formatCode="0%" sourceLinked="1"/>
        <c:majorTickMark val="none"/>
        <c:tickLblPos val="nextTo"/>
        <c:spPr>
          <a:ln w="9525">
            <a:noFill/>
          </a:ln>
        </c:spPr>
        <c:crossAx val="181603328"/>
        <c:crosses val="autoZero"/>
        <c:crossBetween val="between"/>
      </c:valAx>
      <c:valAx>
        <c:axId val="181627136"/>
        <c:scaling>
          <c:orientation val="minMax"/>
        </c:scaling>
        <c:axPos val="r"/>
        <c:numFmt formatCode="#,##0" sourceLinked="1"/>
        <c:tickLblPos val="nextTo"/>
        <c:crossAx val="181628928"/>
        <c:crosses val="max"/>
        <c:crossBetween val="between"/>
      </c:valAx>
      <c:dateAx>
        <c:axId val="181628928"/>
        <c:scaling>
          <c:orientation val="minMax"/>
        </c:scaling>
        <c:delete val="1"/>
        <c:axPos val="b"/>
        <c:numFmt formatCode="dd\-mmm" sourceLinked="1"/>
        <c:tickLblPos val="none"/>
        <c:crossAx val="181627136"/>
        <c:crosses val="autoZero"/>
        <c:auto val="1"/>
        <c:lblOffset val="100"/>
      </c:dateAx>
    </c:plotArea>
    <c:legend>
      <c:legendPos val="b"/>
      <c:layout/>
    </c:legend>
    <c:plotVisOnly val="1"/>
    <c:dispBlanksAs val="gap"/>
  </c:chart>
  <c:printSettings>
    <c:headerFooter/>
    <c:pageMargins b="0.75000000000000444" l="0.70000000000000062" r="0.70000000000000062" t="0.75000000000000444"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Italy!$E$3</c:f>
              <c:strCache>
                <c:ptCount val="1"/>
              </c:strCache>
            </c:strRef>
          </c:tx>
          <c:cat>
            <c:numRef>
              <c:f>Italy!$A$6:$A$64</c:f>
              <c:numCache>
                <c:formatCode>dd\-mmm</c:formatCode>
                <c:ptCount val="59"/>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pt idx="49">
                  <c:v>43934</c:v>
                </c:pt>
                <c:pt idx="50">
                  <c:v>43935</c:v>
                </c:pt>
                <c:pt idx="51">
                  <c:v>43936</c:v>
                </c:pt>
                <c:pt idx="52">
                  <c:v>43937</c:v>
                </c:pt>
                <c:pt idx="53">
                  <c:v>43938</c:v>
                </c:pt>
                <c:pt idx="54">
                  <c:v>43939</c:v>
                </c:pt>
                <c:pt idx="55">
                  <c:v>43940</c:v>
                </c:pt>
                <c:pt idx="56">
                  <c:v>43941</c:v>
                </c:pt>
                <c:pt idx="57">
                  <c:v>43942</c:v>
                </c:pt>
                <c:pt idx="58">
                  <c:v>43943</c:v>
                </c:pt>
              </c:numCache>
            </c:numRef>
          </c:cat>
          <c:val>
            <c:numRef>
              <c:f>Italy!$M$6:$M$64</c:f>
              <c:numCache>
                <c:formatCode>General</c:formatCode>
                <c:ptCount val="59"/>
                <c:pt idx="0">
                  <c:v>1</c:v>
                </c:pt>
                <c:pt idx="1">
                  <c:v>3</c:v>
                </c:pt>
                <c:pt idx="2">
                  <c:v>2</c:v>
                </c:pt>
                <c:pt idx="3">
                  <c:v>5</c:v>
                </c:pt>
                <c:pt idx="4">
                  <c:v>4</c:v>
                </c:pt>
                <c:pt idx="5">
                  <c:v>8</c:v>
                </c:pt>
                <c:pt idx="6">
                  <c:v>5</c:v>
                </c:pt>
                <c:pt idx="7">
                  <c:v>18</c:v>
                </c:pt>
                <c:pt idx="8">
                  <c:v>27</c:v>
                </c:pt>
                <c:pt idx="9">
                  <c:v>28</c:v>
                </c:pt>
                <c:pt idx="10">
                  <c:v>41</c:v>
                </c:pt>
                <c:pt idx="11">
                  <c:v>49</c:v>
                </c:pt>
                <c:pt idx="12">
                  <c:v>36</c:v>
                </c:pt>
                <c:pt idx="13">
                  <c:v>133</c:v>
                </c:pt>
                <c:pt idx="14">
                  <c:v>97</c:v>
                </c:pt>
                <c:pt idx="15">
                  <c:v>168</c:v>
                </c:pt>
                <c:pt idx="16">
                  <c:v>196</c:v>
                </c:pt>
                <c:pt idx="17">
                  <c:v>189</c:v>
                </c:pt>
                <c:pt idx="18">
                  <c:v>250</c:v>
                </c:pt>
                <c:pt idx="19">
                  <c:v>175</c:v>
                </c:pt>
                <c:pt idx="20">
                  <c:v>368</c:v>
                </c:pt>
                <c:pt idx="21">
                  <c:v>349</c:v>
                </c:pt>
                <c:pt idx="22">
                  <c:v>345</c:v>
                </c:pt>
                <c:pt idx="23">
                  <c:v>475</c:v>
                </c:pt>
                <c:pt idx="24">
                  <c:v>427</c:v>
                </c:pt>
                <c:pt idx="25">
                  <c:v>627</c:v>
                </c:pt>
                <c:pt idx="26">
                  <c:v>793</c:v>
                </c:pt>
                <c:pt idx="27">
                  <c:v>651</c:v>
                </c:pt>
                <c:pt idx="28">
                  <c:v>601</c:v>
                </c:pt>
                <c:pt idx="29">
                  <c:v>743</c:v>
                </c:pt>
                <c:pt idx="30">
                  <c:v>683</c:v>
                </c:pt>
                <c:pt idx="31">
                  <c:v>662</c:v>
                </c:pt>
                <c:pt idx="32">
                  <c:v>969</c:v>
                </c:pt>
                <c:pt idx="33">
                  <c:v>889</c:v>
                </c:pt>
                <c:pt idx="34">
                  <c:v>756</c:v>
                </c:pt>
                <c:pt idx="35">
                  <c:v>812</c:v>
                </c:pt>
                <c:pt idx="36">
                  <c:v>837</c:v>
                </c:pt>
                <c:pt idx="37">
                  <c:v>727</c:v>
                </c:pt>
                <c:pt idx="38">
                  <c:v>760</c:v>
                </c:pt>
                <c:pt idx="39">
                  <c:v>766</c:v>
                </c:pt>
                <c:pt idx="40">
                  <c:v>681</c:v>
                </c:pt>
                <c:pt idx="41">
                  <c:v>525</c:v>
                </c:pt>
                <c:pt idx="42">
                  <c:v>636</c:v>
                </c:pt>
                <c:pt idx="43">
                  <c:v>604</c:v>
                </c:pt>
                <c:pt idx="44">
                  <c:v>542</c:v>
                </c:pt>
                <c:pt idx="45">
                  <c:v>610</c:v>
                </c:pt>
                <c:pt idx="46">
                  <c:v>570</c:v>
                </c:pt>
                <c:pt idx="47">
                  <c:v>619</c:v>
                </c:pt>
                <c:pt idx="48">
                  <c:v>431</c:v>
                </c:pt>
                <c:pt idx="49">
                  <c:v>566</c:v>
                </c:pt>
                <c:pt idx="50">
                  <c:v>602</c:v>
                </c:pt>
                <c:pt idx="51">
                  <c:v>578</c:v>
                </c:pt>
                <c:pt idx="52">
                  <c:v>525</c:v>
                </c:pt>
                <c:pt idx="53">
                  <c:v>575</c:v>
                </c:pt>
                <c:pt idx="54">
                  <c:v>482</c:v>
                </c:pt>
              </c:numCache>
            </c:numRef>
          </c:val>
        </c:ser>
        <c:gapWidth val="75"/>
        <c:overlap val="-25"/>
        <c:axId val="181636480"/>
        <c:axId val="181642368"/>
      </c:barChart>
      <c:dateAx>
        <c:axId val="181636480"/>
        <c:scaling>
          <c:orientation val="minMax"/>
        </c:scaling>
        <c:axPos val="b"/>
        <c:numFmt formatCode="dd\-mmm" sourceLinked="1"/>
        <c:majorTickMark val="none"/>
        <c:tickLblPos val="nextTo"/>
        <c:crossAx val="181642368"/>
        <c:crosses val="autoZero"/>
        <c:auto val="1"/>
        <c:lblOffset val="100"/>
      </c:dateAx>
      <c:valAx>
        <c:axId val="181642368"/>
        <c:scaling>
          <c:orientation val="minMax"/>
        </c:scaling>
        <c:axPos val="l"/>
        <c:majorGridlines/>
        <c:numFmt formatCode="#,##0" sourceLinked="0"/>
        <c:majorTickMark val="none"/>
        <c:tickLblPos val="nextTo"/>
        <c:spPr>
          <a:ln w="9525">
            <a:noFill/>
          </a:ln>
        </c:spPr>
        <c:crossAx val="181636480"/>
        <c:crosses val="autoZero"/>
        <c:crossBetween val="between"/>
      </c:valAx>
    </c:plotArea>
    <c:plotVisOnly val="1"/>
  </c:chart>
  <c:printSettings>
    <c:headerFooter/>
    <c:pageMargins b="0.75000000000000466" l="0.70000000000000062" r="0.70000000000000062" t="0.75000000000000466"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title>
    <c:plotArea>
      <c:layout/>
      <c:barChart>
        <c:barDir val="col"/>
        <c:grouping val="clustered"/>
        <c:ser>
          <c:idx val="0"/>
          <c:order val="0"/>
          <c:tx>
            <c:v>Cases</c:v>
          </c:tx>
          <c:cat>
            <c:numRef>
              <c:f>Sweden!$A$6:$A$55</c:f>
              <c:numCache>
                <c:formatCode>dd\-mmm</c:formatCode>
                <c:ptCount val="50"/>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pt idx="45">
                  <c:v>43939</c:v>
                </c:pt>
                <c:pt idx="46">
                  <c:v>43940</c:v>
                </c:pt>
                <c:pt idx="47">
                  <c:v>43941</c:v>
                </c:pt>
                <c:pt idx="48">
                  <c:v>43942</c:v>
                </c:pt>
                <c:pt idx="49">
                  <c:v>43943</c:v>
                </c:pt>
              </c:numCache>
            </c:numRef>
          </c:cat>
          <c:val>
            <c:numRef>
              <c:f>Sweden!$G$6:$G$55</c:f>
              <c:numCache>
                <c:formatCode>#,##0</c:formatCode>
                <c:ptCount val="50"/>
                <c:pt idx="0">
                  <c:v>35</c:v>
                </c:pt>
                <c:pt idx="1">
                  <c:v>94</c:v>
                </c:pt>
                <c:pt idx="2">
                  <c:v>101</c:v>
                </c:pt>
                <c:pt idx="3">
                  <c:v>161</c:v>
                </c:pt>
                <c:pt idx="4">
                  <c:v>203</c:v>
                </c:pt>
                <c:pt idx="5">
                  <c:v>248</c:v>
                </c:pt>
                <c:pt idx="6">
                  <c:v>355</c:v>
                </c:pt>
                <c:pt idx="7">
                  <c:v>500</c:v>
                </c:pt>
                <c:pt idx="8">
                  <c:v>599</c:v>
                </c:pt>
                <c:pt idx="9">
                  <c:v>814</c:v>
                </c:pt>
                <c:pt idx="10">
                  <c:v>961</c:v>
                </c:pt>
                <c:pt idx="11">
                  <c:v>1022</c:v>
                </c:pt>
                <c:pt idx="12">
                  <c:v>1103</c:v>
                </c:pt>
                <c:pt idx="13">
                  <c:v>1190</c:v>
                </c:pt>
                <c:pt idx="14">
                  <c:v>1279</c:v>
                </c:pt>
                <c:pt idx="15">
                  <c:v>1439</c:v>
                </c:pt>
                <c:pt idx="16">
                  <c:v>1639</c:v>
                </c:pt>
                <c:pt idx="17">
                  <c:v>1763</c:v>
                </c:pt>
                <c:pt idx="18">
                  <c:v>1934</c:v>
                </c:pt>
                <c:pt idx="19">
                  <c:v>2046</c:v>
                </c:pt>
                <c:pt idx="20">
                  <c:v>2286</c:v>
                </c:pt>
                <c:pt idx="21">
                  <c:v>2526</c:v>
                </c:pt>
                <c:pt idx="22">
                  <c:v>2840</c:v>
                </c:pt>
                <c:pt idx="23">
                  <c:v>3069</c:v>
                </c:pt>
                <c:pt idx="24">
                  <c:v>3447</c:v>
                </c:pt>
                <c:pt idx="25">
                  <c:v>3700</c:v>
                </c:pt>
                <c:pt idx="26">
                  <c:v>4028</c:v>
                </c:pt>
                <c:pt idx="27">
                  <c:v>4435</c:v>
                </c:pt>
                <c:pt idx="28">
                  <c:v>4947</c:v>
                </c:pt>
                <c:pt idx="29">
                  <c:v>5568</c:v>
                </c:pt>
                <c:pt idx="30">
                  <c:v>6131</c:v>
                </c:pt>
                <c:pt idx="31">
                  <c:v>6443</c:v>
                </c:pt>
                <c:pt idx="32">
                  <c:v>6830</c:v>
                </c:pt>
                <c:pt idx="33">
                  <c:v>7206</c:v>
                </c:pt>
                <c:pt idx="34">
                  <c:v>7693</c:v>
                </c:pt>
                <c:pt idx="35">
                  <c:v>8419</c:v>
                </c:pt>
                <c:pt idx="36">
                  <c:v>9141</c:v>
                </c:pt>
                <c:pt idx="37">
                  <c:v>9685</c:v>
                </c:pt>
                <c:pt idx="38">
                  <c:v>10151</c:v>
                </c:pt>
                <c:pt idx="39">
                  <c:v>10483</c:v>
                </c:pt>
                <c:pt idx="40">
                  <c:v>10948</c:v>
                </c:pt>
                <c:pt idx="41">
                  <c:v>11445</c:v>
                </c:pt>
                <c:pt idx="42">
                  <c:v>11927</c:v>
                </c:pt>
                <c:pt idx="43">
                  <c:v>12540</c:v>
                </c:pt>
              </c:numCache>
            </c:numRef>
          </c:val>
        </c:ser>
        <c:gapWidth val="75"/>
        <c:overlap val="-25"/>
        <c:axId val="181577216"/>
        <c:axId val="181575680"/>
      </c:barChart>
      <c:lineChart>
        <c:grouping val="standard"/>
        <c:ser>
          <c:idx val="1"/>
          <c:order val="1"/>
          <c:tx>
            <c:strRef>
              <c:f>Sweden!$J$4</c:f>
              <c:strCache>
                <c:ptCount val="1"/>
                <c:pt idx="0">
                  <c:v>5DMA%</c:v>
                </c:pt>
              </c:strCache>
            </c:strRef>
          </c:tx>
          <c:marker>
            <c:symbol val="none"/>
          </c:marker>
          <c:trendline>
            <c:trendlineType val="poly"/>
            <c:order val="2"/>
          </c:trendline>
          <c:cat>
            <c:numRef>
              <c:f>Sweden!$A$11:$A$35</c:f>
              <c:numCache>
                <c:formatCode>dd\-mmm</c:formatCode>
                <c:ptCount val="2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numCache>
            </c:numRef>
          </c:cat>
          <c:val>
            <c:numRef>
              <c:f>Sweden!$J$6:$J$55</c:f>
              <c:numCache>
                <c:formatCode>0%</c:formatCode>
                <c:ptCount val="50"/>
                <c:pt idx="5">
                  <c:v>0.56735724376518903</c:v>
                </c:pt>
                <c:pt idx="6">
                  <c:v>0.31650470920297702</c:v>
                </c:pt>
                <c:pt idx="7">
                  <c:v>0.38330123302677077</c:v>
                </c:pt>
                <c:pt idx="8">
                  <c:v>0.30408935183865193</c:v>
                </c:pt>
                <c:pt idx="9">
                  <c:v>0.3237017493127029</c:v>
                </c:pt>
                <c:pt idx="10">
                  <c:v>0.31548471006118084</c:v>
                </c:pt>
                <c:pt idx="11">
                  <c:v>0.24188949674172194</c:v>
                </c:pt>
                <c:pt idx="12">
                  <c:v>0.17605062791230713</c:v>
                </c:pt>
                <c:pt idx="13">
                  <c:v>0.15222578657051203</c:v>
                </c:pt>
                <c:pt idx="14">
                  <c:v>9.5397459246260127E-2</c:v>
                </c:pt>
                <c:pt idx="15">
                  <c:v>8.4299069649043323E-2</c:v>
                </c:pt>
                <c:pt idx="16">
                  <c:v>9.9401041694319889E-2</c:v>
                </c:pt>
                <c:pt idx="17">
                  <c:v>9.868094722594925E-2</c:v>
                </c:pt>
                <c:pt idx="18">
                  <c:v>0.10230454069480052</c:v>
                </c:pt>
                <c:pt idx="19">
                  <c:v>9.8928770531512902E-2</c:v>
                </c:pt>
                <c:pt idx="20">
                  <c:v>9.7369634567978341E-2</c:v>
                </c:pt>
                <c:pt idx="21">
                  <c:v>9.0569928589599516E-2</c:v>
                </c:pt>
                <c:pt idx="22">
                  <c:v>0.10030019205577459</c:v>
                </c:pt>
                <c:pt idx="23">
                  <c:v>9.7028200492098676E-2</c:v>
                </c:pt>
                <c:pt idx="24">
                  <c:v>0.11007941854715297</c:v>
                </c:pt>
                <c:pt idx="25">
                  <c:v>0.10129843937958238</c:v>
                </c:pt>
                <c:pt idx="26">
                  <c:v>9.8030793781228101E-2</c:v>
                </c:pt>
                <c:pt idx="27">
                  <c:v>9.3377892986238817E-2</c:v>
                </c:pt>
                <c:pt idx="28">
                  <c:v>0.10034019668441437</c:v>
                </c:pt>
                <c:pt idx="29">
                  <c:v>0.10081289052356687</c:v>
                </c:pt>
                <c:pt idx="30">
                  <c:v>0.10635616028337802</c:v>
                </c:pt>
                <c:pt idx="31">
                  <c:v>9.8804215580560711E-2</c:v>
                </c:pt>
                <c:pt idx="32">
                  <c:v>9.0608712767025604E-2</c:v>
                </c:pt>
                <c:pt idx="33">
                  <c:v>7.852989740737315E-2</c:v>
                </c:pt>
                <c:pt idx="34">
                  <c:v>6.6940286499274346E-2</c:v>
                </c:pt>
                <c:pt idx="35">
                  <c:v>6.5591886662730928E-2</c:v>
                </c:pt>
                <c:pt idx="36">
                  <c:v>7.2565782357994518E-2</c:v>
                </c:pt>
                <c:pt idx="37">
                  <c:v>7.2455162631649861E-2</c:v>
                </c:pt>
                <c:pt idx="38">
                  <c:v>7.1068042279049545E-2</c:v>
                </c:pt>
                <c:pt idx="39">
                  <c:v>6.4092755728226217E-2</c:v>
                </c:pt>
                <c:pt idx="40">
                  <c:v>5.4089960663555738E-2</c:v>
                </c:pt>
                <c:pt idx="41">
                  <c:v>4.6017563828847766E-2</c:v>
                </c:pt>
                <c:pt idx="42">
                  <c:v>4.253803824287368E-2</c:v>
                </c:pt>
                <c:pt idx="43">
                  <c:v>4.3194108150852409E-2</c:v>
                </c:pt>
              </c:numCache>
            </c:numRef>
          </c:val>
          <c:smooth val="1"/>
        </c:ser>
        <c:marker val="1"/>
        <c:axId val="181568256"/>
        <c:axId val="181569792"/>
      </c:lineChart>
      <c:catAx>
        <c:axId val="181568256"/>
        <c:scaling>
          <c:orientation val="minMax"/>
        </c:scaling>
        <c:axPos val="b"/>
        <c:numFmt formatCode="d/m" sourceLinked="0"/>
        <c:majorTickMark val="none"/>
        <c:tickLblPos val="nextTo"/>
        <c:txPr>
          <a:bodyPr rot="-5400000" vert="horz"/>
          <a:lstStyle/>
          <a:p>
            <a:pPr>
              <a:defRPr/>
            </a:pPr>
            <a:endParaRPr lang="en-US"/>
          </a:p>
        </c:txPr>
        <c:crossAx val="181569792"/>
        <c:crosses val="autoZero"/>
        <c:lblAlgn val="ctr"/>
        <c:lblOffset val="100"/>
      </c:catAx>
      <c:valAx>
        <c:axId val="181569792"/>
        <c:scaling>
          <c:orientation val="minMax"/>
        </c:scaling>
        <c:axPos val="l"/>
        <c:majorGridlines/>
        <c:numFmt formatCode="0%" sourceLinked="1"/>
        <c:majorTickMark val="none"/>
        <c:tickLblPos val="nextTo"/>
        <c:spPr>
          <a:ln w="9525">
            <a:noFill/>
          </a:ln>
        </c:spPr>
        <c:crossAx val="181568256"/>
        <c:crosses val="autoZero"/>
        <c:crossBetween val="between"/>
      </c:valAx>
      <c:valAx>
        <c:axId val="181575680"/>
        <c:scaling>
          <c:orientation val="minMax"/>
        </c:scaling>
        <c:axPos val="r"/>
        <c:numFmt formatCode="#,##0" sourceLinked="1"/>
        <c:tickLblPos val="nextTo"/>
        <c:crossAx val="181577216"/>
        <c:crosses val="max"/>
        <c:crossBetween val="between"/>
      </c:valAx>
      <c:dateAx>
        <c:axId val="181577216"/>
        <c:scaling>
          <c:orientation val="minMax"/>
        </c:scaling>
        <c:delete val="1"/>
        <c:axPos val="b"/>
        <c:numFmt formatCode="dd\-mmm" sourceLinked="1"/>
        <c:tickLblPos val="none"/>
        <c:crossAx val="181575680"/>
        <c:crosses val="autoZero"/>
        <c:auto val="1"/>
        <c:lblOffset val="100"/>
      </c:dateAx>
    </c:plotArea>
    <c:legend>
      <c:legendPos val="b"/>
    </c:legend>
    <c:plotVisOnly val="1"/>
    <c:dispBlanksAs val="gap"/>
  </c:chart>
  <c:printSettings>
    <c:headerFooter/>
    <c:pageMargins b="0.75000000000000466" l="0.70000000000000062" r="0.70000000000000062" t="0.75000000000000466"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title>
    <c:plotArea>
      <c:layout/>
      <c:barChart>
        <c:barDir val="col"/>
        <c:grouping val="clustered"/>
        <c:ser>
          <c:idx val="0"/>
          <c:order val="0"/>
          <c:tx>
            <c:strRef>
              <c:f>Sweden!$E$3</c:f>
              <c:strCache>
                <c:ptCount val="1"/>
              </c:strCache>
            </c:strRef>
          </c:tx>
          <c:cat>
            <c:numRef>
              <c:f>Sweden!$A$6:$A$50</c:f>
              <c:numCache>
                <c:formatCode>dd\-mmm</c:formatCode>
                <c:ptCount val="45"/>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numCache>
            </c:numRef>
          </c:cat>
          <c:val>
            <c:numRef>
              <c:f>Sweden!$D$6:$D$50</c:f>
              <c:numCache>
                <c:formatCode>#,##0</c:formatCode>
                <c:ptCount val="45"/>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gapWidth val="75"/>
        <c:overlap val="-25"/>
        <c:axId val="181678848"/>
        <c:axId val="181680384"/>
      </c:barChart>
      <c:dateAx>
        <c:axId val="181678848"/>
        <c:scaling>
          <c:orientation val="minMax"/>
        </c:scaling>
        <c:axPos val="b"/>
        <c:numFmt formatCode="dd\-mmm" sourceLinked="1"/>
        <c:majorTickMark val="none"/>
        <c:tickLblPos val="nextTo"/>
        <c:crossAx val="181680384"/>
        <c:crosses val="autoZero"/>
        <c:auto val="1"/>
        <c:lblOffset val="100"/>
      </c:dateAx>
      <c:valAx>
        <c:axId val="181680384"/>
        <c:scaling>
          <c:orientation val="minMax"/>
        </c:scaling>
        <c:axPos val="l"/>
        <c:majorGridlines/>
        <c:numFmt formatCode="#,##0" sourceLinked="0"/>
        <c:majorTickMark val="none"/>
        <c:tickLblPos val="nextTo"/>
        <c:spPr>
          <a:ln w="9525">
            <a:noFill/>
          </a:ln>
        </c:spPr>
        <c:crossAx val="181678848"/>
        <c:crosses val="autoZero"/>
        <c:crossBetween val="between"/>
      </c:valAx>
    </c:plotArea>
    <c:plotVisOnly val="1"/>
  </c:chart>
  <c:printSettings>
    <c:headerFooter/>
    <c:pageMargins b="0.75000000000000444" l="0.70000000000000062" r="0.70000000000000062" t="0.75000000000000444"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title>
    <c:plotArea>
      <c:layout/>
      <c:barChart>
        <c:barDir val="col"/>
        <c:grouping val="clustered"/>
        <c:ser>
          <c:idx val="0"/>
          <c:order val="0"/>
          <c:tx>
            <c:strRef>
              <c:f>Sweden!$E$3</c:f>
              <c:strCache>
                <c:ptCount val="1"/>
              </c:strCache>
            </c:strRef>
          </c:tx>
          <c:cat>
            <c:numRef>
              <c:f>Sweden!$A$6:$A$55</c:f>
              <c:numCache>
                <c:formatCode>dd\-mmm</c:formatCode>
                <c:ptCount val="50"/>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pt idx="45">
                  <c:v>43939</c:v>
                </c:pt>
                <c:pt idx="46">
                  <c:v>43940</c:v>
                </c:pt>
                <c:pt idx="47">
                  <c:v>43941</c:v>
                </c:pt>
                <c:pt idx="48">
                  <c:v>43942</c:v>
                </c:pt>
                <c:pt idx="49">
                  <c:v>43943</c:v>
                </c:pt>
              </c:numCache>
            </c:numRef>
          </c:cat>
          <c:val>
            <c:numRef>
              <c:f>Sweden!$H$6:$H$55</c:f>
              <c:numCache>
                <c:formatCode>#,##0</c:formatCode>
                <c:ptCount val="50"/>
                <c:pt idx="1">
                  <c:v>59</c:v>
                </c:pt>
                <c:pt idx="2">
                  <c:v>7</c:v>
                </c:pt>
                <c:pt idx="3">
                  <c:v>60</c:v>
                </c:pt>
                <c:pt idx="4">
                  <c:v>42</c:v>
                </c:pt>
                <c:pt idx="5">
                  <c:v>45</c:v>
                </c:pt>
                <c:pt idx="6">
                  <c:v>107</c:v>
                </c:pt>
                <c:pt idx="7">
                  <c:v>145</c:v>
                </c:pt>
                <c:pt idx="8">
                  <c:v>99</c:v>
                </c:pt>
                <c:pt idx="9">
                  <c:v>215</c:v>
                </c:pt>
                <c:pt idx="10">
                  <c:v>147</c:v>
                </c:pt>
                <c:pt idx="11">
                  <c:v>61</c:v>
                </c:pt>
                <c:pt idx="12">
                  <c:v>81</c:v>
                </c:pt>
                <c:pt idx="13">
                  <c:v>87</c:v>
                </c:pt>
                <c:pt idx="14">
                  <c:v>89</c:v>
                </c:pt>
                <c:pt idx="15">
                  <c:v>160</c:v>
                </c:pt>
                <c:pt idx="16">
                  <c:v>200</c:v>
                </c:pt>
                <c:pt idx="17">
                  <c:v>124</c:v>
                </c:pt>
                <c:pt idx="18">
                  <c:v>171</c:v>
                </c:pt>
                <c:pt idx="19">
                  <c:v>112</c:v>
                </c:pt>
                <c:pt idx="20">
                  <c:v>240</c:v>
                </c:pt>
                <c:pt idx="21">
                  <c:v>240</c:v>
                </c:pt>
                <c:pt idx="22">
                  <c:v>314</c:v>
                </c:pt>
                <c:pt idx="23">
                  <c:v>229</c:v>
                </c:pt>
                <c:pt idx="24">
                  <c:v>378</c:v>
                </c:pt>
                <c:pt idx="25">
                  <c:v>253</c:v>
                </c:pt>
                <c:pt idx="26">
                  <c:v>328</c:v>
                </c:pt>
                <c:pt idx="27">
                  <c:v>407</c:v>
                </c:pt>
                <c:pt idx="28">
                  <c:v>512</c:v>
                </c:pt>
                <c:pt idx="29">
                  <c:v>621</c:v>
                </c:pt>
                <c:pt idx="30">
                  <c:v>563</c:v>
                </c:pt>
                <c:pt idx="31">
                  <c:v>312</c:v>
                </c:pt>
                <c:pt idx="32">
                  <c:v>387</c:v>
                </c:pt>
                <c:pt idx="33">
                  <c:v>376</c:v>
                </c:pt>
                <c:pt idx="34">
                  <c:v>487</c:v>
                </c:pt>
                <c:pt idx="35">
                  <c:v>726</c:v>
                </c:pt>
                <c:pt idx="36">
                  <c:v>722</c:v>
                </c:pt>
                <c:pt idx="37">
                  <c:v>544</c:v>
                </c:pt>
                <c:pt idx="38">
                  <c:v>466</c:v>
                </c:pt>
                <c:pt idx="39">
                  <c:v>332</c:v>
                </c:pt>
                <c:pt idx="40">
                  <c:v>465</c:v>
                </c:pt>
                <c:pt idx="41">
                  <c:v>497</c:v>
                </c:pt>
                <c:pt idx="42">
                  <c:v>482</c:v>
                </c:pt>
                <c:pt idx="43">
                  <c:v>613</c:v>
                </c:pt>
              </c:numCache>
            </c:numRef>
          </c:val>
        </c:ser>
        <c:gapWidth val="75"/>
        <c:overlap val="-25"/>
        <c:axId val="182138368"/>
        <c:axId val="182139904"/>
      </c:barChart>
      <c:dateAx>
        <c:axId val="182138368"/>
        <c:scaling>
          <c:orientation val="minMax"/>
        </c:scaling>
        <c:axPos val="b"/>
        <c:numFmt formatCode="dd\-mmm" sourceLinked="1"/>
        <c:majorTickMark val="none"/>
        <c:tickLblPos val="nextTo"/>
        <c:crossAx val="182139904"/>
        <c:crosses val="autoZero"/>
        <c:auto val="1"/>
        <c:lblOffset val="100"/>
      </c:dateAx>
      <c:valAx>
        <c:axId val="182139904"/>
        <c:scaling>
          <c:orientation val="minMax"/>
        </c:scaling>
        <c:axPos val="l"/>
        <c:majorGridlines/>
        <c:numFmt formatCode="#,##0" sourceLinked="0"/>
        <c:majorTickMark val="none"/>
        <c:tickLblPos val="nextTo"/>
        <c:spPr>
          <a:ln w="9525">
            <a:noFill/>
          </a:ln>
        </c:spPr>
        <c:crossAx val="182138368"/>
        <c:crosses val="autoZero"/>
        <c:crossBetween val="between"/>
      </c:valAx>
    </c:plotArea>
    <c:plotVisOnly val="1"/>
  </c:chart>
  <c:printSettings>
    <c:headerFooter/>
    <c:pageMargins b="0.75000000000000466" l="0.70000000000000062" r="0.70000000000000062" t="0.75000000000000466"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title>
    <c:plotArea>
      <c:layout/>
      <c:barChart>
        <c:barDir val="col"/>
        <c:grouping val="clustered"/>
        <c:ser>
          <c:idx val="0"/>
          <c:order val="0"/>
          <c:tx>
            <c:v>Deaths</c:v>
          </c:tx>
          <c:cat>
            <c:numRef>
              <c:f>Sweden!$A$11:$A$55</c:f>
              <c:numCache>
                <c:formatCode>dd\-mmm</c:formatCode>
                <c:ptCount val="4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numCache>
            </c:numRef>
          </c:cat>
          <c:val>
            <c:numRef>
              <c:f>Sweden!$L$11:$L$55</c:f>
              <c:numCache>
                <c:formatCode>#,##0</c:formatCode>
                <c:ptCount val="45"/>
                <c:pt idx="0">
                  <c:v>0</c:v>
                </c:pt>
                <c:pt idx="1">
                  <c:v>0</c:v>
                </c:pt>
                <c:pt idx="2">
                  <c:v>1</c:v>
                </c:pt>
                <c:pt idx="3">
                  <c:v>1</c:v>
                </c:pt>
                <c:pt idx="4">
                  <c:v>1</c:v>
                </c:pt>
                <c:pt idx="5">
                  <c:v>2</c:v>
                </c:pt>
                <c:pt idx="6">
                  <c:v>3</c:v>
                </c:pt>
                <c:pt idx="7">
                  <c:v>6</c:v>
                </c:pt>
                <c:pt idx="8">
                  <c:v>7</c:v>
                </c:pt>
                <c:pt idx="9">
                  <c:v>10</c:v>
                </c:pt>
                <c:pt idx="10">
                  <c:v>11</c:v>
                </c:pt>
                <c:pt idx="11">
                  <c:v>16</c:v>
                </c:pt>
                <c:pt idx="12">
                  <c:v>20</c:v>
                </c:pt>
                <c:pt idx="13">
                  <c:v>21</c:v>
                </c:pt>
                <c:pt idx="14">
                  <c:v>25</c:v>
                </c:pt>
                <c:pt idx="15">
                  <c:v>36</c:v>
                </c:pt>
                <c:pt idx="16">
                  <c:v>62</c:v>
                </c:pt>
                <c:pt idx="17">
                  <c:v>77</c:v>
                </c:pt>
                <c:pt idx="18">
                  <c:v>105</c:v>
                </c:pt>
                <c:pt idx="19">
                  <c:v>105</c:v>
                </c:pt>
                <c:pt idx="20">
                  <c:v>110</c:v>
                </c:pt>
                <c:pt idx="21">
                  <c:v>146</c:v>
                </c:pt>
                <c:pt idx="22">
                  <c:v>180</c:v>
                </c:pt>
                <c:pt idx="23">
                  <c:v>239</c:v>
                </c:pt>
                <c:pt idx="24">
                  <c:v>308</c:v>
                </c:pt>
                <c:pt idx="25">
                  <c:v>358</c:v>
                </c:pt>
                <c:pt idx="26">
                  <c:v>373</c:v>
                </c:pt>
                <c:pt idx="27">
                  <c:v>401</c:v>
                </c:pt>
                <c:pt idx="28">
                  <c:v>477</c:v>
                </c:pt>
                <c:pt idx="29">
                  <c:v>591</c:v>
                </c:pt>
                <c:pt idx="30">
                  <c:v>687</c:v>
                </c:pt>
                <c:pt idx="31">
                  <c:v>793</c:v>
                </c:pt>
                <c:pt idx="32">
                  <c:v>870</c:v>
                </c:pt>
                <c:pt idx="33">
                  <c:v>887</c:v>
                </c:pt>
                <c:pt idx="34">
                  <c:v>899</c:v>
                </c:pt>
                <c:pt idx="35">
                  <c:v>919</c:v>
                </c:pt>
                <c:pt idx="36">
                  <c:v>1033</c:v>
                </c:pt>
                <c:pt idx="37">
                  <c:v>1203</c:v>
                </c:pt>
                <c:pt idx="38">
                  <c:v>1333</c:v>
                </c:pt>
              </c:numCache>
            </c:numRef>
          </c:val>
        </c:ser>
        <c:gapWidth val="75"/>
        <c:overlap val="-25"/>
        <c:axId val="182083968"/>
        <c:axId val="182082176"/>
      </c:barChart>
      <c:lineChart>
        <c:grouping val="standard"/>
        <c:ser>
          <c:idx val="1"/>
          <c:order val="1"/>
          <c:tx>
            <c:strRef>
              <c:f>Sweden!$O$4</c:f>
              <c:strCache>
                <c:ptCount val="1"/>
                <c:pt idx="0">
                  <c:v>5DMA%</c:v>
                </c:pt>
              </c:strCache>
            </c:strRef>
          </c:tx>
          <c:marker>
            <c:symbol val="none"/>
          </c:marker>
          <c:trendline>
            <c:trendlineType val="poly"/>
            <c:order val="2"/>
          </c:trendline>
          <c:cat>
            <c:numRef>
              <c:f>Sweden!$A$11:$A$29</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Sweden!$O$11:$O$55</c:f>
              <c:numCache>
                <c:formatCode>0%</c:formatCode>
                <c:ptCount val="45"/>
                <c:pt idx="5">
                  <c:v>0.2</c:v>
                </c:pt>
                <c:pt idx="6">
                  <c:v>0.3</c:v>
                </c:pt>
                <c:pt idx="7">
                  <c:v>0.5</c:v>
                </c:pt>
                <c:pt idx="8">
                  <c:v>0.53333333333333344</c:v>
                </c:pt>
                <c:pt idx="9">
                  <c:v>0.61904761904761918</c:v>
                </c:pt>
                <c:pt idx="10">
                  <c:v>0.43904761904761908</c:v>
                </c:pt>
                <c:pt idx="11">
                  <c:v>0.42995670995670998</c:v>
                </c:pt>
                <c:pt idx="12">
                  <c:v>0.27995670995671001</c:v>
                </c:pt>
                <c:pt idx="13">
                  <c:v>0.25662337662337664</c:v>
                </c:pt>
                <c:pt idx="14">
                  <c:v>0.20900432900432903</c:v>
                </c:pt>
                <c:pt idx="15">
                  <c:v>0.27700432900432903</c:v>
                </c:pt>
                <c:pt idx="16">
                  <c:v>0.33053968253968258</c:v>
                </c:pt>
                <c:pt idx="17">
                  <c:v>0.32892677931387609</c:v>
                </c:pt>
                <c:pt idx="18">
                  <c:v>0.39165405204114878</c:v>
                </c:pt>
                <c:pt idx="19">
                  <c:v>0.35355881394591071</c:v>
                </c:pt>
                <c:pt idx="20">
                  <c:v>0.27508262346972023</c:v>
                </c:pt>
                <c:pt idx="21">
                  <c:v>0.19609272447982126</c:v>
                </c:pt>
                <c:pt idx="22">
                  <c:v>0.19428097017138116</c:v>
                </c:pt>
                <c:pt idx="23">
                  <c:v>0.18710925299966399</c:v>
                </c:pt>
                <c:pt idx="24">
                  <c:v>0.24484983877372257</c:v>
                </c:pt>
                <c:pt idx="25">
                  <c:v>0.26779356171744551</c:v>
                </c:pt>
                <c:pt idx="26">
                  <c:v>0.21071890453105646</c:v>
                </c:pt>
                <c:pt idx="27">
                  <c:v>0.1791569668910403</c:v>
                </c:pt>
                <c:pt idx="28">
                  <c:v>0.15150664824321541</c:v>
                </c:pt>
                <c:pt idx="29">
                  <c:v>0.1415648046075216</c:v>
                </c:pt>
                <c:pt idx="30">
                  <c:v>0.14158458178465919</c:v>
                </c:pt>
                <c:pt idx="31">
                  <c:v>0.1640634999211607</c:v>
                </c:pt>
                <c:pt idx="32">
                  <c:v>0.16847001943338058</c:v>
                </c:pt>
                <c:pt idx="33">
                  <c:v>0.13447282850266143</c:v>
                </c:pt>
                <c:pt idx="34">
                  <c:v>8.9379836082447733E-2</c:v>
                </c:pt>
                <c:pt idx="35">
                  <c:v>6.1341914646898935E-2</c:v>
                </c:pt>
                <c:pt idx="36">
                  <c:v>5.5292683867921077E-2</c:v>
                </c:pt>
                <c:pt idx="37">
                  <c:v>6.8786602705181735E-2</c:v>
                </c:pt>
                <c:pt idx="38">
                  <c:v>8.6491191807139461E-2</c:v>
                </c:pt>
              </c:numCache>
            </c:numRef>
          </c:val>
          <c:smooth val="1"/>
        </c:ser>
        <c:marker val="1"/>
        <c:axId val="182078848"/>
        <c:axId val="182080640"/>
      </c:lineChart>
      <c:catAx>
        <c:axId val="182078848"/>
        <c:scaling>
          <c:orientation val="minMax"/>
        </c:scaling>
        <c:axPos val="b"/>
        <c:numFmt formatCode="d/m" sourceLinked="0"/>
        <c:majorTickMark val="none"/>
        <c:tickLblPos val="nextTo"/>
        <c:txPr>
          <a:bodyPr rot="-5400000" vert="horz"/>
          <a:lstStyle/>
          <a:p>
            <a:pPr>
              <a:defRPr/>
            </a:pPr>
            <a:endParaRPr lang="en-US"/>
          </a:p>
        </c:txPr>
        <c:crossAx val="182080640"/>
        <c:crosses val="autoZero"/>
        <c:lblAlgn val="ctr"/>
        <c:lblOffset val="100"/>
      </c:catAx>
      <c:valAx>
        <c:axId val="182080640"/>
        <c:scaling>
          <c:orientation val="minMax"/>
          <c:min val="0"/>
        </c:scaling>
        <c:axPos val="l"/>
        <c:majorGridlines/>
        <c:numFmt formatCode="0%" sourceLinked="1"/>
        <c:majorTickMark val="none"/>
        <c:tickLblPos val="nextTo"/>
        <c:spPr>
          <a:ln w="9525">
            <a:noFill/>
          </a:ln>
        </c:spPr>
        <c:crossAx val="182078848"/>
        <c:crosses val="autoZero"/>
        <c:crossBetween val="between"/>
      </c:valAx>
      <c:valAx>
        <c:axId val="182082176"/>
        <c:scaling>
          <c:orientation val="minMax"/>
        </c:scaling>
        <c:axPos val="r"/>
        <c:numFmt formatCode="#,##0" sourceLinked="1"/>
        <c:tickLblPos val="nextTo"/>
        <c:crossAx val="182083968"/>
        <c:crosses val="max"/>
        <c:crossBetween val="between"/>
      </c:valAx>
      <c:dateAx>
        <c:axId val="182083968"/>
        <c:scaling>
          <c:orientation val="minMax"/>
        </c:scaling>
        <c:delete val="1"/>
        <c:axPos val="b"/>
        <c:numFmt formatCode="dd\-mmm" sourceLinked="1"/>
        <c:tickLblPos val="none"/>
        <c:crossAx val="182082176"/>
        <c:crosses val="autoZero"/>
        <c:auto val="1"/>
        <c:lblOffset val="100"/>
      </c:dateAx>
    </c:plotArea>
    <c:legend>
      <c:legendPos val="b"/>
    </c:legend>
    <c:plotVisOnly val="1"/>
    <c:dispBlanksAs val="gap"/>
  </c:chart>
  <c:printSettings>
    <c:headerFooter/>
    <c:pageMargins b="0.75000000000000466" l="0.70000000000000062" r="0.70000000000000062" t="0.75000000000000466"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Austria!$E$3</c:f>
              <c:strCache>
                <c:ptCount val="1"/>
              </c:strCache>
            </c:strRef>
          </c:tx>
          <c:cat>
            <c:numRef>
              <c:f>Austria!$A$6:$A$50</c:f>
              <c:numCache>
                <c:formatCode>dd\-mmm</c:formatCode>
                <c:ptCount val="4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numCache>
            </c:numRef>
          </c:cat>
          <c:val>
            <c:numRef>
              <c:f>Austria!$D$6:$D$50</c:f>
              <c:numCache>
                <c:formatCode>#,##0</c:formatCode>
                <c:ptCount val="45"/>
                <c:pt idx="1">
                  <c:v>292</c:v>
                </c:pt>
                <c:pt idx="2">
                  <c:v>336</c:v>
                </c:pt>
                <c:pt idx="3">
                  <c:v>507</c:v>
                </c:pt>
                <c:pt idx="4">
                  <c:v>713</c:v>
                </c:pt>
                <c:pt idx="5">
                  <c:v>885</c:v>
                </c:pt>
                <c:pt idx="6">
                  <c:v>700</c:v>
                </c:pt>
                <c:pt idx="7">
                  <c:v>323</c:v>
                </c:pt>
                <c:pt idx="8">
                  <c:v>1788</c:v>
                </c:pt>
                <c:pt idx="9">
                  <c:v>1699</c:v>
                </c:pt>
                <c:pt idx="10">
                  <c:v>1747</c:v>
                </c:pt>
                <c:pt idx="11">
                  <c:v>1889</c:v>
                </c:pt>
                <c:pt idx="12">
                  <c:v>2932</c:v>
                </c:pt>
                <c:pt idx="13">
                  <c:v>2823</c:v>
                </c:pt>
                <c:pt idx="14">
                  <c:v>2061</c:v>
                </c:pt>
                <c:pt idx="15">
                  <c:v>4962</c:v>
                </c:pt>
                <c:pt idx="16">
                  <c:v>4016</c:v>
                </c:pt>
                <c:pt idx="17">
                  <c:v>3588</c:v>
                </c:pt>
                <c:pt idx="18">
                  <c:v>3557</c:v>
                </c:pt>
                <c:pt idx="19">
                  <c:v>3198</c:v>
                </c:pt>
                <c:pt idx="20">
                  <c:v>3691</c:v>
                </c:pt>
                <c:pt idx="21">
                  <c:v>3014</c:v>
                </c:pt>
                <c:pt idx="22">
                  <c:v>2889</c:v>
                </c:pt>
                <c:pt idx="23">
                  <c:v>3519</c:v>
                </c:pt>
                <c:pt idx="24">
                  <c:v>36327</c:v>
                </c:pt>
                <c:pt idx="25">
                  <c:v>6153</c:v>
                </c:pt>
                <c:pt idx="26">
                  <c:v>5791</c:v>
                </c:pt>
                <c:pt idx="27">
                  <c:v>4282</c:v>
                </c:pt>
                <c:pt idx="28">
                  <c:v>2880</c:v>
                </c:pt>
                <c:pt idx="29">
                  <c:v>3939</c:v>
                </c:pt>
                <c:pt idx="30">
                  <c:v>5520</c:v>
                </c:pt>
                <c:pt idx="31">
                  <c:v>5532</c:v>
                </c:pt>
                <c:pt idx="32">
                  <c:v>8456</c:v>
                </c:pt>
                <c:pt idx="33">
                  <c:v>6232</c:v>
                </c:pt>
                <c:pt idx="34">
                  <c:v>3902</c:v>
                </c:pt>
                <c:pt idx="35">
                  <c:v>3535</c:v>
                </c:pt>
                <c:pt idx="36">
                  <c:v>3384</c:v>
                </c:pt>
                <c:pt idx="37">
                  <c:v>5005</c:v>
                </c:pt>
                <c:pt idx="38">
                  <c:v>6015</c:v>
                </c:pt>
                <c:pt idx="39">
                  <c:v>6456</c:v>
                </c:pt>
                <c:pt idx="40">
                  <c:v>6660</c:v>
                </c:pt>
                <c:pt idx="41">
                  <c:v>3311</c:v>
                </c:pt>
              </c:numCache>
            </c:numRef>
          </c:val>
        </c:ser>
        <c:gapWidth val="75"/>
        <c:overlap val="-25"/>
        <c:axId val="179213056"/>
        <c:axId val="179214592"/>
      </c:barChart>
      <c:dateAx>
        <c:axId val="179213056"/>
        <c:scaling>
          <c:orientation val="minMax"/>
        </c:scaling>
        <c:axPos val="b"/>
        <c:numFmt formatCode="dd\-mmm" sourceLinked="1"/>
        <c:majorTickMark val="none"/>
        <c:tickLblPos val="nextTo"/>
        <c:crossAx val="179214592"/>
        <c:crosses val="autoZero"/>
        <c:auto val="1"/>
        <c:lblOffset val="100"/>
      </c:dateAx>
      <c:valAx>
        <c:axId val="179214592"/>
        <c:scaling>
          <c:orientation val="minMax"/>
          <c:max val="12000"/>
          <c:min val="0"/>
        </c:scaling>
        <c:axPos val="l"/>
        <c:majorGridlines/>
        <c:numFmt formatCode="#,##0" sourceLinked="0"/>
        <c:majorTickMark val="none"/>
        <c:tickLblPos val="nextTo"/>
        <c:spPr>
          <a:ln w="9525">
            <a:noFill/>
          </a:ln>
        </c:spPr>
        <c:crossAx val="179213056"/>
        <c:crosses val="autoZero"/>
        <c:crossBetween val="between"/>
      </c:valAx>
    </c:plotArea>
    <c:plotVisOnly val="1"/>
  </c:chart>
  <c:printSettings>
    <c:headerFooter/>
    <c:pageMargins b="0.750000000000004" l="0.70000000000000062" r="0.70000000000000062" t="0.750000000000004"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title>
    <c:plotArea>
      <c:layout/>
      <c:barChart>
        <c:barDir val="col"/>
        <c:grouping val="clustered"/>
        <c:ser>
          <c:idx val="0"/>
          <c:order val="0"/>
          <c:tx>
            <c:strRef>
              <c:f>Sweden!$E$3</c:f>
              <c:strCache>
                <c:ptCount val="1"/>
              </c:strCache>
            </c:strRef>
          </c:tx>
          <c:cat>
            <c:numRef>
              <c:f>Sweden!$A$6:$A$55</c:f>
              <c:numCache>
                <c:formatCode>dd\-mmm</c:formatCode>
                <c:ptCount val="50"/>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pt idx="45">
                  <c:v>43939</c:v>
                </c:pt>
                <c:pt idx="46">
                  <c:v>43940</c:v>
                </c:pt>
                <c:pt idx="47">
                  <c:v>43941</c:v>
                </c:pt>
                <c:pt idx="48">
                  <c:v>43942</c:v>
                </c:pt>
                <c:pt idx="49">
                  <c:v>43943</c:v>
                </c:pt>
              </c:numCache>
            </c:numRef>
          </c:cat>
          <c:val>
            <c:numRef>
              <c:f>Sweden!$M$6:$M$55</c:f>
              <c:numCache>
                <c:formatCode>General</c:formatCode>
                <c:ptCount val="50"/>
                <c:pt idx="0">
                  <c:v>0</c:v>
                </c:pt>
                <c:pt idx="1">
                  <c:v>0</c:v>
                </c:pt>
                <c:pt idx="2">
                  <c:v>0</c:v>
                </c:pt>
                <c:pt idx="3">
                  <c:v>0</c:v>
                </c:pt>
                <c:pt idx="4">
                  <c:v>0</c:v>
                </c:pt>
                <c:pt idx="5">
                  <c:v>0</c:v>
                </c:pt>
                <c:pt idx="6">
                  <c:v>0</c:v>
                </c:pt>
                <c:pt idx="7">
                  <c:v>1</c:v>
                </c:pt>
                <c:pt idx="8">
                  <c:v>0</c:v>
                </c:pt>
                <c:pt idx="9">
                  <c:v>0</c:v>
                </c:pt>
                <c:pt idx="10">
                  <c:v>1</c:v>
                </c:pt>
                <c:pt idx="11">
                  <c:v>1</c:v>
                </c:pt>
                <c:pt idx="12">
                  <c:v>3</c:v>
                </c:pt>
                <c:pt idx="13">
                  <c:v>1</c:v>
                </c:pt>
                <c:pt idx="14">
                  <c:v>3</c:v>
                </c:pt>
                <c:pt idx="15">
                  <c:v>1</c:v>
                </c:pt>
                <c:pt idx="16">
                  <c:v>5</c:v>
                </c:pt>
                <c:pt idx="17">
                  <c:v>4</c:v>
                </c:pt>
                <c:pt idx="18">
                  <c:v>1</c:v>
                </c:pt>
                <c:pt idx="19">
                  <c:v>4</c:v>
                </c:pt>
                <c:pt idx="20">
                  <c:v>11</c:v>
                </c:pt>
                <c:pt idx="21">
                  <c:v>26</c:v>
                </c:pt>
                <c:pt idx="22">
                  <c:v>15</c:v>
                </c:pt>
                <c:pt idx="23">
                  <c:v>28</c:v>
                </c:pt>
                <c:pt idx="24">
                  <c:v>0</c:v>
                </c:pt>
                <c:pt idx="25">
                  <c:v>5</c:v>
                </c:pt>
                <c:pt idx="26">
                  <c:v>36</c:v>
                </c:pt>
                <c:pt idx="27">
                  <c:v>34</c:v>
                </c:pt>
                <c:pt idx="28">
                  <c:v>59</c:v>
                </c:pt>
                <c:pt idx="29">
                  <c:v>69</c:v>
                </c:pt>
                <c:pt idx="30">
                  <c:v>50</c:v>
                </c:pt>
                <c:pt idx="31">
                  <c:v>15</c:v>
                </c:pt>
                <c:pt idx="32">
                  <c:v>28</c:v>
                </c:pt>
                <c:pt idx="33">
                  <c:v>76</c:v>
                </c:pt>
                <c:pt idx="34">
                  <c:v>114</c:v>
                </c:pt>
                <c:pt idx="35">
                  <c:v>96</c:v>
                </c:pt>
                <c:pt idx="36">
                  <c:v>106</c:v>
                </c:pt>
                <c:pt idx="37">
                  <c:v>77</c:v>
                </c:pt>
                <c:pt idx="38">
                  <c:v>17</c:v>
                </c:pt>
                <c:pt idx="39">
                  <c:v>12</c:v>
                </c:pt>
                <c:pt idx="40">
                  <c:v>20</c:v>
                </c:pt>
                <c:pt idx="41">
                  <c:v>114</c:v>
                </c:pt>
                <c:pt idx="42">
                  <c:v>170</c:v>
                </c:pt>
                <c:pt idx="43">
                  <c:v>130</c:v>
                </c:pt>
              </c:numCache>
            </c:numRef>
          </c:val>
        </c:ser>
        <c:gapWidth val="75"/>
        <c:overlap val="-25"/>
        <c:axId val="182094464"/>
        <c:axId val="182096256"/>
      </c:barChart>
      <c:dateAx>
        <c:axId val="182094464"/>
        <c:scaling>
          <c:orientation val="minMax"/>
        </c:scaling>
        <c:axPos val="b"/>
        <c:numFmt formatCode="dd\-mmm" sourceLinked="1"/>
        <c:majorTickMark val="none"/>
        <c:tickLblPos val="nextTo"/>
        <c:crossAx val="182096256"/>
        <c:crosses val="autoZero"/>
        <c:auto val="1"/>
        <c:lblOffset val="100"/>
      </c:dateAx>
      <c:valAx>
        <c:axId val="182096256"/>
        <c:scaling>
          <c:orientation val="minMax"/>
        </c:scaling>
        <c:axPos val="l"/>
        <c:majorGridlines/>
        <c:numFmt formatCode="#,##0" sourceLinked="0"/>
        <c:majorTickMark val="none"/>
        <c:tickLblPos val="nextTo"/>
        <c:spPr>
          <a:ln w="9525">
            <a:noFill/>
          </a:ln>
        </c:spPr>
        <c:crossAx val="182094464"/>
        <c:crosses val="autoZero"/>
        <c:crossBetween val="between"/>
      </c:valAx>
    </c:plotArea>
    <c:plotVisOnly val="1"/>
  </c:chart>
  <c:printSettings>
    <c:headerFooter/>
    <c:pageMargins b="0.75000000000000488" l="0.70000000000000062" r="0.70000000000000062" t="0.75000000000000488"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Austria!$E$3</c:f>
              <c:strCache>
                <c:ptCount val="1"/>
              </c:strCache>
            </c:strRef>
          </c:tx>
          <c:cat>
            <c:numRef>
              <c:f>Austria!$A$6:$A$50</c:f>
              <c:numCache>
                <c:formatCode>dd\-mmm</c:formatCode>
                <c:ptCount val="4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numCache>
            </c:numRef>
          </c:cat>
          <c:val>
            <c:numRef>
              <c:f>Austria!$H$6:$H$50</c:f>
              <c:numCache>
                <c:formatCode>#,##0</c:formatCode>
                <c:ptCount val="45"/>
                <c:pt idx="0">
                  <c:v>131</c:v>
                </c:pt>
                <c:pt idx="1">
                  <c:v>51</c:v>
                </c:pt>
                <c:pt idx="2">
                  <c:v>64</c:v>
                </c:pt>
                <c:pt idx="3">
                  <c:v>115</c:v>
                </c:pt>
                <c:pt idx="4">
                  <c:v>143</c:v>
                </c:pt>
                <c:pt idx="5">
                  <c:v>151</c:v>
                </c:pt>
                <c:pt idx="6">
                  <c:v>205</c:v>
                </c:pt>
                <c:pt idx="7">
                  <c:v>156</c:v>
                </c:pt>
                <c:pt idx="8">
                  <c:v>316</c:v>
                </c:pt>
                <c:pt idx="9">
                  <c:v>314</c:v>
                </c:pt>
                <c:pt idx="10">
                  <c:v>367</c:v>
                </c:pt>
                <c:pt idx="11">
                  <c:v>375</c:v>
                </c:pt>
                <c:pt idx="12">
                  <c:v>426</c:v>
                </c:pt>
                <c:pt idx="13">
                  <c:v>430</c:v>
                </c:pt>
                <c:pt idx="14">
                  <c:v>680</c:v>
                </c:pt>
                <c:pt idx="15">
                  <c:v>952</c:v>
                </c:pt>
                <c:pt idx="16">
                  <c:v>684</c:v>
                </c:pt>
                <c:pt idx="17">
                  <c:v>838</c:v>
                </c:pt>
                <c:pt idx="18">
                  <c:v>1001</c:v>
                </c:pt>
                <c:pt idx="19">
                  <c:v>596</c:v>
                </c:pt>
                <c:pt idx="20">
                  <c:v>641</c:v>
                </c:pt>
                <c:pt idx="21">
                  <c:v>741</c:v>
                </c:pt>
                <c:pt idx="22">
                  <c:v>597</c:v>
                </c:pt>
                <c:pt idx="23">
                  <c:v>508</c:v>
                </c:pt>
                <c:pt idx="24">
                  <c:v>485</c:v>
                </c:pt>
                <c:pt idx="25">
                  <c:v>416</c:v>
                </c:pt>
                <c:pt idx="26">
                  <c:v>282</c:v>
                </c:pt>
                <c:pt idx="27">
                  <c:v>242</c:v>
                </c:pt>
                <c:pt idx="28">
                  <c:v>299</c:v>
                </c:pt>
                <c:pt idx="29">
                  <c:v>313</c:v>
                </c:pt>
                <c:pt idx="30">
                  <c:v>333</c:v>
                </c:pt>
                <c:pt idx="31">
                  <c:v>286</c:v>
                </c:pt>
                <c:pt idx="32">
                  <c:v>354</c:v>
                </c:pt>
                <c:pt idx="33">
                  <c:v>284</c:v>
                </c:pt>
                <c:pt idx="34">
                  <c:v>169</c:v>
                </c:pt>
                <c:pt idx="35">
                  <c:v>54</c:v>
                </c:pt>
                <c:pt idx="36">
                  <c:v>160</c:v>
                </c:pt>
                <c:pt idx="37">
                  <c:v>162</c:v>
                </c:pt>
                <c:pt idx="38">
                  <c:v>130</c:v>
                </c:pt>
                <c:pt idx="39">
                  <c:v>102</c:v>
                </c:pt>
                <c:pt idx="40">
                  <c:v>84</c:v>
                </c:pt>
                <c:pt idx="41">
                  <c:v>59</c:v>
                </c:pt>
              </c:numCache>
            </c:numRef>
          </c:val>
        </c:ser>
        <c:gapWidth val="75"/>
        <c:overlap val="-25"/>
        <c:axId val="179222784"/>
        <c:axId val="179646464"/>
      </c:barChart>
      <c:dateAx>
        <c:axId val="179222784"/>
        <c:scaling>
          <c:orientation val="minMax"/>
        </c:scaling>
        <c:axPos val="b"/>
        <c:numFmt formatCode="dd\-mmm" sourceLinked="1"/>
        <c:majorTickMark val="none"/>
        <c:tickLblPos val="nextTo"/>
        <c:crossAx val="179646464"/>
        <c:crosses val="autoZero"/>
        <c:auto val="1"/>
        <c:lblOffset val="100"/>
      </c:dateAx>
      <c:valAx>
        <c:axId val="179646464"/>
        <c:scaling>
          <c:orientation val="minMax"/>
        </c:scaling>
        <c:axPos val="l"/>
        <c:majorGridlines/>
        <c:numFmt formatCode="#,##0" sourceLinked="0"/>
        <c:majorTickMark val="none"/>
        <c:tickLblPos val="nextTo"/>
        <c:spPr>
          <a:ln w="9525">
            <a:noFill/>
          </a:ln>
        </c:spPr>
        <c:crossAx val="179222784"/>
        <c:crosses val="autoZero"/>
        <c:crossBetween val="between"/>
      </c:valAx>
    </c:plotArea>
    <c:plotVisOnly val="1"/>
  </c:chart>
  <c:printSettings>
    <c:headerFooter/>
    <c:pageMargins b="0.75000000000000422" l="0.70000000000000062" r="0.70000000000000062" t="0.75000000000000422"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Austria!$A$6:$A$50</c:f>
              <c:numCache>
                <c:formatCode>dd\-mmm</c:formatCode>
                <c:ptCount val="4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numCache>
            </c:numRef>
          </c:cat>
          <c:val>
            <c:numRef>
              <c:f>Austria!$L$6:$L$50</c:f>
              <c:numCache>
                <c:formatCode>General</c:formatCode>
                <c:ptCount val="45"/>
                <c:pt idx="0">
                  <c:v>0</c:v>
                </c:pt>
                <c:pt idx="1">
                  <c:v>0</c:v>
                </c:pt>
                <c:pt idx="2">
                  <c:v>0</c:v>
                </c:pt>
                <c:pt idx="3">
                  <c:v>1</c:v>
                </c:pt>
                <c:pt idx="4">
                  <c:v>1</c:v>
                </c:pt>
                <c:pt idx="5">
                  <c:v>1</c:v>
                </c:pt>
                <c:pt idx="6">
                  <c:v>1</c:v>
                </c:pt>
                <c:pt idx="7">
                  <c:v>3</c:v>
                </c:pt>
                <c:pt idx="8">
                  <c:v>3</c:v>
                </c:pt>
                <c:pt idx="9">
                  <c:v>4</c:v>
                </c:pt>
                <c:pt idx="10">
                  <c:v>6</c:v>
                </c:pt>
                <c:pt idx="11">
                  <c:v>6</c:v>
                </c:pt>
                <c:pt idx="12">
                  <c:v>8</c:v>
                </c:pt>
                <c:pt idx="13">
                  <c:v>16</c:v>
                </c:pt>
                <c:pt idx="14">
                  <c:v>21</c:v>
                </c:pt>
                <c:pt idx="15">
                  <c:v>28</c:v>
                </c:pt>
                <c:pt idx="16">
                  <c:v>31</c:v>
                </c:pt>
                <c:pt idx="17">
                  <c:v>49</c:v>
                </c:pt>
                <c:pt idx="18">
                  <c:v>58</c:v>
                </c:pt>
                <c:pt idx="19">
                  <c:v>68</c:v>
                </c:pt>
                <c:pt idx="20">
                  <c:v>86</c:v>
                </c:pt>
                <c:pt idx="21">
                  <c:v>108</c:v>
                </c:pt>
                <c:pt idx="22">
                  <c:v>128</c:v>
                </c:pt>
                <c:pt idx="23">
                  <c:v>146</c:v>
                </c:pt>
                <c:pt idx="24">
                  <c:v>158</c:v>
                </c:pt>
                <c:pt idx="25">
                  <c:v>168</c:v>
                </c:pt>
                <c:pt idx="26">
                  <c:v>186</c:v>
                </c:pt>
                <c:pt idx="27">
                  <c:v>204</c:v>
                </c:pt>
                <c:pt idx="28">
                  <c:v>220</c:v>
                </c:pt>
                <c:pt idx="29">
                  <c:v>243</c:v>
                </c:pt>
                <c:pt idx="30">
                  <c:v>273</c:v>
                </c:pt>
                <c:pt idx="31">
                  <c:v>295</c:v>
                </c:pt>
                <c:pt idx="32">
                  <c:v>319</c:v>
                </c:pt>
                <c:pt idx="33">
                  <c:v>337</c:v>
                </c:pt>
                <c:pt idx="34">
                  <c:v>350</c:v>
                </c:pt>
                <c:pt idx="35">
                  <c:v>368</c:v>
                </c:pt>
                <c:pt idx="36">
                  <c:v>384</c:v>
                </c:pt>
                <c:pt idx="37">
                  <c:v>393</c:v>
                </c:pt>
                <c:pt idx="38">
                  <c:v>410</c:v>
                </c:pt>
                <c:pt idx="39">
                  <c:v>431</c:v>
                </c:pt>
                <c:pt idx="40">
                  <c:v>443</c:v>
                </c:pt>
                <c:pt idx="41">
                  <c:v>452</c:v>
                </c:pt>
              </c:numCache>
            </c:numRef>
          </c:val>
        </c:ser>
        <c:gapWidth val="75"/>
        <c:overlap val="-25"/>
        <c:axId val="180020352"/>
        <c:axId val="180002176"/>
      </c:barChart>
      <c:lineChart>
        <c:grouping val="standard"/>
        <c:ser>
          <c:idx val="1"/>
          <c:order val="1"/>
          <c:tx>
            <c:strRef>
              <c:f>Austria!$O$4</c:f>
              <c:strCache>
                <c:ptCount val="1"/>
                <c:pt idx="0">
                  <c:v>5DMA%</c:v>
                </c:pt>
              </c:strCache>
            </c:strRef>
          </c:tx>
          <c:marker>
            <c:symbol val="none"/>
          </c:marker>
          <c:trendline>
            <c:trendlineType val="poly"/>
            <c:order val="2"/>
          </c:trendline>
          <c:cat>
            <c:numRef>
              <c:f>Austria!$A$6:$A$24</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Austria!$O$6:$O$50</c:f>
              <c:numCache>
                <c:formatCode>0%</c:formatCode>
                <c:ptCount val="45"/>
                <c:pt idx="7">
                  <c:v>0.6</c:v>
                </c:pt>
                <c:pt idx="8">
                  <c:v>0.4</c:v>
                </c:pt>
                <c:pt idx="9">
                  <c:v>0.46666666666666662</c:v>
                </c:pt>
                <c:pt idx="10">
                  <c:v>0.56666666666666665</c:v>
                </c:pt>
                <c:pt idx="11">
                  <c:v>0.56666666666666665</c:v>
                </c:pt>
                <c:pt idx="12">
                  <c:v>0.23333333333333331</c:v>
                </c:pt>
                <c:pt idx="13">
                  <c:v>0.43333333333333329</c:v>
                </c:pt>
                <c:pt idx="14">
                  <c:v>0.42916666666666659</c:v>
                </c:pt>
                <c:pt idx="15">
                  <c:v>0.39583333333333331</c:v>
                </c:pt>
                <c:pt idx="16">
                  <c:v>0.41726190476190472</c:v>
                </c:pt>
                <c:pt idx="17">
                  <c:v>0.46672427035330255</c:v>
                </c:pt>
                <c:pt idx="18">
                  <c:v>0.30345896423085361</c:v>
                </c:pt>
                <c:pt idx="19">
                  <c:v>0.27544172285154322</c:v>
                </c:pt>
                <c:pt idx="20">
                  <c:v>0.26171623265546484</c:v>
                </c:pt>
                <c:pt idx="21">
                  <c:v>0.29145045192456781</c:v>
                </c:pt>
                <c:pt idx="22">
                  <c:v>0.21235845670354031</c:v>
                </c:pt>
                <c:pt idx="23">
                  <c:v>0.2037487628259893</c:v>
                </c:pt>
                <c:pt idx="24">
                  <c:v>0.18570436036968324</c:v>
                </c:pt>
                <c:pt idx="25">
                  <c:v>0.14542141174719628</c:v>
                </c:pt>
                <c:pt idx="26">
                  <c:v>0.1156871924780933</c:v>
                </c:pt>
                <c:pt idx="27">
                  <c:v>9.8004994150733674E-2</c:v>
                </c:pt>
                <c:pt idx="28">
                  <c:v>8.5566268660537584E-2</c:v>
                </c:pt>
                <c:pt idx="29">
                  <c:v>9.0037003405244898E-2</c:v>
                </c:pt>
                <c:pt idx="30">
                  <c:v>0.10207013358183503</c:v>
                </c:pt>
                <c:pt idx="31">
                  <c:v>9.6758778270479698E-2</c:v>
                </c:pt>
                <c:pt idx="32">
                  <c:v>9.3675126001480272E-2</c:v>
                </c:pt>
                <c:pt idx="33">
                  <c:v>8.9274117949356621E-2</c:v>
                </c:pt>
                <c:pt idx="34">
                  <c:v>7.6080160571423014E-2</c:v>
                </c:pt>
                <c:pt idx="35">
                  <c:v>6.1674516832445916E-2</c:v>
                </c:pt>
                <c:pt idx="36">
                  <c:v>5.425295288914285E-2</c:v>
                </c:pt>
                <c:pt idx="37">
                  <c:v>4.2669266448464874E-2</c:v>
                </c:pt>
                <c:pt idx="38">
                  <c:v>4.0035399481878772E-2</c:v>
                </c:pt>
                <c:pt idx="39">
                  <c:v>4.2564168389745881E-2</c:v>
                </c:pt>
                <c:pt idx="40">
                  <c:v>3.7846899579669649E-2</c:v>
                </c:pt>
                <c:pt idx="41">
                  <c:v>3.3214452823363813E-2</c:v>
                </c:pt>
              </c:numCache>
            </c:numRef>
          </c:val>
          <c:smooth val="1"/>
        </c:ser>
        <c:marker val="1"/>
        <c:axId val="179999104"/>
        <c:axId val="180000640"/>
      </c:lineChart>
      <c:catAx>
        <c:axId val="179999104"/>
        <c:scaling>
          <c:orientation val="minMax"/>
        </c:scaling>
        <c:axPos val="b"/>
        <c:numFmt formatCode="d/m" sourceLinked="0"/>
        <c:majorTickMark val="none"/>
        <c:tickLblPos val="nextTo"/>
        <c:txPr>
          <a:bodyPr rot="-5400000" vert="horz"/>
          <a:lstStyle/>
          <a:p>
            <a:pPr>
              <a:defRPr/>
            </a:pPr>
            <a:endParaRPr lang="en-US"/>
          </a:p>
        </c:txPr>
        <c:crossAx val="180000640"/>
        <c:crosses val="autoZero"/>
        <c:lblAlgn val="ctr"/>
        <c:lblOffset val="100"/>
      </c:catAx>
      <c:valAx>
        <c:axId val="180000640"/>
        <c:scaling>
          <c:orientation val="minMax"/>
          <c:min val="0"/>
        </c:scaling>
        <c:axPos val="l"/>
        <c:majorGridlines/>
        <c:numFmt formatCode="0%" sourceLinked="1"/>
        <c:majorTickMark val="none"/>
        <c:tickLblPos val="nextTo"/>
        <c:spPr>
          <a:ln w="9525">
            <a:noFill/>
          </a:ln>
        </c:spPr>
        <c:crossAx val="179999104"/>
        <c:crosses val="autoZero"/>
        <c:crossBetween val="between"/>
      </c:valAx>
      <c:valAx>
        <c:axId val="180002176"/>
        <c:scaling>
          <c:orientation val="minMax"/>
        </c:scaling>
        <c:axPos val="r"/>
        <c:numFmt formatCode="General" sourceLinked="1"/>
        <c:tickLblPos val="nextTo"/>
        <c:crossAx val="180020352"/>
        <c:crosses val="max"/>
        <c:crossBetween val="between"/>
      </c:valAx>
      <c:dateAx>
        <c:axId val="180020352"/>
        <c:scaling>
          <c:orientation val="minMax"/>
        </c:scaling>
        <c:delete val="1"/>
        <c:axPos val="b"/>
        <c:numFmt formatCode="dd\-mmm" sourceLinked="1"/>
        <c:tickLblPos val="none"/>
        <c:crossAx val="180002176"/>
        <c:crosses val="autoZero"/>
        <c:auto val="1"/>
        <c:lblOffset val="100"/>
      </c:dateAx>
    </c:plotArea>
    <c:legend>
      <c:legendPos val="b"/>
      <c:layout/>
    </c:legend>
    <c:plotVisOnly val="1"/>
    <c:dispBlanksAs val="gap"/>
  </c:chart>
  <c:printSettings>
    <c:headerFooter/>
    <c:pageMargins b="0.75000000000000422" l="0.70000000000000062" r="0.70000000000000062" t="0.75000000000000422"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Austria!$E$3</c:f>
              <c:strCache>
                <c:ptCount val="1"/>
              </c:strCache>
            </c:strRef>
          </c:tx>
          <c:cat>
            <c:numRef>
              <c:f>Austria!$A$6:$A$50</c:f>
              <c:numCache>
                <c:formatCode>dd\-mmm</c:formatCode>
                <c:ptCount val="4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numCache>
            </c:numRef>
          </c:cat>
          <c:val>
            <c:numRef>
              <c:f>Austria!$M$6:$M$50</c:f>
              <c:numCache>
                <c:formatCode>General</c:formatCode>
                <c:ptCount val="45"/>
                <c:pt idx="1">
                  <c:v>0</c:v>
                </c:pt>
                <c:pt idx="2">
                  <c:v>0</c:v>
                </c:pt>
                <c:pt idx="3">
                  <c:v>1</c:v>
                </c:pt>
                <c:pt idx="4">
                  <c:v>0</c:v>
                </c:pt>
                <c:pt idx="5">
                  <c:v>0</c:v>
                </c:pt>
                <c:pt idx="6">
                  <c:v>0</c:v>
                </c:pt>
                <c:pt idx="7">
                  <c:v>2</c:v>
                </c:pt>
                <c:pt idx="8">
                  <c:v>0</c:v>
                </c:pt>
                <c:pt idx="9">
                  <c:v>1</c:v>
                </c:pt>
                <c:pt idx="10">
                  <c:v>2</c:v>
                </c:pt>
                <c:pt idx="11">
                  <c:v>0</c:v>
                </c:pt>
                <c:pt idx="12">
                  <c:v>2</c:v>
                </c:pt>
                <c:pt idx="13">
                  <c:v>8</c:v>
                </c:pt>
                <c:pt idx="14">
                  <c:v>5</c:v>
                </c:pt>
                <c:pt idx="15">
                  <c:v>7</c:v>
                </c:pt>
                <c:pt idx="16">
                  <c:v>3</c:v>
                </c:pt>
                <c:pt idx="17">
                  <c:v>18</c:v>
                </c:pt>
                <c:pt idx="18">
                  <c:v>9</c:v>
                </c:pt>
                <c:pt idx="19">
                  <c:v>10</c:v>
                </c:pt>
                <c:pt idx="20">
                  <c:v>18</c:v>
                </c:pt>
                <c:pt idx="21">
                  <c:v>22</c:v>
                </c:pt>
                <c:pt idx="22">
                  <c:v>20</c:v>
                </c:pt>
                <c:pt idx="23">
                  <c:v>18</c:v>
                </c:pt>
                <c:pt idx="24">
                  <c:v>12</c:v>
                </c:pt>
                <c:pt idx="25">
                  <c:v>10</c:v>
                </c:pt>
                <c:pt idx="26">
                  <c:v>18</c:v>
                </c:pt>
                <c:pt idx="27">
                  <c:v>18</c:v>
                </c:pt>
                <c:pt idx="28">
                  <c:v>16</c:v>
                </c:pt>
                <c:pt idx="29">
                  <c:v>23</c:v>
                </c:pt>
                <c:pt idx="30">
                  <c:v>30</c:v>
                </c:pt>
                <c:pt idx="31">
                  <c:v>22</c:v>
                </c:pt>
                <c:pt idx="32">
                  <c:v>24</c:v>
                </c:pt>
                <c:pt idx="33">
                  <c:v>18</c:v>
                </c:pt>
                <c:pt idx="34">
                  <c:v>13</c:v>
                </c:pt>
                <c:pt idx="35">
                  <c:v>18</c:v>
                </c:pt>
                <c:pt idx="36">
                  <c:v>16</c:v>
                </c:pt>
                <c:pt idx="37">
                  <c:v>9</c:v>
                </c:pt>
                <c:pt idx="38">
                  <c:v>17</c:v>
                </c:pt>
                <c:pt idx="39">
                  <c:v>21</c:v>
                </c:pt>
                <c:pt idx="40">
                  <c:v>12</c:v>
                </c:pt>
                <c:pt idx="41">
                  <c:v>9</c:v>
                </c:pt>
              </c:numCache>
            </c:numRef>
          </c:val>
        </c:ser>
        <c:gapWidth val="75"/>
        <c:overlap val="-25"/>
        <c:axId val="180560256"/>
        <c:axId val="180561792"/>
      </c:barChart>
      <c:dateAx>
        <c:axId val="180560256"/>
        <c:scaling>
          <c:orientation val="minMax"/>
        </c:scaling>
        <c:axPos val="b"/>
        <c:numFmt formatCode="dd\-mmm" sourceLinked="1"/>
        <c:majorTickMark val="none"/>
        <c:tickLblPos val="nextTo"/>
        <c:crossAx val="180561792"/>
        <c:crosses val="autoZero"/>
        <c:auto val="1"/>
        <c:lblOffset val="100"/>
      </c:dateAx>
      <c:valAx>
        <c:axId val="180561792"/>
        <c:scaling>
          <c:orientation val="minMax"/>
        </c:scaling>
        <c:axPos val="l"/>
        <c:majorGridlines/>
        <c:numFmt formatCode="#,##0" sourceLinked="0"/>
        <c:majorTickMark val="none"/>
        <c:tickLblPos val="nextTo"/>
        <c:spPr>
          <a:ln w="9525">
            <a:noFill/>
          </a:ln>
        </c:spPr>
        <c:crossAx val="180560256"/>
        <c:crosses val="autoZero"/>
        <c:crossBetween val="between"/>
      </c:valAx>
    </c:plotArea>
    <c:plotVisOnly val="1"/>
  </c:chart>
  <c:printSettings>
    <c:headerFooter/>
    <c:pageMargins b="0.75000000000000444" l="0.70000000000000062" r="0.70000000000000062" t="0.75000000000000444"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UK!$A$6:$A$55</c:f>
              <c:numCache>
                <c:formatCode>dd\-mmm</c:formatCode>
                <c:ptCount val="50"/>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pt idx="45">
                  <c:v>43939</c:v>
                </c:pt>
                <c:pt idx="46">
                  <c:v>43940</c:v>
                </c:pt>
                <c:pt idx="47">
                  <c:v>43941</c:v>
                </c:pt>
                <c:pt idx="48">
                  <c:v>43942</c:v>
                </c:pt>
                <c:pt idx="49">
                  <c:v>43943</c:v>
                </c:pt>
              </c:numCache>
            </c:numRef>
          </c:cat>
          <c:val>
            <c:numRef>
              <c:f>UK!$G$6:$G$55</c:f>
              <c:numCache>
                <c:formatCode>#,##0</c:formatCode>
                <c:ptCount val="50"/>
                <c:pt idx="0">
                  <c:v>85</c:v>
                </c:pt>
                <c:pt idx="1">
                  <c:v>115</c:v>
                </c:pt>
                <c:pt idx="2">
                  <c:v>163</c:v>
                </c:pt>
                <c:pt idx="3">
                  <c:v>206</c:v>
                </c:pt>
                <c:pt idx="4">
                  <c:v>273</c:v>
                </c:pt>
                <c:pt idx="5">
                  <c:v>321</c:v>
                </c:pt>
                <c:pt idx="6">
                  <c:v>383</c:v>
                </c:pt>
                <c:pt idx="7">
                  <c:v>460</c:v>
                </c:pt>
                <c:pt idx="8">
                  <c:v>590</c:v>
                </c:pt>
                <c:pt idx="9">
                  <c:v>798</c:v>
                </c:pt>
                <c:pt idx="10">
                  <c:v>1140</c:v>
                </c:pt>
                <c:pt idx="11">
                  <c:v>1391</c:v>
                </c:pt>
                <c:pt idx="12">
                  <c:v>1543</c:v>
                </c:pt>
                <c:pt idx="13">
                  <c:v>1950</c:v>
                </c:pt>
                <c:pt idx="14">
                  <c:v>2626</c:v>
                </c:pt>
                <c:pt idx="15">
                  <c:v>3269</c:v>
                </c:pt>
                <c:pt idx="16">
                  <c:v>3983</c:v>
                </c:pt>
                <c:pt idx="17">
                  <c:v>5018</c:v>
                </c:pt>
                <c:pt idx="18">
                  <c:v>5683</c:v>
                </c:pt>
                <c:pt idx="19">
                  <c:v>6650</c:v>
                </c:pt>
                <c:pt idx="20">
                  <c:v>8077</c:v>
                </c:pt>
                <c:pt idx="21">
                  <c:v>9529</c:v>
                </c:pt>
                <c:pt idx="22">
                  <c:v>11658</c:v>
                </c:pt>
                <c:pt idx="23">
                  <c:v>14543</c:v>
                </c:pt>
                <c:pt idx="24">
                  <c:v>17089</c:v>
                </c:pt>
                <c:pt idx="25">
                  <c:v>19522</c:v>
                </c:pt>
                <c:pt idx="26">
                  <c:v>22141</c:v>
                </c:pt>
                <c:pt idx="27">
                  <c:v>25150</c:v>
                </c:pt>
                <c:pt idx="28">
                  <c:v>29474</c:v>
                </c:pt>
                <c:pt idx="29">
                  <c:v>33718</c:v>
                </c:pt>
                <c:pt idx="30">
                  <c:v>38168</c:v>
                </c:pt>
                <c:pt idx="31">
                  <c:v>41903</c:v>
                </c:pt>
                <c:pt idx="32">
                  <c:v>47806</c:v>
                </c:pt>
                <c:pt idx="33">
                  <c:v>51608</c:v>
                </c:pt>
                <c:pt idx="34">
                  <c:v>55242</c:v>
                </c:pt>
                <c:pt idx="35">
                  <c:v>60773</c:v>
                </c:pt>
                <c:pt idx="36">
                  <c:v>65077</c:v>
                </c:pt>
                <c:pt idx="37">
                  <c:v>73758</c:v>
                </c:pt>
                <c:pt idx="38">
                  <c:v>78991</c:v>
                </c:pt>
                <c:pt idx="39">
                  <c:v>84279</c:v>
                </c:pt>
                <c:pt idx="40">
                  <c:v>88621</c:v>
                </c:pt>
                <c:pt idx="41">
                  <c:v>93873</c:v>
                </c:pt>
                <c:pt idx="42">
                  <c:v>98476</c:v>
                </c:pt>
                <c:pt idx="43">
                  <c:v>103093</c:v>
                </c:pt>
                <c:pt idx="44">
                  <c:v>108692</c:v>
                </c:pt>
                <c:pt idx="45">
                  <c:v>114217</c:v>
                </c:pt>
                <c:pt idx="46">
                  <c:v>120067</c:v>
                </c:pt>
              </c:numCache>
            </c:numRef>
          </c:val>
        </c:ser>
        <c:gapWidth val="75"/>
        <c:overlap val="-25"/>
        <c:axId val="181041408"/>
        <c:axId val="181039872"/>
      </c:barChart>
      <c:lineChart>
        <c:grouping val="standard"/>
        <c:ser>
          <c:idx val="1"/>
          <c:order val="1"/>
          <c:tx>
            <c:strRef>
              <c:f>UK!$J$4</c:f>
              <c:strCache>
                <c:ptCount val="1"/>
                <c:pt idx="0">
                  <c:v>5DMA%</c:v>
                </c:pt>
              </c:strCache>
            </c:strRef>
          </c:tx>
          <c:marker>
            <c:symbol val="none"/>
          </c:marker>
          <c:trendline>
            <c:trendlineType val="poly"/>
            <c:order val="2"/>
          </c:trendline>
          <c:cat>
            <c:numRef>
              <c:f>UK!$A$11:$A$35</c:f>
              <c:numCache>
                <c:formatCode>dd\-mmm</c:formatCode>
                <c:ptCount val="2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numCache>
            </c:numRef>
          </c:cat>
          <c:val>
            <c:numRef>
              <c:f>UK!$J$6:$J$55</c:f>
              <c:numCache>
                <c:formatCode>0%</c:formatCode>
                <c:ptCount val="50"/>
                <c:pt idx="5">
                  <c:v>0.30704061121415749</c:v>
                </c:pt>
                <c:pt idx="6">
                  <c:v>0.27508165940913643</c:v>
                </c:pt>
                <c:pt idx="7">
                  <c:v>0.23181227582416647</c:v>
                </c:pt>
                <c:pt idx="8">
                  <c:v>0.23557327875828221</c:v>
                </c:pt>
                <c:pt idx="9">
                  <c:v>0.241033209645233</c:v>
                </c:pt>
                <c:pt idx="10">
                  <c:v>0.29158266019468354</c:v>
                </c:pt>
                <c:pt idx="11">
                  <c:v>0.29698846442488519</c:v>
                </c:pt>
                <c:pt idx="12">
                  <c:v>0.27863436787357532</c:v>
                </c:pt>
                <c:pt idx="13">
                  <c:v>0.27486700333808545</c:v>
                </c:pt>
                <c:pt idx="14">
                  <c:v>0.27369186209514756</c:v>
                </c:pt>
                <c:pt idx="15">
                  <c:v>0.23694939663981079</c:v>
                </c:pt>
                <c:pt idx="16">
                  <c:v>0.23659739243228989</c:v>
                </c:pt>
                <c:pt idx="17">
                  <c:v>0.26671348792295629</c:v>
                </c:pt>
                <c:pt idx="18">
                  <c:v>0.24046369682741356</c:v>
                </c:pt>
                <c:pt idx="19">
                  <c:v>0.20516168497921133</c:v>
                </c:pt>
                <c:pt idx="20">
                  <c:v>0.19910715795334508</c:v>
                </c:pt>
                <c:pt idx="21">
                  <c:v>0.19137801773734592</c:v>
                </c:pt>
                <c:pt idx="22">
                  <c:v>0.18409178838085136</c:v>
                </c:pt>
                <c:pt idx="23">
                  <c:v>0.20708111464298634</c:v>
                </c:pt>
                <c:pt idx="24">
                  <c:v>0.20806320167054176</c:v>
                </c:pt>
                <c:pt idx="25">
                  <c:v>0.19362036569066285</c:v>
                </c:pt>
                <c:pt idx="26">
                  <c:v>0.1844976896830724</c:v>
                </c:pt>
                <c:pt idx="27">
                  <c:v>0.16699338697351224</c:v>
                </c:pt>
                <c:pt idx="28">
                  <c:v>0.15188516309666697</c:v>
                </c:pt>
                <c:pt idx="29">
                  <c:v>0.14567001745973535</c:v>
                </c:pt>
                <c:pt idx="30">
                  <c:v>0.14359095732379829</c:v>
                </c:pt>
                <c:pt idx="31">
                  <c:v>0.13633105872142073</c:v>
                </c:pt>
                <c:pt idx="32">
                  <c:v>0.13732530826803163</c:v>
                </c:pt>
                <c:pt idx="33">
                  <c:v>0.11884557561096809</c:v>
                </c:pt>
                <c:pt idx="34">
                  <c:v>0.10413040062856305</c:v>
                </c:pt>
                <c:pt idx="35">
                  <c:v>9.7759622460646428E-2</c:v>
                </c:pt>
                <c:pt idx="36">
                  <c:v>9.2352438527933914E-2</c:v>
                </c:pt>
                <c:pt idx="37">
                  <c:v>9.0857009505264319E-2</c:v>
                </c:pt>
                <c:pt idx="38">
                  <c:v>8.9140703502343849E-2</c:v>
                </c:pt>
                <c:pt idx="39">
                  <c:v>8.844648269511772E-2</c:v>
                </c:pt>
                <c:pt idx="40">
                  <c:v>7.8725735410120512E-2</c:v>
                </c:pt>
                <c:pt idx="41">
                  <c:v>7.6414271795353539E-2</c:v>
                </c:pt>
                <c:pt idx="42">
                  <c:v>5.9541973837706319E-2</c:v>
                </c:pt>
                <c:pt idx="43">
                  <c:v>5.4729230630220949E-2</c:v>
                </c:pt>
                <c:pt idx="44">
                  <c:v>5.2202400733819099E-2</c:v>
                </c:pt>
                <c:pt idx="45">
                  <c:v>5.2064870658543594E-2</c:v>
                </c:pt>
                <c:pt idx="46">
                  <c:v>5.0455808520186718E-2</c:v>
                </c:pt>
              </c:numCache>
            </c:numRef>
          </c:val>
          <c:smooth val="1"/>
        </c:ser>
        <c:marker val="1"/>
        <c:axId val="181024256"/>
        <c:axId val="181025792"/>
      </c:lineChart>
      <c:catAx>
        <c:axId val="181024256"/>
        <c:scaling>
          <c:orientation val="minMax"/>
        </c:scaling>
        <c:axPos val="b"/>
        <c:numFmt formatCode="d/m" sourceLinked="0"/>
        <c:majorTickMark val="none"/>
        <c:tickLblPos val="nextTo"/>
        <c:txPr>
          <a:bodyPr rot="-5400000" vert="horz"/>
          <a:lstStyle/>
          <a:p>
            <a:pPr>
              <a:defRPr/>
            </a:pPr>
            <a:endParaRPr lang="en-US"/>
          </a:p>
        </c:txPr>
        <c:crossAx val="181025792"/>
        <c:crosses val="autoZero"/>
        <c:lblAlgn val="ctr"/>
        <c:lblOffset val="100"/>
      </c:catAx>
      <c:valAx>
        <c:axId val="181025792"/>
        <c:scaling>
          <c:orientation val="minMax"/>
          <c:min val="0"/>
        </c:scaling>
        <c:axPos val="l"/>
        <c:majorGridlines/>
        <c:numFmt formatCode="0%" sourceLinked="1"/>
        <c:majorTickMark val="none"/>
        <c:tickLblPos val="nextTo"/>
        <c:spPr>
          <a:ln w="9525">
            <a:noFill/>
          </a:ln>
        </c:spPr>
        <c:crossAx val="181024256"/>
        <c:crosses val="autoZero"/>
        <c:crossBetween val="between"/>
      </c:valAx>
      <c:valAx>
        <c:axId val="181039872"/>
        <c:scaling>
          <c:orientation val="minMax"/>
        </c:scaling>
        <c:axPos val="r"/>
        <c:numFmt formatCode="#,##0" sourceLinked="1"/>
        <c:tickLblPos val="nextTo"/>
        <c:crossAx val="181041408"/>
        <c:crosses val="max"/>
        <c:crossBetween val="between"/>
      </c:valAx>
      <c:dateAx>
        <c:axId val="181041408"/>
        <c:scaling>
          <c:orientation val="minMax"/>
        </c:scaling>
        <c:delete val="1"/>
        <c:axPos val="b"/>
        <c:numFmt formatCode="dd\-mmm" sourceLinked="1"/>
        <c:tickLblPos val="none"/>
        <c:crossAx val="181039872"/>
        <c:crosses val="autoZero"/>
        <c:auto val="1"/>
        <c:lblOffset val="100"/>
      </c:dateAx>
    </c:plotArea>
    <c:legend>
      <c:legendPos val="b"/>
      <c:layout/>
    </c:legend>
    <c:plotVisOnly val="1"/>
    <c:dispBlanksAs val="gap"/>
  </c:chart>
  <c:printSettings>
    <c:headerFooter/>
    <c:pageMargins b="0.75000000000000444" l="0.70000000000000062" r="0.70000000000000062" t="0.75000000000000444" header="0.30000000000000032" footer="0.30000000000000032"/>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UK!$E$3</c:f>
              <c:strCache>
                <c:ptCount val="1"/>
              </c:strCache>
            </c:strRef>
          </c:tx>
          <c:cat>
            <c:numRef>
              <c:f>UK!$A$6:$A$55</c:f>
              <c:numCache>
                <c:formatCode>dd\-mmm</c:formatCode>
                <c:ptCount val="50"/>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pt idx="45">
                  <c:v>43939</c:v>
                </c:pt>
                <c:pt idx="46">
                  <c:v>43940</c:v>
                </c:pt>
                <c:pt idx="47">
                  <c:v>43941</c:v>
                </c:pt>
                <c:pt idx="48">
                  <c:v>43942</c:v>
                </c:pt>
                <c:pt idx="49">
                  <c:v>43943</c:v>
                </c:pt>
              </c:numCache>
            </c:numRef>
          </c:cat>
          <c:val>
            <c:numRef>
              <c:f>UK!$D$6:$D$55</c:f>
              <c:numCache>
                <c:formatCode>#,##0</c:formatCode>
                <c:ptCount val="50"/>
                <c:pt idx="1">
                  <c:v>2424</c:v>
                </c:pt>
                <c:pt idx="2">
                  <c:v>1255</c:v>
                </c:pt>
                <c:pt idx="3">
                  <c:v>1122</c:v>
                </c:pt>
                <c:pt idx="4">
                  <c:v>2053</c:v>
                </c:pt>
                <c:pt idx="5">
                  <c:v>1447</c:v>
                </c:pt>
                <c:pt idx="6">
                  <c:v>1301</c:v>
                </c:pt>
                <c:pt idx="7">
                  <c:v>1215</c:v>
                </c:pt>
                <c:pt idx="8">
                  <c:v>1288</c:v>
                </c:pt>
                <c:pt idx="9">
                  <c:v>4007</c:v>
                </c:pt>
                <c:pt idx="10">
                  <c:v>4975</c:v>
                </c:pt>
                <c:pt idx="11">
                  <c:v>2533</c:v>
                </c:pt>
                <c:pt idx="12">
                  <c:v>3826</c:v>
                </c:pt>
                <c:pt idx="13">
                  <c:v>6337</c:v>
                </c:pt>
                <c:pt idx="14">
                  <c:v>5779</c:v>
                </c:pt>
                <c:pt idx="15">
                  <c:v>8400</c:v>
                </c:pt>
                <c:pt idx="16">
                  <c:v>2355</c:v>
                </c:pt>
                <c:pt idx="17">
                  <c:v>5842</c:v>
                </c:pt>
                <c:pt idx="18">
                  <c:v>5522</c:v>
                </c:pt>
                <c:pt idx="19">
                  <c:v>5605</c:v>
                </c:pt>
                <c:pt idx="20">
                  <c:v>6491</c:v>
                </c:pt>
                <c:pt idx="21">
                  <c:v>6583</c:v>
                </c:pt>
                <c:pt idx="22">
                  <c:v>7847</c:v>
                </c:pt>
                <c:pt idx="23">
                  <c:v>8911</c:v>
                </c:pt>
                <c:pt idx="24">
                  <c:v>6989</c:v>
                </c:pt>
                <c:pt idx="25">
                  <c:v>6971</c:v>
                </c:pt>
                <c:pt idx="26">
                  <c:v>7209</c:v>
                </c:pt>
                <c:pt idx="27">
                  <c:v>8240</c:v>
                </c:pt>
                <c:pt idx="28">
                  <c:v>9793</c:v>
                </c:pt>
                <c:pt idx="29">
                  <c:v>10215</c:v>
                </c:pt>
                <c:pt idx="30">
                  <c:v>10590</c:v>
                </c:pt>
                <c:pt idx="31">
                  <c:v>9406</c:v>
                </c:pt>
                <c:pt idx="32">
                  <c:v>12334</c:v>
                </c:pt>
                <c:pt idx="33">
                  <c:v>13313</c:v>
                </c:pt>
                <c:pt idx="34">
                  <c:v>4344</c:v>
                </c:pt>
                <c:pt idx="35">
                  <c:v>19527</c:v>
                </c:pt>
                <c:pt idx="36">
                  <c:v>10313</c:v>
                </c:pt>
                <c:pt idx="37">
                  <c:v>13584</c:v>
                </c:pt>
                <c:pt idx="38">
                  <c:v>12993</c:v>
                </c:pt>
                <c:pt idx="39">
                  <c:v>12776</c:v>
                </c:pt>
                <c:pt idx="40">
                  <c:v>8346</c:v>
                </c:pt>
                <c:pt idx="41">
                  <c:v>11879</c:v>
                </c:pt>
                <c:pt idx="42">
                  <c:v>11170</c:v>
                </c:pt>
                <c:pt idx="43">
                  <c:v>13839</c:v>
                </c:pt>
                <c:pt idx="44">
                  <c:v>13943</c:v>
                </c:pt>
                <c:pt idx="45">
                  <c:v>15472</c:v>
                </c:pt>
                <c:pt idx="46">
                  <c:v>15944</c:v>
                </c:pt>
              </c:numCache>
            </c:numRef>
          </c:val>
        </c:ser>
        <c:gapWidth val="75"/>
        <c:overlap val="-25"/>
        <c:axId val="181046272"/>
        <c:axId val="181224192"/>
      </c:barChart>
      <c:dateAx>
        <c:axId val="181046272"/>
        <c:scaling>
          <c:orientation val="minMax"/>
        </c:scaling>
        <c:axPos val="b"/>
        <c:numFmt formatCode="dd\-mmm" sourceLinked="1"/>
        <c:majorTickMark val="none"/>
        <c:tickLblPos val="nextTo"/>
        <c:crossAx val="181224192"/>
        <c:crosses val="autoZero"/>
        <c:auto val="1"/>
        <c:lblOffset val="100"/>
      </c:dateAx>
      <c:valAx>
        <c:axId val="181224192"/>
        <c:scaling>
          <c:orientation val="minMax"/>
        </c:scaling>
        <c:axPos val="l"/>
        <c:majorGridlines/>
        <c:numFmt formatCode="#,##0" sourceLinked="0"/>
        <c:majorTickMark val="none"/>
        <c:tickLblPos val="nextTo"/>
        <c:spPr>
          <a:ln w="9525">
            <a:noFill/>
          </a:ln>
        </c:spPr>
        <c:crossAx val="181046272"/>
        <c:crosses val="autoZero"/>
        <c:crossBetween val="between"/>
      </c:valAx>
    </c:plotArea>
    <c:plotVisOnly val="1"/>
  </c:chart>
  <c:printSettings>
    <c:headerFooter/>
    <c:pageMargins b="0.75000000000000422" l="0.70000000000000062" r="0.70000000000000062" t="0.75000000000000422"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UK!$E$3</c:f>
              <c:strCache>
                <c:ptCount val="1"/>
              </c:strCache>
            </c:strRef>
          </c:tx>
          <c:cat>
            <c:numRef>
              <c:f>UK!$A$6:$A$55</c:f>
              <c:numCache>
                <c:formatCode>dd\-mmm</c:formatCode>
                <c:ptCount val="50"/>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pt idx="45">
                  <c:v>43939</c:v>
                </c:pt>
                <c:pt idx="46">
                  <c:v>43940</c:v>
                </c:pt>
                <c:pt idx="47">
                  <c:v>43941</c:v>
                </c:pt>
                <c:pt idx="48">
                  <c:v>43942</c:v>
                </c:pt>
                <c:pt idx="49">
                  <c:v>43943</c:v>
                </c:pt>
              </c:numCache>
            </c:numRef>
          </c:cat>
          <c:val>
            <c:numRef>
              <c:f>UK!$H$6:$H$55</c:f>
              <c:numCache>
                <c:formatCode>#,##0</c:formatCode>
                <c:ptCount val="50"/>
                <c:pt idx="1">
                  <c:v>30</c:v>
                </c:pt>
                <c:pt idx="2">
                  <c:v>48</c:v>
                </c:pt>
                <c:pt idx="3">
                  <c:v>43</c:v>
                </c:pt>
                <c:pt idx="4">
                  <c:v>67</c:v>
                </c:pt>
                <c:pt idx="5">
                  <c:v>48</c:v>
                </c:pt>
                <c:pt idx="6">
                  <c:v>62</c:v>
                </c:pt>
                <c:pt idx="7">
                  <c:v>77</c:v>
                </c:pt>
                <c:pt idx="8">
                  <c:v>130</c:v>
                </c:pt>
                <c:pt idx="9">
                  <c:v>208</c:v>
                </c:pt>
                <c:pt idx="10">
                  <c:v>342</c:v>
                </c:pt>
                <c:pt idx="11">
                  <c:v>251</c:v>
                </c:pt>
                <c:pt idx="12">
                  <c:v>152</c:v>
                </c:pt>
                <c:pt idx="13">
                  <c:v>407</c:v>
                </c:pt>
                <c:pt idx="14">
                  <c:v>676</c:v>
                </c:pt>
                <c:pt idx="15">
                  <c:v>643</c:v>
                </c:pt>
                <c:pt idx="16">
                  <c:v>714</c:v>
                </c:pt>
                <c:pt idx="17">
                  <c:v>1035</c:v>
                </c:pt>
                <c:pt idx="18">
                  <c:v>665</c:v>
                </c:pt>
                <c:pt idx="19">
                  <c:v>967</c:v>
                </c:pt>
                <c:pt idx="20">
                  <c:v>1427</c:v>
                </c:pt>
                <c:pt idx="21">
                  <c:v>1452</c:v>
                </c:pt>
                <c:pt idx="22">
                  <c:v>2129</c:v>
                </c:pt>
                <c:pt idx="23">
                  <c:v>2885</c:v>
                </c:pt>
                <c:pt idx="24">
                  <c:v>2546</c:v>
                </c:pt>
                <c:pt idx="25">
                  <c:v>2433</c:v>
                </c:pt>
                <c:pt idx="26">
                  <c:v>2619</c:v>
                </c:pt>
                <c:pt idx="27">
                  <c:v>3009</c:v>
                </c:pt>
                <c:pt idx="28">
                  <c:v>4324</c:v>
                </c:pt>
                <c:pt idx="29">
                  <c:v>4244</c:v>
                </c:pt>
                <c:pt idx="30">
                  <c:v>4450</c:v>
                </c:pt>
                <c:pt idx="31">
                  <c:v>3735</c:v>
                </c:pt>
                <c:pt idx="32">
                  <c:v>5903</c:v>
                </c:pt>
                <c:pt idx="33">
                  <c:v>3802</c:v>
                </c:pt>
                <c:pt idx="34">
                  <c:v>3634</c:v>
                </c:pt>
                <c:pt idx="35">
                  <c:v>5531</c:v>
                </c:pt>
                <c:pt idx="36">
                  <c:v>4304</c:v>
                </c:pt>
                <c:pt idx="37">
                  <c:v>8681</c:v>
                </c:pt>
                <c:pt idx="38">
                  <c:v>5233</c:v>
                </c:pt>
                <c:pt idx="39">
                  <c:v>5288</c:v>
                </c:pt>
                <c:pt idx="40">
                  <c:v>4342</c:v>
                </c:pt>
                <c:pt idx="41">
                  <c:v>5252</c:v>
                </c:pt>
                <c:pt idx="42">
                  <c:v>4603</c:v>
                </c:pt>
                <c:pt idx="43">
                  <c:v>4617</c:v>
                </c:pt>
                <c:pt idx="44">
                  <c:v>5599</c:v>
                </c:pt>
                <c:pt idx="45">
                  <c:v>5525</c:v>
                </c:pt>
                <c:pt idx="46">
                  <c:v>5850</c:v>
                </c:pt>
              </c:numCache>
            </c:numRef>
          </c:val>
        </c:ser>
        <c:gapWidth val="75"/>
        <c:overlap val="-25"/>
        <c:axId val="181159040"/>
        <c:axId val="181160576"/>
      </c:barChart>
      <c:dateAx>
        <c:axId val="181159040"/>
        <c:scaling>
          <c:orientation val="minMax"/>
        </c:scaling>
        <c:axPos val="b"/>
        <c:numFmt formatCode="dd\-mmm" sourceLinked="1"/>
        <c:majorTickMark val="none"/>
        <c:tickLblPos val="nextTo"/>
        <c:crossAx val="181160576"/>
        <c:crosses val="autoZero"/>
        <c:auto val="1"/>
        <c:lblOffset val="100"/>
      </c:dateAx>
      <c:valAx>
        <c:axId val="181160576"/>
        <c:scaling>
          <c:orientation val="minMax"/>
        </c:scaling>
        <c:axPos val="l"/>
        <c:majorGridlines/>
        <c:numFmt formatCode="#,##0" sourceLinked="0"/>
        <c:majorTickMark val="none"/>
        <c:tickLblPos val="nextTo"/>
        <c:spPr>
          <a:ln w="9525">
            <a:noFill/>
          </a:ln>
        </c:spPr>
        <c:crossAx val="181159040"/>
        <c:crosses val="autoZero"/>
        <c:crossBetween val="between"/>
      </c:valAx>
    </c:plotArea>
    <c:plotVisOnly val="1"/>
  </c:chart>
  <c:printSettings>
    <c:headerFooter/>
    <c:pageMargins b="0.75000000000000444" l="0.70000000000000062" r="0.70000000000000062" t="0.75000000000000444"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UK!$A$11:$A$55</c:f>
              <c:numCache>
                <c:formatCode>dd\-mmm</c:formatCode>
                <c:ptCount val="4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numCache>
            </c:numRef>
          </c:cat>
          <c:val>
            <c:numRef>
              <c:f>UK!$L$11:$L$55</c:f>
              <c:numCache>
                <c:formatCode>#,##0</c:formatCode>
                <c:ptCount val="45"/>
                <c:pt idx="0">
                  <c:v>5</c:v>
                </c:pt>
                <c:pt idx="1">
                  <c:v>6</c:v>
                </c:pt>
                <c:pt idx="2">
                  <c:v>8</c:v>
                </c:pt>
                <c:pt idx="3">
                  <c:v>10</c:v>
                </c:pt>
                <c:pt idx="4">
                  <c:v>11</c:v>
                </c:pt>
                <c:pt idx="5">
                  <c:v>21</c:v>
                </c:pt>
                <c:pt idx="6">
                  <c:v>35</c:v>
                </c:pt>
                <c:pt idx="7">
                  <c:v>55</c:v>
                </c:pt>
                <c:pt idx="8">
                  <c:v>71</c:v>
                </c:pt>
                <c:pt idx="9">
                  <c:v>104</c:v>
                </c:pt>
                <c:pt idx="10">
                  <c:v>144</c:v>
                </c:pt>
                <c:pt idx="11">
                  <c:v>177</c:v>
                </c:pt>
                <c:pt idx="12">
                  <c:v>233</c:v>
                </c:pt>
                <c:pt idx="13">
                  <c:v>281</c:v>
                </c:pt>
                <c:pt idx="14">
                  <c:v>335</c:v>
                </c:pt>
                <c:pt idx="15">
                  <c:v>422</c:v>
                </c:pt>
                <c:pt idx="16">
                  <c:v>465</c:v>
                </c:pt>
                <c:pt idx="17">
                  <c:v>578</c:v>
                </c:pt>
                <c:pt idx="18">
                  <c:v>759</c:v>
                </c:pt>
                <c:pt idx="19">
                  <c:v>1019</c:v>
                </c:pt>
                <c:pt idx="20">
                  <c:v>1228</c:v>
                </c:pt>
                <c:pt idx="21">
                  <c:v>1408</c:v>
                </c:pt>
                <c:pt idx="22">
                  <c:v>1789</c:v>
                </c:pt>
                <c:pt idx="23">
                  <c:v>2352</c:v>
                </c:pt>
                <c:pt idx="24">
                  <c:v>2921</c:v>
                </c:pt>
                <c:pt idx="25">
                  <c:v>3605</c:v>
                </c:pt>
                <c:pt idx="26">
                  <c:v>4313</c:v>
                </c:pt>
                <c:pt idx="27">
                  <c:v>4932</c:v>
                </c:pt>
                <c:pt idx="28">
                  <c:v>5373</c:v>
                </c:pt>
                <c:pt idx="29">
                  <c:v>6159</c:v>
                </c:pt>
                <c:pt idx="30">
                  <c:v>7097</c:v>
                </c:pt>
                <c:pt idx="31">
                  <c:v>7978</c:v>
                </c:pt>
                <c:pt idx="32">
                  <c:v>8958</c:v>
                </c:pt>
                <c:pt idx="33">
                  <c:v>9875</c:v>
                </c:pt>
                <c:pt idx="34">
                  <c:v>10612</c:v>
                </c:pt>
                <c:pt idx="35">
                  <c:v>11329</c:v>
                </c:pt>
                <c:pt idx="36">
                  <c:v>12107</c:v>
                </c:pt>
                <c:pt idx="37">
                  <c:v>12868</c:v>
                </c:pt>
                <c:pt idx="38">
                  <c:v>13729</c:v>
                </c:pt>
                <c:pt idx="39">
                  <c:v>14576</c:v>
                </c:pt>
                <c:pt idx="40">
                  <c:v>15464</c:v>
                </c:pt>
                <c:pt idx="41">
                  <c:v>16060</c:v>
                </c:pt>
              </c:numCache>
            </c:numRef>
          </c:val>
        </c:ser>
        <c:gapWidth val="75"/>
        <c:overlap val="-25"/>
        <c:axId val="181276672"/>
        <c:axId val="181258496"/>
      </c:barChart>
      <c:lineChart>
        <c:grouping val="standard"/>
        <c:ser>
          <c:idx val="1"/>
          <c:order val="1"/>
          <c:tx>
            <c:strRef>
              <c:f>UK!$O$4</c:f>
              <c:strCache>
                <c:ptCount val="1"/>
                <c:pt idx="0">
                  <c:v>5DMA%</c:v>
                </c:pt>
              </c:strCache>
            </c:strRef>
          </c:tx>
          <c:marker>
            <c:symbol val="none"/>
          </c:marker>
          <c:trendline>
            <c:trendlineType val="poly"/>
            <c:order val="2"/>
          </c:trendline>
          <c:cat>
            <c:numRef>
              <c:f>UK!$A$11:$A$29</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UK!$O$11:$O$55</c:f>
              <c:numCache>
                <c:formatCode>0%</c:formatCode>
                <c:ptCount val="45"/>
                <c:pt idx="0">
                  <c:v>0.5</c:v>
                </c:pt>
                <c:pt idx="1">
                  <c:v>0.54</c:v>
                </c:pt>
                <c:pt idx="2">
                  <c:v>0.60666666666666669</c:v>
                </c:pt>
                <c:pt idx="3">
                  <c:v>0.45666666666666667</c:v>
                </c:pt>
                <c:pt idx="4">
                  <c:v>0.47666666666666668</c:v>
                </c:pt>
                <c:pt idx="5">
                  <c:v>0.35848484848484852</c:v>
                </c:pt>
                <c:pt idx="6">
                  <c:v>0.45181818181818184</c:v>
                </c:pt>
                <c:pt idx="7">
                  <c:v>0.49943722943722946</c:v>
                </c:pt>
                <c:pt idx="8">
                  <c:v>0.50761904761904764</c:v>
                </c:pt>
                <c:pt idx="9">
                  <c:v>0.58057679409792085</c:v>
                </c:pt>
                <c:pt idx="10">
                  <c:v>0.47568168920281606</c:v>
                </c:pt>
                <c:pt idx="11">
                  <c:v>0.38818168920281598</c:v>
                </c:pt>
                <c:pt idx="12">
                  <c:v>0.33717281107529379</c:v>
                </c:pt>
                <c:pt idx="13">
                  <c:v>0.32019270963167301</c:v>
                </c:pt>
                <c:pt idx="14">
                  <c:v>0.2656691268538674</c:v>
                </c:pt>
                <c:pt idx="15">
                  <c:v>0.24068634843825315</c:v>
                </c:pt>
                <c:pt idx="16">
                  <c:v>0.21523216202435108</c:v>
                </c:pt>
                <c:pt idx="17">
                  <c:v>0.2005574764037934</c:v>
                </c:pt>
                <c:pt idx="18">
                  <c:v>0.22198551745106312</c:v>
                </c:pt>
                <c:pt idx="19">
                  <c:v>0.25206255269597705</c:v>
                </c:pt>
                <c:pt idx="20">
                  <c:v>0.24114286262816109</c:v>
                </c:pt>
                <c:pt idx="21">
                  <c:v>0.2500796766207819</c:v>
                </c:pt>
                <c:pt idx="22">
                  <c:v>0.25559684426496571</c:v>
                </c:pt>
                <c:pt idx="23">
                  <c:v>0.25590727652980599</c:v>
                </c:pt>
                <c:pt idx="24">
                  <c:v>0.23578043132532106</c:v>
                </c:pt>
                <c:pt idx="25">
                  <c:v>0.24159309916092253</c:v>
                </c:pt>
                <c:pt idx="26">
                  <c:v>0.25155591772182462</c:v>
                </c:pt>
                <c:pt idx="27">
                  <c:v>0.22614051792628054</c:v>
                </c:pt>
                <c:pt idx="28">
                  <c:v>0.18108353955480522</c:v>
                </c:pt>
                <c:pt idx="29">
                  <c:v>0.16195658391492782</c:v>
                </c:pt>
                <c:pt idx="30">
                  <c:v>0.14558279781665645</c:v>
                </c:pt>
                <c:pt idx="31">
                  <c:v>0.13113141019941588</c:v>
                </c:pt>
                <c:pt idx="32">
                  <c:v>0.12699505260532029</c:v>
                </c:pt>
                <c:pt idx="33">
                  <c:v>0.12958516086397426</c:v>
                </c:pt>
                <c:pt idx="34">
                  <c:v>0.11525434504083605</c:v>
                </c:pt>
                <c:pt idx="35">
                  <c:v>9.8307859010108786E-2</c:v>
                </c:pt>
                <c:pt idx="36">
                  <c:v>8.7215130407992086E-2</c:v>
                </c:pt>
                <c:pt idx="37">
                  <c:v>7.5218809394454092E-2</c:v>
                </c:pt>
                <c:pt idx="38">
                  <c:v>6.8127522406921409E-2</c:v>
                </c:pt>
                <c:pt idx="39">
                  <c:v>6.5539784909560653E-2</c:v>
                </c:pt>
                <c:pt idx="40">
                  <c:v>6.421119349657127E-2</c:v>
                </c:pt>
                <c:pt idx="41">
                  <c:v>5.8184755799104648E-2</c:v>
                </c:pt>
              </c:numCache>
            </c:numRef>
          </c:val>
          <c:smooth val="1"/>
        </c:ser>
        <c:marker val="1"/>
        <c:axId val="181222400"/>
        <c:axId val="181256960"/>
      </c:lineChart>
      <c:catAx>
        <c:axId val="181222400"/>
        <c:scaling>
          <c:orientation val="minMax"/>
        </c:scaling>
        <c:axPos val="b"/>
        <c:numFmt formatCode="d/m" sourceLinked="0"/>
        <c:majorTickMark val="none"/>
        <c:tickLblPos val="nextTo"/>
        <c:txPr>
          <a:bodyPr rot="-5400000" vert="horz"/>
          <a:lstStyle/>
          <a:p>
            <a:pPr>
              <a:defRPr/>
            </a:pPr>
            <a:endParaRPr lang="en-US"/>
          </a:p>
        </c:txPr>
        <c:crossAx val="181256960"/>
        <c:crosses val="autoZero"/>
        <c:lblAlgn val="ctr"/>
        <c:lblOffset val="100"/>
      </c:catAx>
      <c:valAx>
        <c:axId val="181256960"/>
        <c:scaling>
          <c:orientation val="minMax"/>
        </c:scaling>
        <c:axPos val="l"/>
        <c:majorGridlines/>
        <c:numFmt formatCode="0%" sourceLinked="1"/>
        <c:majorTickMark val="none"/>
        <c:tickLblPos val="nextTo"/>
        <c:spPr>
          <a:ln w="9525">
            <a:noFill/>
          </a:ln>
        </c:spPr>
        <c:crossAx val="181222400"/>
        <c:crosses val="autoZero"/>
        <c:crossBetween val="between"/>
      </c:valAx>
      <c:valAx>
        <c:axId val="181258496"/>
        <c:scaling>
          <c:orientation val="minMax"/>
        </c:scaling>
        <c:axPos val="r"/>
        <c:numFmt formatCode="#,##0" sourceLinked="1"/>
        <c:tickLblPos val="nextTo"/>
        <c:crossAx val="181276672"/>
        <c:crosses val="max"/>
        <c:crossBetween val="between"/>
      </c:valAx>
      <c:dateAx>
        <c:axId val="181276672"/>
        <c:scaling>
          <c:orientation val="minMax"/>
        </c:scaling>
        <c:delete val="1"/>
        <c:axPos val="b"/>
        <c:numFmt formatCode="dd\-mmm" sourceLinked="1"/>
        <c:tickLblPos val="none"/>
        <c:crossAx val="181258496"/>
        <c:crosses val="autoZero"/>
        <c:auto val="1"/>
        <c:lblOffset val="100"/>
      </c:dateAx>
    </c:plotArea>
    <c:legend>
      <c:legendPos val="b"/>
      <c:layout/>
    </c:legend>
    <c:plotVisOnly val="1"/>
    <c:dispBlanksAs val="gap"/>
  </c:chart>
  <c:printSettings>
    <c:headerFooter/>
    <c:pageMargins b="0.75000000000000444" l="0.70000000000000062" r="0.70000000000000062" t="0.75000000000000444"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5" Type="http://schemas.openxmlformats.org/officeDocument/2006/relationships/chart" Target="../charts/chart20.xml"/><Relationship Id="rId4"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22</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52</xdr:row>
      <xdr:rowOff>53340</xdr:rowOff>
    </xdr:from>
    <xdr:to>
      <xdr:col>11</xdr:col>
      <xdr:colOff>464820</xdr:colOff>
      <xdr:row>70</xdr:row>
      <xdr:rowOff>114300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52</xdr:row>
      <xdr:rowOff>45720</xdr:rowOff>
    </xdr:from>
    <xdr:to>
      <xdr:col>20</xdr:col>
      <xdr:colOff>434340</xdr:colOff>
      <xdr:row>70</xdr:row>
      <xdr:rowOff>91440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23</xdr:row>
      <xdr:rowOff>15240</xdr:rowOff>
    </xdr:from>
    <xdr:to>
      <xdr:col>28</xdr:col>
      <xdr:colOff>388620</xdr:colOff>
      <xdr:row>42</xdr:row>
      <xdr:rowOff>83820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52</xdr:row>
      <xdr:rowOff>38100</xdr:rowOff>
    </xdr:from>
    <xdr:to>
      <xdr:col>28</xdr:col>
      <xdr:colOff>396240</xdr:colOff>
      <xdr:row>70</xdr:row>
      <xdr:rowOff>83820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76200</xdr:colOff>
      <xdr:row>50</xdr:row>
      <xdr:rowOff>175259</xdr:rowOff>
    </xdr:from>
    <xdr:to>
      <xdr:col>2</xdr:col>
      <xdr:colOff>371475</xdr:colOff>
      <xdr:row>74</xdr:row>
      <xdr:rowOff>47625</xdr:rowOff>
    </xdr:to>
    <xdr:sp macro="" textlink="">
      <xdr:nvSpPr>
        <xdr:cNvPr id="8" name="TextBox 7"/>
        <xdr:cNvSpPr txBox="1"/>
      </xdr:nvSpPr>
      <xdr:spPr>
        <a:xfrm>
          <a:off x="76200" y="8928734"/>
          <a:ext cx="1762125" cy="44443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1100"/>
            <a:t>Note:</a:t>
          </a:r>
        </a:p>
        <a:p>
          <a:r>
            <a:rPr lang="en-GB" sz="1100"/>
            <a:t>%</a:t>
          </a:r>
          <a:r>
            <a:rPr lang="en-GB" sz="1100" baseline="0"/>
            <a:t> Increase is the percentage increase in cases|deaths from one day to the next.</a:t>
          </a:r>
        </a:p>
        <a:p>
          <a:r>
            <a:rPr lang="en-GB" sz="1100" baseline="0"/>
            <a:t>5DMA% is the rolling average of the last 5 values of "Increase %" - that is, the average of the percentage point increases for that rolling period (this data is more smooth than the individual daily increases, as it absorbs day to day fluctuations).  If we see a decrease in % point value over time, this represents slowing from exponential growth (i.e. the top part of the bell curve)</a:t>
          </a:r>
          <a:endParaRPr lang="en-GB" sz="1100"/>
        </a:p>
      </xdr:txBody>
    </xdr:sp>
    <xdr:clientData/>
  </xdr:twoCellAnchor>
</xdr:wsDr>
</file>

<file path=xl/drawings/drawing2.xml><?xml version="1.0" encoding="utf-8"?>
<c:userShapes xmlns:c="http://schemas.openxmlformats.org/drawingml/2006/chart">
  <cdr:relSizeAnchor xmlns:cdr="http://schemas.openxmlformats.org/drawingml/2006/chartDrawing">
    <cdr:from>
      <cdr:x>0.19103</cdr:x>
      <cdr:y>0.65065</cdr:y>
    </cdr:from>
    <cdr:to>
      <cdr:x>0.20733</cdr:x>
      <cdr:y>0.81502</cdr:y>
    </cdr:to>
    <cdr:sp macro="" textlink="">
      <cdr:nvSpPr>
        <cdr:cNvPr id="2" name="Rectangle 1"/>
        <cdr:cNvSpPr/>
      </cdr:nvSpPr>
      <cdr:spPr>
        <a:xfrm xmlns:a="http://schemas.openxmlformats.org/drawingml/2006/main">
          <a:off x="1458540" y="2399639"/>
          <a:ext cx="124455" cy="606210"/>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p xmlns:a="http://schemas.openxmlformats.org/drawingml/2006/main">
          <a:pPr algn="ctr"/>
          <a:r>
            <a:rPr lang="en-US" sz="2400" b="1" cap="none" spc="0">
              <a:ln w="18000">
                <a:solidFill>
                  <a:schemeClr val="accent2">
                    <a:satMod val="140000"/>
                  </a:schemeClr>
                </a:solidFill>
                <a:prstDash val="solid"/>
                <a:miter lim="800000"/>
              </a:ln>
              <a:noFill/>
              <a:effectLst>
                <a:outerShdw blurRad="25500" dist="23000" dir="7020000" algn="tl">
                  <a:srgbClr val="000000">
                    <a:alpha val="50000"/>
                  </a:srgbClr>
                </a:outerShdw>
              </a:effectLst>
            </a:rPr>
            <a:t>L</a:t>
          </a:r>
        </a:p>
      </cdr:txBody>
    </cdr:sp>
  </cdr:relSizeAnchor>
</c:userShapes>
</file>

<file path=xl/drawings/drawing3.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27</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56</xdr:row>
      <xdr:rowOff>139065</xdr:rowOff>
    </xdr:from>
    <xdr:to>
      <xdr:col>11</xdr:col>
      <xdr:colOff>464820</xdr:colOff>
      <xdr:row>75</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56</xdr:row>
      <xdr:rowOff>131445</xdr:rowOff>
    </xdr:from>
    <xdr:to>
      <xdr:col>20</xdr:col>
      <xdr:colOff>434340</xdr:colOff>
      <xdr:row>74</xdr:row>
      <xdr:rowOff>177165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28</xdr:row>
      <xdr:rowOff>15240</xdr:rowOff>
    </xdr:from>
    <xdr:to>
      <xdr:col>28</xdr:col>
      <xdr:colOff>388620</xdr:colOff>
      <xdr:row>47</xdr:row>
      <xdr:rowOff>83820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56</xdr:row>
      <xdr:rowOff>123825</xdr:rowOff>
    </xdr:from>
    <xdr:to>
      <xdr:col>28</xdr:col>
      <xdr:colOff>396240</xdr:colOff>
      <xdr:row>74</xdr:row>
      <xdr:rowOff>169545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0.29515</cdr:x>
      <cdr:y>0.73245</cdr:y>
    </cdr:from>
    <cdr:to>
      <cdr:x>0.31511</cdr:x>
      <cdr:y>0.85933</cdr:y>
    </cdr:to>
    <cdr:sp macro="" textlink="">
      <cdr:nvSpPr>
        <cdr:cNvPr id="3" name="Rectangle 2"/>
        <cdr:cNvSpPr/>
      </cdr:nvSpPr>
      <cdr:spPr>
        <a:xfrm xmlns:a="http://schemas.openxmlformats.org/drawingml/2006/main">
          <a:off x="2253559" y="3398993"/>
          <a:ext cx="152400" cy="588797"/>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2400" b="1" cap="none" spc="0">
              <a:ln w="18000">
                <a:solidFill>
                  <a:srgbClr val="C0504D">
                    <a:satMod val="140000"/>
                  </a:srgbClr>
                </a:solidFill>
                <a:prstDash val="solid"/>
                <a:miter lim="800000"/>
              </a:ln>
              <a:noFill/>
              <a:effectLst>
                <a:outerShdw blurRad="25500" dist="23000" dir="7020000" algn="tl">
                  <a:srgbClr val="000000">
                    <a:alpha val="50000"/>
                  </a:srgbClr>
                </a:outerShdw>
              </a:effectLst>
            </a:rPr>
            <a:t>L</a:t>
          </a:r>
        </a:p>
      </cdr:txBody>
    </cdr:sp>
  </cdr:relSizeAnchor>
</c:userShapes>
</file>

<file path=xl/drawings/drawing5.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36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65</xdr:row>
      <xdr:rowOff>120015</xdr:rowOff>
    </xdr:from>
    <xdr:to>
      <xdr:col>11</xdr:col>
      <xdr:colOff>464820</xdr:colOff>
      <xdr:row>83</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65</xdr:row>
      <xdr:rowOff>112395</xdr:rowOff>
    </xdr:from>
    <xdr:to>
      <xdr:col>20</xdr:col>
      <xdr:colOff>434340</xdr:colOff>
      <xdr:row>83</xdr:row>
      <xdr:rowOff>158115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37</xdr:row>
      <xdr:rowOff>15240</xdr:rowOff>
    </xdr:from>
    <xdr:to>
      <xdr:col>28</xdr:col>
      <xdr:colOff>388620</xdr:colOff>
      <xdr:row>56</xdr:row>
      <xdr:rowOff>83820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65</xdr:row>
      <xdr:rowOff>104775</xdr:rowOff>
    </xdr:from>
    <xdr:to>
      <xdr:col>28</xdr:col>
      <xdr:colOff>396240</xdr:colOff>
      <xdr:row>83</xdr:row>
      <xdr:rowOff>150495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0.26215</cdr:x>
      <cdr:y>0.74724</cdr:y>
    </cdr:from>
    <cdr:to>
      <cdr:x>0.27845</cdr:x>
      <cdr:y>0.91161</cdr:y>
    </cdr:to>
    <cdr:sp macro="" textlink="">
      <cdr:nvSpPr>
        <cdr:cNvPr id="2" name="Rectangle 1"/>
        <cdr:cNvSpPr/>
      </cdr:nvSpPr>
      <cdr:spPr>
        <a:xfrm xmlns:a="http://schemas.openxmlformats.org/drawingml/2006/main">
          <a:off x="2001559" y="4748778"/>
          <a:ext cx="124454" cy="1044584"/>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p xmlns:a="http://schemas.openxmlformats.org/drawingml/2006/main">
          <a:pPr algn="ctr"/>
          <a:r>
            <a:rPr lang="en-US" sz="2400" b="1" cap="none" spc="0">
              <a:ln w="18000">
                <a:solidFill>
                  <a:schemeClr val="accent2">
                    <a:satMod val="140000"/>
                  </a:schemeClr>
                </a:solidFill>
                <a:prstDash val="solid"/>
                <a:miter lim="800000"/>
              </a:ln>
              <a:noFill/>
              <a:effectLst>
                <a:outerShdw blurRad="25500" dist="23000" dir="7020000" algn="tl">
                  <a:srgbClr val="000000">
                    <a:alpha val="50000"/>
                  </a:srgbClr>
                </a:outerShdw>
              </a:effectLst>
            </a:rPr>
            <a:t>L</a:t>
          </a:r>
        </a:p>
      </cdr:txBody>
    </cdr:sp>
  </cdr:relSizeAnchor>
</c:userShapes>
</file>

<file path=xl/drawings/drawing7.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27</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56</xdr:row>
      <xdr:rowOff>139065</xdr:rowOff>
    </xdr:from>
    <xdr:to>
      <xdr:col>11</xdr:col>
      <xdr:colOff>464820</xdr:colOff>
      <xdr:row>75</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56</xdr:row>
      <xdr:rowOff>131445</xdr:rowOff>
    </xdr:from>
    <xdr:to>
      <xdr:col>20</xdr:col>
      <xdr:colOff>434340</xdr:colOff>
      <xdr:row>74</xdr:row>
      <xdr:rowOff>177165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28</xdr:row>
      <xdr:rowOff>15240</xdr:rowOff>
    </xdr:from>
    <xdr:to>
      <xdr:col>28</xdr:col>
      <xdr:colOff>388620</xdr:colOff>
      <xdr:row>47</xdr:row>
      <xdr:rowOff>83820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56</xdr:row>
      <xdr:rowOff>123825</xdr:rowOff>
    </xdr:from>
    <xdr:to>
      <xdr:col>28</xdr:col>
      <xdr:colOff>396240</xdr:colOff>
      <xdr:row>74</xdr:row>
      <xdr:rowOff>169545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pcm-dpc/COVID-19/blob/master/dati-andamento-nazionale/dpc-covid19-ita-andamento-nazionale.csv" TargetMode="External"/><Relationship Id="rId7" Type="http://schemas.openxmlformats.org/officeDocument/2006/relationships/comments" Target="../comments1.xml"/><Relationship Id="rId2" Type="http://schemas.openxmlformats.org/officeDocument/2006/relationships/hyperlink" Target="https://www.gov.uk/guidance/coronavirus-covid-19-information-for-the-public" TargetMode="External"/><Relationship Id="rId1" Type="http://schemas.openxmlformats.org/officeDocument/2006/relationships/hyperlink" Target="https://www.sozialministerium.at/Informationen-zum-Coronavirus/Neuartiges-Coronavirus-(2019-nCov).html"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data.humdata.org/dataset/novel-coronavirus-2019-ncov-cases"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www.sozialministerium.at/Informationen-zum-Coronavirus/Neuartiges-Coronavirus-(2019-nCov).html"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gov.uk/guidance/coronavirus-covid-19-information-for-the-public"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hyperlink" Target="https://github.com/pcm-dpc/COVID-19/blob/master/dati-andamento-nazionale/dpc-covid19-ita-andamento-nazionale.csv"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5.bin"/><Relationship Id="rId1" Type="http://schemas.openxmlformats.org/officeDocument/2006/relationships/hyperlink" Target="https://experience.arcgis.com/experience/09f821667ce64bf7be6f9f87457ed9aa"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dimension ref="A1:H205"/>
  <sheetViews>
    <sheetView topLeftCell="A76" zoomScaleNormal="100" workbookViewId="0">
      <selection activeCell="E50" sqref="E50"/>
    </sheetView>
  </sheetViews>
  <sheetFormatPr defaultRowHeight="15"/>
  <cols>
    <col min="1" max="1" width="14.7109375" customWidth="1"/>
    <col min="2" max="2" width="14.7109375" style="21" customWidth="1"/>
    <col min="3" max="6" width="14.7109375" style="2" customWidth="1"/>
  </cols>
  <sheetData>
    <row r="1" spans="1:8" s="7" customFormat="1">
      <c r="A1" s="7" t="s">
        <v>18</v>
      </c>
      <c r="B1" s="20" t="s">
        <v>0</v>
      </c>
      <c r="C1" s="9" t="s">
        <v>21</v>
      </c>
      <c r="D1" s="9" t="s">
        <v>19</v>
      </c>
      <c r="E1" s="9" t="s">
        <v>20</v>
      </c>
      <c r="F1" s="9" t="s">
        <v>22</v>
      </c>
    </row>
    <row r="3" spans="1:8">
      <c r="A3" t="s">
        <v>23</v>
      </c>
      <c r="B3" s="21">
        <v>43894</v>
      </c>
      <c r="C3" s="2">
        <v>16659</v>
      </c>
      <c r="D3" s="2">
        <v>85</v>
      </c>
      <c r="E3" s="2">
        <v>0</v>
      </c>
      <c r="H3" s="12" t="s">
        <v>11</v>
      </c>
    </row>
    <row r="4" spans="1:8">
      <c r="A4" t="s">
        <v>23</v>
      </c>
      <c r="B4" s="21">
        <v>43895</v>
      </c>
      <c r="C4" s="2">
        <v>19083</v>
      </c>
      <c r="D4" s="2">
        <v>115</v>
      </c>
      <c r="E4" s="2">
        <v>0</v>
      </c>
    </row>
    <row r="5" spans="1:8">
      <c r="A5" t="s">
        <v>23</v>
      </c>
      <c r="B5" s="21">
        <v>43896</v>
      </c>
      <c r="C5" s="2">
        <v>20338</v>
      </c>
      <c r="D5" s="2">
        <v>163</v>
      </c>
      <c r="E5" s="2">
        <v>1</v>
      </c>
    </row>
    <row r="6" spans="1:8">
      <c r="A6" t="s">
        <v>23</v>
      </c>
      <c r="B6" s="21">
        <v>43897</v>
      </c>
      <c r="C6" s="2">
        <v>21460</v>
      </c>
      <c r="D6" s="2">
        <v>206</v>
      </c>
      <c r="E6" s="2">
        <v>2</v>
      </c>
    </row>
    <row r="7" spans="1:8">
      <c r="A7" t="s">
        <v>23</v>
      </c>
      <c r="B7" s="21">
        <v>43898</v>
      </c>
      <c r="C7" s="2">
        <v>23513</v>
      </c>
      <c r="D7" s="2">
        <v>273</v>
      </c>
      <c r="E7" s="2">
        <v>2</v>
      </c>
    </row>
    <row r="8" spans="1:8">
      <c r="A8" t="s">
        <v>23</v>
      </c>
      <c r="B8" s="21">
        <v>43899</v>
      </c>
      <c r="C8" s="2">
        <v>24960</v>
      </c>
      <c r="D8" s="2">
        <v>321</v>
      </c>
      <c r="E8">
        <v>5</v>
      </c>
    </row>
    <row r="9" spans="1:8">
      <c r="A9" t="s">
        <v>23</v>
      </c>
      <c r="B9" s="21">
        <v>43900</v>
      </c>
      <c r="C9" s="2">
        <v>26261</v>
      </c>
      <c r="D9" s="2">
        <v>383</v>
      </c>
      <c r="E9">
        <v>6</v>
      </c>
    </row>
    <row r="10" spans="1:8">
      <c r="A10" t="s">
        <v>23</v>
      </c>
      <c r="B10" s="21">
        <v>43901</v>
      </c>
      <c r="C10" s="2">
        <v>27476</v>
      </c>
      <c r="D10" s="2">
        <v>460</v>
      </c>
      <c r="E10">
        <v>8</v>
      </c>
    </row>
    <row r="11" spans="1:8">
      <c r="A11" t="s">
        <v>23</v>
      </c>
      <c r="B11" s="21">
        <v>43902</v>
      </c>
      <c r="C11" s="2">
        <v>28764</v>
      </c>
      <c r="D11" s="2">
        <v>590</v>
      </c>
      <c r="E11">
        <v>10</v>
      </c>
    </row>
    <row r="12" spans="1:8">
      <c r="A12" t="s">
        <v>23</v>
      </c>
      <c r="B12" s="21">
        <v>43903</v>
      </c>
      <c r="C12" s="2">
        <v>32771</v>
      </c>
      <c r="D12" s="2">
        <v>798</v>
      </c>
      <c r="E12">
        <v>11</v>
      </c>
    </row>
    <row r="13" spans="1:8">
      <c r="A13" t="s">
        <v>23</v>
      </c>
      <c r="B13" s="21">
        <v>43904</v>
      </c>
      <c r="C13" s="2">
        <v>37746</v>
      </c>
      <c r="D13" s="2">
        <v>1140</v>
      </c>
      <c r="E13">
        <v>21</v>
      </c>
    </row>
    <row r="14" spans="1:8">
      <c r="A14" t="s">
        <v>23</v>
      </c>
      <c r="B14" s="21">
        <v>43905</v>
      </c>
      <c r="C14" s="2">
        <v>40279</v>
      </c>
      <c r="D14" s="2">
        <v>1391</v>
      </c>
      <c r="E14">
        <v>35</v>
      </c>
    </row>
    <row r="15" spans="1:8">
      <c r="A15" t="s">
        <v>23</v>
      </c>
      <c r="B15" s="21">
        <v>43906</v>
      </c>
      <c r="C15" s="2">
        <v>44105</v>
      </c>
      <c r="D15" s="2">
        <v>1543</v>
      </c>
      <c r="E15">
        <v>55</v>
      </c>
    </row>
    <row r="16" spans="1:8">
      <c r="A16" t="s">
        <v>23</v>
      </c>
      <c r="B16" s="21">
        <v>43907</v>
      </c>
      <c r="C16" s="2">
        <v>50442</v>
      </c>
      <c r="D16" s="2">
        <v>1950</v>
      </c>
      <c r="E16">
        <v>71</v>
      </c>
    </row>
    <row r="17" spans="1:5">
      <c r="A17" t="s">
        <v>23</v>
      </c>
      <c r="B17" s="21">
        <v>43908</v>
      </c>
      <c r="C17" s="2">
        <v>56221</v>
      </c>
      <c r="D17" s="2">
        <v>2626</v>
      </c>
      <c r="E17">
        <v>104</v>
      </c>
    </row>
    <row r="18" spans="1:5">
      <c r="A18" t="s">
        <v>23</v>
      </c>
      <c r="B18" s="21">
        <v>43909</v>
      </c>
      <c r="C18" s="2">
        <v>64621</v>
      </c>
      <c r="D18" s="2">
        <v>3269</v>
      </c>
      <c r="E18">
        <v>144</v>
      </c>
    </row>
    <row r="19" spans="1:5">
      <c r="A19" t="s">
        <v>23</v>
      </c>
      <c r="B19" s="21">
        <v>43910</v>
      </c>
      <c r="C19" s="2">
        <v>66976</v>
      </c>
      <c r="D19" s="2">
        <v>3983</v>
      </c>
      <c r="E19">
        <v>177</v>
      </c>
    </row>
    <row r="20" spans="1:5">
      <c r="A20" t="s">
        <v>23</v>
      </c>
      <c r="B20" s="21">
        <v>43911</v>
      </c>
      <c r="C20" s="2">
        <v>72818</v>
      </c>
      <c r="D20" s="2">
        <v>5018</v>
      </c>
      <c r="E20">
        <v>233</v>
      </c>
    </row>
    <row r="21" spans="1:5">
      <c r="A21" t="s">
        <v>23</v>
      </c>
      <c r="B21" s="21">
        <v>43912</v>
      </c>
      <c r="C21" s="2">
        <v>78340</v>
      </c>
      <c r="D21" s="2">
        <v>5683</v>
      </c>
      <c r="E21">
        <v>281</v>
      </c>
    </row>
    <row r="22" spans="1:5">
      <c r="A22" t="s">
        <v>23</v>
      </c>
      <c r="B22" s="21">
        <v>43913</v>
      </c>
      <c r="C22" s="2">
        <v>83945</v>
      </c>
      <c r="D22" s="2">
        <v>6650</v>
      </c>
      <c r="E22">
        <v>335</v>
      </c>
    </row>
    <row r="23" spans="1:5">
      <c r="A23" t="s">
        <v>23</v>
      </c>
      <c r="B23" s="21">
        <v>43914</v>
      </c>
      <c r="C23" s="2">
        <v>90436</v>
      </c>
      <c r="D23" s="3">
        <v>8077</v>
      </c>
      <c r="E23">
        <v>422</v>
      </c>
    </row>
    <row r="24" spans="1:5">
      <c r="A24" t="s">
        <v>23</v>
      </c>
      <c r="B24" s="21">
        <v>43915</v>
      </c>
      <c r="C24" s="2">
        <v>97019</v>
      </c>
      <c r="D24" s="2">
        <v>9529</v>
      </c>
      <c r="E24">
        <v>465</v>
      </c>
    </row>
    <row r="25" spans="1:5">
      <c r="A25" t="s">
        <v>23</v>
      </c>
      <c r="B25" s="21">
        <v>43916</v>
      </c>
      <c r="C25" s="2">
        <v>104866</v>
      </c>
      <c r="D25" s="2">
        <v>11658</v>
      </c>
      <c r="E25">
        <v>578</v>
      </c>
    </row>
    <row r="26" spans="1:5">
      <c r="A26" t="s">
        <v>23</v>
      </c>
      <c r="B26" s="21">
        <v>43917</v>
      </c>
      <c r="C26" s="2">
        <v>113777</v>
      </c>
      <c r="D26" s="2">
        <v>14543</v>
      </c>
      <c r="E26">
        <v>759</v>
      </c>
    </row>
    <row r="27" spans="1:5">
      <c r="A27" t="s">
        <v>23</v>
      </c>
      <c r="B27" s="21">
        <v>43918</v>
      </c>
      <c r="C27" s="2">
        <v>120766</v>
      </c>
      <c r="D27" s="2">
        <v>17089</v>
      </c>
      <c r="E27">
        <v>1019</v>
      </c>
    </row>
    <row r="28" spans="1:5">
      <c r="A28" t="s">
        <v>23</v>
      </c>
      <c r="B28" s="21">
        <v>43919</v>
      </c>
      <c r="C28" s="2">
        <v>127737</v>
      </c>
      <c r="D28" s="2">
        <v>19522</v>
      </c>
      <c r="E28">
        <v>1228</v>
      </c>
    </row>
    <row r="29" spans="1:5">
      <c r="A29" t="s">
        <v>23</v>
      </c>
      <c r="B29" s="21">
        <v>43920</v>
      </c>
      <c r="C29" s="2">
        <v>134946</v>
      </c>
      <c r="D29" s="2">
        <v>22141</v>
      </c>
      <c r="E29" s="2">
        <v>1408</v>
      </c>
    </row>
    <row r="30" spans="1:5">
      <c r="A30" t="s">
        <v>23</v>
      </c>
      <c r="B30" s="21">
        <v>43921</v>
      </c>
      <c r="C30" s="2">
        <v>143186</v>
      </c>
      <c r="D30" s="2">
        <v>25150</v>
      </c>
      <c r="E30" s="2">
        <v>1789</v>
      </c>
    </row>
    <row r="31" spans="1:5">
      <c r="A31" t="s">
        <v>23</v>
      </c>
      <c r="B31" s="21">
        <v>43922</v>
      </c>
      <c r="C31" s="2">
        <v>152979</v>
      </c>
      <c r="D31" s="2">
        <v>29474</v>
      </c>
      <c r="E31" s="2">
        <v>2352</v>
      </c>
    </row>
    <row r="32" spans="1:5">
      <c r="A32" t="s">
        <v>23</v>
      </c>
      <c r="B32" s="21">
        <v>43923</v>
      </c>
      <c r="C32" s="2">
        <v>163194</v>
      </c>
      <c r="D32" s="2">
        <v>33718</v>
      </c>
      <c r="E32" s="2">
        <v>2921</v>
      </c>
    </row>
    <row r="33" spans="1:5">
      <c r="A33" t="s">
        <v>23</v>
      </c>
      <c r="B33" s="21">
        <v>43924</v>
      </c>
      <c r="C33" s="2">
        <v>173784</v>
      </c>
      <c r="D33" s="2">
        <v>38168</v>
      </c>
      <c r="E33" s="2">
        <v>3605</v>
      </c>
    </row>
    <row r="34" spans="1:5">
      <c r="A34" t="s">
        <v>23</v>
      </c>
      <c r="B34" s="21">
        <v>43925</v>
      </c>
      <c r="C34" s="2">
        <v>183190</v>
      </c>
      <c r="D34" s="2">
        <v>41903</v>
      </c>
      <c r="E34" s="2">
        <v>4313</v>
      </c>
    </row>
    <row r="35" spans="1:5">
      <c r="A35" t="s">
        <v>23</v>
      </c>
      <c r="B35" s="21">
        <v>43926</v>
      </c>
      <c r="C35" s="2">
        <v>195524</v>
      </c>
      <c r="D35" s="2">
        <v>47806</v>
      </c>
      <c r="E35" s="2">
        <v>4932</v>
      </c>
    </row>
    <row r="36" spans="1:5">
      <c r="A36" t="s">
        <v>23</v>
      </c>
      <c r="B36" s="21">
        <v>43927</v>
      </c>
      <c r="C36" s="2">
        <v>208837</v>
      </c>
      <c r="D36" s="2">
        <v>51608</v>
      </c>
      <c r="E36" s="2">
        <v>5373</v>
      </c>
    </row>
    <row r="37" spans="1:5">
      <c r="A37" t="s">
        <v>23</v>
      </c>
      <c r="B37" s="21">
        <v>43928</v>
      </c>
      <c r="C37" s="2">
        <v>213181</v>
      </c>
      <c r="D37" s="2">
        <v>55242</v>
      </c>
      <c r="E37" s="2">
        <v>6159</v>
      </c>
    </row>
    <row r="38" spans="1:5">
      <c r="A38" t="s">
        <v>23</v>
      </c>
      <c r="B38" s="21">
        <v>43929</v>
      </c>
      <c r="C38" s="2">
        <v>232708</v>
      </c>
      <c r="D38" s="2">
        <v>60773</v>
      </c>
      <c r="E38" s="2">
        <v>7097</v>
      </c>
    </row>
    <row r="39" spans="1:5">
      <c r="A39" t="s">
        <v>23</v>
      </c>
      <c r="B39" s="21">
        <v>43930</v>
      </c>
      <c r="C39" s="2">
        <v>243021</v>
      </c>
      <c r="D39" s="2">
        <v>65077</v>
      </c>
      <c r="E39" s="2">
        <v>7978</v>
      </c>
    </row>
    <row r="40" spans="1:5">
      <c r="A40" t="s">
        <v>23</v>
      </c>
      <c r="B40" s="21">
        <v>43931</v>
      </c>
      <c r="C40" s="2">
        <v>256605</v>
      </c>
      <c r="D40" s="2">
        <v>73758</v>
      </c>
      <c r="E40" s="2">
        <v>8958</v>
      </c>
    </row>
    <row r="41" spans="1:5">
      <c r="A41" t="s">
        <v>23</v>
      </c>
      <c r="B41" s="21">
        <v>43932</v>
      </c>
      <c r="C41" s="2">
        <v>269598</v>
      </c>
      <c r="D41" s="2">
        <v>78991</v>
      </c>
      <c r="E41" s="2">
        <v>9875</v>
      </c>
    </row>
    <row r="42" spans="1:5">
      <c r="A42" t="s">
        <v>23</v>
      </c>
      <c r="B42" s="21">
        <v>43933</v>
      </c>
      <c r="C42" s="2">
        <v>282374</v>
      </c>
      <c r="D42" s="2">
        <v>84279</v>
      </c>
      <c r="E42" s="2">
        <v>10612</v>
      </c>
    </row>
    <row r="43" spans="1:5">
      <c r="A43" t="s">
        <v>23</v>
      </c>
      <c r="B43" s="21">
        <v>43934</v>
      </c>
      <c r="C43" s="2">
        <v>290720</v>
      </c>
      <c r="D43" s="2">
        <v>88621</v>
      </c>
      <c r="E43" s="2">
        <v>11329</v>
      </c>
    </row>
    <row r="44" spans="1:5">
      <c r="A44" t="s">
        <v>23</v>
      </c>
      <c r="B44" s="21">
        <v>43935</v>
      </c>
      <c r="C44" s="2">
        <v>302599</v>
      </c>
      <c r="D44" s="2">
        <v>93873</v>
      </c>
      <c r="E44" s="2">
        <v>12107</v>
      </c>
    </row>
    <row r="45" spans="1:5">
      <c r="A45" t="s">
        <v>23</v>
      </c>
      <c r="B45" s="21">
        <v>43936</v>
      </c>
      <c r="C45" s="2">
        <v>313769</v>
      </c>
      <c r="D45" s="2">
        <v>98476</v>
      </c>
      <c r="E45" s="2">
        <v>12868</v>
      </c>
    </row>
    <row r="46" spans="1:5">
      <c r="A46" t="s">
        <v>23</v>
      </c>
      <c r="B46" s="21">
        <v>43937</v>
      </c>
      <c r="C46" s="2">
        <v>327608</v>
      </c>
      <c r="D46" s="2">
        <v>103093</v>
      </c>
      <c r="E46" s="2">
        <v>13729</v>
      </c>
    </row>
    <row r="47" spans="1:5">
      <c r="A47" t="s">
        <v>23</v>
      </c>
      <c r="B47" s="21">
        <v>43938</v>
      </c>
      <c r="C47" s="2">
        <v>341551</v>
      </c>
      <c r="D47" s="2">
        <v>108692</v>
      </c>
      <c r="E47" s="2">
        <v>14576</v>
      </c>
    </row>
    <row r="48" spans="1:5">
      <c r="A48" t="s">
        <v>23</v>
      </c>
      <c r="B48" s="21">
        <v>43939</v>
      </c>
      <c r="C48" s="2">
        <v>357023</v>
      </c>
      <c r="D48" s="2">
        <v>114217</v>
      </c>
      <c r="E48" s="2">
        <v>15464</v>
      </c>
    </row>
    <row r="49" spans="1:8">
      <c r="A49" t="s">
        <v>23</v>
      </c>
      <c r="B49" s="21">
        <v>43940</v>
      </c>
      <c r="C49" s="2">
        <v>372967</v>
      </c>
      <c r="D49" s="2">
        <v>120067</v>
      </c>
      <c r="E49" s="2">
        <v>16060</v>
      </c>
    </row>
    <row r="50" spans="1:8">
      <c r="A50" t="s">
        <v>23</v>
      </c>
      <c r="B50" s="21">
        <v>43941</v>
      </c>
    </row>
    <row r="51" spans="1:8">
      <c r="A51" t="s">
        <v>23</v>
      </c>
      <c r="B51" s="21">
        <v>43942</v>
      </c>
    </row>
    <row r="54" spans="1:8">
      <c r="A54" t="s">
        <v>24</v>
      </c>
      <c r="B54" s="21">
        <v>43898</v>
      </c>
      <c r="C54" s="2">
        <v>4509</v>
      </c>
      <c r="D54" s="2">
        <v>99</v>
      </c>
      <c r="E54" s="2">
        <v>0</v>
      </c>
      <c r="F54" s="2">
        <v>0</v>
      </c>
      <c r="H54" s="12" t="s">
        <v>12</v>
      </c>
    </row>
    <row r="55" spans="1:8">
      <c r="A55" t="s">
        <v>24</v>
      </c>
      <c r="B55" s="21">
        <v>43899</v>
      </c>
      <c r="C55" s="2">
        <v>4734</v>
      </c>
      <c r="D55" s="2">
        <v>131</v>
      </c>
      <c r="E55">
        <v>0</v>
      </c>
      <c r="F55" s="2">
        <v>2</v>
      </c>
    </row>
    <row r="56" spans="1:8">
      <c r="A56" t="s">
        <v>24</v>
      </c>
      <c r="B56" s="21">
        <v>43900</v>
      </c>
      <c r="C56" s="2">
        <v>5026</v>
      </c>
      <c r="D56" s="2">
        <v>182</v>
      </c>
      <c r="E56">
        <v>0</v>
      </c>
    </row>
    <row r="57" spans="1:8">
      <c r="A57" t="s">
        <v>24</v>
      </c>
      <c r="B57" s="21">
        <v>43901</v>
      </c>
      <c r="C57" s="2">
        <v>5362</v>
      </c>
      <c r="D57" s="2">
        <v>246</v>
      </c>
      <c r="E57">
        <v>0</v>
      </c>
    </row>
    <row r="58" spans="1:8">
      <c r="A58" t="s">
        <v>24</v>
      </c>
      <c r="B58" s="21">
        <v>43902</v>
      </c>
      <c r="C58" s="2">
        <v>5869</v>
      </c>
      <c r="D58" s="2">
        <v>361</v>
      </c>
      <c r="E58">
        <v>1</v>
      </c>
    </row>
    <row r="59" spans="1:8">
      <c r="A59" t="s">
        <v>24</v>
      </c>
      <c r="B59" s="21">
        <v>43903</v>
      </c>
      <c r="C59" s="2">
        <v>6582</v>
      </c>
      <c r="D59" s="2">
        <v>504</v>
      </c>
      <c r="E59">
        <v>1</v>
      </c>
    </row>
    <row r="60" spans="1:8">
      <c r="A60" t="s">
        <v>24</v>
      </c>
      <c r="B60" s="21">
        <v>43904</v>
      </c>
      <c r="C60" s="2">
        <v>7467</v>
      </c>
      <c r="D60" s="2">
        <v>655</v>
      </c>
      <c r="E60">
        <v>1</v>
      </c>
    </row>
    <row r="61" spans="1:8">
      <c r="A61" t="s">
        <v>24</v>
      </c>
      <c r="B61" s="21">
        <v>43905</v>
      </c>
      <c r="C61" s="2">
        <v>8167</v>
      </c>
      <c r="D61" s="2">
        <v>860</v>
      </c>
      <c r="E61">
        <v>1</v>
      </c>
    </row>
    <row r="62" spans="1:8">
      <c r="A62" t="s">
        <v>24</v>
      </c>
      <c r="B62" s="21">
        <v>43906</v>
      </c>
      <c r="C62" s="2">
        <v>8490</v>
      </c>
      <c r="D62" s="2">
        <v>1016</v>
      </c>
      <c r="E62">
        <v>3</v>
      </c>
    </row>
    <row r="63" spans="1:8">
      <c r="A63" t="s">
        <v>24</v>
      </c>
      <c r="B63" s="21">
        <v>43907</v>
      </c>
      <c r="C63" s="2">
        <v>10278</v>
      </c>
      <c r="D63" s="2">
        <v>1332</v>
      </c>
      <c r="E63">
        <v>3</v>
      </c>
    </row>
    <row r="64" spans="1:8">
      <c r="A64" t="s">
        <v>24</v>
      </c>
      <c r="B64" s="21">
        <v>43908</v>
      </c>
      <c r="C64" s="2">
        <v>11977</v>
      </c>
      <c r="D64" s="2">
        <v>1646</v>
      </c>
      <c r="E64">
        <v>4</v>
      </c>
    </row>
    <row r="65" spans="1:8">
      <c r="A65" t="s">
        <v>24</v>
      </c>
      <c r="B65" s="21">
        <v>43909</v>
      </c>
      <c r="C65" s="2">
        <v>13724</v>
      </c>
      <c r="D65" s="2">
        <v>2013</v>
      </c>
      <c r="E65">
        <v>6</v>
      </c>
    </row>
    <row r="66" spans="1:8">
      <c r="A66" t="s">
        <v>24</v>
      </c>
      <c r="B66" s="21">
        <v>43910</v>
      </c>
      <c r="C66" s="2">
        <v>15613</v>
      </c>
      <c r="D66" s="2">
        <v>2388</v>
      </c>
      <c r="E66">
        <v>6</v>
      </c>
    </row>
    <row r="67" spans="1:8">
      <c r="A67" t="s">
        <v>24</v>
      </c>
      <c r="B67" s="21">
        <v>43911</v>
      </c>
      <c r="C67" s="2">
        <v>18545</v>
      </c>
      <c r="D67" s="2">
        <v>2814</v>
      </c>
      <c r="E67">
        <v>8</v>
      </c>
    </row>
    <row r="68" spans="1:8">
      <c r="A68" t="s">
        <v>24</v>
      </c>
      <c r="B68" s="21">
        <v>43912</v>
      </c>
      <c r="C68" s="2">
        <v>21368</v>
      </c>
      <c r="D68" s="2">
        <v>3244</v>
      </c>
      <c r="E68">
        <v>16</v>
      </c>
    </row>
    <row r="69" spans="1:8">
      <c r="A69" t="s">
        <v>24</v>
      </c>
      <c r="B69" s="21">
        <v>43913</v>
      </c>
      <c r="C69" s="2">
        <v>23429</v>
      </c>
      <c r="D69" s="2">
        <v>3924</v>
      </c>
      <c r="E69">
        <v>21</v>
      </c>
    </row>
    <row r="70" spans="1:8">
      <c r="A70" t="s">
        <v>24</v>
      </c>
      <c r="B70" s="21">
        <v>43914</v>
      </c>
      <c r="C70" s="2">
        <v>28391</v>
      </c>
      <c r="D70" s="3">
        <v>4876</v>
      </c>
      <c r="E70">
        <v>28</v>
      </c>
    </row>
    <row r="71" spans="1:8">
      <c r="A71" t="s">
        <v>24</v>
      </c>
      <c r="B71" s="21">
        <v>43915</v>
      </c>
      <c r="C71" s="2">
        <v>32407</v>
      </c>
      <c r="D71" s="2">
        <v>5560</v>
      </c>
      <c r="E71">
        <v>31</v>
      </c>
    </row>
    <row r="72" spans="1:8">
      <c r="A72" t="s">
        <v>24</v>
      </c>
      <c r="B72" s="21">
        <v>43916</v>
      </c>
      <c r="C72" s="2">
        <v>35995</v>
      </c>
      <c r="D72" s="2">
        <v>6398</v>
      </c>
      <c r="E72">
        <v>49</v>
      </c>
    </row>
    <row r="73" spans="1:8">
      <c r="A73" t="s">
        <v>24</v>
      </c>
      <c r="B73" s="21">
        <v>43917</v>
      </c>
      <c r="C73" s="2">
        <v>39552</v>
      </c>
      <c r="D73" s="2">
        <v>7399</v>
      </c>
      <c r="E73">
        <v>58</v>
      </c>
    </row>
    <row r="74" spans="1:8">
      <c r="A74" t="s">
        <v>24</v>
      </c>
      <c r="B74" s="21">
        <v>43918</v>
      </c>
      <c r="C74" s="2">
        <v>42750</v>
      </c>
      <c r="D74" s="2">
        <v>7995</v>
      </c>
      <c r="E74">
        <v>68</v>
      </c>
    </row>
    <row r="75" spans="1:8">
      <c r="A75" t="s">
        <v>24</v>
      </c>
      <c r="B75" s="21">
        <v>43919</v>
      </c>
      <c r="C75" s="2">
        <v>46441</v>
      </c>
      <c r="D75" s="2">
        <v>8636</v>
      </c>
      <c r="E75">
        <v>86</v>
      </c>
    </row>
    <row r="76" spans="1:8">
      <c r="A76" t="s">
        <v>24</v>
      </c>
      <c r="B76" s="21">
        <v>43920</v>
      </c>
      <c r="C76" s="2">
        <v>49455</v>
      </c>
      <c r="D76" s="2">
        <v>9377</v>
      </c>
      <c r="E76" s="2">
        <v>108</v>
      </c>
      <c r="F76" s="2">
        <v>636</v>
      </c>
    </row>
    <row r="77" spans="1:8">
      <c r="A77" t="s">
        <v>24</v>
      </c>
      <c r="B77" s="21">
        <v>43921</v>
      </c>
      <c r="C77" s="2">
        <v>52344</v>
      </c>
      <c r="D77" s="2">
        <v>9974</v>
      </c>
      <c r="E77" s="2">
        <v>128</v>
      </c>
      <c r="F77" s="2">
        <v>1095</v>
      </c>
    </row>
    <row r="78" spans="1:8">
      <c r="A78" t="s">
        <v>24</v>
      </c>
      <c r="B78" s="21">
        <v>43922</v>
      </c>
      <c r="C78" s="2">
        <v>55863</v>
      </c>
      <c r="D78" s="2">
        <v>10482</v>
      </c>
      <c r="E78" s="2">
        <v>146</v>
      </c>
      <c r="F78" s="2">
        <v>1436</v>
      </c>
    </row>
    <row r="79" spans="1:8">
      <c r="A79" t="s">
        <v>24</v>
      </c>
      <c r="B79" s="21">
        <v>43923</v>
      </c>
      <c r="C79" s="2">
        <v>92190</v>
      </c>
      <c r="D79" s="2">
        <v>10967</v>
      </c>
      <c r="E79" s="2">
        <v>158</v>
      </c>
      <c r="F79" s="2">
        <v>1749</v>
      </c>
      <c r="H79" t="s">
        <v>26</v>
      </c>
    </row>
    <row r="80" spans="1:8">
      <c r="A80" t="s">
        <v>24</v>
      </c>
      <c r="B80" s="21">
        <v>43924</v>
      </c>
      <c r="C80" s="2">
        <v>98343</v>
      </c>
      <c r="D80" s="2">
        <v>11383</v>
      </c>
      <c r="E80" s="2">
        <v>168</v>
      </c>
      <c r="F80" s="2">
        <v>2022</v>
      </c>
    </row>
    <row r="81" spans="1:8">
      <c r="A81" t="s">
        <v>24</v>
      </c>
      <c r="B81" s="21">
        <v>43925</v>
      </c>
      <c r="C81" s="2">
        <v>104134</v>
      </c>
      <c r="D81" s="2">
        <v>11665</v>
      </c>
      <c r="E81" s="2">
        <v>186</v>
      </c>
      <c r="F81" s="2">
        <v>2507</v>
      </c>
    </row>
    <row r="82" spans="1:8">
      <c r="A82" t="s">
        <v>24</v>
      </c>
      <c r="B82" s="21">
        <v>43926</v>
      </c>
      <c r="C82" s="2">
        <v>108416</v>
      </c>
      <c r="D82" s="2">
        <v>11907</v>
      </c>
      <c r="E82" s="2">
        <v>204</v>
      </c>
      <c r="F82" s="2">
        <v>2998</v>
      </c>
    </row>
    <row r="83" spans="1:8">
      <c r="A83" t="s">
        <v>24</v>
      </c>
      <c r="B83" s="21">
        <v>43927</v>
      </c>
      <c r="C83" s="2">
        <v>111296</v>
      </c>
      <c r="D83" s="2">
        <v>12206</v>
      </c>
      <c r="E83" s="2">
        <v>220</v>
      </c>
      <c r="F83" s="2">
        <v>3463</v>
      </c>
    </row>
    <row r="84" spans="1:8">
      <c r="A84" t="s">
        <v>24</v>
      </c>
      <c r="B84" s="21">
        <v>43928</v>
      </c>
      <c r="C84" s="2">
        <v>115235</v>
      </c>
      <c r="D84" s="2">
        <v>12519</v>
      </c>
      <c r="E84" s="2">
        <v>243</v>
      </c>
      <c r="F84" s="2">
        <v>4046</v>
      </c>
    </row>
    <row r="85" spans="1:8">
      <c r="A85" t="s">
        <v>24</v>
      </c>
      <c r="B85" s="21">
        <v>43929</v>
      </c>
      <c r="C85" s="2">
        <v>120755</v>
      </c>
      <c r="D85" s="2">
        <v>12852</v>
      </c>
      <c r="E85" s="2">
        <v>273</v>
      </c>
      <c r="F85" s="2">
        <v>4512</v>
      </c>
    </row>
    <row r="86" spans="1:8">
      <c r="A86" t="s">
        <v>24</v>
      </c>
      <c r="B86" s="21">
        <v>43930</v>
      </c>
      <c r="C86" s="2">
        <v>126287</v>
      </c>
      <c r="D86" s="2">
        <v>13138</v>
      </c>
      <c r="E86" s="2">
        <v>295</v>
      </c>
      <c r="F86" s="2">
        <v>5240</v>
      </c>
    </row>
    <row r="87" spans="1:8">
      <c r="A87" t="s">
        <v>24</v>
      </c>
      <c r="B87" s="21">
        <v>43931</v>
      </c>
      <c r="C87" s="2">
        <v>134743</v>
      </c>
      <c r="D87" s="2">
        <v>13492</v>
      </c>
      <c r="E87" s="2">
        <v>319</v>
      </c>
      <c r="F87" s="2">
        <v>5064</v>
      </c>
    </row>
    <row r="88" spans="1:8">
      <c r="A88" t="s">
        <v>24</v>
      </c>
      <c r="B88" s="21">
        <v>43932</v>
      </c>
      <c r="C88" s="2">
        <v>140975</v>
      </c>
      <c r="D88" s="2">
        <v>13776</v>
      </c>
      <c r="E88" s="2">
        <v>337</v>
      </c>
      <c r="F88" s="2">
        <v>6604</v>
      </c>
    </row>
    <row r="89" spans="1:8">
      <c r="A89" t="s">
        <v>24</v>
      </c>
      <c r="B89" s="21">
        <v>43933</v>
      </c>
      <c r="C89" s="2">
        <v>144877</v>
      </c>
      <c r="D89" s="2">
        <v>13945</v>
      </c>
      <c r="E89" s="2">
        <v>350</v>
      </c>
      <c r="F89" s="2">
        <v>6987</v>
      </c>
      <c r="H89" t="s">
        <v>27</v>
      </c>
    </row>
    <row r="90" spans="1:8">
      <c r="A90" t="s">
        <v>24</v>
      </c>
      <c r="B90" s="21">
        <v>43934</v>
      </c>
      <c r="C90" s="2">
        <v>148412</v>
      </c>
      <c r="D90" s="2">
        <v>13999</v>
      </c>
      <c r="E90" s="2">
        <v>368</v>
      </c>
      <c r="F90" s="2">
        <v>7343</v>
      </c>
    </row>
    <row r="91" spans="1:8">
      <c r="A91" t="s">
        <v>24</v>
      </c>
      <c r="B91" s="21">
        <v>43935</v>
      </c>
      <c r="C91" s="2">
        <v>151796</v>
      </c>
      <c r="D91" s="2">
        <v>14159</v>
      </c>
      <c r="E91" s="2">
        <v>384</v>
      </c>
      <c r="F91" s="2">
        <v>7633</v>
      </c>
    </row>
    <row r="92" spans="1:8">
      <c r="A92" t="s">
        <v>24</v>
      </c>
      <c r="B92" s="21">
        <v>43936</v>
      </c>
      <c r="C92" s="2">
        <v>156801</v>
      </c>
      <c r="D92" s="2">
        <v>14321</v>
      </c>
      <c r="E92" s="2">
        <v>393</v>
      </c>
      <c r="F92" s="2">
        <v>8098</v>
      </c>
    </row>
    <row r="93" spans="1:8">
      <c r="A93" t="s">
        <v>24</v>
      </c>
      <c r="B93" s="21">
        <v>43937</v>
      </c>
      <c r="C93" s="2">
        <v>162816</v>
      </c>
      <c r="D93" s="2">
        <v>14451</v>
      </c>
      <c r="E93" s="2">
        <v>410</v>
      </c>
      <c r="F93" s="2">
        <v>8986</v>
      </c>
    </row>
    <row r="94" spans="1:8">
      <c r="A94" t="s">
        <v>24</v>
      </c>
      <c r="B94" s="21">
        <v>43938</v>
      </c>
      <c r="C94" s="2">
        <v>169272</v>
      </c>
      <c r="D94" s="2">
        <v>14553</v>
      </c>
      <c r="E94" s="2">
        <v>431</v>
      </c>
      <c r="F94" s="2">
        <v>9704</v>
      </c>
    </row>
    <row r="95" spans="1:8">
      <c r="A95" t="s">
        <v>24</v>
      </c>
      <c r="B95" s="21">
        <v>43939</v>
      </c>
      <c r="C95" s="2">
        <v>175932</v>
      </c>
      <c r="D95" s="2">
        <v>14637</v>
      </c>
      <c r="E95" s="2">
        <v>443</v>
      </c>
      <c r="F95" s="2">
        <v>10214</v>
      </c>
    </row>
    <row r="96" spans="1:8">
      <c r="A96" t="s">
        <v>24</v>
      </c>
      <c r="B96" s="21">
        <v>43940</v>
      </c>
      <c r="C96" s="2">
        <v>179243</v>
      </c>
      <c r="D96" s="2">
        <v>14696</v>
      </c>
      <c r="E96" s="2">
        <v>452</v>
      </c>
      <c r="F96" s="2">
        <v>10501</v>
      </c>
    </row>
    <row r="97" spans="1:8">
      <c r="A97" t="s">
        <v>24</v>
      </c>
      <c r="B97" s="21">
        <v>43941</v>
      </c>
    </row>
    <row r="98" spans="1:8">
      <c r="A98" t="s">
        <v>24</v>
      </c>
      <c r="B98" s="21">
        <v>43942</v>
      </c>
    </row>
    <row r="101" spans="1:8">
      <c r="A101" t="s">
        <v>25</v>
      </c>
      <c r="B101" s="21">
        <v>43885</v>
      </c>
      <c r="C101" s="2">
        <v>4324</v>
      </c>
      <c r="D101" s="2">
        <v>229</v>
      </c>
      <c r="E101" s="2">
        <v>7</v>
      </c>
      <c r="H101" s="12" t="s">
        <v>17</v>
      </c>
    </row>
    <row r="102" spans="1:8">
      <c r="A102" t="s">
        <v>25</v>
      </c>
      <c r="B102" s="21">
        <v>43886</v>
      </c>
      <c r="C102" s="2">
        <v>8623</v>
      </c>
      <c r="D102" s="2">
        <v>322</v>
      </c>
      <c r="E102" s="2">
        <v>10</v>
      </c>
    </row>
    <row r="103" spans="1:8">
      <c r="A103" t="s">
        <v>25</v>
      </c>
      <c r="B103" s="21">
        <v>43887</v>
      </c>
      <c r="C103" s="2">
        <v>9587</v>
      </c>
      <c r="D103" s="2">
        <v>400</v>
      </c>
      <c r="E103" s="2">
        <v>12</v>
      </c>
    </row>
    <row r="104" spans="1:8">
      <c r="A104" t="s">
        <v>25</v>
      </c>
      <c r="B104" s="21">
        <v>43888</v>
      </c>
      <c r="C104" s="2">
        <v>12014</v>
      </c>
      <c r="D104" s="2">
        <v>650</v>
      </c>
      <c r="E104" s="2">
        <v>17</v>
      </c>
    </row>
    <row r="105" spans="1:8">
      <c r="A105" t="s">
        <v>25</v>
      </c>
      <c r="B105" s="21">
        <v>43889</v>
      </c>
      <c r="C105" s="2">
        <v>15695</v>
      </c>
      <c r="D105" s="2">
        <v>888</v>
      </c>
      <c r="E105" s="2">
        <v>21</v>
      </c>
    </row>
    <row r="106" spans="1:8">
      <c r="A106" t="s">
        <v>25</v>
      </c>
      <c r="B106" s="21">
        <v>43890</v>
      </c>
      <c r="C106" s="2">
        <v>18661</v>
      </c>
      <c r="D106" s="2">
        <v>1128</v>
      </c>
      <c r="E106" s="2">
        <v>29</v>
      </c>
    </row>
    <row r="107" spans="1:8">
      <c r="A107" t="s">
        <v>25</v>
      </c>
      <c r="B107" s="21">
        <v>43891</v>
      </c>
      <c r="C107" s="2">
        <v>21127</v>
      </c>
      <c r="D107" s="2">
        <v>1694</v>
      </c>
      <c r="E107" s="2">
        <v>34</v>
      </c>
    </row>
    <row r="108" spans="1:8">
      <c r="A108" t="s">
        <v>25</v>
      </c>
      <c r="B108" s="21">
        <v>43892</v>
      </c>
      <c r="C108" s="2">
        <v>23345</v>
      </c>
      <c r="D108" s="2">
        <v>2036</v>
      </c>
      <c r="E108" s="2">
        <v>52</v>
      </c>
    </row>
    <row r="109" spans="1:8">
      <c r="A109" t="s">
        <v>25</v>
      </c>
      <c r="B109" s="21">
        <v>43893</v>
      </c>
      <c r="C109" s="2">
        <v>25856</v>
      </c>
      <c r="D109" s="2">
        <v>2502</v>
      </c>
      <c r="E109" s="2">
        <v>79</v>
      </c>
    </row>
    <row r="110" spans="1:8">
      <c r="A110" t="s">
        <v>25</v>
      </c>
      <c r="B110" s="21">
        <v>43894</v>
      </c>
      <c r="C110" s="2">
        <v>29837</v>
      </c>
      <c r="D110" s="2">
        <v>3089</v>
      </c>
      <c r="E110" s="2">
        <v>107</v>
      </c>
    </row>
    <row r="111" spans="1:8">
      <c r="A111" t="s">
        <v>25</v>
      </c>
      <c r="B111" s="21">
        <v>43895</v>
      </c>
      <c r="C111" s="2">
        <v>32362</v>
      </c>
      <c r="D111" s="2">
        <v>3858</v>
      </c>
      <c r="E111" s="2">
        <v>148</v>
      </c>
    </row>
    <row r="112" spans="1:8">
      <c r="A112" t="s">
        <v>25</v>
      </c>
      <c r="B112" s="21">
        <v>43896</v>
      </c>
      <c r="C112" s="2">
        <v>36359</v>
      </c>
      <c r="D112" s="2">
        <v>4636</v>
      </c>
      <c r="E112" s="2">
        <v>197</v>
      </c>
    </row>
    <row r="113" spans="1:5">
      <c r="A113" t="s">
        <v>25</v>
      </c>
      <c r="B113" s="21">
        <v>43897</v>
      </c>
      <c r="C113" s="2">
        <v>42062</v>
      </c>
      <c r="D113" s="2">
        <v>5883</v>
      </c>
      <c r="E113" s="2">
        <v>233</v>
      </c>
    </row>
    <row r="114" spans="1:5">
      <c r="A114" t="s">
        <v>25</v>
      </c>
      <c r="B114" s="21">
        <v>43898</v>
      </c>
      <c r="C114" s="2">
        <v>49937</v>
      </c>
      <c r="D114" s="2">
        <v>7375</v>
      </c>
      <c r="E114" s="2">
        <v>366</v>
      </c>
    </row>
    <row r="115" spans="1:5">
      <c r="A115" t="s">
        <v>25</v>
      </c>
      <c r="B115" s="21">
        <v>43899</v>
      </c>
      <c r="C115" s="2">
        <v>53826</v>
      </c>
      <c r="D115" s="2">
        <v>9172</v>
      </c>
      <c r="E115" s="2">
        <v>463</v>
      </c>
    </row>
    <row r="116" spans="1:5">
      <c r="A116" t="s">
        <v>25</v>
      </c>
      <c r="B116" s="21">
        <v>43900</v>
      </c>
      <c r="C116" s="2">
        <v>60761</v>
      </c>
      <c r="D116" s="2">
        <v>10149</v>
      </c>
      <c r="E116" s="2">
        <v>631</v>
      </c>
    </row>
    <row r="117" spans="1:5">
      <c r="A117" t="s">
        <v>25</v>
      </c>
      <c r="B117" s="21">
        <v>43901</v>
      </c>
      <c r="C117" s="2">
        <v>73154</v>
      </c>
      <c r="D117" s="2">
        <v>12462</v>
      </c>
      <c r="E117" s="2">
        <v>827</v>
      </c>
    </row>
    <row r="118" spans="1:5">
      <c r="A118" t="s">
        <v>25</v>
      </c>
      <c r="B118" s="21">
        <v>43902</v>
      </c>
      <c r="C118" s="2">
        <v>86011</v>
      </c>
      <c r="D118" s="2">
        <v>15113</v>
      </c>
      <c r="E118" s="2">
        <v>1016</v>
      </c>
    </row>
    <row r="119" spans="1:5">
      <c r="A119" t="s">
        <v>25</v>
      </c>
      <c r="B119" s="21">
        <v>43903</v>
      </c>
      <c r="C119" s="2">
        <v>97488</v>
      </c>
      <c r="D119" s="2">
        <v>17660</v>
      </c>
      <c r="E119" s="2">
        <v>1266</v>
      </c>
    </row>
    <row r="120" spans="1:5">
      <c r="A120" t="s">
        <v>25</v>
      </c>
      <c r="B120" s="21">
        <v>43904</v>
      </c>
      <c r="C120" s="2">
        <v>109170</v>
      </c>
      <c r="D120" s="2">
        <v>21157</v>
      </c>
      <c r="E120" s="2">
        <v>1441</v>
      </c>
    </row>
    <row r="121" spans="1:5">
      <c r="A121" t="s">
        <v>25</v>
      </c>
      <c r="B121" s="21">
        <v>43905</v>
      </c>
      <c r="C121" s="2">
        <v>124899</v>
      </c>
      <c r="D121" s="2">
        <v>24747</v>
      </c>
      <c r="E121" s="2">
        <v>1809</v>
      </c>
    </row>
    <row r="122" spans="1:5">
      <c r="A122" t="s">
        <v>25</v>
      </c>
      <c r="B122" s="21">
        <v>43906</v>
      </c>
      <c r="C122" s="2">
        <v>137962</v>
      </c>
      <c r="D122" s="2">
        <v>27980</v>
      </c>
      <c r="E122" s="2">
        <v>2158</v>
      </c>
    </row>
    <row r="123" spans="1:5">
      <c r="A123" t="s">
        <v>25</v>
      </c>
      <c r="B123" s="21">
        <v>43907</v>
      </c>
      <c r="C123" s="2">
        <v>148657</v>
      </c>
      <c r="D123" s="2">
        <v>31506</v>
      </c>
      <c r="E123" s="2">
        <v>2503</v>
      </c>
    </row>
    <row r="124" spans="1:5">
      <c r="A124" t="s">
        <v>25</v>
      </c>
      <c r="B124" s="21">
        <v>43908</v>
      </c>
      <c r="C124" s="2">
        <v>165541</v>
      </c>
      <c r="D124" s="2">
        <v>35713</v>
      </c>
      <c r="E124" s="2">
        <v>2978</v>
      </c>
    </row>
    <row r="125" spans="1:5">
      <c r="A125" t="s">
        <v>25</v>
      </c>
      <c r="B125" s="21">
        <v>43909</v>
      </c>
      <c r="C125" s="2">
        <v>182777</v>
      </c>
      <c r="D125" s="2">
        <v>41035</v>
      </c>
      <c r="E125" s="2">
        <v>3405</v>
      </c>
    </row>
    <row r="126" spans="1:5">
      <c r="A126" t="s">
        <v>25</v>
      </c>
      <c r="B126" s="21">
        <v>43910</v>
      </c>
      <c r="C126" s="2">
        <v>206886</v>
      </c>
      <c r="D126" s="2">
        <v>47021</v>
      </c>
      <c r="E126" s="2">
        <v>4032</v>
      </c>
    </row>
    <row r="127" spans="1:5">
      <c r="A127" t="s">
        <v>25</v>
      </c>
      <c r="B127" s="21">
        <v>43911</v>
      </c>
      <c r="C127" s="2">
        <v>233222</v>
      </c>
      <c r="D127" s="2">
        <v>53578</v>
      </c>
      <c r="E127" s="2">
        <v>4825</v>
      </c>
    </row>
    <row r="128" spans="1:5">
      <c r="A128" t="s">
        <v>25</v>
      </c>
      <c r="B128" s="21">
        <v>43912</v>
      </c>
      <c r="C128" s="2">
        <v>258402</v>
      </c>
      <c r="D128" s="2">
        <v>59138</v>
      </c>
      <c r="E128" s="2">
        <v>5476</v>
      </c>
    </row>
    <row r="129" spans="1:5">
      <c r="A129" t="s">
        <v>25</v>
      </c>
      <c r="B129" s="21">
        <v>43913</v>
      </c>
      <c r="C129" s="2">
        <v>275468</v>
      </c>
      <c r="D129" s="2">
        <v>63927</v>
      </c>
      <c r="E129" s="2">
        <v>6077</v>
      </c>
    </row>
    <row r="130" spans="1:5">
      <c r="A130" t="s">
        <v>25</v>
      </c>
      <c r="B130" s="21">
        <v>43914</v>
      </c>
      <c r="C130" s="2">
        <v>296964</v>
      </c>
      <c r="D130" s="2">
        <v>69176</v>
      </c>
      <c r="E130" s="2">
        <v>6820</v>
      </c>
    </row>
    <row r="131" spans="1:5">
      <c r="A131" t="s">
        <v>25</v>
      </c>
      <c r="B131" s="21">
        <v>43915</v>
      </c>
      <c r="C131" s="2">
        <v>324445</v>
      </c>
      <c r="D131" s="2">
        <v>74386</v>
      </c>
      <c r="E131" s="2">
        <v>7503</v>
      </c>
    </row>
    <row r="132" spans="1:5">
      <c r="A132" t="s">
        <v>25</v>
      </c>
      <c r="B132" s="21">
        <v>43916</v>
      </c>
      <c r="C132" s="2">
        <v>361060</v>
      </c>
      <c r="D132" s="2">
        <v>80539</v>
      </c>
      <c r="E132" s="2">
        <v>8165</v>
      </c>
    </row>
    <row r="133" spans="1:5">
      <c r="A133" t="s">
        <v>25</v>
      </c>
      <c r="B133" s="21">
        <v>43917</v>
      </c>
      <c r="C133" s="2">
        <v>394079</v>
      </c>
      <c r="D133" s="2">
        <v>86498</v>
      </c>
      <c r="E133" s="2">
        <v>9134</v>
      </c>
    </row>
    <row r="134" spans="1:5">
      <c r="A134" t="s">
        <v>25</v>
      </c>
      <c r="B134" s="21">
        <v>43918</v>
      </c>
      <c r="C134" s="2">
        <v>429526</v>
      </c>
      <c r="D134" s="2">
        <v>92472</v>
      </c>
      <c r="E134" s="2">
        <v>10023</v>
      </c>
    </row>
    <row r="135" spans="1:5">
      <c r="A135" t="s">
        <v>25</v>
      </c>
      <c r="B135" s="21">
        <v>43919</v>
      </c>
      <c r="C135" s="2">
        <v>454030</v>
      </c>
      <c r="D135" s="2">
        <v>97689</v>
      </c>
      <c r="E135" s="2">
        <v>10779</v>
      </c>
    </row>
    <row r="136" spans="1:5">
      <c r="A136" t="s">
        <v>25</v>
      </c>
      <c r="B136" s="21">
        <v>43920</v>
      </c>
      <c r="C136" s="2">
        <v>477359</v>
      </c>
      <c r="D136" s="2">
        <v>101739</v>
      </c>
      <c r="E136" s="2">
        <v>11591</v>
      </c>
    </row>
    <row r="137" spans="1:5">
      <c r="A137" t="s">
        <v>25</v>
      </c>
      <c r="B137" s="21">
        <v>43921</v>
      </c>
      <c r="C137" s="2">
        <v>506968</v>
      </c>
      <c r="D137" s="2">
        <v>105972</v>
      </c>
      <c r="E137" s="2">
        <v>12428</v>
      </c>
    </row>
    <row r="138" spans="1:5">
      <c r="A138" t="s">
        <v>25</v>
      </c>
      <c r="B138" s="21">
        <v>43922</v>
      </c>
      <c r="C138" s="2">
        <v>541423</v>
      </c>
      <c r="D138" s="2">
        <v>110574</v>
      </c>
      <c r="E138" s="2">
        <v>13155</v>
      </c>
    </row>
    <row r="139" spans="1:5">
      <c r="A139" t="s">
        <v>25</v>
      </c>
      <c r="B139" s="21">
        <v>43923</v>
      </c>
      <c r="C139" s="2">
        <v>581232</v>
      </c>
      <c r="D139" s="2">
        <v>115242</v>
      </c>
      <c r="E139" s="2">
        <v>13915</v>
      </c>
    </row>
    <row r="140" spans="1:5">
      <c r="A140" t="s">
        <v>25</v>
      </c>
      <c r="B140" s="21">
        <v>43924</v>
      </c>
      <c r="C140" s="2">
        <v>619849</v>
      </c>
      <c r="D140" s="2">
        <v>119827</v>
      </c>
      <c r="E140" s="2">
        <v>14681</v>
      </c>
    </row>
    <row r="141" spans="1:5">
      <c r="A141" t="s">
        <v>25</v>
      </c>
      <c r="B141" s="21">
        <v>43925</v>
      </c>
      <c r="C141" s="2">
        <v>657224</v>
      </c>
      <c r="D141" s="2">
        <v>124632</v>
      </c>
      <c r="E141" s="2">
        <v>15362</v>
      </c>
    </row>
    <row r="142" spans="1:5">
      <c r="A142" t="s">
        <v>25</v>
      </c>
      <c r="B142" s="21">
        <v>43926</v>
      </c>
      <c r="C142" s="2">
        <v>691461</v>
      </c>
      <c r="D142" s="2">
        <v>128948</v>
      </c>
      <c r="E142" s="2">
        <v>15887</v>
      </c>
    </row>
    <row r="143" spans="1:5">
      <c r="A143" t="s">
        <v>25</v>
      </c>
      <c r="B143" s="21">
        <v>43927</v>
      </c>
      <c r="C143" s="2">
        <v>721732</v>
      </c>
      <c r="D143" s="2">
        <v>132547</v>
      </c>
      <c r="E143" s="2">
        <v>16523</v>
      </c>
    </row>
    <row r="144" spans="1:5">
      <c r="A144" t="s">
        <v>25</v>
      </c>
      <c r="B144" s="21">
        <v>43928</v>
      </c>
      <c r="C144" s="2">
        <v>755445</v>
      </c>
      <c r="D144" s="2">
        <v>135586</v>
      </c>
      <c r="E144" s="2">
        <v>17127</v>
      </c>
    </row>
    <row r="145" spans="1:5">
      <c r="A145" t="s">
        <v>25</v>
      </c>
      <c r="B145" s="21">
        <v>43929</v>
      </c>
      <c r="C145" s="2">
        <v>807125</v>
      </c>
      <c r="D145" s="2">
        <v>139422</v>
      </c>
      <c r="E145" s="2">
        <v>17669</v>
      </c>
    </row>
    <row r="146" spans="1:5">
      <c r="A146" t="s">
        <v>25</v>
      </c>
      <c r="B146" s="21">
        <v>43930</v>
      </c>
      <c r="C146" s="2">
        <v>853369</v>
      </c>
      <c r="D146" s="2">
        <v>143626</v>
      </c>
      <c r="E146" s="2">
        <v>18279</v>
      </c>
    </row>
    <row r="147" spans="1:5">
      <c r="A147" t="s">
        <v>25</v>
      </c>
      <c r="B147" s="21">
        <v>43931</v>
      </c>
      <c r="C147" s="2">
        <v>906864</v>
      </c>
      <c r="D147" s="2">
        <v>147577</v>
      </c>
      <c r="E147" s="2">
        <v>18849</v>
      </c>
    </row>
    <row r="148" spans="1:5">
      <c r="A148" t="s">
        <v>25</v>
      </c>
      <c r="B148" s="21">
        <v>43932</v>
      </c>
      <c r="C148" s="2">
        <v>963473</v>
      </c>
      <c r="D148" s="2">
        <v>152271</v>
      </c>
      <c r="E148" s="2">
        <v>19468</v>
      </c>
    </row>
    <row r="149" spans="1:5">
      <c r="A149" t="s">
        <v>25</v>
      </c>
      <c r="B149" s="21">
        <v>43933</v>
      </c>
      <c r="C149" s="2">
        <v>1010193</v>
      </c>
      <c r="D149" s="2">
        <v>156363</v>
      </c>
      <c r="E149" s="2">
        <v>19899</v>
      </c>
    </row>
    <row r="150" spans="1:5">
      <c r="A150" t="s">
        <v>25</v>
      </c>
      <c r="B150" s="21">
        <v>43934</v>
      </c>
      <c r="C150" s="2">
        <v>1046910</v>
      </c>
      <c r="D150" s="2">
        <v>159516</v>
      </c>
      <c r="E150" s="2">
        <v>20465</v>
      </c>
    </row>
    <row r="151" spans="1:5">
      <c r="A151" t="s">
        <v>25</v>
      </c>
      <c r="B151" s="21">
        <v>43935</v>
      </c>
      <c r="C151" s="2">
        <v>1073689</v>
      </c>
      <c r="D151" s="2">
        <v>162488</v>
      </c>
      <c r="E151" s="2">
        <v>21067</v>
      </c>
    </row>
    <row r="152" spans="1:5">
      <c r="A152" t="s">
        <v>25</v>
      </c>
      <c r="B152" s="21">
        <v>43936</v>
      </c>
      <c r="C152" s="2">
        <v>1117404</v>
      </c>
      <c r="D152" s="2">
        <v>165155</v>
      </c>
      <c r="E152" s="2">
        <v>21645</v>
      </c>
    </row>
    <row r="153" spans="1:5">
      <c r="A153" t="s">
        <v>25</v>
      </c>
      <c r="B153" s="21">
        <v>43937</v>
      </c>
      <c r="C153" s="2">
        <v>1178403</v>
      </c>
      <c r="D153" s="2">
        <v>168941</v>
      </c>
      <c r="E153" s="2">
        <v>22170</v>
      </c>
    </row>
    <row r="154" spans="1:5">
      <c r="A154" t="s">
        <v>25</v>
      </c>
      <c r="B154" s="21">
        <v>43938</v>
      </c>
      <c r="C154" s="2">
        <v>1244108</v>
      </c>
      <c r="D154" s="2">
        <v>172434</v>
      </c>
      <c r="E154" s="2">
        <v>22745</v>
      </c>
    </row>
    <row r="155" spans="1:5">
      <c r="A155" t="s">
        <v>25</v>
      </c>
      <c r="B155" s="21">
        <v>43939</v>
      </c>
      <c r="C155" s="2">
        <v>1305833</v>
      </c>
      <c r="D155" s="2">
        <v>175925</v>
      </c>
      <c r="E155" s="2">
        <v>23227</v>
      </c>
    </row>
    <row r="156" spans="1:5">
      <c r="A156" t="s">
        <v>25</v>
      </c>
      <c r="B156" s="21">
        <v>43940</v>
      </c>
    </row>
    <row r="157" spans="1:5">
      <c r="A157" t="s">
        <v>25</v>
      </c>
      <c r="B157" s="21">
        <v>43941</v>
      </c>
    </row>
    <row r="158" spans="1:5">
      <c r="A158" t="s">
        <v>25</v>
      </c>
      <c r="B158" s="21">
        <v>43942</v>
      </c>
    </row>
    <row r="161" spans="1:8">
      <c r="A161" t="s">
        <v>28</v>
      </c>
      <c r="B161" s="21">
        <v>43894</v>
      </c>
      <c r="D161" s="2">
        <v>35</v>
      </c>
      <c r="E161" s="2">
        <v>0</v>
      </c>
      <c r="F161" s="2">
        <v>0</v>
      </c>
      <c r="H161" s="12" t="s">
        <v>29</v>
      </c>
    </row>
    <row r="162" spans="1:8">
      <c r="A162" t="s">
        <v>28</v>
      </c>
      <c r="B162" s="21">
        <v>43895</v>
      </c>
      <c r="D162" s="2">
        <v>94</v>
      </c>
      <c r="E162" s="2">
        <v>0</v>
      </c>
      <c r="F162" s="2">
        <v>0</v>
      </c>
    </row>
    <row r="163" spans="1:8">
      <c r="A163" t="s">
        <v>28</v>
      </c>
      <c r="B163" s="21">
        <v>43896</v>
      </c>
      <c r="D163" s="2">
        <v>101</v>
      </c>
      <c r="E163" s="2">
        <v>0</v>
      </c>
      <c r="F163" s="2">
        <v>0</v>
      </c>
    </row>
    <row r="164" spans="1:8">
      <c r="A164" t="s">
        <v>28</v>
      </c>
      <c r="B164" s="21">
        <v>43897</v>
      </c>
      <c r="D164" s="2">
        <v>161</v>
      </c>
      <c r="E164" s="2">
        <v>0</v>
      </c>
      <c r="F164" s="2">
        <v>0</v>
      </c>
    </row>
    <row r="165" spans="1:8">
      <c r="A165" t="s">
        <v>28</v>
      </c>
      <c r="B165" s="21">
        <v>43898</v>
      </c>
      <c r="D165" s="2">
        <v>203</v>
      </c>
      <c r="E165" s="2">
        <v>0</v>
      </c>
      <c r="F165" s="2">
        <v>0</v>
      </c>
    </row>
    <row r="166" spans="1:8">
      <c r="A166" t="s">
        <v>28</v>
      </c>
      <c r="B166" s="21">
        <v>43899</v>
      </c>
      <c r="D166" s="2">
        <v>248</v>
      </c>
      <c r="E166" s="2">
        <v>0</v>
      </c>
      <c r="F166" s="2">
        <v>1</v>
      </c>
    </row>
    <row r="167" spans="1:8">
      <c r="A167" t="s">
        <v>28</v>
      </c>
      <c r="B167" s="21">
        <v>43900</v>
      </c>
      <c r="D167" s="2">
        <v>355</v>
      </c>
      <c r="E167" s="2">
        <v>0</v>
      </c>
      <c r="F167" s="2">
        <v>1</v>
      </c>
    </row>
    <row r="168" spans="1:8">
      <c r="A168" t="s">
        <v>28</v>
      </c>
      <c r="B168" s="21">
        <v>43901</v>
      </c>
      <c r="D168" s="2">
        <v>500</v>
      </c>
      <c r="E168" s="2">
        <v>1</v>
      </c>
      <c r="F168" s="2">
        <v>1</v>
      </c>
    </row>
    <row r="169" spans="1:8">
      <c r="A169" t="s">
        <v>28</v>
      </c>
      <c r="B169" s="21">
        <v>43902</v>
      </c>
      <c r="D169" s="2">
        <v>599</v>
      </c>
      <c r="E169" s="2">
        <v>1</v>
      </c>
      <c r="F169" s="2">
        <v>1</v>
      </c>
    </row>
    <row r="170" spans="1:8">
      <c r="A170" t="s">
        <v>28</v>
      </c>
      <c r="B170" s="21">
        <v>43903</v>
      </c>
      <c r="D170" s="2">
        <v>814</v>
      </c>
      <c r="E170" s="2">
        <v>1</v>
      </c>
      <c r="F170" s="2">
        <v>1</v>
      </c>
    </row>
    <row r="171" spans="1:8">
      <c r="A171" t="s">
        <v>28</v>
      </c>
      <c r="B171" s="21">
        <v>43904</v>
      </c>
      <c r="D171" s="2">
        <v>961</v>
      </c>
      <c r="E171" s="2">
        <v>2</v>
      </c>
      <c r="F171" s="2">
        <v>1</v>
      </c>
    </row>
    <row r="172" spans="1:8">
      <c r="A172" t="s">
        <v>28</v>
      </c>
      <c r="B172" s="21">
        <v>43905</v>
      </c>
      <c r="D172" s="2">
        <v>1022</v>
      </c>
      <c r="E172" s="2">
        <v>3</v>
      </c>
      <c r="F172" s="2">
        <v>1</v>
      </c>
    </row>
    <row r="173" spans="1:8">
      <c r="A173" t="s">
        <v>28</v>
      </c>
      <c r="B173" s="21">
        <v>43906</v>
      </c>
      <c r="D173" s="2">
        <v>1103</v>
      </c>
      <c r="E173" s="2">
        <v>6</v>
      </c>
      <c r="F173" s="2">
        <v>1</v>
      </c>
    </row>
    <row r="174" spans="1:8">
      <c r="A174" t="s">
        <v>28</v>
      </c>
      <c r="B174" s="21">
        <v>43907</v>
      </c>
      <c r="D174" s="2">
        <v>1190</v>
      </c>
      <c r="E174" s="2">
        <v>7</v>
      </c>
      <c r="F174" s="2">
        <v>1</v>
      </c>
    </row>
    <row r="175" spans="1:8">
      <c r="A175" t="s">
        <v>28</v>
      </c>
      <c r="B175" s="21">
        <v>43908</v>
      </c>
      <c r="D175" s="2">
        <v>1279</v>
      </c>
      <c r="E175" s="2">
        <v>10</v>
      </c>
      <c r="F175" s="2">
        <v>1</v>
      </c>
    </row>
    <row r="176" spans="1:8">
      <c r="A176" t="s">
        <v>28</v>
      </c>
      <c r="B176" s="21">
        <v>43909</v>
      </c>
      <c r="D176" s="2">
        <v>1439</v>
      </c>
      <c r="E176" s="2">
        <v>11</v>
      </c>
      <c r="F176" s="2">
        <v>16</v>
      </c>
    </row>
    <row r="177" spans="1:6">
      <c r="A177" t="s">
        <v>28</v>
      </c>
      <c r="B177" s="21">
        <v>43910</v>
      </c>
      <c r="D177" s="2">
        <v>1639</v>
      </c>
      <c r="E177" s="2">
        <v>16</v>
      </c>
      <c r="F177" s="2">
        <v>16</v>
      </c>
    </row>
    <row r="178" spans="1:6">
      <c r="A178" t="s">
        <v>28</v>
      </c>
      <c r="B178" s="21">
        <v>43911</v>
      </c>
      <c r="D178" s="2">
        <v>1763</v>
      </c>
      <c r="E178" s="2">
        <v>20</v>
      </c>
      <c r="F178" s="2">
        <v>16</v>
      </c>
    </row>
    <row r="179" spans="1:6">
      <c r="A179" t="s">
        <v>28</v>
      </c>
      <c r="B179" s="21">
        <v>43912</v>
      </c>
      <c r="D179" s="2">
        <v>1934</v>
      </c>
      <c r="E179" s="2">
        <v>21</v>
      </c>
      <c r="F179" s="2">
        <v>16</v>
      </c>
    </row>
    <row r="180" spans="1:6">
      <c r="A180" t="s">
        <v>28</v>
      </c>
      <c r="B180" s="21">
        <v>43913</v>
      </c>
      <c r="D180" s="2">
        <v>2046</v>
      </c>
      <c r="E180" s="2">
        <v>25</v>
      </c>
      <c r="F180" s="2">
        <v>16</v>
      </c>
    </row>
    <row r="181" spans="1:6">
      <c r="A181" t="s">
        <v>28</v>
      </c>
      <c r="B181" s="21">
        <v>43914</v>
      </c>
      <c r="D181" s="2">
        <v>2286</v>
      </c>
      <c r="E181" s="2">
        <v>36</v>
      </c>
      <c r="F181" s="2">
        <v>16</v>
      </c>
    </row>
    <row r="182" spans="1:6">
      <c r="A182" t="s">
        <v>28</v>
      </c>
      <c r="B182" s="21">
        <v>43915</v>
      </c>
      <c r="D182" s="2">
        <v>2526</v>
      </c>
      <c r="E182" s="2">
        <v>62</v>
      </c>
      <c r="F182" s="2">
        <v>16</v>
      </c>
    </row>
    <row r="183" spans="1:6">
      <c r="A183" t="s">
        <v>28</v>
      </c>
      <c r="B183" s="21">
        <v>43916</v>
      </c>
      <c r="D183" s="2">
        <v>2840</v>
      </c>
      <c r="E183" s="2">
        <v>77</v>
      </c>
      <c r="F183" s="2">
        <v>16</v>
      </c>
    </row>
    <row r="184" spans="1:6">
      <c r="A184" t="s">
        <v>28</v>
      </c>
      <c r="B184" s="21">
        <v>43917</v>
      </c>
      <c r="D184" s="2">
        <v>3069</v>
      </c>
      <c r="E184" s="2">
        <v>105</v>
      </c>
      <c r="F184" s="2">
        <v>16</v>
      </c>
    </row>
    <row r="185" spans="1:6">
      <c r="A185" t="s">
        <v>28</v>
      </c>
      <c r="B185" s="21">
        <v>43918</v>
      </c>
      <c r="D185" s="2">
        <v>3447</v>
      </c>
      <c r="E185" s="2">
        <v>105</v>
      </c>
      <c r="F185" s="2">
        <v>16</v>
      </c>
    </row>
    <row r="186" spans="1:6">
      <c r="A186" t="s">
        <v>28</v>
      </c>
      <c r="B186" s="21">
        <v>43919</v>
      </c>
      <c r="D186" s="2">
        <v>3700</v>
      </c>
      <c r="E186" s="2">
        <v>110</v>
      </c>
      <c r="F186" s="2">
        <v>16</v>
      </c>
    </row>
    <row r="187" spans="1:6">
      <c r="A187" t="s">
        <v>28</v>
      </c>
      <c r="B187" s="21">
        <v>43920</v>
      </c>
      <c r="D187" s="2">
        <v>4028</v>
      </c>
      <c r="E187" s="2">
        <v>146</v>
      </c>
      <c r="F187" s="2">
        <v>16</v>
      </c>
    </row>
    <row r="188" spans="1:6">
      <c r="A188" t="s">
        <v>28</v>
      </c>
      <c r="B188" s="21">
        <v>43921</v>
      </c>
      <c r="D188" s="2">
        <v>4435</v>
      </c>
      <c r="E188" s="2">
        <v>180</v>
      </c>
      <c r="F188" s="2">
        <v>16</v>
      </c>
    </row>
    <row r="189" spans="1:6">
      <c r="A189" t="s">
        <v>28</v>
      </c>
      <c r="B189" s="21">
        <v>43922</v>
      </c>
      <c r="D189" s="2">
        <v>4947</v>
      </c>
      <c r="E189" s="2">
        <v>239</v>
      </c>
      <c r="F189" s="2">
        <v>103</v>
      </c>
    </row>
    <row r="190" spans="1:6">
      <c r="A190" t="s">
        <v>28</v>
      </c>
      <c r="B190" s="21">
        <v>43923</v>
      </c>
      <c r="D190" s="2">
        <v>5568</v>
      </c>
      <c r="E190" s="2">
        <v>308</v>
      </c>
      <c r="F190" s="2">
        <v>103</v>
      </c>
    </row>
    <row r="191" spans="1:6">
      <c r="A191" t="s">
        <v>28</v>
      </c>
      <c r="B191" s="21">
        <v>43924</v>
      </c>
      <c r="D191" s="2">
        <v>6131</v>
      </c>
      <c r="E191" s="2">
        <v>358</v>
      </c>
      <c r="F191" s="2">
        <v>205</v>
      </c>
    </row>
    <row r="192" spans="1:6">
      <c r="A192" t="s">
        <v>28</v>
      </c>
      <c r="B192" s="21">
        <v>43925</v>
      </c>
      <c r="D192" s="2">
        <v>6443</v>
      </c>
      <c r="E192" s="2">
        <v>373</v>
      </c>
      <c r="F192" s="2">
        <v>205</v>
      </c>
    </row>
    <row r="193" spans="1:6">
      <c r="A193" t="s">
        <v>28</v>
      </c>
      <c r="B193" s="21">
        <v>43926</v>
      </c>
      <c r="D193" s="2">
        <v>6830</v>
      </c>
      <c r="E193" s="2">
        <v>401</v>
      </c>
      <c r="F193" s="2">
        <v>205</v>
      </c>
    </row>
    <row r="194" spans="1:6">
      <c r="A194" t="s">
        <v>28</v>
      </c>
      <c r="B194" s="21">
        <v>43927</v>
      </c>
      <c r="D194" s="2">
        <v>7206</v>
      </c>
      <c r="E194" s="2">
        <v>477</v>
      </c>
      <c r="F194" s="2">
        <v>205</v>
      </c>
    </row>
    <row r="195" spans="1:6">
      <c r="A195" t="s">
        <v>28</v>
      </c>
      <c r="B195" s="21">
        <v>43928</v>
      </c>
      <c r="D195" s="2">
        <v>7693</v>
      </c>
      <c r="E195" s="2">
        <v>591</v>
      </c>
      <c r="F195" s="2">
        <v>205</v>
      </c>
    </row>
    <row r="196" spans="1:6">
      <c r="A196" t="s">
        <v>28</v>
      </c>
      <c r="B196" s="21">
        <v>43929</v>
      </c>
      <c r="D196" s="2">
        <v>8419</v>
      </c>
      <c r="E196" s="2">
        <v>687</v>
      </c>
      <c r="F196" s="2">
        <v>205</v>
      </c>
    </row>
    <row r="197" spans="1:6">
      <c r="A197" t="s">
        <v>28</v>
      </c>
      <c r="B197" s="21">
        <v>43930</v>
      </c>
      <c r="D197" s="2">
        <v>9141</v>
      </c>
      <c r="E197" s="2">
        <v>793</v>
      </c>
      <c r="F197" s="2">
        <v>205</v>
      </c>
    </row>
    <row r="198" spans="1:6">
      <c r="A198" t="s">
        <v>28</v>
      </c>
      <c r="B198" s="21">
        <v>43931</v>
      </c>
      <c r="D198" s="2">
        <v>9685</v>
      </c>
      <c r="E198" s="2">
        <v>870</v>
      </c>
      <c r="F198" s="2">
        <v>381</v>
      </c>
    </row>
    <row r="199" spans="1:6">
      <c r="A199" t="s">
        <v>28</v>
      </c>
      <c r="B199" s="21">
        <v>43932</v>
      </c>
      <c r="D199" s="2">
        <v>10151</v>
      </c>
      <c r="E199" s="2">
        <v>887</v>
      </c>
      <c r="F199" s="2">
        <v>381</v>
      </c>
    </row>
    <row r="200" spans="1:6">
      <c r="A200" t="s">
        <v>28</v>
      </c>
      <c r="B200" s="21">
        <v>43933</v>
      </c>
      <c r="D200" s="2">
        <v>10483</v>
      </c>
      <c r="E200" s="2">
        <v>899</v>
      </c>
      <c r="F200" s="2">
        <v>381</v>
      </c>
    </row>
    <row r="201" spans="1:6">
      <c r="A201" t="s">
        <v>28</v>
      </c>
      <c r="B201" s="21">
        <v>43934</v>
      </c>
      <c r="D201" s="2">
        <v>10948</v>
      </c>
      <c r="E201" s="2">
        <v>919</v>
      </c>
      <c r="F201" s="2">
        <v>381</v>
      </c>
    </row>
    <row r="202" spans="1:6">
      <c r="A202" t="s">
        <v>28</v>
      </c>
      <c r="B202" s="21">
        <v>43935</v>
      </c>
      <c r="D202" s="2">
        <v>11445</v>
      </c>
      <c r="E202" s="2">
        <v>1033</v>
      </c>
      <c r="F202" s="2">
        <v>381</v>
      </c>
    </row>
    <row r="203" spans="1:6">
      <c r="A203" t="s">
        <v>28</v>
      </c>
      <c r="B203" s="21">
        <v>43936</v>
      </c>
      <c r="D203" s="2">
        <v>11927</v>
      </c>
      <c r="E203" s="2">
        <v>1203</v>
      </c>
      <c r="F203" s="2">
        <v>381</v>
      </c>
    </row>
    <row r="204" spans="1:6">
      <c r="A204" t="s">
        <v>28</v>
      </c>
      <c r="B204" s="21">
        <v>43937</v>
      </c>
      <c r="D204" s="2">
        <v>12540</v>
      </c>
      <c r="E204" s="2">
        <v>1333</v>
      </c>
      <c r="F204" s="2">
        <v>550</v>
      </c>
    </row>
    <row r="205" spans="1:6">
      <c r="A205" t="s">
        <v>28</v>
      </c>
      <c r="B205" s="21">
        <v>43938</v>
      </c>
    </row>
  </sheetData>
  <hyperlinks>
    <hyperlink ref="H54" r:id="rId1"/>
    <hyperlink ref="H3" r:id="rId2"/>
    <hyperlink ref="H101" r:id="rId3"/>
    <hyperlink ref="H161" r:id="rId4"/>
  </hyperlinks>
  <pageMargins left="0.7" right="0.7" top="0.75" bottom="0.75" header="0.3" footer="0.3"/>
  <pageSetup paperSize="9" orientation="portrait" horizontalDpi="4294967293" r:id="rId5"/>
  <legacyDrawing r:id="rId6"/>
</worksheet>
</file>

<file path=xl/worksheets/sheet2.xml><?xml version="1.0" encoding="utf-8"?>
<worksheet xmlns="http://schemas.openxmlformats.org/spreadsheetml/2006/main" xmlns:r="http://schemas.openxmlformats.org/officeDocument/2006/relationships">
  <dimension ref="A1:P50"/>
  <sheetViews>
    <sheetView workbookViewId="0">
      <selection activeCell="S49" sqref="S49"/>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5" max="15" width="7.7109375" style="19" customWidth="1"/>
    <col min="16" max="16" width="3.7109375" customWidth="1"/>
  </cols>
  <sheetData>
    <row r="1" spans="1:16" ht="28.5">
      <c r="A1" s="24" t="s">
        <v>9</v>
      </c>
      <c r="B1" s="24"/>
      <c r="C1" s="24"/>
      <c r="D1" s="24"/>
      <c r="E1" s="24"/>
      <c r="F1" s="24"/>
      <c r="G1" s="24"/>
      <c r="H1" s="24"/>
      <c r="I1" s="24"/>
      <c r="J1" s="24"/>
      <c r="K1" s="24"/>
      <c r="L1" s="24"/>
      <c r="M1" s="24"/>
      <c r="N1" s="24"/>
      <c r="O1" s="17"/>
      <c r="P1" s="12" t="s">
        <v>12</v>
      </c>
    </row>
    <row r="3" spans="1:16" ht="15.75" thickBot="1">
      <c r="B3" s="14" t="s">
        <v>13</v>
      </c>
      <c r="C3" s="23" t="s">
        <v>5</v>
      </c>
      <c r="D3" s="23"/>
      <c r="E3" s="23"/>
      <c r="F3" s="9"/>
      <c r="G3" s="23" t="s">
        <v>1</v>
      </c>
      <c r="H3" s="23"/>
      <c r="I3" s="23"/>
      <c r="J3" s="23"/>
      <c r="L3" s="25" t="s">
        <v>3</v>
      </c>
      <c r="M3" s="25"/>
      <c r="N3" s="25"/>
      <c r="O3" s="25"/>
    </row>
    <row r="4" spans="1:16" s="6" customFormat="1">
      <c r="A4" s="7" t="s">
        <v>0</v>
      </c>
      <c r="B4" s="14" t="s">
        <v>14</v>
      </c>
      <c r="C4" s="4" t="s">
        <v>7</v>
      </c>
      <c r="D4" s="4" t="s">
        <v>6</v>
      </c>
      <c r="E4" s="10" t="s">
        <v>8</v>
      </c>
      <c r="F4" s="4"/>
      <c r="G4" s="4" t="s">
        <v>7</v>
      </c>
      <c r="H4" s="4" t="s">
        <v>6</v>
      </c>
      <c r="I4" s="5" t="s">
        <v>2</v>
      </c>
      <c r="J4" s="15" t="s">
        <v>15</v>
      </c>
      <c r="L4" s="6" t="s">
        <v>7</v>
      </c>
      <c r="M4" s="6" t="s">
        <v>6</v>
      </c>
      <c r="N4" s="6" t="s">
        <v>4</v>
      </c>
      <c r="O4" s="18" t="s">
        <v>15</v>
      </c>
    </row>
    <row r="6" spans="1:16">
      <c r="A6" s="8">
        <v>43899</v>
      </c>
      <c r="C6" s="2">
        <f>Data!C55</f>
        <v>4734</v>
      </c>
      <c r="G6" s="2">
        <f>Data!D55</f>
        <v>131</v>
      </c>
      <c r="H6" s="3">
        <f t="shared" ref="H6:H20" si="0">G6-G5</f>
        <v>131</v>
      </c>
      <c r="L6">
        <f>Data!E55</f>
        <v>0</v>
      </c>
      <c r="N6" s="1"/>
      <c r="O6" s="16"/>
    </row>
    <row r="7" spans="1:16">
      <c r="A7" s="8">
        <v>43900</v>
      </c>
      <c r="C7" s="2">
        <f>Data!C56</f>
        <v>5026</v>
      </c>
      <c r="D7" s="2">
        <f t="shared" ref="D7:D22" si="1">C7-C6</f>
        <v>292</v>
      </c>
      <c r="E7" s="11">
        <f t="shared" ref="E7:E20" si="2">H7/D7</f>
        <v>0.17465753424657535</v>
      </c>
      <c r="G7" s="2">
        <f>Data!D56</f>
        <v>182</v>
      </c>
      <c r="H7" s="3">
        <f t="shared" si="0"/>
        <v>51</v>
      </c>
      <c r="I7" s="1">
        <f t="shared" ref="I7:I13" si="3">G7/G6-1</f>
        <v>0.38931297709923673</v>
      </c>
      <c r="L7">
        <f>Data!E56</f>
        <v>0</v>
      </c>
      <c r="M7">
        <f>L7-L6</f>
        <v>0</v>
      </c>
      <c r="N7" s="1"/>
      <c r="O7" s="16"/>
    </row>
    <row r="8" spans="1:16">
      <c r="A8" s="8">
        <v>43901</v>
      </c>
      <c r="C8" s="2">
        <f>Data!C57</f>
        <v>5362</v>
      </c>
      <c r="D8" s="2">
        <f t="shared" si="1"/>
        <v>336</v>
      </c>
      <c r="E8" s="11">
        <f t="shared" si="2"/>
        <v>0.19047619047619047</v>
      </c>
      <c r="G8" s="2">
        <f>Data!D57</f>
        <v>246</v>
      </c>
      <c r="H8" s="3">
        <f t="shared" si="0"/>
        <v>64</v>
      </c>
      <c r="I8" s="1">
        <f t="shared" si="3"/>
        <v>0.35164835164835173</v>
      </c>
      <c r="L8">
        <f>Data!E57</f>
        <v>0</v>
      </c>
      <c r="M8">
        <f t="shared" ref="M8:M23" si="4">L8-L7</f>
        <v>0</v>
      </c>
      <c r="N8" s="1"/>
      <c r="O8" s="16"/>
    </row>
    <row r="9" spans="1:16">
      <c r="A9" s="8">
        <v>43902</v>
      </c>
      <c r="C9" s="2">
        <f>Data!C58</f>
        <v>5869</v>
      </c>
      <c r="D9" s="2">
        <f t="shared" si="1"/>
        <v>507</v>
      </c>
      <c r="E9" s="11">
        <f t="shared" si="2"/>
        <v>0.22682445759368836</v>
      </c>
      <c r="G9" s="2">
        <f>Data!D58</f>
        <v>361</v>
      </c>
      <c r="H9" s="3">
        <f t="shared" si="0"/>
        <v>115</v>
      </c>
      <c r="I9" s="1">
        <f t="shared" si="3"/>
        <v>0.46747967479674801</v>
      </c>
      <c r="L9">
        <f>Data!E58</f>
        <v>1</v>
      </c>
      <c r="M9">
        <f t="shared" si="4"/>
        <v>1</v>
      </c>
      <c r="N9" s="1">
        <v>1</v>
      </c>
      <c r="O9" s="16"/>
    </row>
    <row r="10" spans="1:16">
      <c r="A10" s="8">
        <v>43903</v>
      </c>
      <c r="C10" s="2">
        <f>Data!C59</f>
        <v>6582</v>
      </c>
      <c r="D10" s="2">
        <f t="shared" si="1"/>
        <v>713</v>
      </c>
      <c r="E10" s="11">
        <f t="shared" si="2"/>
        <v>0.2005610098176718</v>
      </c>
      <c r="G10" s="2">
        <f>Data!D59</f>
        <v>504</v>
      </c>
      <c r="H10" s="3">
        <f t="shared" si="0"/>
        <v>143</v>
      </c>
      <c r="I10" s="1">
        <f t="shared" si="3"/>
        <v>0.39612188365650969</v>
      </c>
      <c r="L10">
        <f>Data!E59</f>
        <v>1</v>
      </c>
      <c r="M10">
        <f t="shared" si="4"/>
        <v>0</v>
      </c>
      <c r="N10" s="1">
        <f t="shared" ref="N10:N19" si="5">L10/L9-1</f>
        <v>0</v>
      </c>
      <c r="O10" s="16"/>
    </row>
    <row r="11" spans="1:16">
      <c r="A11" s="8">
        <v>43904</v>
      </c>
      <c r="C11" s="2">
        <f>Data!C60</f>
        <v>7467</v>
      </c>
      <c r="D11" s="2">
        <f t="shared" si="1"/>
        <v>885</v>
      </c>
      <c r="E11" s="11">
        <f t="shared" si="2"/>
        <v>0.17062146892655367</v>
      </c>
      <c r="G11" s="2">
        <f>Data!D60</f>
        <v>655</v>
      </c>
      <c r="H11" s="3">
        <f t="shared" si="0"/>
        <v>151</v>
      </c>
      <c r="I11" s="1">
        <f t="shared" si="3"/>
        <v>0.29960317460317465</v>
      </c>
      <c r="J11" s="16">
        <f>SUM(I7:I11)/5</f>
        <v>0.38083321236080414</v>
      </c>
      <c r="L11">
        <f>Data!E60</f>
        <v>1</v>
      </c>
      <c r="M11">
        <f t="shared" si="4"/>
        <v>0</v>
      </c>
      <c r="N11" s="1">
        <f t="shared" si="5"/>
        <v>0</v>
      </c>
      <c r="O11" s="16"/>
    </row>
    <row r="12" spans="1:16">
      <c r="A12" s="8">
        <v>43905</v>
      </c>
      <c r="C12" s="2">
        <f>Data!C61</f>
        <v>8167</v>
      </c>
      <c r="D12" s="2">
        <f t="shared" si="1"/>
        <v>700</v>
      </c>
      <c r="E12" s="11">
        <f t="shared" si="2"/>
        <v>0.29285714285714287</v>
      </c>
      <c r="G12" s="2">
        <f>Data!D61</f>
        <v>860</v>
      </c>
      <c r="H12" s="3">
        <f t="shared" si="0"/>
        <v>205</v>
      </c>
      <c r="I12" s="1">
        <f t="shared" si="3"/>
        <v>0.31297709923664119</v>
      </c>
      <c r="J12" s="16">
        <f t="shared" ref="J12:J26" si="6">SUM(I8:I12)/5</f>
        <v>0.36556603678828503</v>
      </c>
      <c r="L12">
        <f>Data!E61</f>
        <v>1</v>
      </c>
      <c r="M12">
        <f t="shared" si="4"/>
        <v>0</v>
      </c>
      <c r="N12" s="1">
        <f t="shared" si="5"/>
        <v>0</v>
      </c>
      <c r="O12" s="16"/>
    </row>
    <row r="13" spans="1:16">
      <c r="A13" s="8">
        <v>43906</v>
      </c>
      <c r="B13" s="13">
        <v>0</v>
      </c>
      <c r="C13" s="2">
        <f>Data!C62</f>
        <v>8490</v>
      </c>
      <c r="D13" s="2">
        <f t="shared" si="1"/>
        <v>323</v>
      </c>
      <c r="E13" s="11">
        <f t="shared" si="2"/>
        <v>0.48297213622291024</v>
      </c>
      <c r="G13" s="2">
        <f>Data!D62</f>
        <v>1016</v>
      </c>
      <c r="H13" s="3">
        <f t="shared" si="0"/>
        <v>156</v>
      </c>
      <c r="I13" s="1">
        <f t="shared" si="3"/>
        <v>0.18139534883720931</v>
      </c>
      <c r="J13" s="16">
        <f t="shared" si="6"/>
        <v>0.33151543622605656</v>
      </c>
      <c r="L13">
        <f>Data!E62</f>
        <v>3</v>
      </c>
      <c r="M13">
        <f t="shared" si="4"/>
        <v>2</v>
      </c>
      <c r="N13" s="1">
        <f t="shared" si="5"/>
        <v>2</v>
      </c>
      <c r="O13" s="16">
        <f t="shared" ref="O13:O26" si="7">SUM(N9:N13)/5</f>
        <v>0.6</v>
      </c>
    </row>
    <row r="14" spans="1:16">
      <c r="A14" s="8">
        <v>43907</v>
      </c>
      <c r="B14" s="13">
        <v>1</v>
      </c>
      <c r="C14" s="2">
        <f>Data!C63</f>
        <v>10278</v>
      </c>
      <c r="D14" s="2">
        <f t="shared" si="1"/>
        <v>1788</v>
      </c>
      <c r="E14" s="11">
        <f t="shared" si="2"/>
        <v>0.1767337807606264</v>
      </c>
      <c r="G14" s="2">
        <f>Data!D63</f>
        <v>1332</v>
      </c>
      <c r="H14" s="3">
        <f t="shared" si="0"/>
        <v>316</v>
      </c>
      <c r="I14" s="1">
        <f t="shared" ref="I14:I21" si="8">G14/G13-1</f>
        <v>0.31102362204724399</v>
      </c>
      <c r="J14" s="16">
        <f t="shared" si="6"/>
        <v>0.30022422567615575</v>
      </c>
      <c r="L14">
        <f>Data!E63</f>
        <v>3</v>
      </c>
      <c r="M14">
        <f t="shared" si="4"/>
        <v>0</v>
      </c>
      <c r="N14" s="1">
        <f t="shared" si="5"/>
        <v>0</v>
      </c>
      <c r="O14" s="16">
        <f t="shared" si="7"/>
        <v>0.4</v>
      </c>
    </row>
    <row r="15" spans="1:16">
      <c r="A15" s="8">
        <v>43908</v>
      </c>
      <c r="B15" s="13">
        <v>2</v>
      </c>
      <c r="C15" s="2">
        <f>Data!C64</f>
        <v>11977</v>
      </c>
      <c r="D15" s="2">
        <f t="shared" si="1"/>
        <v>1699</v>
      </c>
      <c r="E15" s="11">
        <f t="shared" si="2"/>
        <v>0.18481459682165979</v>
      </c>
      <c r="G15" s="2">
        <f>Data!D64</f>
        <v>1646</v>
      </c>
      <c r="H15" s="3">
        <f t="shared" si="0"/>
        <v>314</v>
      </c>
      <c r="I15" s="1">
        <f t="shared" si="8"/>
        <v>0.2357357357357357</v>
      </c>
      <c r="J15" s="16">
        <f t="shared" si="6"/>
        <v>0.26814699609200099</v>
      </c>
      <c r="L15">
        <f>Data!E64</f>
        <v>4</v>
      </c>
      <c r="M15">
        <f t="shared" si="4"/>
        <v>1</v>
      </c>
      <c r="N15" s="1">
        <f t="shared" si="5"/>
        <v>0.33333333333333326</v>
      </c>
      <c r="O15" s="16">
        <f t="shared" si="7"/>
        <v>0.46666666666666662</v>
      </c>
    </row>
    <row r="16" spans="1:16">
      <c r="A16" s="8">
        <v>43909</v>
      </c>
      <c r="B16" s="13">
        <v>3</v>
      </c>
      <c r="C16" s="2">
        <f>Data!C65</f>
        <v>13724</v>
      </c>
      <c r="D16" s="2">
        <f t="shared" si="1"/>
        <v>1747</v>
      </c>
      <c r="E16" s="11">
        <f t="shared" si="2"/>
        <v>0.21007441327990842</v>
      </c>
      <c r="G16" s="2">
        <f>Data!D65</f>
        <v>2013</v>
      </c>
      <c r="H16" s="3">
        <f t="shared" si="0"/>
        <v>367</v>
      </c>
      <c r="I16" s="1">
        <f t="shared" si="8"/>
        <v>0.22296476306196844</v>
      </c>
      <c r="J16" s="16">
        <f t="shared" si="6"/>
        <v>0.25281931378375971</v>
      </c>
      <c r="L16">
        <f>Data!E65</f>
        <v>6</v>
      </c>
      <c r="M16">
        <f t="shared" si="4"/>
        <v>2</v>
      </c>
      <c r="N16" s="1">
        <f t="shared" si="5"/>
        <v>0.5</v>
      </c>
      <c r="O16" s="16">
        <f t="shared" si="7"/>
        <v>0.56666666666666665</v>
      </c>
    </row>
    <row r="17" spans="1:15">
      <c r="A17" s="8">
        <v>43910</v>
      </c>
      <c r="B17" s="13">
        <v>4</v>
      </c>
      <c r="C17" s="2">
        <f>Data!C66</f>
        <v>15613</v>
      </c>
      <c r="D17" s="2">
        <f t="shared" si="1"/>
        <v>1889</v>
      </c>
      <c r="E17" s="11">
        <f t="shared" si="2"/>
        <v>0.19851773425092642</v>
      </c>
      <c r="G17" s="2">
        <f>Data!D66</f>
        <v>2388</v>
      </c>
      <c r="H17" s="3">
        <f t="shared" si="0"/>
        <v>375</v>
      </c>
      <c r="I17" s="1">
        <f t="shared" si="8"/>
        <v>0.18628912071535031</v>
      </c>
      <c r="J17" s="16">
        <f t="shared" si="6"/>
        <v>0.22748171807950154</v>
      </c>
      <c r="L17">
        <f>Data!E66</f>
        <v>6</v>
      </c>
      <c r="M17">
        <f t="shared" si="4"/>
        <v>0</v>
      </c>
      <c r="N17" s="1">
        <f t="shared" si="5"/>
        <v>0</v>
      </c>
      <c r="O17" s="16">
        <f t="shared" si="7"/>
        <v>0.56666666666666665</v>
      </c>
    </row>
    <row r="18" spans="1:15">
      <c r="A18" s="8">
        <v>43911</v>
      </c>
      <c r="B18" s="13">
        <v>5</v>
      </c>
      <c r="C18" s="2">
        <f>Data!C67</f>
        <v>18545</v>
      </c>
      <c r="D18" s="2">
        <f t="shared" si="1"/>
        <v>2932</v>
      </c>
      <c r="E18" s="11">
        <f t="shared" si="2"/>
        <v>0.14529331514324692</v>
      </c>
      <c r="G18" s="2">
        <f>Data!D67</f>
        <v>2814</v>
      </c>
      <c r="H18" s="3">
        <f t="shared" si="0"/>
        <v>426</v>
      </c>
      <c r="I18" s="1">
        <f t="shared" si="8"/>
        <v>0.17839195979899491</v>
      </c>
      <c r="J18" s="16">
        <f t="shared" si="6"/>
        <v>0.22688104027185868</v>
      </c>
      <c r="L18">
        <f>Data!E67</f>
        <v>8</v>
      </c>
      <c r="M18">
        <f t="shared" si="4"/>
        <v>2</v>
      </c>
      <c r="N18" s="1">
        <f t="shared" si="5"/>
        <v>0.33333333333333326</v>
      </c>
      <c r="O18" s="16">
        <f t="shared" si="7"/>
        <v>0.23333333333333331</v>
      </c>
    </row>
    <row r="19" spans="1:15">
      <c r="A19" s="8">
        <v>43912</v>
      </c>
      <c r="B19" s="13">
        <v>6</v>
      </c>
      <c r="C19" s="2">
        <f>Data!C68</f>
        <v>21368</v>
      </c>
      <c r="D19" s="2">
        <f t="shared" si="1"/>
        <v>2823</v>
      </c>
      <c r="E19" s="11">
        <f t="shared" si="2"/>
        <v>0.15232022670917464</v>
      </c>
      <c r="G19" s="2">
        <f>Data!D68</f>
        <v>3244</v>
      </c>
      <c r="H19" s="3">
        <f t="shared" si="0"/>
        <v>430</v>
      </c>
      <c r="I19" s="1">
        <f t="shared" si="8"/>
        <v>0.15280739161336165</v>
      </c>
      <c r="J19" s="16">
        <f t="shared" si="6"/>
        <v>0.19523779418508219</v>
      </c>
      <c r="L19">
        <f>Data!E68</f>
        <v>16</v>
      </c>
      <c r="M19">
        <f t="shared" si="4"/>
        <v>8</v>
      </c>
      <c r="N19" s="1">
        <f t="shared" si="5"/>
        <v>1</v>
      </c>
      <c r="O19" s="16">
        <f t="shared" si="7"/>
        <v>0.43333333333333329</v>
      </c>
    </row>
    <row r="20" spans="1:15">
      <c r="A20" s="8">
        <v>43913</v>
      </c>
      <c r="B20" s="13">
        <v>7</v>
      </c>
      <c r="C20" s="2">
        <f>Data!C69</f>
        <v>23429</v>
      </c>
      <c r="D20" s="2">
        <f t="shared" si="1"/>
        <v>2061</v>
      </c>
      <c r="E20" s="11">
        <f t="shared" si="2"/>
        <v>0.32993692382338669</v>
      </c>
      <c r="G20" s="2">
        <f>Data!D69</f>
        <v>3924</v>
      </c>
      <c r="H20" s="3">
        <f t="shared" si="0"/>
        <v>680</v>
      </c>
      <c r="I20" s="1">
        <f t="shared" si="8"/>
        <v>0.20961775585696674</v>
      </c>
      <c r="J20" s="16">
        <f t="shared" si="6"/>
        <v>0.19001419820932841</v>
      </c>
      <c r="L20">
        <f>Data!E69</f>
        <v>21</v>
      </c>
      <c r="M20">
        <f t="shared" si="4"/>
        <v>5</v>
      </c>
      <c r="N20" s="1">
        <f t="shared" ref="N20:N22" si="9">L20/L19-1</f>
        <v>0.3125</v>
      </c>
      <c r="O20" s="16">
        <f t="shared" si="7"/>
        <v>0.42916666666666659</v>
      </c>
    </row>
    <row r="21" spans="1:15">
      <c r="A21" s="8">
        <v>43914</v>
      </c>
      <c r="B21" s="13">
        <v>8</v>
      </c>
      <c r="C21" s="2">
        <f>Data!C70</f>
        <v>28391</v>
      </c>
      <c r="D21" s="2">
        <f t="shared" si="1"/>
        <v>4962</v>
      </c>
      <c r="E21" s="11">
        <f t="shared" ref="E21:E26" si="10">H21/D21</f>
        <v>0.19185812172511085</v>
      </c>
      <c r="G21" s="2">
        <f>Data!D70</f>
        <v>4876</v>
      </c>
      <c r="H21" s="3">
        <f t="shared" ref="H21:H26" si="11">G21-G20</f>
        <v>952</v>
      </c>
      <c r="I21" s="1">
        <f t="shared" si="8"/>
        <v>0.24260958205912342</v>
      </c>
      <c r="J21" s="16">
        <f t="shared" si="6"/>
        <v>0.19394316200875941</v>
      </c>
      <c r="L21">
        <f>Data!E70</f>
        <v>28</v>
      </c>
      <c r="M21">
        <f t="shared" si="4"/>
        <v>7</v>
      </c>
      <c r="N21" s="1">
        <f t="shared" si="9"/>
        <v>0.33333333333333326</v>
      </c>
      <c r="O21" s="16">
        <f t="shared" si="7"/>
        <v>0.39583333333333331</v>
      </c>
    </row>
    <row r="22" spans="1:15">
      <c r="A22" s="8">
        <v>43915</v>
      </c>
      <c r="B22" s="13">
        <v>9</v>
      </c>
      <c r="C22" s="2">
        <f>Data!C71</f>
        <v>32407</v>
      </c>
      <c r="D22" s="2">
        <f t="shared" si="1"/>
        <v>4016</v>
      </c>
      <c r="E22" s="11">
        <f t="shared" si="10"/>
        <v>0.17031872509960158</v>
      </c>
      <c r="G22" s="2">
        <f>Data!D71</f>
        <v>5560</v>
      </c>
      <c r="H22" s="3">
        <f t="shared" si="11"/>
        <v>684</v>
      </c>
      <c r="I22" s="1">
        <f t="shared" ref="I22" si="12">G22/G21-1</f>
        <v>0.14027891714520102</v>
      </c>
      <c r="J22" s="16">
        <f t="shared" si="6"/>
        <v>0.18474112129472955</v>
      </c>
      <c r="L22">
        <f>Data!E71</f>
        <v>31</v>
      </c>
      <c r="M22">
        <f t="shared" si="4"/>
        <v>3</v>
      </c>
      <c r="N22" s="1">
        <f t="shared" si="9"/>
        <v>0.10714285714285721</v>
      </c>
      <c r="O22" s="16">
        <f t="shared" si="7"/>
        <v>0.41726190476190472</v>
      </c>
    </row>
    <row r="23" spans="1:15">
      <c r="A23" s="8">
        <v>43916</v>
      </c>
      <c r="B23" s="13">
        <v>10</v>
      </c>
      <c r="C23" s="2">
        <f>Data!C72</f>
        <v>35995</v>
      </c>
      <c r="D23" s="2">
        <f t="shared" ref="D23:D28" si="13">C23-C22</f>
        <v>3588</v>
      </c>
      <c r="E23" s="11">
        <f t="shared" si="10"/>
        <v>0.23355629877369008</v>
      </c>
      <c r="G23" s="2">
        <f>Data!D72</f>
        <v>6398</v>
      </c>
      <c r="H23" s="3">
        <f t="shared" si="11"/>
        <v>838</v>
      </c>
      <c r="I23" s="1">
        <f t="shared" ref="I23" si="14">G23/G22-1</f>
        <v>0.15071942446043174</v>
      </c>
      <c r="J23" s="16">
        <f t="shared" si="6"/>
        <v>0.17920661422701692</v>
      </c>
      <c r="L23">
        <f>Data!E72</f>
        <v>49</v>
      </c>
      <c r="M23">
        <f t="shared" si="4"/>
        <v>18</v>
      </c>
      <c r="N23" s="1">
        <f t="shared" ref="N23" si="15">L23/L22-1</f>
        <v>0.58064516129032251</v>
      </c>
      <c r="O23" s="16">
        <f t="shared" si="7"/>
        <v>0.46672427035330255</v>
      </c>
    </row>
    <row r="24" spans="1:15">
      <c r="A24" s="8">
        <v>43917</v>
      </c>
      <c r="B24" s="13">
        <v>11</v>
      </c>
      <c r="C24" s="2">
        <f>Data!C73</f>
        <v>39552</v>
      </c>
      <c r="D24" s="2">
        <f t="shared" si="13"/>
        <v>3557</v>
      </c>
      <c r="E24" s="11">
        <f t="shared" si="10"/>
        <v>0.28141692437447285</v>
      </c>
      <c r="G24" s="2">
        <f>Data!D73</f>
        <v>7399</v>
      </c>
      <c r="H24" s="3">
        <f t="shared" si="11"/>
        <v>1001</v>
      </c>
      <c r="I24" s="1">
        <f t="shared" ref="I24" si="16">G24/G23-1</f>
        <v>0.15645514223194756</v>
      </c>
      <c r="J24" s="16">
        <f t="shared" si="6"/>
        <v>0.17993616435073409</v>
      </c>
      <c r="L24">
        <f>Data!E73</f>
        <v>58</v>
      </c>
      <c r="M24">
        <f t="shared" ref="M24" si="17">L24-L23</f>
        <v>9</v>
      </c>
      <c r="N24" s="1">
        <f t="shared" ref="N24" si="18">L24/L23-1</f>
        <v>0.18367346938775508</v>
      </c>
      <c r="O24" s="16">
        <f t="shared" si="7"/>
        <v>0.30345896423085361</v>
      </c>
    </row>
    <row r="25" spans="1:15">
      <c r="A25" s="8">
        <v>43918</v>
      </c>
      <c r="B25" s="13">
        <v>12</v>
      </c>
      <c r="C25" s="2">
        <f>Data!C74</f>
        <v>42750</v>
      </c>
      <c r="D25" s="2">
        <f t="shared" si="13"/>
        <v>3198</v>
      </c>
      <c r="E25" s="11">
        <f t="shared" si="10"/>
        <v>0.18636647904940587</v>
      </c>
      <c r="G25" s="2">
        <f>Data!D74</f>
        <v>7995</v>
      </c>
      <c r="H25" s="3">
        <f t="shared" si="11"/>
        <v>596</v>
      </c>
      <c r="I25" s="1">
        <f t="shared" ref="I25" si="19">G25/G24-1</f>
        <v>8.0551425868360615E-2</v>
      </c>
      <c r="J25" s="16">
        <f t="shared" si="6"/>
        <v>0.15412289835301288</v>
      </c>
      <c r="L25">
        <f>Data!E74</f>
        <v>68</v>
      </c>
      <c r="M25">
        <f t="shared" ref="M25" si="20">L25-L24</f>
        <v>10</v>
      </c>
      <c r="N25" s="1">
        <f t="shared" ref="N25" si="21">L25/L24-1</f>
        <v>0.17241379310344818</v>
      </c>
      <c r="O25" s="16">
        <f t="shared" si="7"/>
        <v>0.27544172285154322</v>
      </c>
    </row>
    <row r="26" spans="1:15">
      <c r="A26" s="8">
        <v>43919</v>
      </c>
      <c r="B26" s="13">
        <v>13</v>
      </c>
      <c r="C26" s="2">
        <f>Data!C75</f>
        <v>46441</v>
      </c>
      <c r="D26" s="2">
        <f t="shared" si="13"/>
        <v>3691</v>
      </c>
      <c r="E26" s="11">
        <f t="shared" si="10"/>
        <v>0.17366567325927934</v>
      </c>
      <c r="G26" s="2">
        <f>Data!D75</f>
        <v>8636</v>
      </c>
      <c r="H26" s="3">
        <f t="shared" si="11"/>
        <v>641</v>
      </c>
      <c r="I26" s="1">
        <f t="shared" ref="I26" si="22">G26/G25-1</f>
        <v>8.0175109443402226E-2</v>
      </c>
      <c r="J26" s="16">
        <f t="shared" si="6"/>
        <v>0.12163600382986864</v>
      </c>
      <c r="L26">
        <f>Data!E75</f>
        <v>86</v>
      </c>
      <c r="M26">
        <f t="shared" ref="M26" si="23">L26-L25</f>
        <v>18</v>
      </c>
      <c r="N26" s="1">
        <f t="shared" ref="N26" si="24">L26/L25-1</f>
        <v>0.26470588235294112</v>
      </c>
      <c r="O26" s="16">
        <f t="shared" si="7"/>
        <v>0.26171623265546484</v>
      </c>
    </row>
    <row r="27" spans="1:15">
      <c r="A27" s="8">
        <v>43920</v>
      </c>
      <c r="B27" s="13">
        <v>14</v>
      </c>
      <c r="C27" s="2">
        <f>Data!C76</f>
        <v>49455</v>
      </c>
      <c r="D27" s="2">
        <f t="shared" si="13"/>
        <v>3014</v>
      </c>
      <c r="E27" s="11">
        <f t="shared" ref="E27" si="25">H27/D27</f>
        <v>0.24585268745852687</v>
      </c>
      <c r="G27" s="2">
        <f>Data!D76</f>
        <v>9377</v>
      </c>
      <c r="H27" s="3">
        <f t="shared" ref="H27" si="26">G27-G26</f>
        <v>741</v>
      </c>
      <c r="I27" s="1">
        <f t="shared" ref="I27" si="27">G27/G26-1</f>
        <v>8.5803612783696082E-2</v>
      </c>
      <c r="J27" s="16">
        <f t="shared" ref="J27" si="28">SUM(I23:I27)/5</f>
        <v>0.11074094295756765</v>
      </c>
      <c r="L27">
        <f>Data!E76</f>
        <v>108</v>
      </c>
      <c r="M27">
        <f t="shared" ref="M27" si="29">L27-L26</f>
        <v>22</v>
      </c>
      <c r="N27" s="1">
        <f t="shared" ref="N27" si="30">L27/L26-1</f>
        <v>0.2558139534883721</v>
      </c>
      <c r="O27" s="16">
        <f t="shared" ref="O27" si="31">SUM(N23:N27)/5</f>
        <v>0.29145045192456781</v>
      </c>
    </row>
    <row r="28" spans="1:15">
      <c r="A28" s="8">
        <v>43921</v>
      </c>
      <c r="B28" s="13">
        <v>15</v>
      </c>
      <c r="C28" s="2">
        <f>Data!C77</f>
        <v>52344</v>
      </c>
      <c r="D28" s="2">
        <f t="shared" si="13"/>
        <v>2889</v>
      </c>
      <c r="E28" s="11">
        <f t="shared" ref="E28" si="32">H28/D28</f>
        <v>0.2066458982346833</v>
      </c>
      <c r="G28" s="2">
        <f>Data!D77</f>
        <v>9974</v>
      </c>
      <c r="H28" s="3">
        <f t="shared" ref="H28" si="33">G28-G27</f>
        <v>597</v>
      </c>
      <c r="I28" s="1">
        <f t="shared" ref="I28" si="34">G28/G27-1</f>
        <v>6.3666417830862798E-2</v>
      </c>
      <c r="J28" s="16">
        <f t="shared" ref="J28" si="35">SUM(I24:I28)/5</f>
        <v>9.3330341631653851E-2</v>
      </c>
      <c r="L28">
        <f>Data!E77</f>
        <v>128</v>
      </c>
      <c r="M28">
        <f t="shared" ref="M28" si="36">L28-L27</f>
        <v>20</v>
      </c>
      <c r="N28" s="1">
        <f t="shared" ref="N28" si="37">L28/L27-1</f>
        <v>0.18518518518518512</v>
      </c>
      <c r="O28" s="16">
        <f t="shared" ref="O28" si="38">SUM(N24:N28)/5</f>
        <v>0.21235845670354031</v>
      </c>
    </row>
    <row r="29" spans="1:15">
      <c r="A29" s="8">
        <v>43922</v>
      </c>
      <c r="B29" s="13">
        <v>16</v>
      </c>
      <c r="C29" s="2">
        <f>Data!C78</f>
        <v>55863</v>
      </c>
      <c r="D29" s="2">
        <f t="shared" ref="D29" si="39">C29-C28</f>
        <v>3519</v>
      </c>
      <c r="E29" s="11">
        <f t="shared" ref="E29" si="40">H29/D29</f>
        <v>0.14435919295254335</v>
      </c>
      <c r="G29" s="2">
        <f>Data!D78</f>
        <v>10482</v>
      </c>
      <c r="H29" s="3">
        <f t="shared" ref="H29" si="41">G29-G28</f>
        <v>508</v>
      </c>
      <c r="I29" s="1">
        <f t="shared" ref="I29" si="42">G29/G28-1</f>
        <v>5.0932424303188339E-2</v>
      </c>
      <c r="J29" s="16">
        <f t="shared" ref="J29" si="43">SUM(I25:I29)/5</f>
        <v>7.2225798045902012E-2</v>
      </c>
      <c r="L29">
        <f>Data!E78</f>
        <v>146</v>
      </c>
      <c r="M29">
        <f t="shared" ref="M29" si="44">L29-L28</f>
        <v>18</v>
      </c>
      <c r="N29" s="1">
        <f t="shared" ref="N29" si="45">L29/L28-1</f>
        <v>0.140625</v>
      </c>
      <c r="O29" s="16">
        <f t="shared" ref="O29" si="46">SUM(N25:N29)/5</f>
        <v>0.2037487628259893</v>
      </c>
    </row>
    <row r="30" spans="1:15">
      <c r="A30" s="8">
        <v>43923</v>
      </c>
      <c r="B30" s="13">
        <v>17</v>
      </c>
      <c r="C30" s="2">
        <f>Data!C79</f>
        <v>92190</v>
      </c>
      <c r="D30" s="2">
        <f t="shared" ref="D30" si="47">C30-C29</f>
        <v>36327</v>
      </c>
      <c r="E30" s="11">
        <f t="shared" ref="E30" si="48">H30/D30</f>
        <v>1.335095108321634E-2</v>
      </c>
      <c r="G30" s="2">
        <f>Data!D79</f>
        <v>10967</v>
      </c>
      <c r="H30" s="3">
        <f t="shared" ref="H30" si="49">G30-G29</f>
        <v>485</v>
      </c>
      <c r="I30" s="1">
        <f t="shared" ref="I30" si="50">G30/G29-1</f>
        <v>4.6269795840488515E-2</v>
      </c>
      <c r="J30" s="16">
        <f t="shared" ref="J30" si="51">SUM(I26:I30)/5</f>
        <v>6.5369472040327586E-2</v>
      </c>
      <c r="L30">
        <f>Data!E79</f>
        <v>158</v>
      </c>
      <c r="M30">
        <f t="shared" ref="M30" si="52">L30-L29</f>
        <v>12</v>
      </c>
      <c r="N30" s="1">
        <f t="shared" ref="N30" si="53">L30/L29-1</f>
        <v>8.2191780821917915E-2</v>
      </c>
      <c r="O30" s="16">
        <f t="shared" ref="O30" si="54">SUM(N26:N30)/5</f>
        <v>0.18570436036968324</v>
      </c>
    </row>
    <row r="31" spans="1:15">
      <c r="A31" s="8">
        <v>43924</v>
      </c>
      <c r="B31" s="13">
        <v>18</v>
      </c>
      <c r="C31" s="2">
        <f>Data!C80</f>
        <v>98343</v>
      </c>
      <c r="D31" s="2">
        <f t="shared" ref="D31" si="55">C31-C30</f>
        <v>6153</v>
      </c>
      <c r="E31" s="11">
        <f t="shared" ref="E31" si="56">H31/D31</f>
        <v>6.7609296278238251E-2</v>
      </c>
      <c r="G31" s="2">
        <f>Data!D80</f>
        <v>11383</v>
      </c>
      <c r="H31" s="3">
        <f t="shared" ref="H31" si="57">G31-G30</f>
        <v>416</v>
      </c>
      <c r="I31" s="1">
        <f t="shared" ref="I31" si="58">G31/G30-1</f>
        <v>3.7931977751436197E-2</v>
      </c>
      <c r="J31" s="16">
        <f t="shared" ref="J31" si="59">SUM(I27:I31)/5</f>
        <v>5.6920845701934383E-2</v>
      </c>
      <c r="L31">
        <f>Data!E80</f>
        <v>168</v>
      </c>
      <c r="M31">
        <f t="shared" ref="M31" si="60">L31-L30</f>
        <v>10</v>
      </c>
      <c r="N31" s="1">
        <f t="shared" ref="N31" si="61">L31/L30-1</f>
        <v>6.3291139240506222E-2</v>
      </c>
      <c r="O31" s="16">
        <f t="shared" ref="O31" si="62">SUM(N27:N31)/5</f>
        <v>0.14542141174719628</v>
      </c>
    </row>
    <row r="32" spans="1:15">
      <c r="A32" s="8">
        <v>43925</v>
      </c>
      <c r="B32" s="13">
        <v>19</v>
      </c>
      <c r="C32" s="2">
        <f>Data!C81</f>
        <v>104134</v>
      </c>
      <c r="D32" s="2">
        <f t="shared" ref="D32" si="63">C32-C31</f>
        <v>5791</v>
      </c>
      <c r="E32" s="11">
        <f t="shared" ref="E32" si="64">H32/D32</f>
        <v>4.8696252806078401E-2</v>
      </c>
      <c r="G32" s="2">
        <f>Data!D81</f>
        <v>11665</v>
      </c>
      <c r="H32" s="3">
        <f t="shared" ref="H32" si="65">G32-G31</f>
        <v>282</v>
      </c>
      <c r="I32" s="1">
        <f t="shared" ref="I32" si="66">G32/G31-1</f>
        <v>2.4773785469559773E-2</v>
      </c>
      <c r="J32" s="16">
        <f t="shared" ref="J32" si="67">SUM(I28:I32)/5</f>
        <v>4.4714880239107122E-2</v>
      </c>
      <c r="L32">
        <f>Data!E81</f>
        <v>186</v>
      </c>
      <c r="M32">
        <f t="shared" ref="M32" si="68">L32-L31</f>
        <v>18</v>
      </c>
      <c r="N32" s="1">
        <f t="shared" ref="N32" si="69">L32/L31-1</f>
        <v>0.10714285714285721</v>
      </c>
      <c r="O32" s="16">
        <f t="shared" ref="O32" si="70">SUM(N28:N32)/5</f>
        <v>0.1156871924780933</v>
      </c>
    </row>
    <row r="33" spans="1:15">
      <c r="A33" s="8">
        <v>43926</v>
      </c>
      <c r="B33" s="13">
        <v>20</v>
      </c>
      <c r="C33" s="2">
        <f>Data!C82</f>
        <v>108416</v>
      </c>
      <c r="D33" s="2">
        <f t="shared" ref="D33" si="71">C33-C32</f>
        <v>4282</v>
      </c>
      <c r="E33" s="11">
        <f t="shared" ref="E33" si="72">H33/D33</f>
        <v>5.6515646893974779E-2</v>
      </c>
      <c r="G33" s="2">
        <f>Data!D82</f>
        <v>11907</v>
      </c>
      <c r="H33" s="3">
        <f t="shared" ref="H33" si="73">G33-G32</f>
        <v>242</v>
      </c>
      <c r="I33" s="1">
        <f t="shared" ref="I33" si="74">G33/G32-1</f>
        <v>2.0745820831547412E-2</v>
      </c>
      <c r="J33" s="16">
        <f t="shared" ref="J33" si="75">SUM(I29:I33)/5</f>
        <v>3.6130760839244047E-2</v>
      </c>
      <c r="L33">
        <f>Data!E82</f>
        <v>204</v>
      </c>
      <c r="M33">
        <f t="shared" ref="M33" si="76">L33-L32</f>
        <v>18</v>
      </c>
      <c r="N33" s="1">
        <f t="shared" ref="N33" si="77">L33/L32-1</f>
        <v>9.6774193548387011E-2</v>
      </c>
      <c r="O33" s="16">
        <f t="shared" ref="O33" si="78">SUM(N29:N33)/5</f>
        <v>9.8004994150733674E-2</v>
      </c>
    </row>
    <row r="34" spans="1:15">
      <c r="A34" s="8">
        <v>43927</v>
      </c>
      <c r="B34" s="13">
        <v>21</v>
      </c>
      <c r="C34" s="2">
        <f>Data!C83</f>
        <v>111296</v>
      </c>
      <c r="D34" s="2">
        <f t="shared" ref="D34" si="79">C34-C33</f>
        <v>2880</v>
      </c>
      <c r="E34" s="11">
        <f t="shared" ref="E34" si="80">H34/D34</f>
        <v>0.10381944444444445</v>
      </c>
      <c r="G34" s="2">
        <f>Data!D83</f>
        <v>12206</v>
      </c>
      <c r="H34" s="3">
        <f t="shared" ref="H34" si="81">G34-G33</f>
        <v>299</v>
      </c>
      <c r="I34" s="1">
        <f t="shared" ref="I34" si="82">G34/G33-1</f>
        <v>2.5111279079533144E-2</v>
      </c>
      <c r="J34" s="16">
        <f t="shared" ref="J34" si="83">SUM(I30:I34)/5</f>
        <v>3.0966531794513009E-2</v>
      </c>
      <c r="L34">
        <f>Data!E83</f>
        <v>220</v>
      </c>
      <c r="M34">
        <f t="shared" ref="M34" si="84">L34-L33</f>
        <v>16</v>
      </c>
      <c r="N34" s="1">
        <f t="shared" ref="N34" si="85">L34/L33-1</f>
        <v>7.8431372549019551E-2</v>
      </c>
      <c r="O34" s="16">
        <f t="shared" ref="O34" si="86">SUM(N30:N34)/5</f>
        <v>8.5566268660537584E-2</v>
      </c>
    </row>
    <row r="35" spans="1:15">
      <c r="A35" s="8">
        <v>43928</v>
      </c>
      <c r="B35" s="13">
        <v>22</v>
      </c>
      <c r="C35" s="2">
        <f>Data!C84</f>
        <v>115235</v>
      </c>
      <c r="D35" s="2">
        <f t="shared" ref="D35" si="87">C35-C34</f>
        <v>3939</v>
      </c>
      <c r="E35" s="11">
        <f t="shared" ref="E35" si="88">H35/D35</f>
        <v>7.9461792333079456E-2</v>
      </c>
      <c r="G35" s="2">
        <f>Data!D84</f>
        <v>12519</v>
      </c>
      <c r="H35" s="3">
        <f t="shared" ref="H35" si="89">G35-G34</f>
        <v>313</v>
      </c>
      <c r="I35" s="1">
        <f t="shared" ref="I35" si="90">G35/G34-1</f>
        <v>2.5643126331312383E-2</v>
      </c>
      <c r="J35" s="16">
        <f t="shared" ref="J35" si="91">SUM(I31:I35)/5</f>
        <v>2.6841197892677783E-2</v>
      </c>
      <c r="L35">
        <f>Data!E84</f>
        <v>243</v>
      </c>
      <c r="M35">
        <f t="shared" ref="M35" si="92">L35-L34</f>
        <v>23</v>
      </c>
      <c r="N35" s="1">
        <f t="shared" ref="N35" si="93">L35/L34-1</f>
        <v>0.1045454545454545</v>
      </c>
      <c r="O35" s="16">
        <f t="shared" ref="O35" si="94">SUM(N31:N35)/5</f>
        <v>9.0037003405244898E-2</v>
      </c>
    </row>
    <row r="36" spans="1:15">
      <c r="A36" s="8">
        <v>43929</v>
      </c>
      <c r="B36" s="13">
        <v>23</v>
      </c>
      <c r="C36" s="2">
        <f>Data!C85</f>
        <v>120755</v>
      </c>
      <c r="D36" s="2">
        <f t="shared" ref="D36" si="95">C36-C35</f>
        <v>5520</v>
      </c>
      <c r="E36" s="11">
        <f t="shared" ref="E36" si="96">H36/D36</f>
        <v>6.0326086956521738E-2</v>
      </c>
      <c r="G36" s="2">
        <f>Data!D85</f>
        <v>12852</v>
      </c>
      <c r="H36" s="3">
        <f t="shared" ref="H36" si="97">G36-G35</f>
        <v>333</v>
      </c>
      <c r="I36" s="1">
        <f t="shared" ref="I36" si="98">G36/G35-1</f>
        <v>2.6599568655643502E-2</v>
      </c>
      <c r="J36" s="16">
        <f t="shared" ref="J36" si="99">SUM(I32:I36)/5</f>
        <v>2.4574716073519243E-2</v>
      </c>
      <c r="L36">
        <f>Data!E85</f>
        <v>273</v>
      </c>
      <c r="M36">
        <f t="shared" ref="M36" si="100">L36-L35</f>
        <v>30</v>
      </c>
      <c r="N36" s="1">
        <f t="shared" ref="N36" si="101">L36/L35-1</f>
        <v>0.12345679012345689</v>
      </c>
      <c r="O36" s="16">
        <f t="shared" ref="O36" si="102">SUM(N32:N36)/5</f>
        <v>0.10207013358183503</v>
      </c>
    </row>
    <row r="37" spans="1:15">
      <c r="A37" s="8">
        <v>43930</v>
      </c>
      <c r="B37" s="13">
        <v>24</v>
      </c>
      <c r="C37" s="2">
        <f>Data!C86</f>
        <v>126287</v>
      </c>
      <c r="D37" s="2">
        <f t="shared" ref="D37" si="103">C37-C36</f>
        <v>5532</v>
      </c>
      <c r="E37" s="11">
        <f t="shared" ref="E37" si="104">H37/D37</f>
        <v>5.1699204627621113E-2</v>
      </c>
      <c r="G37" s="2">
        <f>Data!D86</f>
        <v>13138</v>
      </c>
      <c r="H37" s="3">
        <f t="shared" ref="H37" si="105">G37-G36</f>
        <v>286</v>
      </c>
      <c r="I37" s="1">
        <f t="shared" ref="I37" si="106">G37/G36-1</f>
        <v>2.2253345782757616E-2</v>
      </c>
      <c r="J37" s="16">
        <f t="shared" ref="J37" si="107">SUM(I33:I37)/5</f>
        <v>2.407062813615881E-2</v>
      </c>
      <c r="L37">
        <f>Data!E86</f>
        <v>295</v>
      </c>
      <c r="M37">
        <f t="shared" ref="M37" si="108">L37-L36</f>
        <v>22</v>
      </c>
      <c r="N37" s="1">
        <f t="shared" ref="N37" si="109">L37/L36-1</f>
        <v>8.0586080586080522E-2</v>
      </c>
      <c r="O37" s="16">
        <f t="shared" ref="O37" si="110">SUM(N33:N37)/5</f>
        <v>9.6758778270479698E-2</v>
      </c>
    </row>
    <row r="38" spans="1:15">
      <c r="A38" s="8">
        <v>43931</v>
      </c>
      <c r="B38" s="13">
        <v>25</v>
      </c>
      <c r="C38" s="2">
        <f>Data!C87</f>
        <v>134743</v>
      </c>
      <c r="D38" s="2">
        <f t="shared" ref="D38" si="111">C38-C37</f>
        <v>8456</v>
      </c>
      <c r="E38" s="11">
        <f t="shared" ref="E38" si="112">H38/D38</f>
        <v>4.1863765373699145E-2</v>
      </c>
      <c r="G38" s="2">
        <f>Data!D87</f>
        <v>13492</v>
      </c>
      <c r="H38" s="3">
        <f t="shared" ref="H38" si="113">G38-G37</f>
        <v>354</v>
      </c>
      <c r="I38" s="1">
        <f t="shared" ref="I38" si="114">G38/G37-1</f>
        <v>2.6944740447556681E-2</v>
      </c>
      <c r="J38" s="16">
        <f t="shared" ref="J38" si="115">SUM(I34:I38)/5</f>
        <v>2.5310412059360667E-2</v>
      </c>
      <c r="L38">
        <f>Data!E87</f>
        <v>319</v>
      </c>
      <c r="M38">
        <f t="shared" ref="M38" si="116">L38-L37</f>
        <v>24</v>
      </c>
      <c r="N38" s="1">
        <f t="shared" ref="N38" si="117">L38/L37-1</f>
        <v>8.135593220338988E-2</v>
      </c>
      <c r="O38" s="16">
        <f t="shared" ref="O38" si="118">SUM(N34:N38)/5</f>
        <v>9.3675126001480272E-2</v>
      </c>
    </row>
    <row r="39" spans="1:15">
      <c r="A39" s="8">
        <v>43932</v>
      </c>
      <c r="B39" s="13">
        <v>26</v>
      </c>
      <c r="C39" s="2">
        <f>Data!C88</f>
        <v>140975</v>
      </c>
      <c r="D39" s="2">
        <f t="shared" ref="D39" si="119">C39-C38</f>
        <v>6232</v>
      </c>
      <c r="E39" s="11">
        <f t="shared" ref="E39" si="120">H39/D39</f>
        <v>4.5571245186136075E-2</v>
      </c>
      <c r="G39" s="2">
        <f>Data!D88</f>
        <v>13776</v>
      </c>
      <c r="H39" s="3">
        <f t="shared" ref="H39" si="121">G39-G38</f>
        <v>284</v>
      </c>
      <c r="I39" s="1">
        <f t="shared" ref="I39" si="122">G39/G38-1</f>
        <v>2.1049510821227413E-2</v>
      </c>
      <c r="J39" s="16">
        <f t="shared" ref="J39:J40" si="123">SUM(I35:I39)/5</f>
        <v>2.449805840769952E-2</v>
      </c>
      <c r="L39">
        <f>Data!E88</f>
        <v>337</v>
      </c>
      <c r="M39">
        <f t="shared" ref="M39" si="124">L39-L38</f>
        <v>18</v>
      </c>
      <c r="N39" s="1">
        <f t="shared" ref="N39" si="125">L39/L38-1</f>
        <v>5.6426332288401326E-2</v>
      </c>
      <c r="O39" s="16">
        <f t="shared" ref="O39" si="126">SUM(N35:N39)/5</f>
        <v>8.9274117949356621E-2</v>
      </c>
    </row>
    <row r="40" spans="1:15">
      <c r="A40" s="8">
        <v>43933</v>
      </c>
      <c r="B40" s="13">
        <v>27</v>
      </c>
      <c r="C40" s="2">
        <f>Data!C89</f>
        <v>144877</v>
      </c>
      <c r="D40" s="2">
        <f t="shared" ref="D40" si="127">C40-C39</f>
        <v>3902</v>
      </c>
      <c r="E40" s="11">
        <f t="shared" ref="E40" si="128">H40/D40</f>
        <v>4.3311122501281392E-2</v>
      </c>
      <c r="G40" s="2">
        <f>Data!D89</f>
        <v>13945</v>
      </c>
      <c r="H40" s="3">
        <f t="shared" ref="H40" si="129">G40-G39</f>
        <v>169</v>
      </c>
      <c r="I40" s="1">
        <f t="shared" ref="I40" si="130">G40/G39-1</f>
        <v>1.2267711962833827E-2</v>
      </c>
      <c r="J40" s="16">
        <f t="shared" si="123"/>
        <v>2.1822975534003808E-2</v>
      </c>
      <c r="L40">
        <f>Data!E89</f>
        <v>350</v>
      </c>
      <c r="M40">
        <f t="shared" ref="M40" si="131">L40-L39</f>
        <v>13</v>
      </c>
      <c r="N40" s="1">
        <f t="shared" ref="N40" si="132">L40/L39-1</f>
        <v>3.8575667655786461E-2</v>
      </c>
      <c r="O40" s="16">
        <f t="shared" ref="O40" si="133">SUM(N36:N40)/5</f>
        <v>7.6080160571423014E-2</v>
      </c>
    </row>
    <row r="41" spans="1:15">
      <c r="A41" s="8">
        <v>43934</v>
      </c>
      <c r="B41" s="13">
        <v>28</v>
      </c>
      <c r="C41" s="2">
        <f>Data!C90</f>
        <v>148412</v>
      </c>
      <c r="D41" s="2">
        <f t="shared" ref="D41" si="134">C41-C40</f>
        <v>3535</v>
      </c>
      <c r="E41" s="11">
        <f t="shared" ref="E41" si="135">H41/D41</f>
        <v>1.5275813295615276E-2</v>
      </c>
      <c r="G41" s="2">
        <f>Data!D90</f>
        <v>13999</v>
      </c>
      <c r="H41" s="3">
        <f t="shared" ref="H41" si="136">G41-G40</f>
        <v>54</v>
      </c>
      <c r="I41" s="1">
        <f t="shared" ref="I41" si="137">G41/G40-1</f>
        <v>3.8723556830404515E-3</v>
      </c>
      <c r="J41" s="16">
        <f t="shared" ref="J41" si="138">SUM(I37:I41)/5</f>
        <v>1.7277532939483198E-2</v>
      </c>
      <c r="L41">
        <f>Data!E90</f>
        <v>368</v>
      </c>
      <c r="M41">
        <f t="shared" ref="M41" si="139">L41-L40</f>
        <v>18</v>
      </c>
      <c r="N41" s="1">
        <f t="shared" ref="N41" si="140">L41/L40-1</f>
        <v>5.1428571428571379E-2</v>
      </c>
      <c r="O41" s="16">
        <f t="shared" ref="O41" si="141">SUM(N37:N41)/5</f>
        <v>6.1674516832445916E-2</v>
      </c>
    </row>
    <row r="42" spans="1:15">
      <c r="A42" s="8">
        <v>43935</v>
      </c>
      <c r="B42" s="13">
        <v>29</v>
      </c>
      <c r="C42" s="2">
        <f>Data!C91</f>
        <v>151796</v>
      </c>
      <c r="D42" s="2">
        <f t="shared" ref="D42" si="142">C42-C41</f>
        <v>3384</v>
      </c>
      <c r="E42" s="11">
        <f t="shared" ref="E42" si="143">H42/D42</f>
        <v>4.7281323877068557E-2</v>
      </c>
      <c r="G42" s="2">
        <f>Data!D91</f>
        <v>14159</v>
      </c>
      <c r="H42" s="3">
        <f t="shared" ref="H42" si="144">G42-G41</f>
        <v>160</v>
      </c>
      <c r="I42" s="1">
        <f t="shared" ref="I42" si="145">G42/G41-1</f>
        <v>1.1429387813415293E-2</v>
      </c>
      <c r="J42" s="16">
        <f t="shared" ref="J42" si="146">SUM(I38:I42)/5</f>
        <v>1.5112741345614734E-2</v>
      </c>
      <c r="L42">
        <f>Data!E91</f>
        <v>384</v>
      </c>
      <c r="M42">
        <f t="shared" ref="M42" si="147">L42-L41</f>
        <v>16</v>
      </c>
      <c r="N42" s="1">
        <f t="shared" ref="N42" si="148">L42/L41-1</f>
        <v>4.3478260869565188E-2</v>
      </c>
      <c r="O42" s="16">
        <f t="shared" ref="O42" si="149">SUM(N38:N42)/5</f>
        <v>5.425295288914285E-2</v>
      </c>
    </row>
    <row r="43" spans="1:15">
      <c r="A43" s="8">
        <v>43936</v>
      </c>
      <c r="B43" s="13">
        <v>30</v>
      </c>
      <c r="C43" s="2">
        <f>Data!C92</f>
        <v>156801</v>
      </c>
      <c r="D43" s="2">
        <f t="shared" ref="D43" si="150">C43-C42</f>
        <v>5005</v>
      </c>
      <c r="E43" s="11">
        <f t="shared" ref="E43" si="151">H43/D43</f>
        <v>3.2367632367632369E-2</v>
      </c>
      <c r="G43" s="2">
        <f>Data!D92</f>
        <v>14321</v>
      </c>
      <c r="H43" s="3">
        <f t="shared" ref="H43" si="152">G43-G42</f>
        <v>162</v>
      </c>
      <c r="I43" s="1">
        <f t="shared" ref="I43" si="153">G43/G42-1</f>
        <v>1.1441485980648425E-2</v>
      </c>
      <c r="J43" s="16">
        <f t="shared" ref="J43" si="154">SUM(I39:I43)/5</f>
        <v>1.2012090452233082E-2</v>
      </c>
      <c r="L43">
        <f>Data!E92</f>
        <v>393</v>
      </c>
      <c r="M43">
        <f t="shared" ref="M43" si="155">L43-L42</f>
        <v>9</v>
      </c>
      <c r="N43" s="1">
        <f t="shared" ref="N43" si="156">L43/L42-1</f>
        <v>2.34375E-2</v>
      </c>
      <c r="O43" s="16">
        <f t="shared" ref="O43" si="157">SUM(N39:N43)/5</f>
        <v>4.2669266448464874E-2</v>
      </c>
    </row>
    <row r="44" spans="1:15">
      <c r="A44" s="8">
        <v>43937</v>
      </c>
      <c r="B44" s="13">
        <v>31</v>
      </c>
      <c r="C44" s="2">
        <f>Data!C93</f>
        <v>162816</v>
      </c>
      <c r="D44" s="2">
        <f t="shared" ref="D44" si="158">C44-C43</f>
        <v>6015</v>
      </c>
      <c r="E44" s="11">
        <f t="shared" ref="E44" si="159">H44/D44</f>
        <v>2.1612635078969242E-2</v>
      </c>
      <c r="G44" s="2">
        <f>Data!D93</f>
        <v>14451</v>
      </c>
      <c r="H44" s="3">
        <f t="shared" ref="H44" si="160">G44-G43</f>
        <v>130</v>
      </c>
      <c r="I44" s="1">
        <f t="shared" ref="I44" si="161">G44/G43-1</f>
        <v>9.0775783813978883E-3</v>
      </c>
      <c r="J44" s="16">
        <f t="shared" ref="J44" si="162">SUM(I40:I44)/5</f>
        <v>9.6177039642671765E-3</v>
      </c>
      <c r="L44">
        <f>Data!E93</f>
        <v>410</v>
      </c>
      <c r="M44">
        <f t="shared" ref="M44" si="163">L44-L43</f>
        <v>17</v>
      </c>
      <c r="N44" s="1">
        <f t="shared" ref="N44" si="164">L44/L43-1</f>
        <v>4.3256997455470847E-2</v>
      </c>
      <c r="O44" s="16">
        <f t="shared" ref="O44" si="165">SUM(N40:N44)/5</f>
        <v>4.0035399481878772E-2</v>
      </c>
    </row>
    <row r="45" spans="1:15">
      <c r="A45" s="8">
        <v>43938</v>
      </c>
      <c r="B45" s="13">
        <v>32</v>
      </c>
      <c r="C45" s="2">
        <f>Data!C94</f>
        <v>169272</v>
      </c>
      <c r="D45" s="2">
        <f t="shared" ref="D45" si="166">C45-C44</f>
        <v>6456</v>
      </c>
      <c r="E45" s="11">
        <f t="shared" ref="E45" si="167">H45/D45</f>
        <v>1.5799256505576207E-2</v>
      </c>
      <c r="G45" s="2">
        <f>Data!D94</f>
        <v>14553</v>
      </c>
      <c r="H45" s="3">
        <f t="shared" ref="H45" si="168">G45-G44</f>
        <v>102</v>
      </c>
      <c r="I45" s="1">
        <f t="shared" ref="I45" si="169">G45/G44-1</f>
        <v>7.0583350633173225E-3</v>
      </c>
      <c r="J45" s="16">
        <f t="shared" ref="J45" si="170">SUM(I41:I45)/5</f>
        <v>8.5758285843638756E-3</v>
      </c>
      <c r="L45">
        <f>Data!E94</f>
        <v>431</v>
      </c>
      <c r="M45">
        <f t="shared" ref="M45" si="171">L45-L44</f>
        <v>21</v>
      </c>
      <c r="N45" s="1">
        <f t="shared" ref="N45" si="172">L45/L44-1</f>
        <v>5.1219512195121997E-2</v>
      </c>
      <c r="O45" s="16">
        <f t="shared" ref="O45" si="173">SUM(N41:N45)/5</f>
        <v>4.2564168389745881E-2</v>
      </c>
    </row>
    <row r="46" spans="1:15">
      <c r="A46" s="8">
        <v>43939</v>
      </c>
      <c r="B46" s="13">
        <v>33</v>
      </c>
      <c r="C46" s="2">
        <f>Data!C95</f>
        <v>175932</v>
      </c>
      <c r="D46" s="2">
        <f t="shared" ref="D46" si="174">C46-C45</f>
        <v>6660</v>
      </c>
      <c r="E46" s="11">
        <f t="shared" ref="E46" si="175">H46/D46</f>
        <v>1.2612612612612612E-2</v>
      </c>
      <c r="G46" s="2">
        <f>Data!D95</f>
        <v>14637</v>
      </c>
      <c r="H46" s="3">
        <f t="shared" ref="H46" si="176">G46-G45</f>
        <v>84</v>
      </c>
      <c r="I46" s="1">
        <f t="shared" ref="I46" si="177">G46/G45-1</f>
        <v>5.7720057720058726E-3</v>
      </c>
      <c r="J46" s="16">
        <f t="shared" ref="J46" si="178">SUM(I42:I46)/5</f>
        <v>8.9557586021569609E-3</v>
      </c>
      <c r="L46">
        <f>Data!E95</f>
        <v>443</v>
      </c>
      <c r="M46">
        <f t="shared" ref="M46" si="179">L46-L45</f>
        <v>12</v>
      </c>
      <c r="N46" s="1">
        <f t="shared" ref="N46" si="180">L46/L45-1</f>
        <v>2.7842227378190199E-2</v>
      </c>
      <c r="O46" s="16">
        <f t="shared" ref="O46" si="181">SUM(N42:N46)/5</f>
        <v>3.7846899579669649E-2</v>
      </c>
    </row>
    <row r="47" spans="1:15">
      <c r="A47" s="8">
        <v>43940</v>
      </c>
      <c r="B47" s="13">
        <v>34</v>
      </c>
      <c r="C47" s="2">
        <f>Data!C96</f>
        <v>179243</v>
      </c>
      <c r="D47" s="2">
        <f t="shared" ref="D47" si="182">C47-C46</f>
        <v>3311</v>
      </c>
      <c r="E47" s="11">
        <f t="shared" ref="E47" si="183">H47/D47</f>
        <v>1.7819389912413167E-2</v>
      </c>
      <c r="G47" s="2">
        <f>Data!D96</f>
        <v>14696</v>
      </c>
      <c r="H47" s="3">
        <f t="shared" ref="H47" si="184">G47-G46</f>
        <v>59</v>
      </c>
      <c r="I47" s="1">
        <f t="shared" ref="I47" si="185">G47/G46-1</f>
        <v>4.0308806449409484E-3</v>
      </c>
      <c r="J47" s="16">
        <f t="shared" ref="J47" si="186">SUM(I43:I47)/5</f>
        <v>7.476057168462091E-3</v>
      </c>
      <c r="L47">
        <f>Data!E96</f>
        <v>452</v>
      </c>
      <c r="M47">
        <f t="shared" ref="M47" si="187">L47-L46</f>
        <v>9</v>
      </c>
      <c r="N47" s="1">
        <f t="shared" ref="N47" si="188">L47/L46-1</f>
        <v>2.0316027088036037E-2</v>
      </c>
      <c r="O47" s="16">
        <f t="shared" ref="O47" si="189">SUM(N43:N47)/5</f>
        <v>3.3214452823363813E-2</v>
      </c>
    </row>
    <row r="48" spans="1:15">
      <c r="A48" s="8">
        <v>43941</v>
      </c>
      <c r="B48" s="13">
        <v>35</v>
      </c>
      <c r="H48" s="3"/>
      <c r="N48" s="1"/>
      <c r="O48" s="16"/>
    </row>
    <row r="49" spans="1:15">
      <c r="A49" s="8">
        <v>43942</v>
      </c>
      <c r="B49" s="13">
        <v>36</v>
      </c>
      <c r="H49" s="3"/>
      <c r="N49" s="1"/>
      <c r="O49" s="16"/>
    </row>
    <row r="50" spans="1:15">
      <c r="A50" s="8">
        <v>43943</v>
      </c>
      <c r="B50" s="13">
        <v>37</v>
      </c>
      <c r="H50" s="3"/>
      <c r="N50" s="1"/>
      <c r="O50" s="16"/>
    </row>
  </sheetData>
  <mergeCells count="4">
    <mergeCell ref="C3:E3"/>
    <mergeCell ref="A1:N1"/>
    <mergeCell ref="G3:J3"/>
    <mergeCell ref="L3:O3"/>
  </mergeCells>
  <hyperlinks>
    <hyperlink ref="P1" r:id="rId1"/>
  </hyperlinks>
  <pageMargins left="0.7" right="0.7" top="0.75" bottom="0.75" header="0.3" footer="0.3"/>
  <pageSetup paperSize="9" orientation="portrait" horizontalDpi="4294967293" verticalDpi="0" r:id="rId2"/>
  <drawing r:id="rId3"/>
  <legacyDrawing r:id="rId4"/>
</worksheet>
</file>

<file path=xl/worksheets/sheet3.xml><?xml version="1.0" encoding="utf-8"?>
<worksheet xmlns="http://schemas.openxmlformats.org/spreadsheetml/2006/main" xmlns:r="http://schemas.openxmlformats.org/officeDocument/2006/relationships">
  <dimension ref="A1:P55"/>
  <sheetViews>
    <sheetView topLeftCell="A7" workbookViewId="0">
      <selection activeCell="R52" sqref="R52"/>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5" max="15" width="7.7109375" style="19" customWidth="1"/>
    <col min="16" max="16" width="3.7109375" customWidth="1"/>
  </cols>
  <sheetData>
    <row r="1" spans="1:16" ht="28.5">
      <c r="A1" s="24" t="s">
        <v>10</v>
      </c>
      <c r="B1" s="24"/>
      <c r="C1" s="24"/>
      <c r="D1" s="24"/>
      <c r="E1" s="24"/>
      <c r="F1" s="24"/>
      <c r="G1" s="24"/>
      <c r="H1" s="24"/>
      <c r="I1" s="24"/>
      <c r="J1" s="24"/>
      <c r="K1" s="24"/>
      <c r="L1" s="24"/>
      <c r="M1" s="24"/>
      <c r="N1" s="24"/>
      <c r="O1" s="17"/>
      <c r="P1" s="12" t="s">
        <v>11</v>
      </c>
    </row>
    <row r="3" spans="1:16" ht="15.75" thickBot="1">
      <c r="B3" s="14" t="s">
        <v>13</v>
      </c>
      <c r="C3" s="23" t="s">
        <v>5</v>
      </c>
      <c r="D3" s="23"/>
      <c r="E3" s="23"/>
      <c r="F3" s="9"/>
      <c r="G3" s="23" t="s">
        <v>1</v>
      </c>
      <c r="H3" s="23"/>
      <c r="I3" s="23"/>
      <c r="J3" s="23"/>
      <c r="L3" s="25" t="s">
        <v>3</v>
      </c>
      <c r="M3" s="25"/>
      <c r="N3" s="25"/>
      <c r="O3" s="25"/>
    </row>
    <row r="4" spans="1:16" s="6" customFormat="1">
      <c r="A4" s="7" t="s">
        <v>0</v>
      </c>
      <c r="B4" s="14" t="s">
        <v>14</v>
      </c>
      <c r="C4" s="4" t="s">
        <v>7</v>
      </c>
      <c r="D4" s="4" t="s">
        <v>6</v>
      </c>
      <c r="E4" s="10" t="s">
        <v>8</v>
      </c>
      <c r="F4" s="4"/>
      <c r="G4" s="4" t="s">
        <v>7</v>
      </c>
      <c r="H4" s="4" t="s">
        <v>6</v>
      </c>
      <c r="I4" s="5" t="s">
        <v>2</v>
      </c>
      <c r="J4" s="15" t="s">
        <v>15</v>
      </c>
      <c r="L4" s="6" t="s">
        <v>7</v>
      </c>
      <c r="M4" s="6" t="s">
        <v>6</v>
      </c>
      <c r="N4" s="6" t="s">
        <v>4</v>
      </c>
      <c r="O4" s="18" t="s">
        <v>15</v>
      </c>
    </row>
    <row r="6" spans="1:16">
      <c r="A6" s="8">
        <v>43894</v>
      </c>
      <c r="C6" s="2">
        <f>Data!C3</f>
        <v>16659</v>
      </c>
      <c r="G6" s="2">
        <f>Data!D3</f>
        <v>85</v>
      </c>
      <c r="H6" s="3"/>
      <c r="L6" s="2">
        <f>Data!E3</f>
        <v>0</v>
      </c>
      <c r="M6">
        <f t="shared" ref="M6:M14" si="0">L6-L5</f>
        <v>0</v>
      </c>
      <c r="N6" s="1"/>
      <c r="O6" s="16"/>
    </row>
    <row r="7" spans="1:16">
      <c r="A7" s="8">
        <v>43895</v>
      </c>
      <c r="C7" s="2">
        <f>Data!C4</f>
        <v>19083</v>
      </c>
      <c r="D7" s="2">
        <f t="shared" ref="D7:D11" si="1">C7-C6</f>
        <v>2424</v>
      </c>
      <c r="E7" s="11">
        <f t="shared" ref="E7:E10" si="2">H7/D7</f>
        <v>1.2376237623762377E-2</v>
      </c>
      <c r="G7" s="2">
        <f>Data!D4</f>
        <v>115</v>
      </c>
      <c r="H7" s="3">
        <f t="shared" ref="H7:H15" si="3">G7-G6</f>
        <v>30</v>
      </c>
      <c r="I7" s="1">
        <f t="shared" ref="I7:I15" si="4">G7/G6-1</f>
        <v>0.35294117647058831</v>
      </c>
      <c r="L7" s="2">
        <f>Data!E4</f>
        <v>0</v>
      </c>
      <c r="M7">
        <f t="shared" si="0"/>
        <v>0</v>
      </c>
      <c r="N7" s="1"/>
      <c r="O7" s="16"/>
    </row>
    <row r="8" spans="1:16">
      <c r="A8" s="8">
        <v>43896</v>
      </c>
      <c r="C8" s="2">
        <f>Data!C5</f>
        <v>20338</v>
      </c>
      <c r="D8" s="2">
        <f t="shared" si="1"/>
        <v>1255</v>
      </c>
      <c r="E8" s="11">
        <f t="shared" si="2"/>
        <v>3.8247011952191233E-2</v>
      </c>
      <c r="G8" s="2">
        <f>Data!D5</f>
        <v>163</v>
      </c>
      <c r="H8" s="3">
        <f t="shared" si="3"/>
        <v>48</v>
      </c>
      <c r="I8" s="1">
        <f t="shared" si="4"/>
        <v>0.41739130434782612</v>
      </c>
      <c r="L8" s="2">
        <f>Data!E5</f>
        <v>1</v>
      </c>
      <c r="M8">
        <f t="shared" si="0"/>
        <v>1</v>
      </c>
      <c r="N8" s="1"/>
      <c r="O8" s="16"/>
    </row>
    <row r="9" spans="1:16">
      <c r="A9" s="8">
        <v>43897</v>
      </c>
      <c r="C9" s="2">
        <f>Data!C6</f>
        <v>21460</v>
      </c>
      <c r="D9" s="2">
        <f t="shared" si="1"/>
        <v>1122</v>
      </c>
      <c r="E9" s="11">
        <f t="shared" si="2"/>
        <v>3.8324420677361852E-2</v>
      </c>
      <c r="G9" s="2">
        <f>Data!D6</f>
        <v>206</v>
      </c>
      <c r="H9" s="3">
        <f t="shared" si="3"/>
        <v>43</v>
      </c>
      <c r="I9" s="1">
        <f t="shared" si="4"/>
        <v>0.26380368098159512</v>
      </c>
      <c r="L9" s="2">
        <f>Data!E6</f>
        <v>2</v>
      </c>
      <c r="M9">
        <f t="shared" si="0"/>
        <v>1</v>
      </c>
      <c r="N9" s="1">
        <f t="shared" ref="N9:N14" si="5">L9/L8-1</f>
        <v>1</v>
      </c>
      <c r="O9" s="16"/>
    </row>
    <row r="10" spans="1:16">
      <c r="A10" s="8">
        <v>43898</v>
      </c>
      <c r="C10" s="2">
        <f>Data!C7</f>
        <v>23513</v>
      </c>
      <c r="D10" s="2">
        <f t="shared" si="1"/>
        <v>2053</v>
      </c>
      <c r="E10" s="11">
        <f t="shared" si="2"/>
        <v>3.2635168046760837E-2</v>
      </c>
      <c r="G10" s="2">
        <f>Data!D7</f>
        <v>273</v>
      </c>
      <c r="H10" s="3">
        <f t="shared" si="3"/>
        <v>67</v>
      </c>
      <c r="I10" s="1">
        <f t="shared" si="4"/>
        <v>0.32524271844660202</v>
      </c>
      <c r="L10" s="2">
        <f>Data!E7</f>
        <v>2</v>
      </c>
      <c r="M10">
        <f t="shared" si="0"/>
        <v>0</v>
      </c>
      <c r="N10" s="1">
        <f t="shared" si="5"/>
        <v>0</v>
      </c>
      <c r="O10" s="16"/>
    </row>
    <row r="11" spans="1:16">
      <c r="A11" s="8">
        <v>43899</v>
      </c>
      <c r="C11" s="2">
        <f>Data!C8</f>
        <v>24960</v>
      </c>
      <c r="D11" s="2">
        <f t="shared" si="1"/>
        <v>1447</v>
      </c>
      <c r="E11" s="11">
        <f t="shared" ref="E11:E25" si="6">H11/D11</f>
        <v>3.3172080165860401E-2</v>
      </c>
      <c r="G11" s="2">
        <f>Data!D8</f>
        <v>321</v>
      </c>
      <c r="H11" s="3">
        <f t="shared" si="3"/>
        <v>48</v>
      </c>
      <c r="I11" s="1">
        <f t="shared" si="4"/>
        <v>0.17582417582417587</v>
      </c>
      <c r="J11" s="16">
        <f t="shared" ref="J11:J15" si="7">SUM(I7:I11)/5</f>
        <v>0.30704061121415749</v>
      </c>
      <c r="L11" s="2">
        <f>Data!E8</f>
        <v>5</v>
      </c>
      <c r="M11">
        <f t="shared" si="0"/>
        <v>3</v>
      </c>
      <c r="N11" s="1">
        <f t="shared" si="5"/>
        <v>1.5</v>
      </c>
      <c r="O11" s="16">
        <f t="shared" ref="O11:O17" si="8">SUM(N7:N11)/5</f>
        <v>0.5</v>
      </c>
    </row>
    <row r="12" spans="1:16">
      <c r="A12" s="8">
        <v>43900</v>
      </c>
      <c r="C12" s="2">
        <f>Data!C9</f>
        <v>26261</v>
      </c>
      <c r="D12" s="2">
        <f t="shared" ref="D12:D27" si="9">C12-C11</f>
        <v>1301</v>
      </c>
      <c r="E12" s="11">
        <f t="shared" si="6"/>
        <v>4.7655649500384319E-2</v>
      </c>
      <c r="G12" s="2">
        <f>Data!D9</f>
        <v>383</v>
      </c>
      <c r="H12" s="3">
        <f t="shared" si="3"/>
        <v>62</v>
      </c>
      <c r="I12" s="1">
        <f t="shared" si="4"/>
        <v>0.19314641744548289</v>
      </c>
      <c r="J12" s="16">
        <f t="shared" si="7"/>
        <v>0.27508165940913643</v>
      </c>
      <c r="L12" s="2">
        <f>Data!E9</f>
        <v>6</v>
      </c>
      <c r="M12">
        <f t="shared" si="0"/>
        <v>1</v>
      </c>
      <c r="N12" s="1">
        <f t="shared" si="5"/>
        <v>0.19999999999999996</v>
      </c>
      <c r="O12" s="16">
        <f t="shared" si="8"/>
        <v>0.54</v>
      </c>
    </row>
    <row r="13" spans="1:16">
      <c r="A13" s="8">
        <v>43901</v>
      </c>
      <c r="C13" s="2">
        <f>Data!C10</f>
        <v>27476</v>
      </c>
      <c r="D13" s="2">
        <f t="shared" si="9"/>
        <v>1215</v>
      </c>
      <c r="E13" s="11">
        <f t="shared" si="6"/>
        <v>6.3374485596707816E-2</v>
      </c>
      <c r="G13" s="2">
        <f>Data!D10</f>
        <v>460</v>
      </c>
      <c r="H13" s="3">
        <f t="shared" si="3"/>
        <v>77</v>
      </c>
      <c r="I13" s="1">
        <f t="shared" si="4"/>
        <v>0.20104438642297651</v>
      </c>
      <c r="J13" s="16">
        <f t="shared" si="7"/>
        <v>0.23181227582416647</v>
      </c>
      <c r="L13" s="2">
        <f>Data!E10</f>
        <v>8</v>
      </c>
      <c r="M13">
        <f t="shared" si="0"/>
        <v>2</v>
      </c>
      <c r="N13" s="1">
        <f t="shared" si="5"/>
        <v>0.33333333333333326</v>
      </c>
      <c r="O13" s="16">
        <f t="shared" si="8"/>
        <v>0.60666666666666669</v>
      </c>
    </row>
    <row r="14" spans="1:16">
      <c r="A14" s="8">
        <v>43902</v>
      </c>
      <c r="C14" s="2">
        <f>Data!C11</f>
        <v>28764</v>
      </c>
      <c r="D14" s="2">
        <f t="shared" si="9"/>
        <v>1288</v>
      </c>
      <c r="E14" s="11">
        <f t="shared" si="6"/>
        <v>0.10093167701863354</v>
      </c>
      <c r="G14" s="2">
        <f>Data!D11</f>
        <v>590</v>
      </c>
      <c r="H14" s="3">
        <f t="shared" si="3"/>
        <v>130</v>
      </c>
      <c r="I14" s="1">
        <f t="shared" si="4"/>
        <v>0.28260869565217384</v>
      </c>
      <c r="J14" s="16">
        <f t="shared" si="7"/>
        <v>0.23557327875828221</v>
      </c>
      <c r="L14" s="2">
        <f>Data!E11</f>
        <v>10</v>
      </c>
      <c r="M14">
        <f t="shared" si="0"/>
        <v>2</v>
      </c>
      <c r="N14" s="1">
        <f t="shared" si="5"/>
        <v>0.25</v>
      </c>
      <c r="O14" s="16">
        <f t="shared" si="8"/>
        <v>0.45666666666666667</v>
      </c>
    </row>
    <row r="15" spans="1:16">
      <c r="A15" s="8">
        <v>43903</v>
      </c>
      <c r="C15" s="2">
        <f>Data!C12</f>
        <v>32771</v>
      </c>
      <c r="D15" s="2">
        <f t="shared" si="9"/>
        <v>4007</v>
      </c>
      <c r="E15" s="11">
        <f t="shared" si="6"/>
        <v>5.1909158971799353E-2</v>
      </c>
      <c r="G15" s="2">
        <f>Data!D12</f>
        <v>798</v>
      </c>
      <c r="H15" s="3">
        <f t="shared" si="3"/>
        <v>208</v>
      </c>
      <c r="I15" s="1">
        <f t="shared" si="4"/>
        <v>0.35254237288135593</v>
      </c>
      <c r="J15" s="16">
        <f t="shared" si="7"/>
        <v>0.241033209645233</v>
      </c>
      <c r="L15" s="2">
        <f>Data!E12</f>
        <v>11</v>
      </c>
      <c r="M15">
        <f t="shared" ref="M15:M27" si="10">L15-L14</f>
        <v>1</v>
      </c>
      <c r="N15" s="1">
        <f t="shared" ref="N15:N27" si="11">L15/L14-1</f>
        <v>0.10000000000000009</v>
      </c>
      <c r="O15" s="16">
        <f t="shared" si="8"/>
        <v>0.47666666666666668</v>
      </c>
    </row>
    <row r="16" spans="1:16">
      <c r="A16" s="8">
        <v>43904</v>
      </c>
      <c r="C16" s="2">
        <f>Data!C13</f>
        <v>37746</v>
      </c>
      <c r="D16" s="2">
        <f t="shared" si="9"/>
        <v>4975</v>
      </c>
      <c r="E16" s="11">
        <f t="shared" si="6"/>
        <v>6.8743718592964825E-2</v>
      </c>
      <c r="G16" s="2">
        <f>Data!D13</f>
        <v>1140</v>
      </c>
      <c r="H16" s="3">
        <f t="shared" ref="H16:H25" si="12">G16-G15</f>
        <v>342</v>
      </c>
      <c r="I16" s="1">
        <f t="shared" ref="I16:I27" si="13">G16/G15-1</f>
        <v>0.4285714285714286</v>
      </c>
      <c r="J16" s="16">
        <f>SUM(I12:I16)/5</f>
        <v>0.29158266019468354</v>
      </c>
      <c r="L16" s="2">
        <f>Data!E13</f>
        <v>21</v>
      </c>
      <c r="M16">
        <f t="shared" si="10"/>
        <v>10</v>
      </c>
      <c r="N16" s="1">
        <f t="shared" si="11"/>
        <v>0.90909090909090917</v>
      </c>
      <c r="O16" s="16">
        <f t="shared" si="8"/>
        <v>0.35848484848484852</v>
      </c>
    </row>
    <row r="17" spans="1:15">
      <c r="A17" s="8">
        <v>43905</v>
      </c>
      <c r="C17" s="2">
        <f>Data!C14</f>
        <v>40279</v>
      </c>
      <c r="D17" s="2">
        <f t="shared" si="9"/>
        <v>2533</v>
      </c>
      <c r="E17" s="11">
        <f t="shared" si="6"/>
        <v>9.9091985787603629E-2</v>
      </c>
      <c r="G17" s="2">
        <f>Data!D14</f>
        <v>1391</v>
      </c>
      <c r="H17" s="3">
        <f t="shared" si="12"/>
        <v>251</v>
      </c>
      <c r="I17" s="1">
        <f t="shared" si="13"/>
        <v>0.22017543859649114</v>
      </c>
      <c r="J17" s="16">
        <f t="shared" ref="J17:J31" si="14">SUM(I13:I17)/5</f>
        <v>0.29698846442488519</v>
      </c>
      <c r="L17" s="2">
        <f>Data!E14</f>
        <v>35</v>
      </c>
      <c r="M17">
        <f t="shared" si="10"/>
        <v>14</v>
      </c>
      <c r="N17" s="1">
        <f t="shared" si="11"/>
        <v>0.66666666666666674</v>
      </c>
      <c r="O17" s="16">
        <f t="shared" si="8"/>
        <v>0.45181818181818184</v>
      </c>
    </row>
    <row r="18" spans="1:15">
      <c r="A18" s="8">
        <v>43906</v>
      </c>
      <c r="C18" s="2">
        <f>Data!C15</f>
        <v>44105</v>
      </c>
      <c r="D18" s="2">
        <f t="shared" si="9"/>
        <v>3826</v>
      </c>
      <c r="E18" s="11">
        <f t="shared" si="6"/>
        <v>3.9728175640355461E-2</v>
      </c>
      <c r="G18" s="2">
        <f>Data!D15</f>
        <v>1543</v>
      </c>
      <c r="H18" s="3">
        <f t="shared" si="12"/>
        <v>152</v>
      </c>
      <c r="I18" s="1">
        <f t="shared" si="13"/>
        <v>0.10927390366642697</v>
      </c>
      <c r="J18" s="16">
        <f t="shared" si="14"/>
        <v>0.27863436787357532</v>
      </c>
      <c r="L18" s="2">
        <f>Data!E15</f>
        <v>55</v>
      </c>
      <c r="M18">
        <f t="shared" si="10"/>
        <v>20</v>
      </c>
      <c r="N18" s="1">
        <f t="shared" si="11"/>
        <v>0.5714285714285714</v>
      </c>
      <c r="O18" s="16">
        <f t="shared" ref="O18:O31" si="15">SUM(N14:N18)/5</f>
        <v>0.49943722943722946</v>
      </c>
    </row>
    <row r="19" spans="1:15">
      <c r="A19" s="8">
        <v>43907</v>
      </c>
      <c r="C19" s="2">
        <f>Data!C16</f>
        <v>50442</v>
      </c>
      <c r="D19" s="2">
        <f t="shared" si="9"/>
        <v>6337</v>
      </c>
      <c r="E19" s="11">
        <f t="shared" si="6"/>
        <v>6.4225974435852928E-2</v>
      </c>
      <c r="G19" s="2">
        <f>Data!D16</f>
        <v>1950</v>
      </c>
      <c r="H19" s="3">
        <f t="shared" si="12"/>
        <v>407</v>
      </c>
      <c r="I19" s="1">
        <f t="shared" si="13"/>
        <v>0.26377187297472449</v>
      </c>
      <c r="J19" s="16">
        <f t="shared" si="14"/>
        <v>0.27486700333808545</v>
      </c>
      <c r="L19" s="2">
        <f>Data!E16</f>
        <v>71</v>
      </c>
      <c r="M19">
        <f t="shared" si="10"/>
        <v>16</v>
      </c>
      <c r="N19" s="1">
        <f t="shared" si="11"/>
        <v>0.29090909090909101</v>
      </c>
      <c r="O19" s="16">
        <f t="shared" si="15"/>
        <v>0.50761904761904764</v>
      </c>
    </row>
    <row r="20" spans="1:15">
      <c r="A20" s="8">
        <v>43908</v>
      </c>
      <c r="C20" s="2">
        <f>Data!C17</f>
        <v>56221</v>
      </c>
      <c r="D20" s="2">
        <f t="shared" si="9"/>
        <v>5779</v>
      </c>
      <c r="E20" s="11">
        <f t="shared" si="6"/>
        <v>0.11697525523446964</v>
      </c>
      <c r="G20" s="2">
        <f>Data!D17</f>
        <v>2626</v>
      </c>
      <c r="H20" s="3">
        <f t="shared" si="12"/>
        <v>676</v>
      </c>
      <c r="I20" s="1">
        <f t="shared" si="13"/>
        <v>0.34666666666666668</v>
      </c>
      <c r="J20" s="16">
        <f t="shared" si="14"/>
        <v>0.27369186209514756</v>
      </c>
      <c r="L20" s="2">
        <f>Data!E17</f>
        <v>104</v>
      </c>
      <c r="M20">
        <f t="shared" si="10"/>
        <v>33</v>
      </c>
      <c r="N20" s="1">
        <f t="shared" si="11"/>
        <v>0.46478873239436624</v>
      </c>
      <c r="O20" s="16">
        <f t="shared" si="15"/>
        <v>0.58057679409792085</v>
      </c>
    </row>
    <row r="21" spans="1:15">
      <c r="A21" s="8">
        <v>43909</v>
      </c>
      <c r="C21" s="2">
        <f>Data!C18</f>
        <v>64621</v>
      </c>
      <c r="D21" s="2">
        <f t="shared" si="9"/>
        <v>8400</v>
      </c>
      <c r="E21" s="11">
        <f t="shared" si="6"/>
        <v>7.6547619047619045E-2</v>
      </c>
      <c r="G21" s="2">
        <f>Data!D18</f>
        <v>3269</v>
      </c>
      <c r="H21" s="3">
        <f t="shared" si="12"/>
        <v>643</v>
      </c>
      <c r="I21" s="1">
        <f t="shared" si="13"/>
        <v>0.24485910129474475</v>
      </c>
      <c r="J21" s="16">
        <f t="shared" si="14"/>
        <v>0.23694939663981079</v>
      </c>
      <c r="L21" s="2">
        <f>Data!E18</f>
        <v>144</v>
      </c>
      <c r="M21">
        <f t="shared" si="10"/>
        <v>40</v>
      </c>
      <c r="N21" s="1">
        <f t="shared" si="11"/>
        <v>0.38461538461538458</v>
      </c>
      <c r="O21" s="16">
        <f t="shared" si="15"/>
        <v>0.47568168920281606</v>
      </c>
    </row>
    <row r="22" spans="1:15">
      <c r="A22" s="8">
        <v>43910</v>
      </c>
      <c r="C22" s="2">
        <f>Data!C19</f>
        <v>66976</v>
      </c>
      <c r="D22" s="2">
        <f t="shared" si="9"/>
        <v>2355</v>
      </c>
      <c r="E22" s="11">
        <f t="shared" si="6"/>
        <v>0.30318471337579617</v>
      </c>
      <c r="G22" s="2">
        <f>Data!D19</f>
        <v>3983</v>
      </c>
      <c r="H22" s="3">
        <f t="shared" si="12"/>
        <v>714</v>
      </c>
      <c r="I22" s="1">
        <f t="shared" si="13"/>
        <v>0.2184154175588866</v>
      </c>
      <c r="J22" s="16">
        <f t="shared" si="14"/>
        <v>0.23659739243228989</v>
      </c>
      <c r="L22" s="2">
        <f>Data!E19</f>
        <v>177</v>
      </c>
      <c r="M22">
        <f t="shared" si="10"/>
        <v>33</v>
      </c>
      <c r="N22" s="1">
        <f t="shared" si="11"/>
        <v>0.22916666666666674</v>
      </c>
      <c r="O22" s="16">
        <f t="shared" si="15"/>
        <v>0.38818168920281598</v>
      </c>
    </row>
    <row r="23" spans="1:15">
      <c r="A23" s="8">
        <v>43911</v>
      </c>
      <c r="C23" s="2">
        <f>Data!C20</f>
        <v>72818</v>
      </c>
      <c r="D23" s="2">
        <f t="shared" si="9"/>
        <v>5842</v>
      </c>
      <c r="E23" s="11">
        <f t="shared" si="6"/>
        <v>0.17716535433070865</v>
      </c>
      <c r="G23" s="2">
        <f>Data!D20</f>
        <v>5018</v>
      </c>
      <c r="H23" s="3">
        <f t="shared" si="12"/>
        <v>1035</v>
      </c>
      <c r="I23" s="1">
        <f t="shared" si="13"/>
        <v>0.25985438111975889</v>
      </c>
      <c r="J23" s="16">
        <f t="shared" si="14"/>
        <v>0.26671348792295629</v>
      </c>
      <c r="L23" s="2">
        <f>Data!E20</f>
        <v>233</v>
      </c>
      <c r="M23">
        <f t="shared" si="10"/>
        <v>56</v>
      </c>
      <c r="N23" s="1">
        <f t="shared" si="11"/>
        <v>0.31638418079096042</v>
      </c>
      <c r="O23" s="16">
        <f t="shared" si="15"/>
        <v>0.33717281107529379</v>
      </c>
    </row>
    <row r="24" spans="1:15">
      <c r="A24" s="8">
        <v>43912</v>
      </c>
      <c r="C24" s="2">
        <f>Data!C21</f>
        <v>78340</v>
      </c>
      <c r="D24" s="2">
        <f t="shared" si="9"/>
        <v>5522</v>
      </c>
      <c r="E24" s="11">
        <f t="shared" si="6"/>
        <v>0.12042738138355669</v>
      </c>
      <c r="G24" s="2">
        <f>Data!D21</f>
        <v>5683</v>
      </c>
      <c r="H24" s="3">
        <f t="shared" si="12"/>
        <v>665</v>
      </c>
      <c r="I24" s="1">
        <f t="shared" si="13"/>
        <v>0.13252291749701084</v>
      </c>
      <c r="J24" s="16">
        <f t="shared" si="14"/>
        <v>0.24046369682741356</v>
      </c>
      <c r="L24" s="2">
        <f>Data!E21</f>
        <v>281</v>
      </c>
      <c r="M24">
        <f t="shared" si="10"/>
        <v>48</v>
      </c>
      <c r="N24" s="1">
        <f t="shared" si="11"/>
        <v>0.20600858369098707</v>
      </c>
      <c r="O24" s="16">
        <f t="shared" si="15"/>
        <v>0.32019270963167301</v>
      </c>
    </row>
    <row r="25" spans="1:15">
      <c r="A25" s="8">
        <v>43913</v>
      </c>
      <c r="B25" s="13">
        <v>0</v>
      </c>
      <c r="C25" s="2">
        <f>Data!C22</f>
        <v>83945</v>
      </c>
      <c r="D25" s="2">
        <f t="shared" si="9"/>
        <v>5605</v>
      </c>
      <c r="E25" s="11">
        <f t="shared" si="6"/>
        <v>0.17252453166815343</v>
      </c>
      <c r="G25" s="2">
        <f>Data!D22</f>
        <v>6650</v>
      </c>
      <c r="H25" s="3">
        <f t="shared" si="12"/>
        <v>967</v>
      </c>
      <c r="I25" s="1">
        <f t="shared" si="13"/>
        <v>0.17015660742565553</v>
      </c>
      <c r="J25" s="16">
        <f t="shared" si="14"/>
        <v>0.20516168497921133</v>
      </c>
      <c r="L25" s="2">
        <f>Data!E22</f>
        <v>335</v>
      </c>
      <c r="M25">
        <f t="shared" si="10"/>
        <v>54</v>
      </c>
      <c r="N25" s="1">
        <f t="shared" si="11"/>
        <v>0.19217081850533813</v>
      </c>
      <c r="O25" s="16">
        <f t="shared" si="15"/>
        <v>0.2656691268538674</v>
      </c>
    </row>
    <row r="26" spans="1:15">
      <c r="A26" s="8">
        <v>43914</v>
      </c>
      <c r="B26" s="13">
        <f>B25+1</f>
        <v>1</v>
      </c>
      <c r="C26" s="2">
        <f>Data!C23</f>
        <v>90436</v>
      </c>
      <c r="D26" s="2">
        <f t="shared" si="9"/>
        <v>6491</v>
      </c>
      <c r="E26" s="11">
        <f>H26/D26</f>
        <v>0.21984285934370668</v>
      </c>
      <c r="G26" s="2">
        <f>Data!D23</f>
        <v>8077</v>
      </c>
      <c r="H26" s="3">
        <f>G26-G25</f>
        <v>1427</v>
      </c>
      <c r="I26" s="1">
        <f t="shared" si="13"/>
        <v>0.21458646616541355</v>
      </c>
      <c r="J26" s="16">
        <f t="shared" si="14"/>
        <v>0.19910715795334508</v>
      </c>
      <c r="L26" s="2">
        <f>Data!E23</f>
        <v>422</v>
      </c>
      <c r="M26">
        <f t="shared" si="10"/>
        <v>87</v>
      </c>
      <c r="N26" s="1">
        <f t="shared" si="11"/>
        <v>0.25970149253731334</v>
      </c>
      <c r="O26" s="16">
        <f t="shared" si="15"/>
        <v>0.24068634843825315</v>
      </c>
    </row>
    <row r="27" spans="1:15">
      <c r="A27" s="8">
        <v>43915</v>
      </c>
      <c r="B27" s="13">
        <f t="shared" ref="B27:B55" si="16">B26+1</f>
        <v>2</v>
      </c>
      <c r="C27" s="2">
        <f>Data!C24</f>
        <v>97019</v>
      </c>
      <c r="D27" s="2">
        <f t="shared" si="9"/>
        <v>6583</v>
      </c>
      <c r="E27" s="11">
        <f>H27/D27</f>
        <v>0.22056813003190034</v>
      </c>
      <c r="G27" s="2">
        <f>Data!D24</f>
        <v>9529</v>
      </c>
      <c r="H27" s="3">
        <f>G27-G26</f>
        <v>1452</v>
      </c>
      <c r="I27" s="1">
        <f t="shared" si="13"/>
        <v>0.17976971647889073</v>
      </c>
      <c r="J27" s="16">
        <f t="shared" si="14"/>
        <v>0.19137801773734592</v>
      </c>
      <c r="L27" s="2">
        <f>Data!E24</f>
        <v>465</v>
      </c>
      <c r="M27">
        <f t="shared" si="10"/>
        <v>43</v>
      </c>
      <c r="N27" s="1">
        <f t="shared" si="11"/>
        <v>0.10189573459715651</v>
      </c>
      <c r="O27" s="16">
        <f t="shared" si="15"/>
        <v>0.21523216202435108</v>
      </c>
    </row>
    <row r="28" spans="1:15">
      <c r="A28" s="8">
        <v>43916</v>
      </c>
      <c r="B28" s="13">
        <f t="shared" si="16"/>
        <v>3</v>
      </c>
      <c r="C28" s="2">
        <f>Data!C25</f>
        <v>104866</v>
      </c>
      <c r="D28" s="2">
        <f t="shared" ref="D28" si="17">C28-C27</f>
        <v>7847</v>
      </c>
      <c r="E28" s="11">
        <f>H28/D28</f>
        <v>0.27131387791512679</v>
      </c>
      <c r="G28" s="2">
        <f>Data!D25</f>
        <v>11658</v>
      </c>
      <c r="H28" s="3">
        <f>G28-G27</f>
        <v>2129</v>
      </c>
      <c r="I28" s="1">
        <f t="shared" ref="I28" si="18">G28/G27-1</f>
        <v>0.22342323433728617</v>
      </c>
      <c r="J28" s="16">
        <f t="shared" si="14"/>
        <v>0.18409178838085136</v>
      </c>
      <c r="L28" s="2">
        <f>Data!E25</f>
        <v>578</v>
      </c>
      <c r="M28">
        <f t="shared" ref="M28" si="19">L28-L27</f>
        <v>113</v>
      </c>
      <c r="N28" s="1">
        <f t="shared" ref="N28" si="20">L28/L27-1</f>
        <v>0.24301075268817196</v>
      </c>
      <c r="O28" s="16">
        <f t="shared" si="15"/>
        <v>0.2005574764037934</v>
      </c>
    </row>
    <row r="29" spans="1:15">
      <c r="A29" s="8">
        <v>43917</v>
      </c>
      <c r="B29" s="13">
        <f t="shared" si="16"/>
        <v>4</v>
      </c>
      <c r="C29" s="2">
        <f>Data!C26</f>
        <v>113777</v>
      </c>
      <c r="D29" s="2">
        <f t="shared" ref="D29:D30" si="21">C29-C28</f>
        <v>8911</v>
      </c>
      <c r="E29" s="11">
        <f t="shared" ref="E29:E30" si="22">H29/D29</f>
        <v>0.32375715407922789</v>
      </c>
      <c r="G29" s="2">
        <f>Data!D26</f>
        <v>14543</v>
      </c>
      <c r="H29" s="3">
        <f t="shared" ref="H29:H30" si="23">G29-G28</f>
        <v>2885</v>
      </c>
      <c r="I29" s="1">
        <f t="shared" ref="I29:I30" si="24">G29/G28-1</f>
        <v>0.24746954880768568</v>
      </c>
      <c r="J29" s="16">
        <f t="shared" si="14"/>
        <v>0.20708111464298634</v>
      </c>
      <c r="L29" s="2">
        <f>Data!E26</f>
        <v>759</v>
      </c>
      <c r="M29">
        <f t="shared" ref="M29:M30" si="25">L29-L28</f>
        <v>181</v>
      </c>
      <c r="N29" s="1">
        <f t="shared" ref="N29:N30" si="26">L29/L28-1</f>
        <v>0.31314878892733566</v>
      </c>
      <c r="O29" s="16">
        <f t="shared" si="15"/>
        <v>0.22198551745106312</v>
      </c>
    </row>
    <row r="30" spans="1:15">
      <c r="A30" s="8">
        <v>43918</v>
      </c>
      <c r="B30" s="13">
        <f t="shared" si="16"/>
        <v>5</v>
      </c>
      <c r="C30" s="2">
        <f>Data!C27</f>
        <v>120766</v>
      </c>
      <c r="D30" s="2">
        <f t="shared" si="21"/>
        <v>6989</v>
      </c>
      <c r="E30" s="11">
        <f t="shared" si="22"/>
        <v>0.36428673629989983</v>
      </c>
      <c r="G30" s="2">
        <f>Data!D27</f>
        <v>17089</v>
      </c>
      <c r="H30" s="3">
        <f t="shared" si="23"/>
        <v>2546</v>
      </c>
      <c r="I30" s="1">
        <f t="shared" si="24"/>
        <v>0.17506704256343264</v>
      </c>
      <c r="J30" s="16">
        <f t="shared" si="14"/>
        <v>0.20806320167054176</v>
      </c>
      <c r="L30" s="2">
        <f>Data!E27</f>
        <v>1019</v>
      </c>
      <c r="M30">
        <f t="shared" si="25"/>
        <v>260</v>
      </c>
      <c r="N30" s="1">
        <f t="shared" si="26"/>
        <v>0.34255599472990772</v>
      </c>
      <c r="O30" s="16">
        <f t="shared" si="15"/>
        <v>0.25206255269597705</v>
      </c>
    </row>
    <row r="31" spans="1:15">
      <c r="A31" s="8">
        <v>43919</v>
      </c>
      <c r="B31" s="13">
        <f t="shared" si="16"/>
        <v>6</v>
      </c>
      <c r="C31" s="2">
        <f>Data!C28</f>
        <v>127737</v>
      </c>
      <c r="D31" s="2">
        <f t="shared" ref="D31" si="27">C31-C30</f>
        <v>6971</v>
      </c>
      <c r="E31" s="11">
        <f t="shared" ref="E31" si="28">H31/D31</f>
        <v>0.34901735762444414</v>
      </c>
      <c r="G31" s="2">
        <f>Data!D28</f>
        <v>19522</v>
      </c>
      <c r="H31" s="3">
        <f t="shared" ref="H31" si="29">G31-G30</f>
        <v>2433</v>
      </c>
      <c r="I31" s="1">
        <f t="shared" ref="I31" si="30">G31/G30-1</f>
        <v>0.14237228626601905</v>
      </c>
      <c r="J31" s="16">
        <f t="shared" si="14"/>
        <v>0.19362036569066285</v>
      </c>
      <c r="L31" s="2">
        <f>Data!E28</f>
        <v>1228</v>
      </c>
      <c r="M31">
        <f t="shared" ref="M31" si="31">L31-L30</f>
        <v>209</v>
      </c>
      <c r="N31" s="1">
        <f t="shared" ref="N31" si="32">L31/L30-1</f>
        <v>0.20510304219823361</v>
      </c>
      <c r="O31" s="16">
        <f t="shared" si="15"/>
        <v>0.24114286262816109</v>
      </c>
    </row>
    <row r="32" spans="1:15">
      <c r="A32" s="8">
        <v>43920</v>
      </c>
      <c r="B32" s="13">
        <f t="shared" si="16"/>
        <v>7</v>
      </c>
      <c r="C32" s="2">
        <f>Data!C29</f>
        <v>134946</v>
      </c>
      <c r="D32" s="2">
        <f t="shared" ref="D32" si="33">C32-C31</f>
        <v>7209</v>
      </c>
      <c r="E32" s="11">
        <f t="shared" ref="E32" si="34">H32/D32</f>
        <v>0.36329588014981273</v>
      </c>
      <c r="G32" s="2">
        <f>Data!D29</f>
        <v>22141</v>
      </c>
      <c r="H32" s="3">
        <f t="shared" ref="H32" si="35">G32-G31</f>
        <v>2619</v>
      </c>
      <c r="I32" s="1">
        <f t="shared" ref="I32" si="36">G32/G31-1</f>
        <v>0.13415633644093838</v>
      </c>
      <c r="J32" s="16">
        <f t="shared" ref="J32" si="37">SUM(I28:I32)/5</f>
        <v>0.1844976896830724</v>
      </c>
      <c r="L32" s="2">
        <f>Data!E29</f>
        <v>1408</v>
      </c>
      <c r="M32">
        <f t="shared" ref="M32" si="38">L32-L31</f>
        <v>180</v>
      </c>
      <c r="N32" s="1">
        <f t="shared" ref="N32" si="39">L32/L31-1</f>
        <v>0.14657980456026065</v>
      </c>
      <c r="O32" s="16">
        <f t="shared" ref="O32" si="40">SUM(N28:N32)/5</f>
        <v>0.2500796766207819</v>
      </c>
    </row>
    <row r="33" spans="1:15">
      <c r="A33" s="8">
        <v>43921</v>
      </c>
      <c r="B33" s="13">
        <f t="shared" si="16"/>
        <v>8</v>
      </c>
      <c r="C33" s="2">
        <f>Data!C30</f>
        <v>143186</v>
      </c>
      <c r="D33" s="2">
        <f t="shared" ref="D33:D34" si="41">C33-C32</f>
        <v>8240</v>
      </c>
      <c r="E33" s="11">
        <f t="shared" ref="E33:E34" si="42">H33/D33</f>
        <v>0.36516990291262136</v>
      </c>
      <c r="G33" s="2">
        <f>Data!D30</f>
        <v>25150</v>
      </c>
      <c r="H33" s="3">
        <f t="shared" ref="H33:H34" si="43">G33-G32</f>
        <v>3009</v>
      </c>
      <c r="I33" s="1">
        <f t="shared" ref="I33:I34" si="44">G33/G32-1</f>
        <v>0.13590172078948548</v>
      </c>
      <c r="J33" s="16">
        <f t="shared" ref="J33:J34" si="45">SUM(I29:I33)/5</f>
        <v>0.16699338697351224</v>
      </c>
      <c r="L33" s="2">
        <f>Data!E30</f>
        <v>1789</v>
      </c>
      <c r="M33">
        <f t="shared" ref="M33:M34" si="46">L33-L32</f>
        <v>381</v>
      </c>
      <c r="N33" s="1">
        <f t="shared" ref="N33:N34" si="47">L33/L32-1</f>
        <v>0.27059659090909083</v>
      </c>
      <c r="O33" s="16">
        <f t="shared" ref="O33:O34" si="48">SUM(N29:N33)/5</f>
        <v>0.25559684426496571</v>
      </c>
    </row>
    <row r="34" spans="1:15">
      <c r="A34" s="8">
        <v>43922</v>
      </c>
      <c r="B34" s="13">
        <f t="shared" si="16"/>
        <v>9</v>
      </c>
      <c r="C34" s="2">
        <f>Data!C31</f>
        <v>152979</v>
      </c>
      <c r="D34" s="2">
        <f t="shared" si="41"/>
        <v>9793</v>
      </c>
      <c r="E34" s="11">
        <f t="shared" si="42"/>
        <v>0.44153987542121925</v>
      </c>
      <c r="G34" s="2">
        <f>Data!D31</f>
        <v>29474</v>
      </c>
      <c r="H34" s="3">
        <f t="shared" si="43"/>
        <v>4324</v>
      </c>
      <c r="I34" s="1">
        <f t="shared" si="44"/>
        <v>0.17192842942345932</v>
      </c>
      <c r="J34" s="16">
        <f t="shared" si="45"/>
        <v>0.15188516309666697</v>
      </c>
      <c r="L34" s="2">
        <f>Data!E31</f>
        <v>2352</v>
      </c>
      <c r="M34">
        <f t="shared" si="46"/>
        <v>563</v>
      </c>
      <c r="N34" s="1">
        <f t="shared" si="47"/>
        <v>0.31470095025153721</v>
      </c>
      <c r="O34" s="16">
        <f t="shared" si="48"/>
        <v>0.25590727652980599</v>
      </c>
    </row>
    <row r="35" spans="1:15">
      <c r="A35" s="8">
        <v>43923</v>
      </c>
      <c r="B35" s="13">
        <f t="shared" si="16"/>
        <v>10</v>
      </c>
      <c r="C35" s="2">
        <f>Data!C32</f>
        <v>163194</v>
      </c>
      <c r="D35" s="2">
        <f t="shared" ref="D35" si="49">C35-C34</f>
        <v>10215</v>
      </c>
      <c r="E35" s="11">
        <f t="shared" ref="E35" si="50">H35/D35</f>
        <v>0.41546744982868333</v>
      </c>
      <c r="G35" s="2">
        <f>Data!D32</f>
        <v>33718</v>
      </c>
      <c r="H35" s="3">
        <f t="shared" ref="H35" si="51">G35-G34</f>
        <v>4244</v>
      </c>
      <c r="I35" s="1">
        <f t="shared" ref="I35" si="52">G35/G34-1</f>
        <v>0.14399131437877455</v>
      </c>
      <c r="J35" s="16">
        <f t="shared" ref="J35" si="53">SUM(I31:I35)/5</f>
        <v>0.14567001745973535</v>
      </c>
      <c r="L35" s="2">
        <f>Data!E32</f>
        <v>2921</v>
      </c>
      <c r="M35">
        <f t="shared" ref="M35" si="54">L35-L34</f>
        <v>569</v>
      </c>
      <c r="N35" s="1">
        <f t="shared" ref="N35" si="55">L35/L34-1</f>
        <v>0.24192176870748305</v>
      </c>
      <c r="O35" s="16">
        <f t="shared" ref="O35" si="56">SUM(N31:N35)/5</f>
        <v>0.23578043132532106</v>
      </c>
    </row>
    <row r="36" spans="1:15">
      <c r="A36" s="8">
        <v>43924</v>
      </c>
      <c r="B36" s="13">
        <f t="shared" si="16"/>
        <v>11</v>
      </c>
      <c r="C36" s="2">
        <f>Data!C33</f>
        <v>173784</v>
      </c>
      <c r="D36" s="2">
        <f t="shared" ref="D36" si="57">C36-C35</f>
        <v>10590</v>
      </c>
      <c r="E36" s="11">
        <f t="shared" ref="E36" si="58">H36/D36</f>
        <v>0.42020774315391879</v>
      </c>
      <c r="G36" s="2">
        <f>Data!D33</f>
        <v>38168</v>
      </c>
      <c r="H36" s="3">
        <f t="shared" ref="H36" si="59">G36-G35</f>
        <v>4450</v>
      </c>
      <c r="I36" s="1">
        <f t="shared" ref="I36" si="60">G36/G35-1</f>
        <v>0.13197698558633375</v>
      </c>
      <c r="J36" s="16">
        <f t="shared" ref="J36" si="61">SUM(I32:I36)/5</f>
        <v>0.14359095732379829</v>
      </c>
      <c r="L36" s="2">
        <f>Data!E33</f>
        <v>3605</v>
      </c>
      <c r="M36">
        <f t="shared" ref="M36" si="62">L36-L35</f>
        <v>684</v>
      </c>
      <c r="N36" s="1">
        <f t="shared" ref="N36" si="63">L36/L35-1</f>
        <v>0.23416638137624091</v>
      </c>
      <c r="O36" s="16">
        <f t="shared" ref="O36" si="64">SUM(N32:N36)/5</f>
        <v>0.24159309916092253</v>
      </c>
    </row>
    <row r="37" spans="1:15">
      <c r="A37" s="8">
        <v>43925</v>
      </c>
      <c r="B37" s="13">
        <f t="shared" si="16"/>
        <v>12</v>
      </c>
      <c r="C37" s="2">
        <f>Data!C34</f>
        <v>183190</v>
      </c>
      <c r="D37" s="2">
        <f t="shared" ref="D37" si="65">C37-C36</f>
        <v>9406</v>
      </c>
      <c r="E37" s="11">
        <f t="shared" ref="E37" si="66">H37/D37</f>
        <v>0.39708696576653202</v>
      </c>
      <c r="G37" s="2">
        <f>Data!D34</f>
        <v>41903</v>
      </c>
      <c r="H37" s="3">
        <f t="shared" ref="H37" si="67">G37-G36</f>
        <v>3735</v>
      </c>
      <c r="I37" s="1">
        <f t="shared" ref="I37" si="68">G37/G36-1</f>
        <v>9.7856843429050544E-2</v>
      </c>
      <c r="J37" s="16">
        <f t="shared" ref="J37" si="69">SUM(I33:I37)/5</f>
        <v>0.13633105872142073</v>
      </c>
      <c r="L37" s="2">
        <f>Data!E34</f>
        <v>4313</v>
      </c>
      <c r="M37">
        <f t="shared" ref="M37" si="70">L37-L36</f>
        <v>708</v>
      </c>
      <c r="N37" s="1">
        <f t="shared" ref="N37" si="71">L37/L36-1</f>
        <v>0.1963938973647712</v>
      </c>
      <c r="O37" s="16">
        <f t="shared" ref="O37" si="72">SUM(N33:N37)/5</f>
        <v>0.25155591772182462</v>
      </c>
    </row>
    <row r="38" spans="1:15">
      <c r="A38" s="8">
        <v>43926</v>
      </c>
      <c r="B38" s="13">
        <f t="shared" si="16"/>
        <v>13</v>
      </c>
      <c r="C38" s="2">
        <f>Data!C35</f>
        <v>195524</v>
      </c>
      <c r="D38" s="2">
        <f t="shared" ref="D38" si="73">C38-C37</f>
        <v>12334</v>
      </c>
      <c r="E38" s="11">
        <f t="shared" ref="E38" si="74">H38/D38</f>
        <v>0.4785957515809956</v>
      </c>
      <c r="G38" s="2">
        <f>Data!D35</f>
        <v>47806</v>
      </c>
      <c r="H38" s="3">
        <f t="shared" ref="H38" si="75">G38-G37</f>
        <v>5903</v>
      </c>
      <c r="I38" s="1">
        <f t="shared" ref="I38" si="76">G38/G37-1</f>
        <v>0.14087296852254005</v>
      </c>
      <c r="J38" s="16">
        <f t="shared" ref="J38" si="77">SUM(I34:I38)/5</f>
        <v>0.13732530826803163</v>
      </c>
      <c r="L38" s="2">
        <f>Data!E35</f>
        <v>4932</v>
      </c>
      <c r="M38">
        <f t="shared" ref="M38" si="78">L38-L37</f>
        <v>619</v>
      </c>
      <c r="N38" s="1">
        <f t="shared" ref="N38" si="79">L38/L37-1</f>
        <v>0.14351959193137032</v>
      </c>
      <c r="O38" s="16">
        <f t="shared" ref="O38" si="80">SUM(N34:N38)/5</f>
        <v>0.22614051792628054</v>
      </c>
    </row>
    <row r="39" spans="1:15">
      <c r="A39" s="8">
        <v>43927</v>
      </c>
      <c r="B39" s="13">
        <f t="shared" si="16"/>
        <v>14</v>
      </c>
      <c r="C39" s="2">
        <f>Data!C36</f>
        <v>208837</v>
      </c>
      <c r="D39" s="2">
        <f t="shared" ref="D39" si="81">C39-C38</f>
        <v>13313</v>
      </c>
      <c r="E39" s="11">
        <f t="shared" ref="E39" si="82">H39/D39</f>
        <v>0.28558551791482012</v>
      </c>
      <c r="G39" s="2">
        <f>Data!D36</f>
        <v>51608</v>
      </c>
      <c r="H39" s="3">
        <f t="shared" ref="H39" si="83">G39-G38</f>
        <v>3802</v>
      </c>
      <c r="I39" s="1">
        <f t="shared" ref="I39" si="84">G39/G38-1</f>
        <v>7.9529766138141555E-2</v>
      </c>
      <c r="J39" s="16">
        <f t="shared" ref="J39" si="85">SUM(I35:I39)/5</f>
        <v>0.11884557561096809</v>
      </c>
      <c r="L39" s="2">
        <f>Data!E36</f>
        <v>5373</v>
      </c>
      <c r="M39">
        <f t="shared" ref="M39" si="86">L39-L38</f>
        <v>441</v>
      </c>
      <c r="N39" s="1">
        <f t="shared" ref="N39" si="87">L39/L38-1</f>
        <v>8.9416058394160558E-2</v>
      </c>
      <c r="O39" s="16">
        <f t="shared" ref="O39" si="88">SUM(N35:N39)/5</f>
        <v>0.18108353955480522</v>
      </c>
    </row>
    <row r="40" spans="1:15">
      <c r="A40" s="8">
        <v>43928</v>
      </c>
      <c r="B40" s="13">
        <f t="shared" si="16"/>
        <v>15</v>
      </c>
      <c r="C40" s="2">
        <f>Data!C37</f>
        <v>213181</v>
      </c>
      <c r="D40" s="2">
        <f t="shared" ref="D40" si="89">C40-C39</f>
        <v>4344</v>
      </c>
      <c r="E40" s="11">
        <f t="shared" ref="E40" si="90">H40/D40</f>
        <v>0.83655616942909761</v>
      </c>
      <c r="G40" s="2">
        <f>Data!D37</f>
        <v>55242</v>
      </c>
      <c r="H40" s="3">
        <f t="shared" ref="H40" si="91">G40-G39</f>
        <v>3634</v>
      </c>
      <c r="I40" s="1">
        <f t="shared" ref="I40" si="92">G40/G39-1</f>
        <v>7.041543946674933E-2</v>
      </c>
      <c r="J40" s="16">
        <f t="shared" ref="J40" si="93">SUM(I36:I40)/5</f>
        <v>0.10413040062856305</v>
      </c>
      <c r="L40" s="2">
        <f>Data!E37</f>
        <v>6159</v>
      </c>
      <c r="M40">
        <f t="shared" ref="M40" si="94">L40-L39</f>
        <v>786</v>
      </c>
      <c r="N40" s="1">
        <f t="shared" ref="N40" si="95">L40/L39-1</f>
        <v>0.14628699050809613</v>
      </c>
      <c r="O40" s="16">
        <f t="shared" ref="O40" si="96">SUM(N36:N40)/5</f>
        <v>0.16195658391492782</v>
      </c>
    </row>
    <row r="41" spans="1:15">
      <c r="A41" s="8">
        <v>43929</v>
      </c>
      <c r="B41" s="13">
        <f t="shared" si="16"/>
        <v>16</v>
      </c>
      <c r="C41" s="2">
        <f>Data!C38</f>
        <v>232708</v>
      </c>
      <c r="D41" s="2">
        <f t="shared" ref="D41" si="97">C41-C40</f>
        <v>19527</v>
      </c>
      <c r="E41" s="11">
        <f t="shared" ref="E41" si="98">H41/D41</f>
        <v>0.28324883494648434</v>
      </c>
      <c r="G41" s="2">
        <f>Data!D38</f>
        <v>60773</v>
      </c>
      <c r="H41" s="3">
        <f t="shared" ref="H41" si="99">G41-G40</f>
        <v>5531</v>
      </c>
      <c r="I41" s="1">
        <f t="shared" ref="I41" si="100">G41/G40-1</f>
        <v>0.10012309474675063</v>
      </c>
      <c r="J41" s="16">
        <f t="shared" ref="J41" si="101">SUM(I37:I41)/5</f>
        <v>9.7759622460646428E-2</v>
      </c>
      <c r="L41" s="2">
        <f>Data!E38</f>
        <v>7097</v>
      </c>
      <c r="M41">
        <f t="shared" ref="M41" si="102">L41-L40</f>
        <v>938</v>
      </c>
      <c r="N41" s="1">
        <f t="shared" ref="N41" si="103">L41/L40-1</f>
        <v>0.152297450884884</v>
      </c>
      <c r="O41" s="16">
        <f t="shared" ref="O41" si="104">SUM(N37:N41)/5</f>
        <v>0.14558279781665645</v>
      </c>
    </row>
    <row r="42" spans="1:15">
      <c r="A42" s="8">
        <v>43930</v>
      </c>
      <c r="B42" s="13">
        <f t="shared" si="16"/>
        <v>17</v>
      </c>
      <c r="C42" s="2">
        <f>Data!C39</f>
        <v>243021</v>
      </c>
      <c r="D42" s="2">
        <f t="shared" ref="D42" si="105">C42-C41</f>
        <v>10313</v>
      </c>
      <c r="E42" s="11">
        <f t="shared" ref="E42" si="106">H42/D42</f>
        <v>0.41733734121981964</v>
      </c>
      <c r="G42" s="2">
        <f>Data!D39</f>
        <v>65077</v>
      </c>
      <c r="H42" s="3">
        <f t="shared" ref="H42" si="107">G42-G41</f>
        <v>4304</v>
      </c>
      <c r="I42" s="1">
        <f t="shared" ref="I42" si="108">G42/G41-1</f>
        <v>7.0820923765487986E-2</v>
      </c>
      <c r="J42" s="16">
        <f t="shared" ref="J42" si="109">SUM(I38:I42)/5</f>
        <v>9.2352438527933914E-2</v>
      </c>
      <c r="L42" s="2">
        <f>Data!E39</f>
        <v>7978</v>
      </c>
      <c r="M42">
        <f t="shared" ref="M42" si="110">L42-L41</f>
        <v>881</v>
      </c>
      <c r="N42" s="1">
        <f t="shared" ref="N42" si="111">L42/L41-1</f>
        <v>0.12413695927856838</v>
      </c>
      <c r="O42" s="16">
        <f t="shared" ref="O42" si="112">SUM(N38:N42)/5</f>
        <v>0.13113141019941588</v>
      </c>
    </row>
    <row r="43" spans="1:15">
      <c r="A43" s="8">
        <v>43931</v>
      </c>
      <c r="B43" s="13">
        <f t="shared" si="16"/>
        <v>18</v>
      </c>
      <c r="C43" s="2">
        <f>Data!C40</f>
        <v>256605</v>
      </c>
      <c r="D43" s="2">
        <f t="shared" ref="D43" si="113">C43-C42</f>
        <v>13584</v>
      </c>
      <c r="E43" s="11">
        <f t="shared" ref="E43" si="114">H43/D43</f>
        <v>0.63906065959952885</v>
      </c>
      <c r="G43" s="2">
        <f>Data!D40</f>
        <v>73758</v>
      </c>
      <c r="H43" s="3">
        <f t="shared" ref="H43" si="115">G43-G42</f>
        <v>8681</v>
      </c>
      <c r="I43" s="1">
        <f t="shared" ref="I43" si="116">G43/G42-1</f>
        <v>0.13339582340919209</v>
      </c>
      <c r="J43" s="16">
        <f t="shared" ref="J43" si="117">SUM(I39:I43)/5</f>
        <v>9.0857009505264319E-2</v>
      </c>
      <c r="L43" s="2">
        <f>Data!E40</f>
        <v>8958</v>
      </c>
      <c r="M43">
        <f t="shared" ref="M43" si="118">L43-L42</f>
        <v>980</v>
      </c>
      <c r="N43" s="1">
        <f t="shared" ref="N43" si="119">L43/L42-1</f>
        <v>0.12283780396089239</v>
      </c>
      <c r="O43" s="16">
        <f t="shared" ref="O43" si="120">SUM(N39:N43)/5</f>
        <v>0.12699505260532029</v>
      </c>
    </row>
    <row r="44" spans="1:15">
      <c r="A44" s="8">
        <v>43932</v>
      </c>
      <c r="B44" s="13">
        <f t="shared" si="16"/>
        <v>19</v>
      </c>
      <c r="C44" s="2">
        <f>Data!C41</f>
        <v>269598</v>
      </c>
      <c r="D44" s="2">
        <f t="shared" ref="D44" si="121">C44-C43</f>
        <v>12993</v>
      </c>
      <c r="E44" s="11">
        <f t="shared" ref="E44" si="122">H44/D44</f>
        <v>0.40275532979296547</v>
      </c>
      <c r="G44" s="2">
        <f>Data!D41</f>
        <v>78991</v>
      </c>
      <c r="H44" s="3">
        <f t="shared" ref="H44" si="123">G44-G43</f>
        <v>5233</v>
      </c>
      <c r="I44" s="1">
        <f t="shared" ref="I44" si="124">G44/G43-1</f>
        <v>7.0948236123539177E-2</v>
      </c>
      <c r="J44" s="16">
        <f t="shared" ref="J44" si="125">SUM(I40:I44)/5</f>
        <v>8.9140703502343849E-2</v>
      </c>
      <c r="L44" s="2">
        <f>Data!E41</f>
        <v>9875</v>
      </c>
      <c r="M44">
        <f t="shared" ref="M44" si="126">L44-L43</f>
        <v>917</v>
      </c>
      <c r="N44" s="1">
        <f t="shared" ref="N44" si="127">L44/L43-1</f>
        <v>0.10236659968743034</v>
      </c>
      <c r="O44" s="16">
        <f t="shared" ref="O44" si="128">SUM(N40:N44)/5</f>
        <v>0.12958516086397426</v>
      </c>
    </row>
    <row r="45" spans="1:15">
      <c r="A45" s="8">
        <v>43933</v>
      </c>
      <c r="B45" s="13">
        <f t="shared" si="16"/>
        <v>20</v>
      </c>
      <c r="C45" s="2">
        <f>Data!C42</f>
        <v>282374</v>
      </c>
      <c r="D45" s="2">
        <f t="shared" ref="D45" si="129">C45-C44</f>
        <v>12776</v>
      </c>
      <c r="E45" s="11">
        <f t="shared" ref="E45" si="130">H45/D45</f>
        <v>0.41390106449592989</v>
      </c>
      <c r="G45" s="2">
        <f>Data!D42</f>
        <v>84279</v>
      </c>
      <c r="H45" s="3">
        <f t="shared" ref="H45" si="131">G45-G44</f>
        <v>5288</v>
      </c>
      <c r="I45" s="1">
        <f t="shared" ref="I45" si="132">G45/G44-1</f>
        <v>6.6944335430618729E-2</v>
      </c>
      <c r="J45" s="16">
        <f t="shared" ref="J45" si="133">SUM(I41:I45)/5</f>
        <v>8.844648269511772E-2</v>
      </c>
      <c r="L45" s="2">
        <f>Data!E42</f>
        <v>10612</v>
      </c>
      <c r="M45">
        <f t="shared" ref="M45" si="134">L45-L44</f>
        <v>737</v>
      </c>
      <c r="N45" s="1">
        <f t="shared" ref="N45" si="135">L45/L44-1</f>
        <v>7.4632911392405132E-2</v>
      </c>
      <c r="O45" s="16">
        <f t="shared" ref="O45" si="136">SUM(N41:N45)/5</f>
        <v>0.11525434504083605</v>
      </c>
    </row>
    <row r="46" spans="1:15">
      <c r="A46" s="8">
        <v>43934</v>
      </c>
      <c r="B46" s="13">
        <f t="shared" si="16"/>
        <v>21</v>
      </c>
      <c r="C46" s="2">
        <f>Data!C43</f>
        <v>290720</v>
      </c>
      <c r="D46" s="2">
        <f t="shared" ref="D46" si="137">C46-C45</f>
        <v>8346</v>
      </c>
      <c r="E46" s="11">
        <f t="shared" ref="E46" si="138">H46/D46</f>
        <v>0.52024922118380057</v>
      </c>
      <c r="G46" s="2">
        <f>Data!D43</f>
        <v>88621</v>
      </c>
      <c r="H46" s="3">
        <f t="shared" ref="H46" si="139">G46-G45</f>
        <v>4342</v>
      </c>
      <c r="I46" s="1">
        <f t="shared" ref="I46" si="140">G46/G45-1</f>
        <v>5.1519358321764575E-2</v>
      </c>
      <c r="J46" s="16">
        <f t="shared" ref="J46" si="141">SUM(I42:I46)/5</f>
        <v>7.8725735410120512E-2</v>
      </c>
      <c r="L46" s="2">
        <f>Data!E43</f>
        <v>11329</v>
      </c>
      <c r="M46">
        <f t="shared" ref="M46" si="142">L46-L45</f>
        <v>717</v>
      </c>
      <c r="N46" s="1">
        <f t="shared" ref="N46" si="143">L46/L45-1</f>
        <v>6.7565020731247705E-2</v>
      </c>
      <c r="O46" s="16">
        <f t="shared" ref="O46" si="144">SUM(N42:N46)/5</f>
        <v>9.8307859010108786E-2</v>
      </c>
    </row>
    <row r="47" spans="1:15">
      <c r="A47" s="8">
        <v>43935</v>
      </c>
      <c r="B47" s="13">
        <f t="shared" si="16"/>
        <v>22</v>
      </c>
      <c r="C47" s="2">
        <f>Data!C44</f>
        <v>302599</v>
      </c>
      <c r="D47" s="2">
        <f t="shared" ref="D47" si="145">C47-C46</f>
        <v>11879</v>
      </c>
      <c r="E47" s="11">
        <f t="shared" ref="E47" si="146">H47/D47</f>
        <v>0.44212475797626061</v>
      </c>
      <c r="G47" s="2">
        <f>Data!D44</f>
        <v>93873</v>
      </c>
      <c r="H47" s="3">
        <f t="shared" ref="H47" si="147">G47-G46</f>
        <v>5252</v>
      </c>
      <c r="I47" s="1">
        <f t="shared" ref="I47" si="148">G47/G46-1</f>
        <v>5.9263605691653121E-2</v>
      </c>
      <c r="J47" s="16">
        <f t="shared" ref="J47" si="149">SUM(I43:I47)/5</f>
        <v>7.6414271795353539E-2</v>
      </c>
      <c r="L47" s="2">
        <f>Data!E44</f>
        <v>12107</v>
      </c>
      <c r="M47">
        <f t="shared" ref="M47" si="150">L47-L46</f>
        <v>778</v>
      </c>
      <c r="N47" s="1">
        <f t="shared" ref="N47" si="151">L47/L46-1</f>
        <v>6.8673316267984896E-2</v>
      </c>
      <c r="O47" s="16">
        <f t="shared" ref="O47" si="152">SUM(N43:N47)/5</f>
        <v>8.7215130407992086E-2</v>
      </c>
    </row>
    <row r="48" spans="1:15">
      <c r="A48" s="8">
        <v>43936</v>
      </c>
      <c r="B48" s="13">
        <f t="shared" si="16"/>
        <v>23</v>
      </c>
      <c r="C48" s="2">
        <f>Data!C45</f>
        <v>313769</v>
      </c>
      <c r="D48" s="2">
        <f t="shared" ref="D48" si="153">C48-C47</f>
        <v>11170</v>
      </c>
      <c r="E48" s="11">
        <f t="shared" ref="E48" si="154">H48/D48</f>
        <v>0.41208594449418084</v>
      </c>
      <c r="G48" s="2">
        <f>Data!D45</f>
        <v>98476</v>
      </c>
      <c r="H48" s="3">
        <f t="shared" ref="H48" si="155">G48-G47</f>
        <v>4603</v>
      </c>
      <c r="I48" s="1">
        <f t="shared" ref="I48" si="156">G48/G47-1</f>
        <v>4.9034333620955994E-2</v>
      </c>
      <c r="J48" s="16">
        <f t="shared" ref="J48" si="157">SUM(I44:I48)/5</f>
        <v>5.9541973837706319E-2</v>
      </c>
      <c r="L48" s="2">
        <f>Data!E45</f>
        <v>12868</v>
      </c>
      <c r="M48">
        <f t="shared" ref="M48" si="158">L48-L47</f>
        <v>761</v>
      </c>
      <c r="N48" s="1">
        <f t="shared" ref="N48" si="159">L48/L47-1</f>
        <v>6.2856198893202375E-2</v>
      </c>
      <c r="O48" s="16">
        <f t="shared" ref="O48" si="160">SUM(N44:N48)/5</f>
        <v>7.5218809394454092E-2</v>
      </c>
    </row>
    <row r="49" spans="1:15">
      <c r="A49" s="8">
        <v>43937</v>
      </c>
      <c r="B49" s="13">
        <f t="shared" si="16"/>
        <v>24</v>
      </c>
      <c r="C49" s="2">
        <f>Data!C46</f>
        <v>327608</v>
      </c>
      <c r="D49" s="2">
        <f t="shared" ref="D49" si="161">C49-C48</f>
        <v>13839</v>
      </c>
      <c r="E49" s="11">
        <f t="shared" ref="E49" si="162">H49/D49</f>
        <v>0.33362237155863861</v>
      </c>
      <c r="G49" s="2">
        <f>Data!D46</f>
        <v>103093</v>
      </c>
      <c r="H49" s="3">
        <f t="shared" ref="H49" si="163">G49-G48</f>
        <v>4617</v>
      </c>
      <c r="I49" s="1">
        <f t="shared" ref="I49" si="164">G49/G48-1</f>
        <v>4.6884520086112325E-2</v>
      </c>
      <c r="J49" s="16">
        <f t="shared" ref="J49" si="165">SUM(I45:I49)/5</f>
        <v>5.4729230630220949E-2</v>
      </c>
      <c r="L49" s="2">
        <f>Data!E46</f>
        <v>13729</v>
      </c>
      <c r="M49">
        <f t="shared" ref="M49" si="166">L49-L48</f>
        <v>861</v>
      </c>
      <c r="N49" s="1">
        <f t="shared" ref="N49" si="167">L49/L48-1</f>
        <v>6.6910164749766965E-2</v>
      </c>
      <c r="O49" s="16">
        <f t="shared" ref="O49" si="168">SUM(N45:N49)/5</f>
        <v>6.8127522406921409E-2</v>
      </c>
    </row>
    <row r="50" spans="1:15">
      <c r="A50" s="8">
        <v>43938</v>
      </c>
      <c r="B50" s="13">
        <f t="shared" si="16"/>
        <v>25</v>
      </c>
      <c r="C50" s="2">
        <f>Data!C47</f>
        <v>341551</v>
      </c>
      <c r="D50" s="2">
        <f t="shared" ref="D50" si="169">C50-C49</f>
        <v>13943</v>
      </c>
      <c r="E50" s="11">
        <f t="shared" ref="E50" si="170">H50/D50</f>
        <v>0.40156350857060891</v>
      </c>
      <c r="G50" s="2">
        <f>Data!D47</f>
        <v>108692</v>
      </c>
      <c r="H50" s="3">
        <f t="shared" ref="H50" si="171">G50-G49</f>
        <v>5599</v>
      </c>
      <c r="I50" s="1">
        <f t="shared" ref="I50" si="172">G50/G49-1</f>
        <v>5.431018594860948E-2</v>
      </c>
      <c r="J50" s="16">
        <f t="shared" ref="J50" si="173">SUM(I46:I50)/5</f>
        <v>5.2202400733819099E-2</v>
      </c>
      <c r="L50" s="2">
        <f>Data!E47</f>
        <v>14576</v>
      </c>
      <c r="M50">
        <f t="shared" ref="M50" si="174">L50-L49</f>
        <v>847</v>
      </c>
      <c r="N50" s="1">
        <f t="shared" ref="N50" si="175">L50/L49-1</f>
        <v>6.1694223905601309E-2</v>
      </c>
      <c r="O50" s="16">
        <f t="shared" ref="O50" si="176">SUM(N46:N50)/5</f>
        <v>6.5539784909560653E-2</v>
      </c>
    </row>
    <row r="51" spans="1:15">
      <c r="A51" s="8">
        <v>43939</v>
      </c>
      <c r="B51" s="13">
        <f t="shared" si="16"/>
        <v>26</v>
      </c>
      <c r="C51" s="2">
        <f>Data!C48</f>
        <v>357023</v>
      </c>
      <c r="D51" s="2">
        <f t="shared" ref="D51" si="177">C51-C50</f>
        <v>15472</v>
      </c>
      <c r="E51" s="11">
        <f t="shared" ref="E51" si="178">H51/D51</f>
        <v>0.35709669079627715</v>
      </c>
      <c r="G51" s="2">
        <f>Data!D48</f>
        <v>114217</v>
      </c>
      <c r="H51" s="3">
        <f t="shared" ref="H51" si="179">G51-G50</f>
        <v>5525</v>
      </c>
      <c r="I51" s="1">
        <f t="shared" ref="I51" si="180">G51/G50-1</f>
        <v>5.083170794538705E-2</v>
      </c>
      <c r="J51" s="16">
        <f t="shared" ref="J51" si="181">SUM(I47:I51)/5</f>
        <v>5.2064870658543594E-2</v>
      </c>
      <c r="L51" s="2">
        <f>Data!E48</f>
        <v>15464</v>
      </c>
      <c r="M51">
        <f t="shared" ref="M51" si="182">L51-L50</f>
        <v>888</v>
      </c>
      <c r="N51" s="1">
        <f t="shared" ref="N51" si="183">L51/L50-1</f>
        <v>6.0922063666300819E-2</v>
      </c>
      <c r="O51" s="16">
        <f t="shared" ref="O51" si="184">SUM(N47:N51)/5</f>
        <v>6.421119349657127E-2</v>
      </c>
    </row>
    <row r="52" spans="1:15">
      <c r="A52" s="8">
        <v>43940</v>
      </c>
      <c r="B52" s="13">
        <f t="shared" si="16"/>
        <v>27</v>
      </c>
      <c r="C52" s="2">
        <f>Data!C49</f>
        <v>372967</v>
      </c>
      <c r="D52" s="2">
        <f t="shared" ref="D52" si="185">C52-C51</f>
        <v>15944</v>
      </c>
      <c r="E52" s="11">
        <f t="shared" ref="E52" si="186">H52/D52</f>
        <v>0.36690918213748119</v>
      </c>
      <c r="G52" s="2">
        <f>Data!D49</f>
        <v>120067</v>
      </c>
      <c r="H52" s="3">
        <f t="shared" ref="H52" si="187">G52-G51</f>
        <v>5850</v>
      </c>
      <c r="I52" s="1">
        <f t="shared" ref="I52" si="188">G52/G51-1</f>
        <v>5.1218294999868741E-2</v>
      </c>
      <c r="J52" s="16">
        <f t="shared" ref="J52" si="189">SUM(I48:I52)/5</f>
        <v>5.0455808520186718E-2</v>
      </c>
      <c r="L52" s="2">
        <f>Data!E49</f>
        <v>16060</v>
      </c>
      <c r="M52">
        <f t="shared" ref="M52" si="190">L52-L51</f>
        <v>596</v>
      </c>
      <c r="N52" s="1">
        <f t="shared" ref="N52" si="191">L52/L51-1</f>
        <v>3.8541127780651774E-2</v>
      </c>
      <c r="O52" s="16">
        <f t="shared" ref="O52" si="192">SUM(N48:N52)/5</f>
        <v>5.8184755799104648E-2</v>
      </c>
    </row>
    <row r="53" spans="1:15">
      <c r="A53" s="8">
        <v>43941</v>
      </c>
      <c r="B53" s="13">
        <f t="shared" si="16"/>
        <v>28</v>
      </c>
      <c r="H53" s="3"/>
      <c r="L53" s="2"/>
      <c r="N53" s="1"/>
      <c r="O53" s="16"/>
    </row>
    <row r="54" spans="1:15">
      <c r="A54" s="8">
        <v>43942</v>
      </c>
      <c r="B54" s="13">
        <f t="shared" si="16"/>
        <v>29</v>
      </c>
      <c r="H54" s="3"/>
      <c r="L54" s="2"/>
      <c r="N54" s="1"/>
      <c r="O54" s="16"/>
    </row>
    <row r="55" spans="1:15">
      <c r="A55" s="8">
        <v>43943</v>
      </c>
      <c r="B55" s="13">
        <f t="shared" si="16"/>
        <v>30</v>
      </c>
      <c r="H55" s="3"/>
      <c r="L55" s="2"/>
      <c r="N55" s="1"/>
      <c r="O55" s="16"/>
    </row>
  </sheetData>
  <mergeCells count="4">
    <mergeCell ref="A1:N1"/>
    <mergeCell ref="C3:E3"/>
    <mergeCell ref="L3:O3"/>
    <mergeCell ref="G3:J3"/>
  </mergeCells>
  <hyperlinks>
    <hyperlink ref="P1" r:id="rId1"/>
  </hyperlinks>
  <pageMargins left="0.7" right="0.7" top="0.75" bottom="0.75" header="0.3" footer="0.3"/>
  <pageSetup paperSize="9" orientation="portrait" horizontalDpi="4294967293" verticalDpi="0" r:id="rId2"/>
  <drawing r:id="rId3"/>
  <legacyDrawing r:id="rId4"/>
</worksheet>
</file>

<file path=xl/worksheets/sheet4.xml><?xml version="1.0" encoding="utf-8"?>
<worksheet xmlns="http://schemas.openxmlformats.org/spreadsheetml/2006/main" xmlns:r="http://schemas.openxmlformats.org/officeDocument/2006/relationships">
  <dimension ref="A1:P64"/>
  <sheetViews>
    <sheetView tabSelected="1" topLeftCell="A6" workbookViewId="0">
      <selection activeCell="C61" sqref="C61:O61"/>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2" max="12" width="8.85546875" style="2"/>
    <col min="15" max="15" width="7.7109375" style="19" customWidth="1"/>
    <col min="16" max="16" width="3.7109375" customWidth="1"/>
  </cols>
  <sheetData>
    <row r="1" spans="1:16" ht="28.5">
      <c r="A1" s="24" t="s">
        <v>16</v>
      </c>
      <c r="B1" s="24"/>
      <c r="C1" s="24"/>
      <c r="D1" s="24"/>
      <c r="E1" s="24"/>
      <c r="F1" s="24"/>
      <c r="G1" s="24"/>
      <c r="H1" s="24"/>
      <c r="I1" s="24"/>
      <c r="J1" s="24"/>
      <c r="K1" s="24"/>
      <c r="L1" s="24"/>
      <c r="M1" s="24"/>
      <c r="N1" s="24"/>
      <c r="O1" s="17"/>
      <c r="P1" s="12" t="s">
        <v>17</v>
      </c>
    </row>
    <row r="3" spans="1:16" ht="15.75" thickBot="1">
      <c r="B3" s="14" t="s">
        <v>13</v>
      </c>
      <c r="C3" s="23" t="s">
        <v>5</v>
      </c>
      <c r="D3" s="23"/>
      <c r="E3" s="23"/>
      <c r="F3" s="9"/>
      <c r="G3" s="23" t="s">
        <v>1</v>
      </c>
      <c r="H3" s="23"/>
      <c r="I3" s="23"/>
      <c r="J3" s="23"/>
      <c r="L3" s="25" t="s">
        <v>3</v>
      </c>
      <c r="M3" s="25"/>
      <c r="N3" s="25"/>
      <c r="O3" s="25"/>
    </row>
    <row r="4" spans="1:16" s="6" customFormat="1">
      <c r="A4" s="7" t="s">
        <v>0</v>
      </c>
      <c r="B4" s="14" t="s">
        <v>14</v>
      </c>
      <c r="C4" s="4" t="s">
        <v>7</v>
      </c>
      <c r="D4" s="4" t="s">
        <v>6</v>
      </c>
      <c r="E4" s="10" t="s">
        <v>8</v>
      </c>
      <c r="F4" s="4"/>
      <c r="G4" s="4" t="s">
        <v>7</v>
      </c>
      <c r="H4" s="4" t="s">
        <v>6</v>
      </c>
      <c r="I4" s="5" t="s">
        <v>2</v>
      </c>
      <c r="J4" s="15" t="s">
        <v>15</v>
      </c>
      <c r="L4" s="4" t="s">
        <v>7</v>
      </c>
      <c r="M4" s="6" t="s">
        <v>6</v>
      </c>
      <c r="N4" s="6" t="s">
        <v>4</v>
      </c>
      <c r="O4" s="18" t="s">
        <v>15</v>
      </c>
    </row>
    <row r="6" spans="1:16">
      <c r="A6" s="8">
        <v>43885</v>
      </c>
      <c r="C6" s="2">
        <f>Data!C101</f>
        <v>4324</v>
      </c>
      <c r="D6" s="2">
        <f t="shared" ref="D6:D21" si="0">C6-C5</f>
        <v>4324</v>
      </c>
      <c r="E6" s="11">
        <f t="shared" ref="E6:E20" si="1">H6/D6</f>
        <v>0</v>
      </c>
      <c r="G6" s="2">
        <f>Data!D101</f>
        <v>229</v>
      </c>
      <c r="H6" s="3"/>
      <c r="L6" s="2">
        <f>Data!E101</f>
        <v>7</v>
      </c>
      <c r="M6">
        <v>1</v>
      </c>
      <c r="N6" s="1"/>
      <c r="O6" s="16"/>
    </row>
    <row r="7" spans="1:16">
      <c r="A7" s="8">
        <v>43886</v>
      </c>
      <c r="C7" s="2">
        <f>Data!C102</f>
        <v>8623</v>
      </c>
      <c r="D7" s="2">
        <f t="shared" si="0"/>
        <v>4299</v>
      </c>
      <c r="E7" s="11">
        <f t="shared" si="1"/>
        <v>2.1632937892533146E-2</v>
      </c>
      <c r="G7" s="2">
        <f>Data!D102</f>
        <v>322</v>
      </c>
      <c r="H7" s="3">
        <f t="shared" ref="H7:H21" si="2">G7-G6</f>
        <v>93</v>
      </c>
      <c r="I7" s="1">
        <f t="shared" ref="I7:I21" si="3">G7/G6-1</f>
        <v>0.40611353711790388</v>
      </c>
      <c r="L7" s="2">
        <f>Data!E102</f>
        <v>10</v>
      </c>
      <c r="M7">
        <f>L7-L6</f>
        <v>3</v>
      </c>
      <c r="N7" s="1">
        <f t="shared" ref="N7:N24" si="4">L7/L6-1</f>
        <v>0.4285714285714286</v>
      </c>
      <c r="O7" s="16"/>
    </row>
    <row r="8" spans="1:16">
      <c r="A8" s="8">
        <v>43887</v>
      </c>
      <c r="C8" s="2">
        <f>Data!C103</f>
        <v>9587</v>
      </c>
      <c r="D8" s="2">
        <f t="shared" si="0"/>
        <v>964</v>
      </c>
      <c r="E8" s="11">
        <f t="shared" si="1"/>
        <v>8.0912863070539423E-2</v>
      </c>
      <c r="G8" s="2">
        <f>Data!D103</f>
        <v>400</v>
      </c>
      <c r="H8" s="3">
        <f t="shared" si="2"/>
        <v>78</v>
      </c>
      <c r="I8" s="1">
        <f t="shared" si="3"/>
        <v>0.2422360248447204</v>
      </c>
      <c r="L8" s="2">
        <f>Data!E103</f>
        <v>12</v>
      </c>
      <c r="M8">
        <f t="shared" ref="M8:M39" si="5">L8-L7</f>
        <v>2</v>
      </c>
      <c r="N8" s="1">
        <f t="shared" si="4"/>
        <v>0.19999999999999996</v>
      </c>
      <c r="O8" s="16"/>
    </row>
    <row r="9" spans="1:16">
      <c r="A9" s="8">
        <v>43888</v>
      </c>
      <c r="C9" s="2">
        <f>Data!C104</f>
        <v>12014</v>
      </c>
      <c r="D9" s="2">
        <f t="shared" si="0"/>
        <v>2427</v>
      </c>
      <c r="E9" s="11">
        <f t="shared" si="1"/>
        <v>0.10300782859497322</v>
      </c>
      <c r="G9" s="2">
        <f>Data!D104</f>
        <v>650</v>
      </c>
      <c r="H9" s="3">
        <f t="shared" si="2"/>
        <v>250</v>
      </c>
      <c r="I9" s="1">
        <f t="shared" si="3"/>
        <v>0.625</v>
      </c>
      <c r="L9" s="2">
        <f>Data!E104</f>
        <v>17</v>
      </c>
      <c r="M9">
        <f t="shared" si="5"/>
        <v>5</v>
      </c>
      <c r="N9" s="1">
        <f t="shared" si="4"/>
        <v>0.41666666666666674</v>
      </c>
      <c r="O9" s="16"/>
    </row>
    <row r="10" spans="1:16">
      <c r="A10" s="8">
        <v>43889</v>
      </c>
      <c r="C10" s="2">
        <f>Data!C105</f>
        <v>15695</v>
      </c>
      <c r="D10" s="2">
        <f t="shared" si="0"/>
        <v>3681</v>
      </c>
      <c r="E10" s="11">
        <f t="shared" si="1"/>
        <v>6.4656343384949744E-2</v>
      </c>
      <c r="G10" s="2">
        <f>Data!D105</f>
        <v>888</v>
      </c>
      <c r="H10" s="3">
        <f t="shared" si="2"/>
        <v>238</v>
      </c>
      <c r="I10" s="1">
        <f t="shared" si="3"/>
        <v>0.36615384615384605</v>
      </c>
      <c r="J10" s="16">
        <f t="shared" ref="J10:J24" si="6">SUM(I6:I10)/5</f>
        <v>0.32790068162329405</v>
      </c>
      <c r="L10" s="2">
        <f>Data!E105</f>
        <v>21</v>
      </c>
      <c r="M10">
        <f t="shared" si="5"/>
        <v>4</v>
      </c>
      <c r="N10" s="1">
        <f t="shared" si="4"/>
        <v>0.23529411764705888</v>
      </c>
      <c r="O10" s="16">
        <f t="shared" ref="O10:O26" si="7">SUM(N6:N10)/5</f>
        <v>0.25610644257703086</v>
      </c>
    </row>
    <row r="11" spans="1:16">
      <c r="A11" s="8">
        <v>43890</v>
      </c>
      <c r="C11" s="2">
        <f>Data!C106</f>
        <v>18661</v>
      </c>
      <c r="D11" s="2">
        <f t="shared" si="0"/>
        <v>2966</v>
      </c>
      <c r="E11" s="11">
        <f t="shared" si="1"/>
        <v>8.0917060013486183E-2</v>
      </c>
      <c r="G11" s="2">
        <f>Data!D106</f>
        <v>1128</v>
      </c>
      <c r="H11" s="3">
        <f t="shared" si="2"/>
        <v>240</v>
      </c>
      <c r="I11" s="1">
        <f t="shared" si="3"/>
        <v>0.27027027027027017</v>
      </c>
      <c r="J11" s="16">
        <f t="shared" si="6"/>
        <v>0.38195473567734811</v>
      </c>
      <c r="L11" s="2">
        <f>Data!E106</f>
        <v>29</v>
      </c>
      <c r="M11">
        <f t="shared" si="5"/>
        <v>8</v>
      </c>
      <c r="N11" s="1">
        <f t="shared" si="4"/>
        <v>0.38095238095238093</v>
      </c>
      <c r="O11" s="16">
        <f t="shared" si="7"/>
        <v>0.332296918767507</v>
      </c>
    </row>
    <row r="12" spans="1:16">
      <c r="A12" s="8">
        <v>43891</v>
      </c>
      <c r="C12" s="2">
        <f>Data!C107</f>
        <v>21127</v>
      </c>
      <c r="D12" s="2">
        <f t="shared" si="0"/>
        <v>2466</v>
      </c>
      <c r="E12" s="11">
        <f t="shared" si="1"/>
        <v>0.22952149229521493</v>
      </c>
      <c r="G12" s="2">
        <f>Data!D107</f>
        <v>1694</v>
      </c>
      <c r="H12" s="3">
        <f t="shared" si="2"/>
        <v>566</v>
      </c>
      <c r="I12" s="1">
        <f t="shared" si="3"/>
        <v>0.50177304964539005</v>
      </c>
      <c r="J12" s="16">
        <f t="shared" si="6"/>
        <v>0.40108663818284535</v>
      </c>
      <c r="L12" s="2">
        <f>Data!E107</f>
        <v>34</v>
      </c>
      <c r="M12">
        <f t="shared" si="5"/>
        <v>5</v>
      </c>
      <c r="N12" s="1">
        <f t="shared" si="4"/>
        <v>0.17241379310344818</v>
      </c>
      <c r="O12" s="16">
        <f t="shared" si="7"/>
        <v>0.28106539167391092</v>
      </c>
    </row>
    <row r="13" spans="1:16">
      <c r="A13" s="8">
        <v>43892</v>
      </c>
      <c r="C13" s="2">
        <f>Data!C108</f>
        <v>23345</v>
      </c>
      <c r="D13" s="2">
        <f t="shared" si="0"/>
        <v>2218</v>
      </c>
      <c r="E13" s="11">
        <f t="shared" si="1"/>
        <v>0.15419296663660956</v>
      </c>
      <c r="G13" s="2">
        <f>Data!D108</f>
        <v>2036</v>
      </c>
      <c r="H13" s="3">
        <f t="shared" si="2"/>
        <v>342</v>
      </c>
      <c r="I13" s="1">
        <f t="shared" si="3"/>
        <v>0.20188902007083831</v>
      </c>
      <c r="J13" s="16">
        <f t="shared" si="6"/>
        <v>0.39301723722806892</v>
      </c>
      <c r="L13" s="2">
        <f>Data!E108</f>
        <v>52</v>
      </c>
      <c r="M13">
        <f t="shared" si="5"/>
        <v>18</v>
      </c>
      <c r="N13" s="1">
        <f t="shared" si="4"/>
        <v>0.52941176470588225</v>
      </c>
      <c r="O13" s="16">
        <f t="shared" si="7"/>
        <v>0.34694774461508737</v>
      </c>
    </row>
    <row r="14" spans="1:16">
      <c r="A14" s="8">
        <v>43893</v>
      </c>
      <c r="C14" s="2">
        <f>Data!C109</f>
        <v>25856</v>
      </c>
      <c r="D14" s="2">
        <f t="shared" si="0"/>
        <v>2511</v>
      </c>
      <c r="E14" s="11">
        <f t="shared" si="1"/>
        <v>0.18558343289526086</v>
      </c>
      <c r="G14" s="2">
        <f>Data!D109</f>
        <v>2502</v>
      </c>
      <c r="H14" s="3">
        <f t="shared" si="2"/>
        <v>466</v>
      </c>
      <c r="I14" s="1">
        <f t="shared" si="3"/>
        <v>0.22888015717092336</v>
      </c>
      <c r="J14" s="16">
        <f t="shared" si="6"/>
        <v>0.3137932686622536</v>
      </c>
      <c r="L14" s="2">
        <f>Data!E109</f>
        <v>79</v>
      </c>
      <c r="M14">
        <f t="shared" si="5"/>
        <v>27</v>
      </c>
      <c r="N14" s="1">
        <f t="shared" si="4"/>
        <v>0.51923076923076916</v>
      </c>
      <c r="O14" s="16">
        <f t="shared" si="7"/>
        <v>0.36746056512790787</v>
      </c>
    </row>
    <row r="15" spans="1:16">
      <c r="A15" s="8">
        <v>43894</v>
      </c>
      <c r="C15" s="2">
        <f>Data!C110</f>
        <v>29837</v>
      </c>
      <c r="D15" s="2">
        <f t="shared" si="0"/>
        <v>3981</v>
      </c>
      <c r="E15" s="11">
        <f t="shared" si="1"/>
        <v>0.14745038934940968</v>
      </c>
      <c r="G15" s="2">
        <f>Data!D110</f>
        <v>3089</v>
      </c>
      <c r="H15" s="3">
        <f t="shared" si="2"/>
        <v>587</v>
      </c>
      <c r="I15" s="1">
        <f t="shared" si="3"/>
        <v>0.23461231015187844</v>
      </c>
      <c r="J15" s="16">
        <f t="shared" si="6"/>
        <v>0.28748496146186009</v>
      </c>
      <c r="L15" s="2">
        <f>Data!E110</f>
        <v>107</v>
      </c>
      <c r="M15">
        <f t="shared" si="5"/>
        <v>28</v>
      </c>
      <c r="N15" s="1">
        <f t="shared" si="4"/>
        <v>0.35443037974683533</v>
      </c>
      <c r="O15" s="16">
        <f t="shared" si="7"/>
        <v>0.39128781754786318</v>
      </c>
    </row>
    <row r="16" spans="1:16">
      <c r="A16" s="8">
        <v>43895</v>
      </c>
      <c r="C16" s="2">
        <f>Data!C111</f>
        <v>32362</v>
      </c>
      <c r="D16" s="2">
        <f t="shared" si="0"/>
        <v>2525</v>
      </c>
      <c r="E16" s="11">
        <f t="shared" si="1"/>
        <v>0.30455445544554455</v>
      </c>
      <c r="G16" s="2">
        <f>Data!D111</f>
        <v>3858</v>
      </c>
      <c r="H16" s="3">
        <f t="shared" si="2"/>
        <v>769</v>
      </c>
      <c r="I16" s="1">
        <f t="shared" si="3"/>
        <v>0.24894787957267717</v>
      </c>
      <c r="J16" s="16">
        <f t="shared" si="6"/>
        <v>0.28322048332234145</v>
      </c>
      <c r="L16" s="2">
        <f>Data!E111</f>
        <v>148</v>
      </c>
      <c r="M16">
        <f t="shared" si="5"/>
        <v>41</v>
      </c>
      <c r="N16" s="1">
        <f t="shared" si="4"/>
        <v>0.38317757009345788</v>
      </c>
      <c r="O16" s="16">
        <f t="shared" si="7"/>
        <v>0.39173285537607855</v>
      </c>
    </row>
    <row r="17" spans="1:15">
      <c r="A17" s="8">
        <v>43896</v>
      </c>
      <c r="C17" s="2">
        <f>Data!C112</f>
        <v>36359</v>
      </c>
      <c r="D17" s="2">
        <f t="shared" si="0"/>
        <v>3997</v>
      </c>
      <c r="E17" s="11">
        <f t="shared" si="1"/>
        <v>0.19464598448836629</v>
      </c>
      <c r="G17" s="2">
        <f>Data!D112</f>
        <v>4636</v>
      </c>
      <c r="H17" s="3">
        <f t="shared" si="2"/>
        <v>778</v>
      </c>
      <c r="I17" s="1">
        <f t="shared" si="3"/>
        <v>0.2016588906168999</v>
      </c>
      <c r="J17" s="16">
        <f t="shared" si="6"/>
        <v>0.22319765151664345</v>
      </c>
      <c r="L17" s="2">
        <f>Data!E112</f>
        <v>197</v>
      </c>
      <c r="M17">
        <f t="shared" si="5"/>
        <v>49</v>
      </c>
      <c r="N17" s="1">
        <f t="shared" si="4"/>
        <v>0.33108108108108114</v>
      </c>
      <c r="O17" s="16">
        <f t="shared" si="7"/>
        <v>0.42346631297160514</v>
      </c>
    </row>
    <row r="18" spans="1:15">
      <c r="A18" s="8">
        <v>43897</v>
      </c>
      <c r="C18" s="2">
        <f>Data!C113</f>
        <v>42062</v>
      </c>
      <c r="D18" s="2">
        <f t="shared" si="0"/>
        <v>5703</v>
      </c>
      <c r="E18" s="11">
        <f t="shared" si="1"/>
        <v>0.2186568472733649</v>
      </c>
      <c r="G18" s="2">
        <f>Data!D113</f>
        <v>5883</v>
      </c>
      <c r="H18" s="3">
        <f t="shared" si="2"/>
        <v>1247</v>
      </c>
      <c r="I18" s="1">
        <f t="shared" si="3"/>
        <v>0.26898188093183784</v>
      </c>
      <c r="J18" s="16">
        <f t="shared" si="6"/>
        <v>0.23661622368884333</v>
      </c>
      <c r="L18" s="2">
        <f>Data!E113</f>
        <v>233</v>
      </c>
      <c r="M18">
        <f t="shared" si="5"/>
        <v>36</v>
      </c>
      <c r="N18" s="1">
        <f t="shared" si="4"/>
        <v>0.18274111675126914</v>
      </c>
      <c r="O18" s="16">
        <f t="shared" si="7"/>
        <v>0.35413218338068253</v>
      </c>
    </row>
    <row r="19" spans="1:15">
      <c r="A19" s="8">
        <v>43898</v>
      </c>
      <c r="C19" s="2">
        <f>Data!C114</f>
        <v>49937</v>
      </c>
      <c r="D19" s="2">
        <f t="shared" si="0"/>
        <v>7875</v>
      </c>
      <c r="E19" s="11">
        <f t="shared" si="1"/>
        <v>0.18946031746031747</v>
      </c>
      <c r="G19" s="2">
        <f>Data!D114</f>
        <v>7375</v>
      </c>
      <c r="H19" s="3">
        <f t="shared" si="2"/>
        <v>1492</v>
      </c>
      <c r="I19" s="1">
        <f t="shared" si="3"/>
        <v>0.25361210266870637</v>
      </c>
      <c r="J19" s="16">
        <f t="shared" si="6"/>
        <v>0.24156261278839994</v>
      </c>
      <c r="L19" s="2">
        <f>Data!E114</f>
        <v>366</v>
      </c>
      <c r="M19">
        <f t="shared" si="5"/>
        <v>133</v>
      </c>
      <c r="N19" s="1">
        <f t="shared" si="4"/>
        <v>0.57081545064377681</v>
      </c>
      <c r="O19" s="16">
        <f t="shared" si="7"/>
        <v>0.36444911966328408</v>
      </c>
    </row>
    <row r="20" spans="1:15">
      <c r="A20" s="8">
        <v>43899</v>
      </c>
      <c r="B20" s="13">
        <v>0</v>
      </c>
      <c r="C20" s="2">
        <f>Data!C115</f>
        <v>53826</v>
      </c>
      <c r="D20" s="2">
        <f t="shared" si="0"/>
        <v>3889</v>
      </c>
      <c r="E20" s="11">
        <f t="shared" si="1"/>
        <v>0.46207251221393675</v>
      </c>
      <c r="G20" s="2">
        <f>Data!D115</f>
        <v>9172</v>
      </c>
      <c r="H20" s="3">
        <f t="shared" si="2"/>
        <v>1797</v>
      </c>
      <c r="I20" s="1">
        <f t="shared" si="3"/>
        <v>0.24366101694915265</v>
      </c>
      <c r="J20" s="16">
        <f t="shared" si="6"/>
        <v>0.2433723541478548</v>
      </c>
      <c r="L20" s="2">
        <f>Data!E115</f>
        <v>463</v>
      </c>
      <c r="M20">
        <f t="shared" si="5"/>
        <v>97</v>
      </c>
      <c r="N20" s="1">
        <f t="shared" si="4"/>
        <v>0.26502732240437155</v>
      </c>
      <c r="O20" s="16">
        <f t="shared" si="7"/>
        <v>0.34656850819479129</v>
      </c>
    </row>
    <row r="21" spans="1:15">
      <c r="A21" s="8">
        <v>43900</v>
      </c>
      <c r="B21" s="13">
        <v>1</v>
      </c>
      <c r="C21" s="2">
        <f>Data!C116</f>
        <v>60761</v>
      </c>
      <c r="D21" s="2">
        <f t="shared" si="0"/>
        <v>6935</v>
      </c>
      <c r="E21" s="11">
        <f t="shared" ref="E21:E34" si="8">H21/D21</f>
        <v>0.14087959625090121</v>
      </c>
      <c r="G21" s="2">
        <f>Data!D116</f>
        <v>10149</v>
      </c>
      <c r="H21" s="3">
        <f t="shared" si="2"/>
        <v>977</v>
      </c>
      <c r="I21" s="1">
        <f t="shared" si="3"/>
        <v>0.10651984300043615</v>
      </c>
      <c r="J21" s="16">
        <f t="shared" si="6"/>
        <v>0.21488674683340658</v>
      </c>
      <c r="L21" s="2">
        <f>Data!E116</f>
        <v>631</v>
      </c>
      <c r="M21">
        <f t="shared" si="5"/>
        <v>168</v>
      </c>
      <c r="N21" s="1">
        <f t="shared" si="4"/>
        <v>0.36285097192224613</v>
      </c>
      <c r="O21" s="16">
        <f t="shared" si="7"/>
        <v>0.34250318856054895</v>
      </c>
    </row>
    <row r="22" spans="1:15">
      <c r="A22" s="8">
        <v>43901</v>
      </c>
      <c r="B22" s="13">
        <v>2</v>
      </c>
      <c r="C22" s="2">
        <f>Data!C117</f>
        <v>73154</v>
      </c>
      <c r="D22" s="2">
        <f t="shared" ref="D22:D36" si="9">C22-C21</f>
        <v>12393</v>
      </c>
      <c r="E22" s="11">
        <f t="shared" si="8"/>
        <v>0.18663761801016704</v>
      </c>
      <c r="G22" s="2">
        <f>Data!D117</f>
        <v>12462</v>
      </c>
      <c r="H22" s="3">
        <f t="shared" ref="H22:H34" si="10">G22-G21</f>
        <v>2313</v>
      </c>
      <c r="I22" s="1">
        <f t="shared" ref="I22:I39" si="11">G22/G21-1</f>
        <v>0.22790422701744006</v>
      </c>
      <c r="J22" s="16">
        <f t="shared" si="6"/>
        <v>0.22013581411351463</v>
      </c>
      <c r="L22" s="2">
        <f>Data!E117</f>
        <v>827</v>
      </c>
      <c r="M22">
        <f t="shared" si="5"/>
        <v>196</v>
      </c>
      <c r="N22" s="1">
        <f t="shared" si="4"/>
        <v>0.31061806656101432</v>
      </c>
      <c r="O22" s="16">
        <f t="shared" si="7"/>
        <v>0.33841058565653559</v>
      </c>
    </row>
    <row r="23" spans="1:15">
      <c r="A23" s="8">
        <v>43902</v>
      </c>
      <c r="B23" s="13">
        <v>3</v>
      </c>
      <c r="C23" s="2">
        <f>Data!C118</f>
        <v>86011</v>
      </c>
      <c r="D23" s="2">
        <f t="shared" si="9"/>
        <v>12857</v>
      </c>
      <c r="E23" s="11">
        <f t="shared" si="8"/>
        <v>0.20619117990199892</v>
      </c>
      <c r="G23" s="2">
        <f>Data!D118</f>
        <v>15113</v>
      </c>
      <c r="H23" s="3">
        <f t="shared" si="10"/>
        <v>2651</v>
      </c>
      <c r="I23" s="1">
        <f t="shared" si="11"/>
        <v>0.21272668913497039</v>
      </c>
      <c r="J23" s="16">
        <f t="shared" si="6"/>
        <v>0.20888477575414113</v>
      </c>
      <c r="L23" s="2">
        <f>Data!E118</f>
        <v>1016</v>
      </c>
      <c r="M23">
        <f t="shared" si="5"/>
        <v>189</v>
      </c>
      <c r="N23" s="1">
        <f t="shared" si="4"/>
        <v>0.22853688029020547</v>
      </c>
      <c r="O23" s="16">
        <f t="shared" si="7"/>
        <v>0.34756973836432287</v>
      </c>
    </row>
    <row r="24" spans="1:15">
      <c r="A24" s="8">
        <v>43903</v>
      </c>
      <c r="B24" s="13">
        <v>4</v>
      </c>
      <c r="C24" s="2">
        <f>Data!C119</f>
        <v>97488</v>
      </c>
      <c r="D24" s="2">
        <f t="shared" si="9"/>
        <v>11477</v>
      </c>
      <c r="E24" s="11">
        <f t="shared" si="8"/>
        <v>0.22192210507972468</v>
      </c>
      <c r="G24" s="2">
        <f>Data!D119</f>
        <v>17660</v>
      </c>
      <c r="H24" s="3">
        <f t="shared" si="10"/>
        <v>2547</v>
      </c>
      <c r="I24" s="1">
        <f t="shared" si="11"/>
        <v>0.16853040428769939</v>
      </c>
      <c r="J24" s="16">
        <f t="shared" si="6"/>
        <v>0.19186843607793974</v>
      </c>
      <c r="L24" s="2">
        <f>Data!E119</f>
        <v>1266</v>
      </c>
      <c r="M24">
        <f t="shared" si="5"/>
        <v>250</v>
      </c>
      <c r="N24" s="1">
        <f t="shared" si="4"/>
        <v>0.24606299212598426</v>
      </c>
      <c r="O24" s="16">
        <f t="shared" si="7"/>
        <v>0.28261924666076432</v>
      </c>
    </row>
    <row r="25" spans="1:15">
      <c r="A25" s="8">
        <v>43904</v>
      </c>
      <c r="B25" s="13">
        <v>5</v>
      </c>
      <c r="C25" s="2">
        <f>Data!C120</f>
        <v>109170</v>
      </c>
      <c r="D25" s="2">
        <f t="shared" si="9"/>
        <v>11682</v>
      </c>
      <c r="E25" s="11">
        <f t="shared" si="8"/>
        <v>0.29934942646807056</v>
      </c>
      <c r="G25" s="2">
        <f>Data!D120</f>
        <v>21157</v>
      </c>
      <c r="H25" s="3">
        <f t="shared" si="10"/>
        <v>3497</v>
      </c>
      <c r="I25" s="1">
        <f t="shared" si="11"/>
        <v>0.19801812004530017</v>
      </c>
      <c r="J25" s="16">
        <f>SUM(I21:I25)/5</f>
        <v>0.18273985669716925</v>
      </c>
      <c r="L25" s="2">
        <f>Data!E120</f>
        <v>1441</v>
      </c>
      <c r="M25">
        <f t="shared" si="5"/>
        <v>175</v>
      </c>
      <c r="N25" s="1">
        <f t="shared" ref="N25:N39" si="12">L25/L24-1</f>
        <v>0.1382306477093207</v>
      </c>
      <c r="O25" s="16">
        <f t="shared" si="7"/>
        <v>0.25725991172175416</v>
      </c>
    </row>
    <row r="26" spans="1:15">
      <c r="A26" s="8">
        <v>43905</v>
      </c>
      <c r="B26" s="13">
        <v>6</v>
      </c>
      <c r="C26" s="2">
        <f>Data!C121</f>
        <v>124899</v>
      </c>
      <c r="D26" s="2">
        <f t="shared" si="9"/>
        <v>15729</v>
      </c>
      <c r="E26" s="11">
        <f t="shared" si="8"/>
        <v>0.22824082904189713</v>
      </c>
      <c r="G26" s="2">
        <f>Data!D121</f>
        <v>24747</v>
      </c>
      <c r="H26" s="3">
        <f t="shared" si="10"/>
        <v>3590</v>
      </c>
      <c r="I26" s="1">
        <f t="shared" si="11"/>
        <v>0.16968379259819444</v>
      </c>
      <c r="J26" s="16">
        <f t="shared" ref="J26:J39" si="13">SUM(I22:I26)/5</f>
        <v>0.19537264661672088</v>
      </c>
      <c r="L26" s="2">
        <f>Data!E121</f>
        <v>1809</v>
      </c>
      <c r="M26">
        <f t="shared" si="5"/>
        <v>368</v>
      </c>
      <c r="N26" s="1">
        <f t="shared" si="12"/>
        <v>0.25537820957668278</v>
      </c>
      <c r="O26" s="16">
        <f t="shared" si="7"/>
        <v>0.2357653592526415</v>
      </c>
    </row>
    <row r="27" spans="1:15">
      <c r="A27" s="8">
        <v>43906</v>
      </c>
      <c r="B27" s="13">
        <v>7</v>
      </c>
      <c r="C27" s="2">
        <f>Data!C122</f>
        <v>137962</v>
      </c>
      <c r="D27" s="2">
        <f t="shared" si="9"/>
        <v>13063</v>
      </c>
      <c r="E27" s="11">
        <f t="shared" si="8"/>
        <v>0.24749291893133277</v>
      </c>
      <c r="G27" s="2">
        <f>Data!D122</f>
        <v>27980</v>
      </c>
      <c r="H27" s="3">
        <f t="shared" si="10"/>
        <v>3233</v>
      </c>
      <c r="I27" s="1">
        <f t="shared" si="11"/>
        <v>0.1306420980320846</v>
      </c>
      <c r="J27" s="16">
        <f t="shared" si="13"/>
        <v>0.17592022081964981</v>
      </c>
      <c r="L27" s="2">
        <f>Data!E122</f>
        <v>2158</v>
      </c>
      <c r="M27">
        <f t="shared" si="5"/>
        <v>349</v>
      </c>
      <c r="N27" s="1">
        <f t="shared" si="12"/>
        <v>0.19292426755113312</v>
      </c>
      <c r="O27" s="16">
        <f t="shared" ref="O27:O39" si="14">SUM(N23:N27)/5</f>
        <v>0.21222659945066527</v>
      </c>
    </row>
    <row r="28" spans="1:15">
      <c r="A28" s="8">
        <v>43907</v>
      </c>
      <c r="B28" s="13">
        <v>8</v>
      </c>
      <c r="C28" s="2">
        <f>Data!C123</f>
        <v>148657</v>
      </c>
      <c r="D28" s="2">
        <f t="shared" si="9"/>
        <v>10695</v>
      </c>
      <c r="E28" s="11">
        <f t="shared" si="8"/>
        <v>0.32968676951846659</v>
      </c>
      <c r="G28" s="2">
        <f>Data!D123</f>
        <v>31506</v>
      </c>
      <c r="H28" s="3">
        <f t="shared" si="10"/>
        <v>3526</v>
      </c>
      <c r="I28" s="1">
        <f t="shared" si="11"/>
        <v>0.12601858470335947</v>
      </c>
      <c r="J28" s="16">
        <f t="shared" si="13"/>
        <v>0.15857859993332762</v>
      </c>
      <c r="L28" s="2">
        <f>Data!E123</f>
        <v>2503</v>
      </c>
      <c r="M28">
        <f t="shared" si="5"/>
        <v>345</v>
      </c>
      <c r="N28" s="1">
        <f t="shared" si="12"/>
        <v>0.15987025023169599</v>
      </c>
      <c r="O28" s="16">
        <f t="shared" si="14"/>
        <v>0.19849327343896336</v>
      </c>
    </row>
    <row r="29" spans="1:15">
      <c r="A29" s="8">
        <v>43908</v>
      </c>
      <c r="B29" s="13">
        <v>9</v>
      </c>
      <c r="C29" s="2">
        <f>Data!C124</f>
        <v>165541</v>
      </c>
      <c r="D29" s="2">
        <f t="shared" si="9"/>
        <v>16884</v>
      </c>
      <c r="E29" s="11">
        <f t="shared" si="8"/>
        <v>0.24917081260364843</v>
      </c>
      <c r="G29" s="2">
        <f>Data!D124</f>
        <v>35713</v>
      </c>
      <c r="H29" s="3">
        <f t="shared" si="10"/>
        <v>4207</v>
      </c>
      <c r="I29" s="1">
        <f t="shared" si="11"/>
        <v>0.13353012124674657</v>
      </c>
      <c r="J29" s="16">
        <f t="shared" si="13"/>
        <v>0.15157854332513704</v>
      </c>
      <c r="L29" s="2">
        <f>Data!E124</f>
        <v>2978</v>
      </c>
      <c r="M29">
        <f t="shared" si="5"/>
        <v>475</v>
      </c>
      <c r="N29" s="1">
        <f t="shared" si="12"/>
        <v>0.18977227327207347</v>
      </c>
      <c r="O29" s="16">
        <f t="shared" si="14"/>
        <v>0.1872351296681812</v>
      </c>
    </row>
    <row r="30" spans="1:15">
      <c r="A30" s="8">
        <v>43909</v>
      </c>
      <c r="B30" s="13">
        <v>10</v>
      </c>
      <c r="C30" s="2">
        <f>Data!C125</f>
        <v>182777</v>
      </c>
      <c r="D30" s="2">
        <f t="shared" si="9"/>
        <v>17236</v>
      </c>
      <c r="E30" s="11">
        <f t="shared" si="8"/>
        <v>0.30877233696913436</v>
      </c>
      <c r="G30" s="2">
        <f>Data!D125</f>
        <v>41035</v>
      </c>
      <c r="H30" s="3">
        <f t="shared" si="10"/>
        <v>5322</v>
      </c>
      <c r="I30" s="1">
        <f t="shared" si="11"/>
        <v>0.14902136476913164</v>
      </c>
      <c r="J30" s="16">
        <f t="shared" si="13"/>
        <v>0.14177919226990335</v>
      </c>
      <c r="L30" s="2">
        <f>Data!E125</f>
        <v>3405</v>
      </c>
      <c r="M30">
        <f t="shared" si="5"/>
        <v>427</v>
      </c>
      <c r="N30" s="1">
        <f t="shared" si="12"/>
        <v>0.14338482202820679</v>
      </c>
      <c r="O30" s="16">
        <f t="shared" si="14"/>
        <v>0.18826596453195843</v>
      </c>
    </row>
    <row r="31" spans="1:15">
      <c r="A31" s="8">
        <v>43910</v>
      </c>
      <c r="B31" s="13">
        <v>11</v>
      </c>
      <c r="C31" s="2">
        <f>Data!C126</f>
        <v>206886</v>
      </c>
      <c r="D31" s="2">
        <f t="shared" si="9"/>
        <v>24109</v>
      </c>
      <c r="E31" s="11">
        <f t="shared" si="8"/>
        <v>0.24828902069766479</v>
      </c>
      <c r="G31" s="2">
        <f>Data!D126</f>
        <v>47021</v>
      </c>
      <c r="H31" s="3">
        <f t="shared" si="10"/>
        <v>5986</v>
      </c>
      <c r="I31" s="1">
        <f t="shared" si="11"/>
        <v>0.14587547215791408</v>
      </c>
      <c r="J31" s="16">
        <f t="shared" si="13"/>
        <v>0.13701752818184726</v>
      </c>
      <c r="L31" s="2">
        <f>Data!E126</f>
        <v>4032</v>
      </c>
      <c r="M31">
        <f t="shared" si="5"/>
        <v>627</v>
      </c>
      <c r="N31" s="1">
        <f t="shared" si="12"/>
        <v>0.1841409691629956</v>
      </c>
      <c r="O31" s="16">
        <f t="shared" si="14"/>
        <v>0.17401851644922101</v>
      </c>
    </row>
    <row r="32" spans="1:15">
      <c r="A32" s="8">
        <v>43911</v>
      </c>
      <c r="B32" s="13">
        <v>12</v>
      </c>
      <c r="C32" s="2">
        <f>Data!C127</f>
        <v>233222</v>
      </c>
      <c r="D32" s="2">
        <f t="shared" si="9"/>
        <v>26336</v>
      </c>
      <c r="E32" s="11">
        <f t="shared" si="8"/>
        <v>0.24897478736330497</v>
      </c>
      <c r="G32" s="2">
        <f>Data!D127</f>
        <v>53578</v>
      </c>
      <c r="H32" s="3">
        <f t="shared" si="10"/>
        <v>6557</v>
      </c>
      <c r="I32" s="1">
        <f t="shared" si="11"/>
        <v>0.1394483315965207</v>
      </c>
      <c r="J32" s="16">
        <f t="shared" si="13"/>
        <v>0.1387787748947345</v>
      </c>
      <c r="L32" s="2">
        <f>Data!E127</f>
        <v>4825</v>
      </c>
      <c r="M32">
        <f t="shared" si="5"/>
        <v>793</v>
      </c>
      <c r="N32" s="1">
        <f t="shared" si="12"/>
        <v>0.19667658730158721</v>
      </c>
      <c r="O32" s="16">
        <f t="shared" si="14"/>
        <v>0.17476898039931182</v>
      </c>
    </row>
    <row r="33" spans="1:16">
      <c r="A33" s="8">
        <v>43912</v>
      </c>
      <c r="B33" s="13">
        <v>13</v>
      </c>
      <c r="C33" s="2">
        <f>Data!C128</f>
        <v>258402</v>
      </c>
      <c r="D33" s="2">
        <f t="shared" si="9"/>
        <v>25180</v>
      </c>
      <c r="E33" s="11">
        <f t="shared" si="8"/>
        <v>0.22081016679904686</v>
      </c>
      <c r="G33" s="2">
        <f>Data!D128</f>
        <v>59138</v>
      </c>
      <c r="H33" s="3">
        <f t="shared" si="10"/>
        <v>5560</v>
      </c>
      <c r="I33" s="1">
        <f t="shared" si="11"/>
        <v>0.10377393706372029</v>
      </c>
      <c r="J33" s="16">
        <f t="shared" si="13"/>
        <v>0.13432984536680664</v>
      </c>
      <c r="L33" s="2">
        <f>Data!E128</f>
        <v>5476</v>
      </c>
      <c r="M33">
        <f t="shared" si="5"/>
        <v>651</v>
      </c>
      <c r="N33" s="1">
        <f t="shared" si="12"/>
        <v>0.13492227979274607</v>
      </c>
      <c r="O33" s="16">
        <f t="shared" si="14"/>
        <v>0.16977938631152184</v>
      </c>
    </row>
    <row r="34" spans="1:16">
      <c r="A34" s="8">
        <v>43913</v>
      </c>
      <c r="B34" s="13">
        <v>14</v>
      </c>
      <c r="C34" s="2">
        <f>Data!C129</f>
        <v>275468</v>
      </c>
      <c r="D34" s="2">
        <f t="shared" si="9"/>
        <v>17066</v>
      </c>
      <c r="E34" s="11">
        <f t="shared" si="8"/>
        <v>0.28061643032930972</v>
      </c>
      <c r="G34" s="2">
        <f>Data!D129</f>
        <v>63927</v>
      </c>
      <c r="H34" s="3">
        <f t="shared" si="10"/>
        <v>4789</v>
      </c>
      <c r="I34" s="1">
        <f t="shared" si="11"/>
        <v>8.0980080489702067E-2</v>
      </c>
      <c r="J34" s="16">
        <f t="shared" si="13"/>
        <v>0.12381983721539776</v>
      </c>
      <c r="L34" s="2">
        <f>Data!E129</f>
        <v>6077</v>
      </c>
      <c r="M34">
        <f t="shared" si="5"/>
        <v>601</v>
      </c>
      <c r="N34" s="1">
        <f t="shared" si="12"/>
        <v>0.10975164353542732</v>
      </c>
      <c r="O34" s="16">
        <f t="shared" si="14"/>
        <v>0.15377526036419259</v>
      </c>
    </row>
    <row r="35" spans="1:16">
      <c r="A35" s="8">
        <v>43914</v>
      </c>
      <c r="B35" s="13">
        <v>15</v>
      </c>
      <c r="C35" s="2">
        <f>Data!C130</f>
        <v>296964</v>
      </c>
      <c r="D35" s="2">
        <f t="shared" si="9"/>
        <v>21496</v>
      </c>
      <c r="E35" s="11">
        <f t="shared" ref="E35:E40" si="15">H35/D35</f>
        <v>0.24418496464458503</v>
      </c>
      <c r="G35" s="2">
        <f>Data!D130</f>
        <v>69176</v>
      </c>
      <c r="H35" s="3">
        <f t="shared" ref="H35:H40" si="16">G35-G34</f>
        <v>5249</v>
      </c>
      <c r="I35" s="1">
        <f t="shared" si="11"/>
        <v>8.2109280898524872E-2</v>
      </c>
      <c r="J35" s="16">
        <f t="shared" si="13"/>
        <v>0.1104374204412764</v>
      </c>
      <c r="L35" s="2">
        <f>Data!E130</f>
        <v>6820</v>
      </c>
      <c r="M35">
        <f t="shared" si="5"/>
        <v>743</v>
      </c>
      <c r="N35" s="1">
        <f t="shared" si="12"/>
        <v>0.12226427513575788</v>
      </c>
      <c r="O35" s="16">
        <f t="shared" si="14"/>
        <v>0.14955115098570282</v>
      </c>
    </row>
    <row r="36" spans="1:16">
      <c r="A36" s="8">
        <v>43915</v>
      </c>
      <c r="B36" s="13">
        <v>16</v>
      </c>
      <c r="C36" s="2">
        <f>Data!C131</f>
        <v>324445</v>
      </c>
      <c r="D36" s="2">
        <f t="shared" si="9"/>
        <v>27481</v>
      </c>
      <c r="E36" s="11">
        <f t="shared" si="15"/>
        <v>0.18958553182198609</v>
      </c>
      <c r="G36" s="2">
        <f>Data!D131</f>
        <v>74386</v>
      </c>
      <c r="H36" s="3">
        <f t="shared" si="16"/>
        <v>5210</v>
      </c>
      <c r="I36" s="1">
        <f t="shared" si="11"/>
        <v>7.5315138198219111E-2</v>
      </c>
      <c r="J36" s="16">
        <f t="shared" si="13"/>
        <v>9.6325353649337406E-2</v>
      </c>
      <c r="L36" s="2">
        <f>Data!E131</f>
        <v>7503</v>
      </c>
      <c r="M36">
        <f t="shared" si="5"/>
        <v>683</v>
      </c>
      <c r="N36" s="1">
        <f t="shared" si="12"/>
        <v>0.10014662756598236</v>
      </c>
      <c r="O36" s="16">
        <f t="shared" si="14"/>
        <v>0.13275228266630018</v>
      </c>
    </row>
    <row r="37" spans="1:16">
      <c r="A37" s="8">
        <v>43916</v>
      </c>
      <c r="B37" s="13">
        <v>17</v>
      </c>
      <c r="C37" s="2">
        <f>Data!C132</f>
        <v>361060</v>
      </c>
      <c r="D37" s="2">
        <f t="shared" ref="D37:D43" si="17">C37-C36</f>
        <v>36615</v>
      </c>
      <c r="E37" s="11">
        <f t="shared" si="15"/>
        <v>0.16804588283490374</v>
      </c>
      <c r="G37" s="2">
        <f>Data!D132</f>
        <v>80539</v>
      </c>
      <c r="H37" s="3">
        <f t="shared" si="16"/>
        <v>6153</v>
      </c>
      <c r="I37" s="1">
        <f t="shared" si="11"/>
        <v>8.2717177963595345E-2</v>
      </c>
      <c r="J37" s="16">
        <f t="shared" si="13"/>
        <v>8.4979122922752337E-2</v>
      </c>
      <c r="L37" s="2">
        <f>Data!E132</f>
        <v>8165</v>
      </c>
      <c r="M37">
        <f t="shared" si="5"/>
        <v>662</v>
      </c>
      <c r="N37" s="1">
        <f t="shared" si="12"/>
        <v>8.8231374117019756E-2</v>
      </c>
      <c r="O37" s="16">
        <f t="shared" si="14"/>
        <v>0.11106324002938668</v>
      </c>
    </row>
    <row r="38" spans="1:16">
      <c r="A38" s="8">
        <v>43917</v>
      </c>
      <c r="B38" s="13">
        <v>18</v>
      </c>
      <c r="C38" s="2">
        <f>Data!C133</f>
        <v>394079</v>
      </c>
      <c r="D38" s="2">
        <f t="shared" si="17"/>
        <v>33019</v>
      </c>
      <c r="E38" s="11">
        <f t="shared" si="15"/>
        <v>0.18047184954117326</v>
      </c>
      <c r="G38" s="2">
        <f>Data!D133</f>
        <v>86498</v>
      </c>
      <c r="H38" s="3">
        <f t="shared" si="16"/>
        <v>5959</v>
      </c>
      <c r="I38" s="1">
        <f t="shared" si="11"/>
        <v>7.398899911843948E-2</v>
      </c>
      <c r="J38" s="16">
        <f t="shared" si="13"/>
        <v>7.9022135333696175E-2</v>
      </c>
      <c r="L38" s="2">
        <f>Data!E133</f>
        <v>9134</v>
      </c>
      <c r="M38">
        <f t="shared" si="5"/>
        <v>969</v>
      </c>
      <c r="N38" s="1">
        <f t="shared" si="12"/>
        <v>0.11867728107777098</v>
      </c>
      <c r="O38" s="16">
        <f t="shared" si="14"/>
        <v>0.10781424028639167</v>
      </c>
    </row>
    <row r="39" spans="1:16">
      <c r="A39" s="8">
        <v>43918</v>
      </c>
      <c r="B39" s="13">
        <v>19</v>
      </c>
      <c r="C39" s="2">
        <f>Data!C134</f>
        <v>429526</v>
      </c>
      <c r="D39" s="2">
        <f t="shared" si="17"/>
        <v>35447</v>
      </c>
      <c r="E39" s="11">
        <f t="shared" si="15"/>
        <v>0.16853330324145907</v>
      </c>
      <c r="G39" s="2">
        <f>Data!D134</f>
        <v>92472</v>
      </c>
      <c r="H39" s="3">
        <f t="shared" si="16"/>
        <v>5974</v>
      </c>
      <c r="I39" s="1">
        <f t="shared" si="11"/>
        <v>6.9065180697819528E-2</v>
      </c>
      <c r="J39" s="16">
        <f t="shared" si="13"/>
        <v>7.6639155375319665E-2</v>
      </c>
      <c r="L39" s="2">
        <f>Data!E134</f>
        <v>10023</v>
      </c>
      <c r="M39">
        <f t="shared" si="5"/>
        <v>889</v>
      </c>
      <c r="N39" s="1">
        <f t="shared" si="12"/>
        <v>9.7328662141449529E-2</v>
      </c>
      <c r="O39" s="16">
        <f t="shared" si="14"/>
        <v>0.1053296440075961</v>
      </c>
    </row>
    <row r="40" spans="1:16">
      <c r="A40" s="8">
        <v>43919</v>
      </c>
      <c r="B40" s="13">
        <v>20</v>
      </c>
      <c r="C40" s="2">
        <f>Data!C135</f>
        <v>454030</v>
      </c>
      <c r="D40" s="2">
        <f t="shared" si="17"/>
        <v>24504</v>
      </c>
      <c r="E40" s="11">
        <f t="shared" si="15"/>
        <v>0.21290401567091088</v>
      </c>
      <c r="G40" s="2">
        <f>Data!D135</f>
        <v>97689</v>
      </c>
      <c r="H40" s="3">
        <f t="shared" si="16"/>
        <v>5217</v>
      </c>
      <c r="I40" s="1">
        <f t="shared" ref="I40" si="18">G40/G39-1</f>
        <v>5.6417077601868648E-2</v>
      </c>
      <c r="J40" s="16">
        <f t="shared" ref="J40" si="19">SUM(I36:I40)/5</f>
        <v>7.1500714715988428E-2</v>
      </c>
      <c r="L40" s="2">
        <f>Data!E135</f>
        <v>10779</v>
      </c>
      <c r="M40">
        <f t="shared" ref="M40" si="20">L40-L39</f>
        <v>756</v>
      </c>
      <c r="N40" s="1">
        <f t="shared" ref="N40" si="21">L40/L39-1</f>
        <v>7.5426519006285497E-2</v>
      </c>
      <c r="O40" s="16">
        <f t="shared" ref="O40" si="22">SUM(N36:N40)/5</f>
        <v>9.5962092781701619E-2</v>
      </c>
    </row>
    <row r="41" spans="1:16">
      <c r="A41" s="8">
        <v>43920</v>
      </c>
      <c r="B41" s="13">
        <v>21</v>
      </c>
      <c r="C41" s="2">
        <f>Data!C136</f>
        <v>477359</v>
      </c>
      <c r="D41" s="2">
        <f t="shared" si="17"/>
        <v>23329</v>
      </c>
      <c r="E41" s="11">
        <f t="shared" ref="E41" si="23">H41/D41</f>
        <v>0.17360366925286125</v>
      </c>
      <c r="G41" s="2">
        <f>Data!D136</f>
        <v>101739</v>
      </c>
      <c r="H41" s="3">
        <f t="shared" ref="H41" si="24">G41-G40</f>
        <v>4050</v>
      </c>
      <c r="I41" s="1">
        <f t="shared" ref="I41" si="25">G41/G40-1</f>
        <v>4.1458096612720041E-2</v>
      </c>
      <c r="J41" s="16">
        <f t="shared" ref="J41" si="26">SUM(I37:I41)/5</f>
        <v>6.4729306398888603E-2</v>
      </c>
      <c r="L41" s="2">
        <f>Data!E136</f>
        <v>11591</v>
      </c>
      <c r="M41">
        <f t="shared" ref="M41" si="27">L41-L40</f>
        <v>812</v>
      </c>
      <c r="N41" s="1">
        <f t="shared" ref="N41" si="28">L41/L40-1</f>
        <v>7.5331663419612171E-2</v>
      </c>
      <c r="O41" s="16">
        <f t="shared" ref="O41" si="29">SUM(N37:N41)/5</f>
        <v>9.0999099952427581E-2</v>
      </c>
    </row>
    <row r="42" spans="1:16">
      <c r="A42" s="8">
        <v>43921</v>
      </c>
      <c r="B42" s="13">
        <v>22</v>
      </c>
      <c r="C42" s="2">
        <f>Data!C137</f>
        <v>506968</v>
      </c>
      <c r="D42" s="2">
        <f t="shared" si="17"/>
        <v>29609</v>
      </c>
      <c r="E42" s="11">
        <f t="shared" ref="E42" si="30">H42/D42</f>
        <v>0.14296328818940188</v>
      </c>
      <c r="G42" s="2">
        <f>Data!D137</f>
        <v>105972</v>
      </c>
      <c r="H42" s="3">
        <f t="shared" ref="H42" si="31">G42-G41</f>
        <v>4233</v>
      </c>
      <c r="I42" s="1">
        <f t="shared" ref="I42" si="32">G42/G41-1</f>
        <v>4.1606463598030219E-2</v>
      </c>
      <c r="J42" s="16">
        <f t="shared" ref="J42" si="33">SUM(I38:I42)/5</f>
        <v>5.6507163525775582E-2</v>
      </c>
      <c r="L42" s="2">
        <f>Data!E137</f>
        <v>12428</v>
      </c>
      <c r="M42">
        <f t="shared" ref="M42" si="34">L42-L41</f>
        <v>837</v>
      </c>
      <c r="N42" s="1">
        <f t="shared" ref="N42" si="35">L42/L41-1</f>
        <v>7.2211198343542504E-2</v>
      </c>
      <c r="O42" s="16">
        <f t="shared" ref="O42" si="36">SUM(N38:N42)/5</f>
        <v>8.7795064797732136E-2</v>
      </c>
    </row>
    <row r="43" spans="1:16">
      <c r="A43" s="8">
        <v>43922</v>
      </c>
      <c r="B43" s="13">
        <v>23</v>
      </c>
      <c r="C43" s="2">
        <f>Data!C138</f>
        <v>541423</v>
      </c>
      <c r="D43" s="2">
        <f t="shared" si="17"/>
        <v>34455</v>
      </c>
      <c r="E43" s="11">
        <f t="shared" ref="E43" si="37">H43/D43</f>
        <v>0.13356552024379625</v>
      </c>
      <c r="G43" s="2">
        <f>Data!D138</f>
        <v>110574</v>
      </c>
      <c r="H43" s="3">
        <f t="shared" ref="H43" si="38">G43-G42</f>
        <v>4602</v>
      </c>
      <c r="I43" s="1">
        <f t="shared" ref="I43" si="39">G43/G42-1</f>
        <v>4.3426565507870052E-2</v>
      </c>
      <c r="J43" s="16">
        <f t="shared" ref="J43" si="40">SUM(I39:I43)/5</f>
        <v>5.0394676803661699E-2</v>
      </c>
      <c r="L43" s="2">
        <f>Data!E138</f>
        <v>13155</v>
      </c>
      <c r="M43">
        <f t="shared" ref="M43" si="41">L43-L42</f>
        <v>727</v>
      </c>
      <c r="N43" s="1">
        <f t="shared" ref="N43" si="42">L43/L42-1</f>
        <v>5.8496942388155837E-2</v>
      </c>
      <c r="O43" s="16">
        <f t="shared" ref="O43" si="43">SUM(N39:N43)/5</f>
        <v>7.5758997059809111E-2</v>
      </c>
    </row>
    <row r="44" spans="1:16">
      <c r="A44" s="8">
        <v>43923</v>
      </c>
      <c r="B44" s="13">
        <v>24</v>
      </c>
      <c r="C44" s="2">
        <f>Data!C139</f>
        <v>581232</v>
      </c>
      <c r="D44" s="2">
        <f t="shared" ref="D44:D45" si="44">C44-C43</f>
        <v>39809</v>
      </c>
      <c r="E44" s="11">
        <f t="shared" ref="E44:E45" si="45">H44/D44</f>
        <v>0.11725991609937451</v>
      </c>
      <c r="G44" s="2">
        <f>Data!D139</f>
        <v>115242</v>
      </c>
      <c r="H44" s="3">
        <f t="shared" ref="H44:H45" si="46">G44-G43</f>
        <v>4668</v>
      </c>
      <c r="I44" s="1">
        <f t="shared" ref="I44:I45" si="47">G44/G43-1</f>
        <v>4.2216072494438039E-2</v>
      </c>
      <c r="J44" s="16">
        <f t="shared" ref="J44:J45" si="48">SUM(I40:I44)/5</f>
        <v>4.5024855162985399E-2</v>
      </c>
      <c r="L44" s="2">
        <f>Data!E139</f>
        <v>13915</v>
      </c>
      <c r="M44">
        <f t="shared" ref="M44:M45" si="49">L44-L43</f>
        <v>760</v>
      </c>
      <c r="N44" s="1">
        <f t="shared" ref="N44:N45" si="50">L44/L43-1</f>
        <v>5.7772709996199101E-2</v>
      </c>
      <c r="O44" s="16">
        <f t="shared" ref="O44:O45" si="51">SUM(N40:N44)/5</f>
        <v>6.7847806630759025E-2</v>
      </c>
    </row>
    <row r="45" spans="1:16">
      <c r="A45" s="8">
        <v>43924</v>
      </c>
      <c r="B45" s="13">
        <v>25</v>
      </c>
      <c r="C45" s="2">
        <f>Data!C140</f>
        <v>619849</v>
      </c>
      <c r="D45" s="2">
        <f t="shared" si="44"/>
        <v>38617</v>
      </c>
      <c r="E45" s="11">
        <f t="shared" si="45"/>
        <v>0.11873009296423855</v>
      </c>
      <c r="G45" s="2">
        <f>Data!D140</f>
        <v>119827</v>
      </c>
      <c r="H45" s="3">
        <f t="shared" si="46"/>
        <v>4585</v>
      </c>
      <c r="I45" s="1">
        <f t="shared" si="47"/>
        <v>3.9785841967338254E-2</v>
      </c>
      <c r="J45" s="16">
        <f t="shared" si="48"/>
        <v>4.1698608036079318E-2</v>
      </c>
      <c r="L45" s="2">
        <f>Data!E140</f>
        <v>14681</v>
      </c>
      <c r="M45">
        <f t="shared" si="49"/>
        <v>766</v>
      </c>
      <c r="N45" s="1">
        <f t="shared" si="50"/>
        <v>5.5048508803449581E-2</v>
      </c>
      <c r="O45" s="16">
        <f t="shared" si="51"/>
        <v>6.3772204590191839E-2</v>
      </c>
    </row>
    <row r="46" spans="1:16">
      <c r="A46" s="8">
        <v>43925</v>
      </c>
      <c r="B46" s="13">
        <v>26</v>
      </c>
      <c r="C46" s="2">
        <f>Data!C141</f>
        <v>657224</v>
      </c>
      <c r="D46" s="2">
        <f t="shared" ref="D46" si="52">C46-C45</f>
        <v>37375</v>
      </c>
      <c r="E46" s="11">
        <f t="shared" ref="E46" si="53">H46/D46</f>
        <v>0.128561872909699</v>
      </c>
      <c r="G46" s="2">
        <f>Data!D141</f>
        <v>124632</v>
      </c>
      <c r="H46" s="3">
        <f t="shared" ref="H46" si="54">G46-G45</f>
        <v>4805</v>
      </c>
      <c r="I46" s="1">
        <f t="shared" ref="I46" si="55">G46/G45-1</f>
        <v>4.0099476745641738E-2</v>
      </c>
      <c r="J46" s="16">
        <f t="shared" ref="J46" si="56">SUM(I42:I46)/5</f>
        <v>4.1426884062663663E-2</v>
      </c>
      <c r="L46" s="2">
        <f>Data!E141</f>
        <v>15362</v>
      </c>
      <c r="M46">
        <f t="shared" ref="M46" si="57">L46-L45</f>
        <v>681</v>
      </c>
      <c r="N46" s="1">
        <f t="shared" ref="N46" si="58">L46/L45-1</f>
        <v>4.6386485934200694E-2</v>
      </c>
      <c r="O46" s="16">
        <f t="shared" ref="O46" si="59">SUM(N42:N46)/5</f>
        <v>5.7983169093109542E-2</v>
      </c>
    </row>
    <row r="47" spans="1:16" s="2" customFormat="1">
      <c r="A47" s="8">
        <v>43926</v>
      </c>
      <c r="B47" s="13">
        <v>27</v>
      </c>
      <c r="C47" s="2">
        <f>Data!C142</f>
        <v>691461</v>
      </c>
      <c r="D47" s="2">
        <f t="shared" ref="D47" si="60">C47-C46</f>
        <v>34237</v>
      </c>
      <c r="E47" s="11">
        <f t="shared" ref="E47" si="61">H47/D47</f>
        <v>0.12606244706019804</v>
      </c>
      <c r="G47" s="2">
        <f>Data!D142</f>
        <v>128948</v>
      </c>
      <c r="H47" s="3">
        <f t="shared" ref="H47" si="62">G47-G46</f>
        <v>4316</v>
      </c>
      <c r="I47" s="1">
        <f t="shared" ref="I47" si="63">G47/G46-1</f>
        <v>3.4629950574491364E-2</v>
      </c>
      <c r="J47" s="16">
        <f t="shared" ref="J47" si="64">SUM(I43:I47)/5</f>
        <v>4.0031581457955892E-2</v>
      </c>
      <c r="K47"/>
      <c r="L47" s="2">
        <f>Data!E142</f>
        <v>15887</v>
      </c>
      <c r="M47">
        <f t="shared" ref="M47" si="65">L47-L46</f>
        <v>525</v>
      </c>
      <c r="N47" s="1">
        <f t="shared" ref="N47" si="66">L47/L46-1</f>
        <v>3.4175237599270991E-2</v>
      </c>
      <c r="O47" s="16">
        <f t="shared" ref="O47" si="67">SUM(N43:N47)/5</f>
        <v>5.0375976944255239E-2</v>
      </c>
      <c r="P47"/>
    </row>
    <row r="48" spans="1:16">
      <c r="A48" s="8">
        <v>43927</v>
      </c>
      <c r="B48" s="13">
        <v>28</v>
      </c>
      <c r="C48" s="2">
        <f>Data!C143</f>
        <v>721732</v>
      </c>
      <c r="D48" s="2">
        <f t="shared" ref="D48:D49" si="68">C48-C47</f>
        <v>30271</v>
      </c>
      <c r="E48" s="11">
        <f t="shared" ref="E48:E49" si="69">H48/D48</f>
        <v>0.11889266955171617</v>
      </c>
      <c r="G48" s="2">
        <f>Data!D143</f>
        <v>132547</v>
      </c>
      <c r="H48" s="3">
        <f t="shared" ref="H48:H49" si="70">G48-G47</f>
        <v>3599</v>
      </c>
      <c r="I48" s="1">
        <f t="shared" ref="I48:I49" si="71">G48/G47-1</f>
        <v>2.7910475540527946E-2</v>
      </c>
      <c r="J48" s="16">
        <f t="shared" ref="J48:J49" si="72">SUM(I44:I48)/5</f>
        <v>3.6928363464487468E-2</v>
      </c>
      <c r="L48" s="2">
        <f>Data!E143</f>
        <v>16523</v>
      </c>
      <c r="M48">
        <f t="shared" ref="M48:M49" si="73">L48-L47</f>
        <v>636</v>
      </c>
      <c r="N48" s="1">
        <f t="shared" ref="N48:N49" si="74">L48/L47-1</f>
        <v>4.0032731163844648E-2</v>
      </c>
      <c r="O48" s="16">
        <f t="shared" ref="O48:O49" si="75">SUM(N44:N48)/5</f>
        <v>4.6683134699393003E-2</v>
      </c>
    </row>
    <row r="49" spans="1:15">
      <c r="A49" s="8">
        <v>43928</v>
      </c>
      <c r="B49" s="13">
        <v>29</v>
      </c>
      <c r="C49" s="2">
        <f>Data!C144</f>
        <v>755445</v>
      </c>
      <c r="D49" s="2">
        <f t="shared" si="68"/>
        <v>33713</v>
      </c>
      <c r="E49" s="11">
        <f t="shared" si="69"/>
        <v>9.0143268175481267E-2</v>
      </c>
      <c r="G49" s="2">
        <f>Data!D144</f>
        <v>135586</v>
      </c>
      <c r="H49" s="3">
        <f t="shared" si="70"/>
        <v>3039</v>
      </c>
      <c r="I49" s="1">
        <f t="shared" si="71"/>
        <v>2.2927716206326831E-2</v>
      </c>
      <c r="J49" s="16">
        <f t="shared" si="72"/>
        <v>3.3070692206865225E-2</v>
      </c>
      <c r="L49" s="2">
        <f>Data!E144</f>
        <v>17127</v>
      </c>
      <c r="M49">
        <f t="shared" si="73"/>
        <v>604</v>
      </c>
      <c r="N49" s="1">
        <f t="shared" si="74"/>
        <v>3.6555105005144251E-2</v>
      </c>
      <c r="O49" s="16">
        <f t="shared" si="75"/>
        <v>4.243961370118203E-2</v>
      </c>
    </row>
    <row r="50" spans="1:15">
      <c r="A50" s="8">
        <v>43929</v>
      </c>
      <c r="B50" s="13">
        <v>30</v>
      </c>
      <c r="C50" s="2">
        <f>Data!C145</f>
        <v>807125</v>
      </c>
      <c r="D50" s="2">
        <f t="shared" ref="D50" si="76">C50-C49</f>
        <v>51680</v>
      </c>
      <c r="E50" s="11">
        <f t="shared" ref="E50" si="77">H50/D50</f>
        <v>7.4226006191950467E-2</v>
      </c>
      <c r="G50" s="2">
        <f>Data!D145</f>
        <v>139422</v>
      </c>
      <c r="H50" s="3">
        <f t="shared" ref="H50" si="78">G50-G49</f>
        <v>3836</v>
      </c>
      <c r="I50" s="1">
        <f t="shared" ref="I50" si="79">G50/G49-1</f>
        <v>2.8292006549348825E-2</v>
      </c>
      <c r="J50" s="16">
        <f t="shared" ref="J50" si="80">SUM(I46:I50)/5</f>
        <v>3.0771925123267339E-2</v>
      </c>
      <c r="L50" s="2">
        <f>Data!E145</f>
        <v>17669</v>
      </c>
      <c r="M50">
        <f t="shared" ref="M50" si="81">L50-L49</f>
        <v>542</v>
      </c>
      <c r="N50" s="1">
        <f t="shared" ref="N50" si="82">L50/L49-1</f>
        <v>3.1645939160390046E-2</v>
      </c>
      <c r="O50" s="16">
        <f t="shared" ref="O50" si="83">SUM(N46:N50)/5</f>
        <v>3.7759099772570123E-2</v>
      </c>
    </row>
    <row r="51" spans="1:15">
      <c r="A51" s="8">
        <v>43930</v>
      </c>
      <c r="B51" s="13">
        <v>31</v>
      </c>
      <c r="C51" s="2">
        <f>Data!C146</f>
        <v>853369</v>
      </c>
      <c r="D51" s="2">
        <f t="shared" ref="D51" si="84">C51-C50</f>
        <v>46244</v>
      </c>
      <c r="E51" s="11">
        <f t="shared" ref="E51" si="85">H51/D51</f>
        <v>9.0909090909090912E-2</v>
      </c>
      <c r="G51" s="2">
        <f>Data!D146</f>
        <v>143626</v>
      </c>
      <c r="H51" s="3">
        <f t="shared" ref="H51" si="86">G51-G50</f>
        <v>4204</v>
      </c>
      <c r="I51" s="1">
        <f t="shared" ref="I51" si="87">G51/G50-1</f>
        <v>3.0153060492605244E-2</v>
      </c>
      <c r="J51" s="16">
        <f t="shared" ref="J51" si="88">SUM(I47:I51)/5</f>
        <v>2.8782641872660043E-2</v>
      </c>
      <c r="L51" s="2">
        <f>Data!E146</f>
        <v>18279</v>
      </c>
      <c r="M51">
        <f t="shared" ref="M51" si="89">L51-L50</f>
        <v>610</v>
      </c>
      <c r="N51" s="1">
        <f t="shared" ref="N51" si="90">L51/L50-1</f>
        <v>3.4523742147263503E-2</v>
      </c>
      <c r="O51" s="16">
        <f t="shared" ref="O51" si="91">SUM(N47:N51)/5</f>
        <v>3.5386551015182691E-2</v>
      </c>
    </row>
    <row r="52" spans="1:15">
      <c r="A52" s="8">
        <v>43931</v>
      </c>
      <c r="B52" s="13">
        <v>32</v>
      </c>
      <c r="C52" s="2">
        <f>Data!C147</f>
        <v>906864</v>
      </c>
      <c r="D52" s="2">
        <f t="shared" ref="D52" si="92">C52-C51</f>
        <v>53495</v>
      </c>
      <c r="E52" s="11">
        <f t="shared" ref="E52" si="93">H52/D52</f>
        <v>7.3857369847649318E-2</v>
      </c>
      <c r="G52" s="2">
        <f>Data!D147</f>
        <v>147577</v>
      </c>
      <c r="H52" s="3">
        <f t="shared" ref="H52" si="94">G52-G51</f>
        <v>3951</v>
      </c>
      <c r="I52" s="1">
        <f t="shared" ref="I52" si="95">G52/G51-1</f>
        <v>2.750894684806382E-2</v>
      </c>
      <c r="J52" s="16">
        <f t="shared" ref="J52" si="96">SUM(I48:I52)/5</f>
        <v>2.7358441127374532E-2</v>
      </c>
      <c r="L52" s="2">
        <f>Data!E147</f>
        <v>18849</v>
      </c>
      <c r="M52">
        <f t="shared" ref="M52" si="97">L52-L51</f>
        <v>570</v>
      </c>
      <c r="N52" s="1">
        <f t="shared" ref="N52" si="98">L52/L51-1</f>
        <v>3.1183325127195127E-2</v>
      </c>
      <c r="O52" s="16">
        <f t="shared" ref="O52" si="99">SUM(N48:N52)/5</f>
        <v>3.4788168520767514E-2</v>
      </c>
    </row>
    <row r="53" spans="1:15">
      <c r="A53" s="8">
        <v>43932</v>
      </c>
      <c r="B53" s="13">
        <v>33</v>
      </c>
      <c r="C53" s="2">
        <f>Data!C148</f>
        <v>963473</v>
      </c>
      <c r="D53" s="2">
        <f t="shared" ref="D53" si="100">C53-C52</f>
        <v>56609</v>
      </c>
      <c r="E53" s="11">
        <f t="shared" ref="E53" si="101">H53/D53</f>
        <v>8.2919677083149318E-2</v>
      </c>
      <c r="G53" s="2">
        <f>Data!D148</f>
        <v>152271</v>
      </c>
      <c r="H53" s="3">
        <f t="shared" ref="H53" si="102">G53-G52</f>
        <v>4694</v>
      </c>
      <c r="I53" s="1">
        <f t="shared" ref="I53" si="103">G53/G52-1</f>
        <v>3.1807124416406429E-2</v>
      </c>
      <c r="J53" s="16">
        <f t="shared" ref="J53" si="104">SUM(I49:I53)/5</f>
        <v>2.8137770902550228E-2</v>
      </c>
      <c r="L53" s="2">
        <f>Data!E148</f>
        <v>19468</v>
      </c>
      <c r="M53">
        <f t="shared" ref="M53" si="105">L53-L52</f>
        <v>619</v>
      </c>
      <c r="N53" s="1">
        <f t="shared" ref="N53" si="106">L53/L52-1</f>
        <v>3.2839938458273599E-2</v>
      </c>
      <c r="O53" s="16">
        <f t="shared" ref="O53" si="107">SUM(N49:N53)/5</f>
        <v>3.3349609979653305E-2</v>
      </c>
    </row>
    <row r="54" spans="1:15">
      <c r="A54" s="8">
        <v>43933</v>
      </c>
      <c r="B54" s="13">
        <v>34</v>
      </c>
      <c r="C54" s="2">
        <f>Data!C149</f>
        <v>1010193</v>
      </c>
      <c r="D54" s="2">
        <f t="shared" ref="D54" si="108">C54-C53</f>
        <v>46720</v>
      </c>
      <c r="E54" s="11">
        <f t="shared" ref="E54" si="109">H54/D54</f>
        <v>8.7585616438356162E-2</v>
      </c>
      <c r="G54" s="2">
        <f>Data!D149</f>
        <v>156363</v>
      </c>
      <c r="H54" s="3">
        <f t="shared" ref="H54" si="110">G54-G53</f>
        <v>4092</v>
      </c>
      <c r="I54" s="1">
        <f t="shared" ref="I54" si="111">G54/G53-1</f>
        <v>2.6873140650550686E-2</v>
      </c>
      <c r="J54" s="16">
        <f t="shared" ref="J54" si="112">SUM(I50:I54)/5</f>
        <v>2.8926855791394999E-2</v>
      </c>
      <c r="L54" s="2">
        <f>Data!E149</f>
        <v>19899</v>
      </c>
      <c r="M54">
        <f t="shared" ref="M54" si="113">L54-L53</f>
        <v>431</v>
      </c>
      <c r="N54" s="1">
        <f t="shared" ref="N54" si="114">L54/L53-1</f>
        <v>2.2138894596260617E-2</v>
      </c>
      <c r="O54" s="16">
        <f t="shared" ref="O54" si="115">SUM(N50:N54)/5</f>
        <v>3.046636789787658E-2</v>
      </c>
    </row>
    <row r="55" spans="1:15">
      <c r="A55" s="8">
        <v>43934</v>
      </c>
      <c r="B55" s="13">
        <v>35</v>
      </c>
      <c r="C55" s="2">
        <f>Data!C150</f>
        <v>1046910</v>
      </c>
      <c r="D55" s="2">
        <f t="shared" ref="D55" si="116">C55-C54</f>
        <v>36717</v>
      </c>
      <c r="E55" s="11">
        <f t="shared" ref="E55" si="117">H55/D55</f>
        <v>8.5873028842225668E-2</v>
      </c>
      <c r="G55" s="2">
        <f>Data!D150</f>
        <v>159516</v>
      </c>
      <c r="H55" s="3">
        <f t="shared" ref="H55" si="118">G55-G54</f>
        <v>3153</v>
      </c>
      <c r="I55" s="1">
        <f t="shared" ref="I55" si="119">G55/G54-1</f>
        <v>2.0164616949022385E-2</v>
      </c>
      <c r="J55" s="16">
        <f t="shared" ref="J55" si="120">SUM(I51:I55)/5</f>
        <v>2.7301377871329711E-2</v>
      </c>
      <c r="L55" s="2">
        <f>Data!E150</f>
        <v>20465</v>
      </c>
      <c r="M55">
        <f t="shared" ref="M55" si="121">L55-L54</f>
        <v>566</v>
      </c>
      <c r="N55" s="1">
        <f t="shared" ref="N55" si="122">L55/L54-1</f>
        <v>2.8443640383938984E-2</v>
      </c>
      <c r="O55" s="16">
        <f t="shared" ref="O55" si="123">SUM(N51:N55)/5</f>
        <v>2.9825908142586365E-2</v>
      </c>
    </row>
    <row r="56" spans="1:15">
      <c r="A56" s="8">
        <v>43935</v>
      </c>
      <c r="B56" s="13">
        <v>36</v>
      </c>
      <c r="C56" s="2">
        <f>Data!C151</f>
        <v>1073689</v>
      </c>
      <c r="D56" s="2">
        <f t="shared" ref="D56" si="124">C56-C55</f>
        <v>26779</v>
      </c>
      <c r="E56" s="11">
        <f t="shared" ref="E56" si="125">H56/D56</f>
        <v>0.11098248627655999</v>
      </c>
      <c r="G56" s="2">
        <f>Data!D151</f>
        <v>162488</v>
      </c>
      <c r="H56" s="3">
        <f t="shared" ref="H56" si="126">G56-G55</f>
        <v>2972</v>
      </c>
      <c r="I56" s="1">
        <f t="shared" ref="I56" si="127">G56/G55-1</f>
        <v>1.8631359863587438E-2</v>
      </c>
      <c r="J56" s="16">
        <f t="shared" ref="J56" si="128">SUM(I52:I56)/5</f>
        <v>2.4997037745526151E-2</v>
      </c>
      <c r="L56" s="2">
        <f>Data!E151</f>
        <v>21067</v>
      </c>
      <c r="M56">
        <f t="shared" ref="M56" si="129">L56-L55</f>
        <v>602</v>
      </c>
      <c r="N56" s="1">
        <f t="shared" ref="N56" si="130">L56/L55-1</f>
        <v>2.9416076227705812E-2</v>
      </c>
      <c r="O56" s="16">
        <f t="shared" ref="O56" si="131">SUM(N52:N56)/5</f>
        <v>2.8804374958674828E-2</v>
      </c>
    </row>
    <row r="57" spans="1:15">
      <c r="A57" s="8">
        <v>43936</v>
      </c>
      <c r="B57" s="13">
        <v>37</v>
      </c>
      <c r="C57" s="2">
        <f>Data!C152</f>
        <v>1117404</v>
      </c>
      <c r="D57" s="2">
        <f t="shared" ref="D57" si="132">C57-C56</f>
        <v>43715</v>
      </c>
      <c r="E57" s="11">
        <f t="shared" ref="E57" si="133">H57/D57</f>
        <v>6.1008807045636507E-2</v>
      </c>
      <c r="G57" s="2">
        <f>Data!D152</f>
        <v>165155</v>
      </c>
      <c r="H57" s="3">
        <f t="shared" ref="H57" si="134">G57-G56</f>
        <v>2667</v>
      </c>
      <c r="I57" s="1">
        <f t="shared" ref="I57" si="135">G57/G56-1</f>
        <v>1.6413519767613627E-2</v>
      </c>
      <c r="J57" s="16">
        <f t="shared" ref="J57" si="136">SUM(I53:I57)/5</f>
        <v>2.2777952329436114E-2</v>
      </c>
      <c r="L57" s="2">
        <f>Data!E152</f>
        <v>21645</v>
      </c>
      <c r="M57">
        <f t="shared" ref="M57" si="137">L57-L56</f>
        <v>578</v>
      </c>
      <c r="N57" s="1">
        <f t="shared" ref="N57" si="138">L57/L56-1</f>
        <v>2.7436274742488331E-2</v>
      </c>
      <c r="O57" s="16">
        <f t="shared" ref="O57" si="139">SUM(N53:N57)/5</f>
        <v>2.8054964881733469E-2</v>
      </c>
    </row>
    <row r="58" spans="1:15">
      <c r="A58" s="8">
        <v>43937</v>
      </c>
      <c r="B58" s="13">
        <v>38</v>
      </c>
      <c r="C58" s="2">
        <f>Data!C153</f>
        <v>1178403</v>
      </c>
      <c r="D58" s="2">
        <f t="shared" ref="D58" si="140">C58-C57</f>
        <v>60999</v>
      </c>
      <c r="E58" s="11">
        <f t="shared" ref="E58:E59" si="141">H58/D58</f>
        <v>6.2066591255594356E-2</v>
      </c>
      <c r="G58" s="2">
        <f>Data!D153</f>
        <v>168941</v>
      </c>
      <c r="H58" s="3">
        <f t="shared" ref="H58" si="142">G58-G57</f>
        <v>3786</v>
      </c>
      <c r="I58" s="1">
        <f t="shared" ref="I58" si="143">G58/G57-1</f>
        <v>2.2923919953982574E-2</v>
      </c>
      <c r="J58" s="16">
        <f t="shared" ref="J58" si="144">SUM(I54:I58)/5</f>
        <v>2.1001311436951341E-2</v>
      </c>
      <c r="L58" s="2">
        <f>Data!E153</f>
        <v>22170</v>
      </c>
      <c r="M58">
        <f t="shared" ref="M58" si="145">L58-L57</f>
        <v>525</v>
      </c>
      <c r="N58" s="1">
        <f t="shared" ref="N58" si="146">L58/L57-1</f>
        <v>2.4255024255024349E-2</v>
      </c>
      <c r="O58" s="16">
        <f t="shared" ref="O58" si="147">SUM(N54:N58)/5</f>
        <v>2.6337982041083619E-2</v>
      </c>
    </row>
    <row r="59" spans="1:15">
      <c r="A59" s="8">
        <v>43938</v>
      </c>
      <c r="B59" s="13">
        <v>39</v>
      </c>
      <c r="C59" s="2">
        <f>Data!C154</f>
        <v>1244108</v>
      </c>
      <c r="D59" s="2">
        <f>C59-C58</f>
        <v>65705</v>
      </c>
      <c r="E59" s="11">
        <f t="shared" si="141"/>
        <v>5.316185982801918E-2</v>
      </c>
      <c r="G59" s="2">
        <f>Data!D154</f>
        <v>172434</v>
      </c>
      <c r="H59" s="3">
        <f>G59-G58</f>
        <v>3493</v>
      </c>
      <c r="I59" s="1">
        <f>G59/G58-1</f>
        <v>2.06758572519401E-2</v>
      </c>
      <c r="J59" s="16">
        <f>SUM(I55:I59)/5</f>
        <v>1.9761854757229226E-2</v>
      </c>
      <c r="L59" s="2">
        <f>Data!E154</f>
        <v>22745</v>
      </c>
      <c r="M59">
        <f>L59-L58</f>
        <v>575</v>
      </c>
      <c r="N59" s="1">
        <f>L59/L58-1</f>
        <v>2.5935949481280973E-2</v>
      </c>
      <c r="O59" s="16">
        <f>SUM(N55:N59)/5</f>
        <v>2.7097393018087688E-2</v>
      </c>
    </row>
    <row r="60" spans="1:15">
      <c r="A60" s="8">
        <v>43939</v>
      </c>
      <c r="B60" s="13">
        <v>40</v>
      </c>
      <c r="C60" s="2">
        <f>Data!C155</f>
        <v>1305833</v>
      </c>
      <c r="D60" s="2">
        <f t="shared" ref="D60:D61" si="148">C60-C59</f>
        <v>61725</v>
      </c>
      <c r="E60" s="11">
        <f t="shared" ref="E60:E61" si="149">H60/D60</f>
        <v>5.6557310652085864E-2</v>
      </c>
      <c r="G60" s="2">
        <f>Data!D155</f>
        <v>175925</v>
      </c>
      <c r="H60" s="3">
        <f t="shared" ref="H60:H61" si="150">G60-G59</f>
        <v>3491</v>
      </c>
      <c r="I60" s="1">
        <f t="shared" ref="I60:I61" si="151">G60/G59-1</f>
        <v>2.0245427235928037E-2</v>
      </c>
      <c r="J60" s="16">
        <f t="shared" ref="J60:J61" si="152">SUM(I56:I60)/5</f>
        <v>1.9778016814610354E-2</v>
      </c>
      <c r="L60" s="2">
        <f>Data!E155</f>
        <v>23227</v>
      </c>
      <c r="M60">
        <f t="shared" ref="M60:M61" si="153">L60-L59</f>
        <v>482</v>
      </c>
      <c r="N60" s="1">
        <f t="shared" ref="N60:N61" si="154">L60/L59-1</f>
        <v>2.1191470652890843E-2</v>
      </c>
      <c r="O60" s="16">
        <f t="shared" ref="O60:O61" si="155">SUM(N56:N60)/5</f>
        <v>2.5646959071878063E-2</v>
      </c>
    </row>
    <row r="61" spans="1:15">
      <c r="A61" s="8">
        <v>43940</v>
      </c>
      <c r="B61" s="13">
        <v>41</v>
      </c>
      <c r="H61" s="3"/>
      <c r="N61" s="1"/>
      <c r="O61" s="16"/>
    </row>
    <row r="62" spans="1:15">
      <c r="A62" s="8">
        <v>43941</v>
      </c>
      <c r="B62" s="13">
        <v>42</v>
      </c>
      <c r="H62" s="3"/>
      <c r="N62" s="1"/>
      <c r="O62" s="16"/>
    </row>
    <row r="63" spans="1:15">
      <c r="A63" s="8">
        <v>43942</v>
      </c>
      <c r="B63" s="13">
        <v>43</v>
      </c>
      <c r="H63" s="3"/>
      <c r="N63" s="1"/>
      <c r="O63" s="16"/>
    </row>
    <row r="64" spans="1:15">
      <c r="A64" s="8">
        <v>43943</v>
      </c>
      <c r="B64" s="13">
        <v>44</v>
      </c>
      <c r="H64" s="3"/>
      <c r="N64" s="1"/>
      <c r="O64" s="16"/>
    </row>
  </sheetData>
  <mergeCells count="4">
    <mergeCell ref="A1:N1"/>
    <mergeCell ref="C3:E3"/>
    <mergeCell ref="G3:J3"/>
    <mergeCell ref="L3:O3"/>
  </mergeCells>
  <hyperlinks>
    <hyperlink ref="P1" r:id="rId1"/>
  </hyperlinks>
  <pageMargins left="0.7" right="0.7" top="0.75" bottom="0.75" header="0.3" footer="0.3"/>
  <pageSetup paperSize="9" orientation="portrait" horizontalDpi="4294967293" r:id="rId2"/>
  <drawing r:id="rId3"/>
  <legacyDrawing r:id="rId4"/>
</worksheet>
</file>

<file path=xl/worksheets/sheet5.xml><?xml version="1.0" encoding="utf-8"?>
<worksheet xmlns="http://schemas.openxmlformats.org/spreadsheetml/2006/main" xmlns:r="http://schemas.openxmlformats.org/officeDocument/2006/relationships">
  <dimension ref="A1:P55"/>
  <sheetViews>
    <sheetView workbookViewId="0">
      <selection activeCell="D56" sqref="D56"/>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5" max="15" width="7.7109375" style="19" customWidth="1"/>
    <col min="16" max="16" width="3.7109375" customWidth="1"/>
  </cols>
  <sheetData>
    <row r="1" spans="1:16" ht="28.5">
      <c r="A1" s="24" t="s">
        <v>30</v>
      </c>
      <c r="B1" s="24"/>
      <c r="C1" s="24"/>
      <c r="D1" s="24"/>
      <c r="E1" s="24"/>
      <c r="F1" s="24"/>
      <c r="G1" s="24"/>
      <c r="H1" s="24"/>
      <c r="I1" s="24"/>
      <c r="J1" s="24"/>
      <c r="K1" s="24"/>
      <c r="L1" s="24"/>
      <c r="M1" s="24"/>
      <c r="N1" s="24"/>
      <c r="O1" s="17"/>
      <c r="P1" s="12" t="s">
        <v>31</v>
      </c>
    </row>
    <row r="3" spans="1:16" ht="15.75" thickBot="1">
      <c r="B3" s="14" t="s">
        <v>13</v>
      </c>
      <c r="C3" s="23" t="s">
        <v>5</v>
      </c>
      <c r="D3" s="23"/>
      <c r="E3" s="23"/>
      <c r="F3" s="9"/>
      <c r="G3" s="23" t="s">
        <v>1</v>
      </c>
      <c r="H3" s="23"/>
      <c r="I3" s="23"/>
      <c r="J3" s="23"/>
      <c r="L3" s="25" t="s">
        <v>3</v>
      </c>
      <c r="M3" s="25"/>
      <c r="N3" s="25"/>
      <c r="O3" s="25"/>
    </row>
    <row r="4" spans="1:16" s="6" customFormat="1">
      <c r="A4" s="7" t="s">
        <v>0</v>
      </c>
      <c r="B4" s="14" t="s">
        <v>14</v>
      </c>
      <c r="C4" s="4" t="s">
        <v>7</v>
      </c>
      <c r="D4" s="4" t="s">
        <v>6</v>
      </c>
      <c r="E4" s="10" t="s">
        <v>8</v>
      </c>
      <c r="F4" s="4"/>
      <c r="G4" s="4" t="s">
        <v>7</v>
      </c>
      <c r="H4" s="4" t="s">
        <v>6</v>
      </c>
      <c r="I4" s="5" t="s">
        <v>2</v>
      </c>
      <c r="J4" s="15" t="s">
        <v>15</v>
      </c>
      <c r="L4" s="6" t="s">
        <v>7</v>
      </c>
      <c r="M4" s="6" t="s">
        <v>6</v>
      </c>
      <c r="N4" s="6" t="s">
        <v>4</v>
      </c>
      <c r="O4" s="18" t="s">
        <v>15</v>
      </c>
    </row>
    <row r="6" spans="1:16">
      <c r="A6" s="8">
        <v>43894</v>
      </c>
      <c r="C6" s="2">
        <f>Data!C161</f>
        <v>0</v>
      </c>
      <c r="G6" s="2">
        <f>Data!D161</f>
        <v>35</v>
      </c>
      <c r="H6" s="3"/>
      <c r="L6" s="2">
        <f>Data!E161</f>
        <v>0</v>
      </c>
      <c r="M6">
        <f t="shared" ref="M6:M46" si="0">L6-L5</f>
        <v>0</v>
      </c>
      <c r="N6" s="1"/>
      <c r="O6" s="16"/>
    </row>
    <row r="7" spans="1:16">
      <c r="A7" s="8">
        <v>43895</v>
      </c>
      <c r="C7" s="2">
        <f>Data!C162</f>
        <v>0</v>
      </c>
      <c r="D7" s="2">
        <f t="shared" ref="D7:D46" si="1">C7-C6</f>
        <v>0</v>
      </c>
      <c r="G7" s="2">
        <f>Data!D162</f>
        <v>94</v>
      </c>
      <c r="H7" s="3">
        <f t="shared" ref="H7:H25" si="2">G7-G6</f>
        <v>59</v>
      </c>
      <c r="I7" s="1">
        <f t="shared" ref="I7:I46" si="3">G7/G6-1</f>
        <v>1.6857142857142855</v>
      </c>
      <c r="L7" s="2">
        <f>Data!E162</f>
        <v>0</v>
      </c>
      <c r="M7">
        <f t="shared" si="0"/>
        <v>0</v>
      </c>
      <c r="N7" s="1"/>
      <c r="O7" s="16"/>
    </row>
    <row r="8" spans="1:16">
      <c r="A8" s="8">
        <v>43896</v>
      </c>
      <c r="C8" s="2">
        <f>Data!C163</f>
        <v>0</v>
      </c>
      <c r="D8" s="2">
        <f t="shared" si="1"/>
        <v>0</v>
      </c>
      <c r="G8" s="2">
        <f>Data!D163</f>
        <v>101</v>
      </c>
      <c r="H8" s="3">
        <f t="shared" si="2"/>
        <v>7</v>
      </c>
      <c r="I8" s="1">
        <f t="shared" si="3"/>
        <v>7.4468085106383031E-2</v>
      </c>
      <c r="L8" s="2">
        <f>Data!E163</f>
        <v>0</v>
      </c>
      <c r="M8">
        <f t="shared" si="0"/>
        <v>0</v>
      </c>
      <c r="N8" s="1"/>
      <c r="O8" s="16"/>
    </row>
    <row r="9" spans="1:16">
      <c r="A9" s="8">
        <v>43897</v>
      </c>
      <c r="C9" s="2">
        <f>Data!C164</f>
        <v>0</v>
      </c>
      <c r="D9" s="2">
        <f t="shared" si="1"/>
        <v>0</v>
      </c>
      <c r="G9" s="2">
        <f>Data!D164</f>
        <v>161</v>
      </c>
      <c r="H9" s="3">
        <f t="shared" si="2"/>
        <v>60</v>
      </c>
      <c r="I9" s="1">
        <f t="shared" si="3"/>
        <v>0.59405940594059414</v>
      </c>
      <c r="L9" s="2">
        <f>Data!E164</f>
        <v>0</v>
      </c>
      <c r="M9">
        <f t="shared" si="0"/>
        <v>0</v>
      </c>
      <c r="N9" s="1"/>
      <c r="O9" s="16"/>
    </row>
    <row r="10" spans="1:16">
      <c r="A10" s="8">
        <v>43898</v>
      </c>
      <c r="C10" s="2">
        <f>Data!C165</f>
        <v>0</v>
      </c>
      <c r="D10" s="2">
        <f t="shared" si="1"/>
        <v>0</v>
      </c>
      <c r="G10" s="2">
        <f>Data!D165</f>
        <v>203</v>
      </c>
      <c r="H10" s="3">
        <f t="shared" si="2"/>
        <v>42</v>
      </c>
      <c r="I10" s="1">
        <f t="shared" si="3"/>
        <v>0.26086956521739135</v>
      </c>
      <c r="L10" s="2">
        <f>Data!E165</f>
        <v>0</v>
      </c>
      <c r="M10">
        <f t="shared" si="0"/>
        <v>0</v>
      </c>
      <c r="N10" s="1"/>
      <c r="O10" s="16"/>
    </row>
    <row r="11" spans="1:16">
      <c r="A11" s="8">
        <v>43899</v>
      </c>
      <c r="C11" s="2">
        <f>Data!C166</f>
        <v>0</v>
      </c>
      <c r="D11" s="2">
        <f t="shared" si="1"/>
        <v>0</v>
      </c>
      <c r="G11" s="2">
        <f>Data!D166</f>
        <v>248</v>
      </c>
      <c r="H11" s="3">
        <f t="shared" si="2"/>
        <v>45</v>
      </c>
      <c r="I11" s="1">
        <f t="shared" si="3"/>
        <v>0.2216748768472907</v>
      </c>
      <c r="J11" s="16">
        <f t="shared" ref="J11:J15" si="4">SUM(I7:I11)/5</f>
        <v>0.56735724376518903</v>
      </c>
      <c r="L11" s="2">
        <f>Data!E166</f>
        <v>0</v>
      </c>
      <c r="M11">
        <f t="shared" si="0"/>
        <v>0</v>
      </c>
      <c r="N11" s="1"/>
      <c r="O11" s="16"/>
    </row>
    <row r="12" spans="1:16">
      <c r="A12" s="8">
        <v>43900</v>
      </c>
      <c r="C12" s="2">
        <f>Data!C167</f>
        <v>0</v>
      </c>
      <c r="D12" s="2">
        <f t="shared" si="1"/>
        <v>0</v>
      </c>
      <c r="G12" s="2">
        <f>Data!D167</f>
        <v>355</v>
      </c>
      <c r="H12" s="3">
        <f t="shared" si="2"/>
        <v>107</v>
      </c>
      <c r="I12" s="1">
        <f t="shared" si="3"/>
        <v>0.43145161290322576</v>
      </c>
      <c r="J12" s="16">
        <f t="shared" si="4"/>
        <v>0.31650470920297702</v>
      </c>
      <c r="L12" s="2">
        <f>Data!E167</f>
        <v>0</v>
      </c>
      <c r="M12">
        <f t="shared" si="0"/>
        <v>0</v>
      </c>
      <c r="N12" s="1"/>
      <c r="O12" s="16"/>
    </row>
    <row r="13" spans="1:16">
      <c r="A13" s="8">
        <v>43901</v>
      </c>
      <c r="C13" s="2">
        <f>Data!C168</f>
        <v>0</v>
      </c>
      <c r="D13" s="2">
        <f t="shared" si="1"/>
        <v>0</v>
      </c>
      <c r="G13" s="2">
        <f>Data!D168</f>
        <v>500</v>
      </c>
      <c r="H13" s="3">
        <f t="shared" si="2"/>
        <v>145</v>
      </c>
      <c r="I13" s="1">
        <f t="shared" si="3"/>
        <v>0.40845070422535201</v>
      </c>
      <c r="J13" s="16">
        <f t="shared" si="4"/>
        <v>0.38330123302677077</v>
      </c>
      <c r="L13" s="2">
        <f>Data!E168</f>
        <v>1</v>
      </c>
      <c r="M13">
        <f t="shared" si="0"/>
        <v>1</v>
      </c>
      <c r="N13" s="1"/>
      <c r="O13" s="16"/>
    </row>
    <row r="14" spans="1:16">
      <c r="A14" s="8">
        <v>43902</v>
      </c>
      <c r="C14" s="2">
        <f>Data!C169</f>
        <v>0</v>
      </c>
      <c r="D14" s="2">
        <f t="shared" si="1"/>
        <v>0</v>
      </c>
      <c r="G14" s="2">
        <f>Data!D169</f>
        <v>599</v>
      </c>
      <c r="H14" s="3">
        <f t="shared" si="2"/>
        <v>99</v>
      </c>
      <c r="I14" s="1">
        <f t="shared" si="3"/>
        <v>0.19799999999999995</v>
      </c>
      <c r="J14" s="16">
        <f t="shared" si="4"/>
        <v>0.30408935183865193</v>
      </c>
      <c r="L14" s="2">
        <f>Data!E169</f>
        <v>1</v>
      </c>
      <c r="M14">
        <f t="shared" si="0"/>
        <v>0</v>
      </c>
      <c r="N14" s="1">
        <f t="shared" ref="N14:N46" si="5">L14/L13-1</f>
        <v>0</v>
      </c>
      <c r="O14" s="16"/>
    </row>
    <row r="15" spans="1:16">
      <c r="A15" s="8">
        <v>43903</v>
      </c>
      <c r="C15" s="2">
        <f>Data!C170</f>
        <v>0</v>
      </c>
      <c r="D15" s="2">
        <f t="shared" si="1"/>
        <v>0</v>
      </c>
      <c r="G15" s="2">
        <f>Data!D170</f>
        <v>814</v>
      </c>
      <c r="H15" s="3">
        <f t="shared" si="2"/>
        <v>215</v>
      </c>
      <c r="I15" s="1">
        <f t="shared" si="3"/>
        <v>0.35893155258764597</v>
      </c>
      <c r="J15" s="16">
        <f t="shared" si="4"/>
        <v>0.3237017493127029</v>
      </c>
      <c r="L15" s="2">
        <f>Data!E170</f>
        <v>1</v>
      </c>
      <c r="M15">
        <f t="shared" si="0"/>
        <v>0</v>
      </c>
      <c r="N15" s="1">
        <f t="shared" si="5"/>
        <v>0</v>
      </c>
      <c r="O15" s="16"/>
    </row>
    <row r="16" spans="1:16">
      <c r="A16" s="8">
        <v>43904</v>
      </c>
      <c r="C16" s="2">
        <f>Data!C171</f>
        <v>0</v>
      </c>
      <c r="D16" s="2">
        <f t="shared" si="1"/>
        <v>0</v>
      </c>
      <c r="G16" s="2">
        <f>Data!D171</f>
        <v>961</v>
      </c>
      <c r="H16" s="3">
        <f t="shared" si="2"/>
        <v>147</v>
      </c>
      <c r="I16" s="1">
        <f t="shared" si="3"/>
        <v>0.1805896805896805</v>
      </c>
      <c r="J16" s="16">
        <f>SUM(I12:I16)/5</f>
        <v>0.31548471006118084</v>
      </c>
      <c r="L16" s="2">
        <f>Data!E171</f>
        <v>2</v>
      </c>
      <c r="M16">
        <f t="shared" si="0"/>
        <v>1</v>
      </c>
      <c r="N16" s="1">
        <f t="shared" si="5"/>
        <v>1</v>
      </c>
      <c r="O16" s="16">
        <f t="shared" ref="O16:O17" si="6">SUM(N12:N16)/5</f>
        <v>0.2</v>
      </c>
    </row>
    <row r="17" spans="1:15">
      <c r="A17" s="8">
        <v>43905</v>
      </c>
      <c r="C17" s="2">
        <f>Data!C172</f>
        <v>0</v>
      </c>
      <c r="D17" s="2">
        <f t="shared" si="1"/>
        <v>0</v>
      </c>
      <c r="G17" s="2">
        <f>Data!D172</f>
        <v>1022</v>
      </c>
      <c r="H17" s="3">
        <f t="shared" si="2"/>
        <v>61</v>
      </c>
      <c r="I17" s="1">
        <f t="shared" si="3"/>
        <v>6.347554630593133E-2</v>
      </c>
      <c r="J17" s="16">
        <f t="shared" ref="J17:J31" si="7">SUM(I13:I17)/5</f>
        <v>0.24188949674172194</v>
      </c>
      <c r="L17" s="2">
        <f>Data!E172</f>
        <v>3</v>
      </c>
      <c r="M17">
        <f t="shared" si="0"/>
        <v>1</v>
      </c>
      <c r="N17" s="1">
        <f t="shared" si="5"/>
        <v>0.5</v>
      </c>
      <c r="O17" s="16">
        <f t="shared" si="6"/>
        <v>0.3</v>
      </c>
    </row>
    <row r="18" spans="1:15">
      <c r="A18" s="8">
        <v>43906</v>
      </c>
      <c r="C18" s="2">
        <f>Data!C173</f>
        <v>0</v>
      </c>
      <c r="D18" s="2">
        <f t="shared" si="1"/>
        <v>0</v>
      </c>
      <c r="G18" s="2">
        <f>Data!D173</f>
        <v>1103</v>
      </c>
      <c r="H18" s="3">
        <f t="shared" si="2"/>
        <v>81</v>
      </c>
      <c r="I18" s="1">
        <f t="shared" si="3"/>
        <v>7.9256360078277854E-2</v>
      </c>
      <c r="J18" s="16">
        <f t="shared" si="7"/>
        <v>0.17605062791230713</v>
      </c>
      <c r="L18" s="2">
        <f>Data!E173</f>
        <v>6</v>
      </c>
      <c r="M18">
        <f t="shared" si="0"/>
        <v>3</v>
      </c>
      <c r="N18" s="1">
        <f t="shared" si="5"/>
        <v>1</v>
      </c>
      <c r="O18" s="16">
        <f t="shared" ref="O18:O31" si="8">SUM(N14:N18)/5</f>
        <v>0.5</v>
      </c>
    </row>
    <row r="19" spans="1:15">
      <c r="A19" s="8">
        <v>43907</v>
      </c>
      <c r="C19" s="2">
        <f>Data!C174</f>
        <v>0</v>
      </c>
      <c r="D19" s="2">
        <f t="shared" si="1"/>
        <v>0</v>
      </c>
      <c r="G19" s="2">
        <f>Data!D174</f>
        <v>1190</v>
      </c>
      <c r="H19" s="3">
        <f t="shared" si="2"/>
        <v>87</v>
      </c>
      <c r="I19" s="1">
        <f t="shared" si="3"/>
        <v>7.8875793291024454E-2</v>
      </c>
      <c r="J19" s="16">
        <f t="shared" si="7"/>
        <v>0.15222578657051203</v>
      </c>
      <c r="L19" s="2">
        <f>Data!E174</f>
        <v>7</v>
      </c>
      <c r="M19">
        <f t="shared" si="0"/>
        <v>1</v>
      </c>
      <c r="N19" s="1">
        <f t="shared" si="5"/>
        <v>0.16666666666666674</v>
      </c>
      <c r="O19" s="16">
        <f t="shared" si="8"/>
        <v>0.53333333333333344</v>
      </c>
    </row>
    <row r="20" spans="1:15">
      <c r="A20" s="8">
        <v>43908</v>
      </c>
      <c r="C20" s="2">
        <f>Data!C175</f>
        <v>0</v>
      </c>
      <c r="D20" s="2">
        <f t="shared" si="1"/>
        <v>0</v>
      </c>
      <c r="G20" s="2">
        <f>Data!D175</f>
        <v>1279</v>
      </c>
      <c r="H20" s="3">
        <f t="shared" si="2"/>
        <v>89</v>
      </c>
      <c r="I20" s="1">
        <f t="shared" si="3"/>
        <v>7.4789915966386511E-2</v>
      </c>
      <c r="J20" s="16">
        <f t="shared" si="7"/>
        <v>9.5397459246260127E-2</v>
      </c>
      <c r="L20" s="2">
        <f>Data!E175</f>
        <v>10</v>
      </c>
      <c r="M20">
        <f t="shared" si="0"/>
        <v>3</v>
      </c>
      <c r="N20" s="1">
        <f t="shared" si="5"/>
        <v>0.4285714285714286</v>
      </c>
      <c r="O20" s="16">
        <f t="shared" si="8"/>
        <v>0.61904761904761918</v>
      </c>
    </row>
    <row r="21" spans="1:15">
      <c r="A21" s="8">
        <v>43909</v>
      </c>
      <c r="C21" s="2">
        <f>Data!C176</f>
        <v>0</v>
      </c>
      <c r="D21" s="2">
        <f t="shared" si="1"/>
        <v>0</v>
      </c>
      <c r="G21" s="2">
        <f>Data!D176</f>
        <v>1439</v>
      </c>
      <c r="H21" s="3">
        <f t="shared" si="2"/>
        <v>160</v>
      </c>
      <c r="I21" s="1">
        <f t="shared" si="3"/>
        <v>0.12509773260359647</v>
      </c>
      <c r="J21" s="16">
        <f t="shared" si="7"/>
        <v>8.4299069649043323E-2</v>
      </c>
      <c r="L21" s="2">
        <f>Data!E176</f>
        <v>11</v>
      </c>
      <c r="M21">
        <f t="shared" si="0"/>
        <v>1</v>
      </c>
      <c r="N21" s="1">
        <f t="shared" si="5"/>
        <v>0.10000000000000009</v>
      </c>
      <c r="O21" s="16">
        <f t="shared" si="8"/>
        <v>0.43904761904761908</v>
      </c>
    </row>
    <row r="22" spans="1:15">
      <c r="A22" s="8">
        <v>43910</v>
      </c>
      <c r="C22" s="2">
        <f>Data!C177</f>
        <v>0</v>
      </c>
      <c r="D22" s="2">
        <f t="shared" si="1"/>
        <v>0</v>
      </c>
      <c r="G22" s="2">
        <f>Data!D177</f>
        <v>1639</v>
      </c>
      <c r="H22" s="3">
        <f t="shared" si="2"/>
        <v>200</v>
      </c>
      <c r="I22" s="1">
        <f t="shared" si="3"/>
        <v>0.13898540653231417</v>
      </c>
      <c r="J22" s="16">
        <f t="shared" si="7"/>
        <v>9.9401041694319889E-2</v>
      </c>
      <c r="L22" s="2">
        <f>Data!E177</f>
        <v>16</v>
      </c>
      <c r="M22">
        <f t="shared" si="0"/>
        <v>5</v>
      </c>
      <c r="N22" s="1">
        <f t="shared" si="5"/>
        <v>0.45454545454545459</v>
      </c>
      <c r="O22" s="16">
        <f t="shared" si="8"/>
        <v>0.42995670995670998</v>
      </c>
    </row>
    <row r="23" spans="1:15">
      <c r="A23" s="8">
        <v>43911</v>
      </c>
      <c r="C23" s="2">
        <f>Data!C178</f>
        <v>0</v>
      </c>
      <c r="D23" s="2">
        <f t="shared" si="1"/>
        <v>0</v>
      </c>
      <c r="G23" s="2">
        <f>Data!D178</f>
        <v>1763</v>
      </c>
      <c r="H23" s="3">
        <f t="shared" si="2"/>
        <v>124</v>
      </c>
      <c r="I23" s="1">
        <f t="shared" si="3"/>
        <v>7.5655887736424621E-2</v>
      </c>
      <c r="J23" s="16">
        <f t="shared" si="7"/>
        <v>9.868094722594925E-2</v>
      </c>
      <c r="L23" s="2">
        <f>Data!E178</f>
        <v>20</v>
      </c>
      <c r="M23">
        <f t="shared" si="0"/>
        <v>4</v>
      </c>
      <c r="N23" s="1">
        <f t="shared" si="5"/>
        <v>0.25</v>
      </c>
      <c r="O23" s="16">
        <f t="shared" si="8"/>
        <v>0.27995670995671001</v>
      </c>
    </row>
    <row r="24" spans="1:15">
      <c r="A24" s="8">
        <v>43912</v>
      </c>
      <c r="C24" s="2">
        <f>Data!C179</f>
        <v>0</v>
      </c>
      <c r="D24" s="2">
        <f t="shared" si="1"/>
        <v>0</v>
      </c>
      <c r="G24" s="2">
        <f>Data!D179</f>
        <v>1934</v>
      </c>
      <c r="H24" s="3">
        <f t="shared" si="2"/>
        <v>171</v>
      </c>
      <c r="I24" s="1">
        <f t="shared" si="3"/>
        <v>9.6993760635280868E-2</v>
      </c>
      <c r="J24" s="16">
        <f t="shared" si="7"/>
        <v>0.10230454069480052</v>
      </c>
      <c r="L24" s="2">
        <f>Data!E179</f>
        <v>21</v>
      </c>
      <c r="M24">
        <f t="shared" si="0"/>
        <v>1</v>
      </c>
      <c r="N24" s="1">
        <f t="shared" si="5"/>
        <v>5.0000000000000044E-2</v>
      </c>
      <c r="O24" s="16">
        <f t="shared" si="8"/>
        <v>0.25662337662337664</v>
      </c>
    </row>
    <row r="25" spans="1:15">
      <c r="A25" s="8">
        <v>43913</v>
      </c>
      <c r="C25" s="2">
        <f>Data!C180</f>
        <v>0</v>
      </c>
      <c r="D25" s="2">
        <f t="shared" si="1"/>
        <v>0</v>
      </c>
      <c r="G25" s="2">
        <f>Data!D180</f>
        <v>2046</v>
      </c>
      <c r="H25" s="3">
        <f t="shared" si="2"/>
        <v>112</v>
      </c>
      <c r="I25" s="1">
        <f t="shared" si="3"/>
        <v>5.7911065149948371E-2</v>
      </c>
      <c r="J25" s="16">
        <f t="shared" si="7"/>
        <v>9.8928770531512902E-2</v>
      </c>
      <c r="L25" s="2">
        <f>Data!E180</f>
        <v>25</v>
      </c>
      <c r="M25">
        <f t="shared" si="0"/>
        <v>4</v>
      </c>
      <c r="N25" s="1">
        <f t="shared" si="5"/>
        <v>0.19047619047619047</v>
      </c>
      <c r="O25" s="16">
        <f t="shared" si="8"/>
        <v>0.20900432900432903</v>
      </c>
    </row>
    <row r="26" spans="1:15">
      <c r="A26" s="8">
        <v>43914</v>
      </c>
      <c r="C26" s="2">
        <f>Data!C181</f>
        <v>0</v>
      </c>
      <c r="D26" s="2">
        <f t="shared" si="1"/>
        <v>0</v>
      </c>
      <c r="G26" s="2">
        <f>Data!D181</f>
        <v>2286</v>
      </c>
      <c r="H26" s="3">
        <f>G26-G25</f>
        <v>240</v>
      </c>
      <c r="I26" s="1">
        <f t="shared" si="3"/>
        <v>0.11730205278592365</v>
      </c>
      <c r="J26" s="16">
        <f t="shared" si="7"/>
        <v>9.7369634567978341E-2</v>
      </c>
      <c r="L26" s="2">
        <f>Data!E181</f>
        <v>36</v>
      </c>
      <c r="M26">
        <f t="shared" si="0"/>
        <v>11</v>
      </c>
      <c r="N26" s="1">
        <f t="shared" si="5"/>
        <v>0.43999999999999995</v>
      </c>
      <c r="O26" s="16">
        <f t="shared" si="8"/>
        <v>0.27700432900432903</v>
      </c>
    </row>
    <row r="27" spans="1:15">
      <c r="A27" s="8">
        <v>43915</v>
      </c>
      <c r="C27" s="2">
        <f>Data!C182</f>
        <v>0</v>
      </c>
      <c r="D27" s="2">
        <f t="shared" si="1"/>
        <v>0</v>
      </c>
      <c r="G27" s="2">
        <f>Data!D182</f>
        <v>2526</v>
      </c>
      <c r="H27" s="3">
        <f>G27-G26</f>
        <v>240</v>
      </c>
      <c r="I27" s="1">
        <f t="shared" si="3"/>
        <v>0.10498687664042006</v>
      </c>
      <c r="J27" s="16">
        <f t="shared" si="7"/>
        <v>9.0569928589599516E-2</v>
      </c>
      <c r="L27" s="2">
        <f>Data!E182</f>
        <v>62</v>
      </c>
      <c r="M27">
        <f t="shared" si="0"/>
        <v>26</v>
      </c>
      <c r="N27" s="1">
        <f t="shared" si="5"/>
        <v>0.72222222222222232</v>
      </c>
      <c r="O27" s="16">
        <f t="shared" si="8"/>
        <v>0.33053968253968258</v>
      </c>
    </row>
    <row r="28" spans="1:15">
      <c r="A28" s="8">
        <v>43916</v>
      </c>
      <c r="C28" s="2">
        <f>Data!C183</f>
        <v>0</v>
      </c>
      <c r="D28" s="2">
        <f t="shared" si="1"/>
        <v>0</v>
      </c>
      <c r="G28" s="2">
        <f>Data!D183</f>
        <v>2840</v>
      </c>
      <c r="H28" s="3">
        <f>G28-G27</f>
        <v>314</v>
      </c>
      <c r="I28" s="1">
        <f t="shared" si="3"/>
        <v>0.12430720506729998</v>
      </c>
      <c r="J28" s="16">
        <f t="shared" si="7"/>
        <v>0.10030019205577459</v>
      </c>
      <c r="L28" s="2">
        <f>Data!E183</f>
        <v>77</v>
      </c>
      <c r="M28">
        <f t="shared" si="0"/>
        <v>15</v>
      </c>
      <c r="N28" s="1">
        <f t="shared" si="5"/>
        <v>0.24193548387096775</v>
      </c>
      <c r="O28" s="16">
        <f t="shared" si="8"/>
        <v>0.32892677931387609</v>
      </c>
    </row>
    <row r="29" spans="1:15">
      <c r="A29" s="8">
        <v>43917</v>
      </c>
      <c r="C29" s="2">
        <f>Data!C184</f>
        <v>0</v>
      </c>
      <c r="D29" s="2">
        <f t="shared" si="1"/>
        <v>0</v>
      </c>
      <c r="G29" s="2">
        <f>Data!D184</f>
        <v>3069</v>
      </c>
      <c r="H29" s="3">
        <f t="shared" ref="H29:H46" si="9">G29-G28</f>
        <v>229</v>
      </c>
      <c r="I29" s="1">
        <f t="shared" si="3"/>
        <v>8.0633802816901357E-2</v>
      </c>
      <c r="J29" s="16">
        <f t="shared" si="7"/>
        <v>9.7028200492098676E-2</v>
      </c>
      <c r="L29" s="2">
        <f>Data!E184</f>
        <v>105</v>
      </c>
      <c r="M29">
        <f t="shared" si="0"/>
        <v>28</v>
      </c>
      <c r="N29" s="1">
        <f t="shared" si="5"/>
        <v>0.36363636363636354</v>
      </c>
      <c r="O29" s="16">
        <f t="shared" si="8"/>
        <v>0.39165405204114878</v>
      </c>
    </row>
    <row r="30" spans="1:15">
      <c r="A30" s="8">
        <v>43918</v>
      </c>
      <c r="C30" s="2">
        <f>Data!C185</f>
        <v>0</v>
      </c>
      <c r="D30" s="2">
        <f t="shared" si="1"/>
        <v>0</v>
      </c>
      <c r="G30" s="2">
        <f>Data!D185</f>
        <v>3447</v>
      </c>
      <c r="H30" s="3">
        <f t="shared" si="9"/>
        <v>378</v>
      </c>
      <c r="I30" s="1">
        <f t="shared" si="3"/>
        <v>0.12316715542521983</v>
      </c>
      <c r="J30" s="16">
        <f t="shared" si="7"/>
        <v>0.11007941854715297</v>
      </c>
      <c r="L30" s="2">
        <f>Data!E185</f>
        <v>105</v>
      </c>
      <c r="M30">
        <f t="shared" si="0"/>
        <v>0</v>
      </c>
      <c r="N30" s="1">
        <f t="shared" si="5"/>
        <v>0</v>
      </c>
      <c r="O30" s="16">
        <f t="shared" si="8"/>
        <v>0.35355881394591071</v>
      </c>
    </row>
    <row r="31" spans="1:15">
      <c r="A31" s="8">
        <v>43919</v>
      </c>
      <c r="C31" s="2">
        <f>Data!C186</f>
        <v>0</v>
      </c>
      <c r="D31" s="2">
        <f t="shared" si="1"/>
        <v>0</v>
      </c>
      <c r="G31" s="2">
        <f>Data!D186</f>
        <v>3700</v>
      </c>
      <c r="H31" s="3">
        <f t="shared" si="9"/>
        <v>253</v>
      </c>
      <c r="I31" s="1">
        <f t="shared" si="3"/>
        <v>7.3397156948070696E-2</v>
      </c>
      <c r="J31" s="16">
        <f t="shared" si="7"/>
        <v>0.10129843937958238</v>
      </c>
      <c r="L31" s="2">
        <f>Data!E186</f>
        <v>110</v>
      </c>
      <c r="M31">
        <f t="shared" si="0"/>
        <v>5</v>
      </c>
      <c r="N31" s="1">
        <f t="shared" si="5"/>
        <v>4.7619047619047672E-2</v>
      </c>
      <c r="O31" s="16">
        <f t="shared" si="8"/>
        <v>0.27508262346972023</v>
      </c>
    </row>
    <row r="32" spans="1:15">
      <c r="A32" s="8">
        <v>43920</v>
      </c>
      <c r="C32" s="2">
        <f>Data!C187</f>
        <v>0</v>
      </c>
      <c r="D32" s="2">
        <f t="shared" si="1"/>
        <v>0</v>
      </c>
      <c r="G32" s="2">
        <f>Data!D187</f>
        <v>4028</v>
      </c>
      <c r="H32" s="3">
        <f t="shared" si="9"/>
        <v>328</v>
      </c>
      <c r="I32" s="1">
        <f t="shared" si="3"/>
        <v>8.8648648648648631E-2</v>
      </c>
      <c r="J32" s="16">
        <f t="shared" ref="J32:J46" si="10">SUM(I28:I32)/5</f>
        <v>9.8030793781228101E-2</v>
      </c>
      <c r="L32" s="2">
        <f>Data!E187</f>
        <v>146</v>
      </c>
      <c r="M32">
        <f t="shared" si="0"/>
        <v>36</v>
      </c>
      <c r="N32" s="1">
        <f t="shared" si="5"/>
        <v>0.32727272727272738</v>
      </c>
      <c r="O32" s="16">
        <f t="shared" ref="O32:O46" si="11">SUM(N28:N32)/5</f>
        <v>0.19609272447982126</v>
      </c>
    </row>
    <row r="33" spans="1:15">
      <c r="A33" s="8">
        <v>43921</v>
      </c>
      <c r="C33" s="2">
        <f>Data!C188</f>
        <v>0</v>
      </c>
      <c r="D33" s="2">
        <f t="shared" si="1"/>
        <v>0</v>
      </c>
      <c r="G33" s="2">
        <f>Data!D188</f>
        <v>4435</v>
      </c>
      <c r="H33" s="3">
        <f t="shared" si="9"/>
        <v>407</v>
      </c>
      <c r="I33" s="1">
        <f t="shared" si="3"/>
        <v>0.10104270109235358</v>
      </c>
      <c r="J33" s="16">
        <f t="shared" si="10"/>
        <v>9.3377892986238817E-2</v>
      </c>
      <c r="L33" s="2">
        <f>Data!E188</f>
        <v>180</v>
      </c>
      <c r="M33">
        <f t="shared" si="0"/>
        <v>34</v>
      </c>
      <c r="N33" s="1">
        <f t="shared" si="5"/>
        <v>0.23287671232876717</v>
      </c>
      <c r="O33" s="16">
        <f t="shared" si="11"/>
        <v>0.19428097017138116</v>
      </c>
    </row>
    <row r="34" spans="1:15">
      <c r="A34" s="8">
        <v>43922</v>
      </c>
      <c r="C34" s="2">
        <f>Data!C189</f>
        <v>0</v>
      </c>
      <c r="D34" s="2">
        <f t="shared" si="1"/>
        <v>0</v>
      </c>
      <c r="G34" s="2">
        <f>Data!D189</f>
        <v>4947</v>
      </c>
      <c r="H34" s="3">
        <f t="shared" si="9"/>
        <v>512</v>
      </c>
      <c r="I34" s="1">
        <f t="shared" si="3"/>
        <v>0.11544532130777907</v>
      </c>
      <c r="J34" s="16">
        <f t="shared" si="10"/>
        <v>0.10034019668441437</v>
      </c>
      <c r="L34" s="2">
        <f>Data!E189</f>
        <v>239</v>
      </c>
      <c r="M34">
        <f t="shared" si="0"/>
        <v>59</v>
      </c>
      <c r="N34" s="1">
        <f t="shared" si="5"/>
        <v>0.32777777777777772</v>
      </c>
      <c r="O34" s="16">
        <f t="shared" si="11"/>
        <v>0.18710925299966399</v>
      </c>
    </row>
    <row r="35" spans="1:15">
      <c r="A35" s="8">
        <v>43923</v>
      </c>
      <c r="C35" s="2">
        <f>Data!C190</f>
        <v>0</v>
      </c>
      <c r="D35" s="2">
        <f t="shared" si="1"/>
        <v>0</v>
      </c>
      <c r="G35" s="2">
        <f>Data!D190</f>
        <v>5568</v>
      </c>
      <c r="H35" s="3">
        <f t="shared" si="9"/>
        <v>621</v>
      </c>
      <c r="I35" s="1">
        <f t="shared" si="3"/>
        <v>0.12553062462098241</v>
      </c>
      <c r="J35" s="16">
        <f t="shared" si="10"/>
        <v>0.10081289052356687</v>
      </c>
      <c r="L35" s="2">
        <f>Data!E190</f>
        <v>308</v>
      </c>
      <c r="M35">
        <f t="shared" si="0"/>
        <v>69</v>
      </c>
      <c r="N35" s="1">
        <f t="shared" si="5"/>
        <v>0.28870292887029292</v>
      </c>
      <c r="O35" s="16">
        <f t="shared" si="11"/>
        <v>0.24484983877372257</v>
      </c>
    </row>
    <row r="36" spans="1:15">
      <c r="A36" s="8">
        <v>43924</v>
      </c>
      <c r="C36" s="2">
        <f>Data!C191</f>
        <v>0</v>
      </c>
      <c r="D36" s="2">
        <f t="shared" si="1"/>
        <v>0</v>
      </c>
      <c r="G36" s="2">
        <f>Data!D191</f>
        <v>6131</v>
      </c>
      <c r="H36" s="3">
        <f t="shared" si="9"/>
        <v>563</v>
      </c>
      <c r="I36" s="1">
        <f t="shared" si="3"/>
        <v>0.10111350574712641</v>
      </c>
      <c r="J36" s="16">
        <f t="shared" si="10"/>
        <v>0.10635616028337802</v>
      </c>
      <c r="L36" s="2">
        <f>Data!E191</f>
        <v>358</v>
      </c>
      <c r="M36">
        <f t="shared" si="0"/>
        <v>50</v>
      </c>
      <c r="N36" s="1">
        <f t="shared" si="5"/>
        <v>0.16233766233766245</v>
      </c>
      <c r="O36" s="16">
        <f t="shared" si="11"/>
        <v>0.26779356171744551</v>
      </c>
    </row>
    <row r="37" spans="1:15">
      <c r="A37" s="8">
        <v>43925</v>
      </c>
      <c r="C37" s="2">
        <f>Data!C192</f>
        <v>0</v>
      </c>
      <c r="D37" s="2">
        <f t="shared" si="1"/>
        <v>0</v>
      </c>
      <c r="G37" s="2">
        <f>Data!D192</f>
        <v>6443</v>
      </c>
      <c r="H37" s="3">
        <f t="shared" si="9"/>
        <v>312</v>
      </c>
      <c r="I37" s="1">
        <f t="shared" si="3"/>
        <v>5.0888925134562113E-2</v>
      </c>
      <c r="J37" s="16">
        <f t="shared" si="10"/>
        <v>9.8804215580560711E-2</v>
      </c>
      <c r="L37" s="2">
        <f>Data!E192</f>
        <v>373</v>
      </c>
      <c r="M37">
        <f t="shared" si="0"/>
        <v>15</v>
      </c>
      <c r="N37" s="1">
        <f t="shared" si="5"/>
        <v>4.1899441340782051E-2</v>
      </c>
      <c r="O37" s="16">
        <f t="shared" si="11"/>
        <v>0.21071890453105646</v>
      </c>
    </row>
    <row r="38" spans="1:15">
      <c r="A38" s="8">
        <v>43926</v>
      </c>
      <c r="C38" s="2">
        <f>Data!C193</f>
        <v>0</v>
      </c>
      <c r="D38" s="2">
        <f t="shared" si="1"/>
        <v>0</v>
      </c>
      <c r="G38" s="2">
        <f>Data!D193</f>
        <v>6830</v>
      </c>
      <c r="H38" s="3">
        <f t="shared" si="9"/>
        <v>387</v>
      </c>
      <c r="I38" s="1">
        <f t="shared" si="3"/>
        <v>6.0065187024678002E-2</v>
      </c>
      <c r="J38" s="16">
        <f t="shared" si="10"/>
        <v>9.0608712767025604E-2</v>
      </c>
      <c r="L38" s="2">
        <f>Data!E193</f>
        <v>401</v>
      </c>
      <c r="M38">
        <f t="shared" si="0"/>
        <v>28</v>
      </c>
      <c r="N38" s="1">
        <f t="shared" si="5"/>
        <v>7.5067024128686377E-2</v>
      </c>
      <c r="O38" s="16">
        <f t="shared" si="11"/>
        <v>0.1791569668910403</v>
      </c>
    </row>
    <row r="39" spans="1:15">
      <c r="A39" s="8">
        <v>43927</v>
      </c>
      <c r="C39" s="2">
        <f>Data!C194</f>
        <v>0</v>
      </c>
      <c r="D39" s="2">
        <f t="shared" si="1"/>
        <v>0</v>
      </c>
      <c r="G39" s="2">
        <f>Data!D194</f>
        <v>7206</v>
      </c>
      <c r="H39" s="3">
        <f t="shared" si="9"/>
        <v>376</v>
      </c>
      <c r="I39" s="1">
        <f t="shared" si="3"/>
        <v>5.5051244509516817E-2</v>
      </c>
      <c r="J39" s="16">
        <f t="shared" si="10"/>
        <v>7.852989740737315E-2</v>
      </c>
      <c r="L39" s="2">
        <f>Data!E194</f>
        <v>477</v>
      </c>
      <c r="M39">
        <f t="shared" si="0"/>
        <v>76</v>
      </c>
      <c r="N39" s="1">
        <f t="shared" si="5"/>
        <v>0.18952618453865333</v>
      </c>
      <c r="O39" s="16">
        <f t="shared" si="11"/>
        <v>0.15150664824321541</v>
      </c>
    </row>
    <row r="40" spans="1:15">
      <c r="A40" s="8">
        <v>43928</v>
      </c>
      <c r="C40" s="2">
        <f>Data!C195</f>
        <v>0</v>
      </c>
      <c r="D40" s="2">
        <f t="shared" si="1"/>
        <v>0</v>
      </c>
      <c r="G40" s="2">
        <f>Data!D195</f>
        <v>7693</v>
      </c>
      <c r="H40" s="3">
        <f t="shared" si="9"/>
        <v>487</v>
      </c>
      <c r="I40" s="1">
        <f t="shared" si="3"/>
        <v>6.7582570080488402E-2</v>
      </c>
      <c r="J40" s="16">
        <f t="shared" si="10"/>
        <v>6.6940286499274346E-2</v>
      </c>
      <c r="L40" s="2">
        <f>Data!E195</f>
        <v>591</v>
      </c>
      <c r="M40">
        <f t="shared" si="0"/>
        <v>114</v>
      </c>
      <c r="N40" s="1">
        <f t="shared" si="5"/>
        <v>0.23899371069182385</v>
      </c>
      <c r="O40" s="16">
        <f t="shared" si="11"/>
        <v>0.1415648046075216</v>
      </c>
    </row>
    <row r="41" spans="1:15">
      <c r="A41" s="8">
        <v>43929</v>
      </c>
      <c r="C41" s="2">
        <f>Data!C196</f>
        <v>0</v>
      </c>
      <c r="D41" s="2">
        <f t="shared" si="1"/>
        <v>0</v>
      </c>
      <c r="G41" s="2">
        <f>Data!D196</f>
        <v>8419</v>
      </c>
      <c r="H41" s="3">
        <f t="shared" si="9"/>
        <v>726</v>
      </c>
      <c r="I41" s="1">
        <f t="shared" si="3"/>
        <v>9.4371506564409291E-2</v>
      </c>
      <c r="J41" s="16">
        <f t="shared" si="10"/>
        <v>6.5591886662730928E-2</v>
      </c>
      <c r="L41" s="2">
        <f>Data!E196</f>
        <v>687</v>
      </c>
      <c r="M41">
        <f t="shared" si="0"/>
        <v>96</v>
      </c>
      <c r="N41" s="1">
        <f t="shared" si="5"/>
        <v>0.1624365482233503</v>
      </c>
      <c r="O41" s="16">
        <f t="shared" si="11"/>
        <v>0.14158458178465919</v>
      </c>
    </row>
    <row r="42" spans="1:15">
      <c r="A42" s="8">
        <v>43930</v>
      </c>
      <c r="C42" s="2">
        <f>Data!C197</f>
        <v>0</v>
      </c>
      <c r="D42" s="2">
        <f t="shared" si="1"/>
        <v>0</v>
      </c>
      <c r="G42" s="2">
        <f>Data!D197</f>
        <v>9141</v>
      </c>
      <c r="H42" s="3">
        <f t="shared" si="9"/>
        <v>722</v>
      </c>
      <c r="I42" s="1">
        <f t="shared" si="3"/>
        <v>8.5758403610880052E-2</v>
      </c>
      <c r="J42" s="16">
        <f t="shared" si="10"/>
        <v>7.2565782357994518E-2</v>
      </c>
      <c r="L42" s="2">
        <f>Data!E197</f>
        <v>793</v>
      </c>
      <c r="M42">
        <f t="shared" si="0"/>
        <v>106</v>
      </c>
      <c r="N42" s="1">
        <f t="shared" si="5"/>
        <v>0.15429403202328973</v>
      </c>
      <c r="O42" s="16">
        <f t="shared" si="11"/>
        <v>0.1640634999211607</v>
      </c>
    </row>
    <row r="43" spans="1:15">
      <c r="A43" s="8">
        <v>43931</v>
      </c>
      <c r="C43" s="2">
        <f>Data!C198</f>
        <v>0</v>
      </c>
      <c r="D43" s="2">
        <f t="shared" si="1"/>
        <v>0</v>
      </c>
      <c r="G43" s="2">
        <f>Data!D198</f>
        <v>9685</v>
      </c>
      <c r="H43" s="3">
        <f t="shared" si="9"/>
        <v>544</v>
      </c>
      <c r="I43" s="1">
        <f t="shared" si="3"/>
        <v>5.9512088392954743E-2</v>
      </c>
      <c r="J43" s="16">
        <f t="shared" si="10"/>
        <v>7.2455162631649861E-2</v>
      </c>
      <c r="L43" s="2">
        <f>Data!E198</f>
        <v>870</v>
      </c>
      <c r="M43">
        <f t="shared" si="0"/>
        <v>77</v>
      </c>
      <c r="N43" s="1">
        <f t="shared" si="5"/>
        <v>9.7099621689785698E-2</v>
      </c>
      <c r="O43" s="16">
        <f t="shared" si="11"/>
        <v>0.16847001943338058</v>
      </c>
    </row>
    <row r="44" spans="1:15">
      <c r="A44" s="8">
        <v>43932</v>
      </c>
      <c r="C44" s="2">
        <f>Data!C199</f>
        <v>0</v>
      </c>
      <c r="D44" s="2">
        <f t="shared" si="1"/>
        <v>0</v>
      </c>
      <c r="G44" s="2">
        <f>Data!D199</f>
        <v>10151</v>
      </c>
      <c r="H44" s="3">
        <f t="shared" si="9"/>
        <v>466</v>
      </c>
      <c r="I44" s="1">
        <f t="shared" si="3"/>
        <v>4.8115642746515253E-2</v>
      </c>
      <c r="J44" s="16">
        <f t="shared" si="10"/>
        <v>7.1068042279049545E-2</v>
      </c>
      <c r="L44" s="2">
        <f>Data!E199</f>
        <v>887</v>
      </c>
      <c r="M44">
        <f t="shared" si="0"/>
        <v>17</v>
      </c>
      <c r="N44" s="1">
        <f t="shared" si="5"/>
        <v>1.9540229885057547E-2</v>
      </c>
      <c r="O44" s="16">
        <f t="shared" si="11"/>
        <v>0.13447282850266143</v>
      </c>
    </row>
    <row r="45" spans="1:15">
      <c r="A45" s="8">
        <v>43933</v>
      </c>
      <c r="C45" s="2">
        <f>Data!C200</f>
        <v>0</v>
      </c>
      <c r="D45" s="2">
        <f t="shared" si="1"/>
        <v>0</v>
      </c>
      <c r="G45" s="2">
        <f>Data!D200</f>
        <v>10483</v>
      </c>
      <c r="H45" s="3">
        <f t="shared" si="9"/>
        <v>332</v>
      </c>
      <c r="I45" s="1">
        <f t="shared" si="3"/>
        <v>3.2706137326371731E-2</v>
      </c>
      <c r="J45" s="16">
        <f t="shared" si="10"/>
        <v>6.4092755728226217E-2</v>
      </c>
      <c r="L45" s="2">
        <f>Data!E200</f>
        <v>899</v>
      </c>
      <c r="M45">
        <f t="shared" si="0"/>
        <v>12</v>
      </c>
      <c r="N45" s="1">
        <f t="shared" si="5"/>
        <v>1.3528748590755368E-2</v>
      </c>
      <c r="O45" s="16">
        <f t="shared" si="11"/>
        <v>8.9379836082447733E-2</v>
      </c>
    </row>
    <row r="46" spans="1:15">
      <c r="A46" s="8">
        <v>43934</v>
      </c>
      <c r="C46" s="2">
        <f>Data!C201</f>
        <v>0</v>
      </c>
      <c r="D46" s="2">
        <f t="shared" si="1"/>
        <v>0</v>
      </c>
      <c r="G46" s="2">
        <f>Data!D201</f>
        <v>10948</v>
      </c>
      <c r="H46" s="3">
        <f t="shared" si="9"/>
        <v>465</v>
      </c>
      <c r="I46" s="1">
        <f t="shared" si="3"/>
        <v>4.4357531241056902E-2</v>
      </c>
      <c r="J46" s="16">
        <f t="shared" si="10"/>
        <v>5.4089960663555738E-2</v>
      </c>
      <c r="L46" s="2">
        <f>Data!E201</f>
        <v>919</v>
      </c>
      <c r="M46">
        <f t="shared" si="0"/>
        <v>20</v>
      </c>
      <c r="N46" s="1">
        <f t="shared" si="5"/>
        <v>2.2246941045606317E-2</v>
      </c>
      <c r="O46" s="16">
        <f t="shared" si="11"/>
        <v>6.1341914646898935E-2</v>
      </c>
    </row>
    <row r="47" spans="1:15">
      <c r="A47" s="8">
        <v>43935</v>
      </c>
      <c r="C47" s="2">
        <f>Data!C202</f>
        <v>0</v>
      </c>
      <c r="D47" s="2">
        <f t="shared" ref="D47" si="12">C47-C46</f>
        <v>0</v>
      </c>
      <c r="G47" s="2">
        <f>Data!D202</f>
        <v>11445</v>
      </c>
      <c r="H47" s="3">
        <f t="shared" ref="H47" si="13">G47-G46</f>
        <v>497</v>
      </c>
      <c r="I47" s="1">
        <f t="shared" ref="I47" si="14">G47/G46-1</f>
        <v>4.5396419437340185E-2</v>
      </c>
      <c r="J47" s="16">
        <f t="shared" ref="J47" si="15">SUM(I43:I47)/5</f>
        <v>4.6017563828847766E-2</v>
      </c>
      <c r="L47" s="2">
        <f>Data!E202</f>
        <v>1033</v>
      </c>
      <c r="M47">
        <f t="shared" ref="M47" si="16">L47-L46</f>
        <v>114</v>
      </c>
      <c r="N47" s="1">
        <f t="shared" ref="N47" si="17">L47/L46-1</f>
        <v>0.12404787812840046</v>
      </c>
      <c r="O47" s="16">
        <f t="shared" ref="O47" si="18">SUM(N43:N47)/5</f>
        <v>5.5292683867921077E-2</v>
      </c>
    </row>
    <row r="48" spans="1:15">
      <c r="A48" s="8">
        <v>43936</v>
      </c>
      <c r="C48" s="2">
        <f>Data!C203</f>
        <v>0</v>
      </c>
      <c r="D48" s="2">
        <f t="shared" ref="D48:D49" si="19">C48-C47</f>
        <v>0</v>
      </c>
      <c r="G48" s="2">
        <f>Data!D203</f>
        <v>11927</v>
      </c>
      <c r="H48" s="3">
        <f t="shared" ref="H48:H49" si="20">G48-G47</f>
        <v>482</v>
      </c>
      <c r="I48" s="1">
        <f t="shared" ref="I48:I49" si="21">G48/G47-1</f>
        <v>4.2114460463084313E-2</v>
      </c>
      <c r="J48" s="16">
        <f t="shared" ref="J48:J49" si="22">SUM(I44:I48)/5</f>
        <v>4.253803824287368E-2</v>
      </c>
      <c r="L48" s="2">
        <f>Data!E203</f>
        <v>1203</v>
      </c>
      <c r="M48">
        <f t="shared" ref="M48:M49" si="23">L48-L47</f>
        <v>170</v>
      </c>
      <c r="N48" s="1">
        <f t="shared" ref="N48:N49" si="24">L48/L47-1</f>
        <v>0.16456921587608897</v>
      </c>
      <c r="O48" s="16">
        <f t="shared" ref="O48:O49" si="25">SUM(N44:N48)/5</f>
        <v>6.8786602705181735E-2</v>
      </c>
    </row>
    <row r="49" spans="1:15">
      <c r="A49" s="8">
        <v>43937</v>
      </c>
      <c r="C49" s="2">
        <f>Data!C204</f>
        <v>0</v>
      </c>
      <c r="D49" s="2">
        <f t="shared" si="19"/>
        <v>0</v>
      </c>
      <c r="G49" s="2">
        <f>Data!D204</f>
        <v>12540</v>
      </c>
      <c r="H49" s="3">
        <f t="shared" si="20"/>
        <v>613</v>
      </c>
      <c r="I49" s="1">
        <f t="shared" si="21"/>
        <v>5.1395992286408898E-2</v>
      </c>
      <c r="J49" s="16">
        <f t="shared" si="22"/>
        <v>4.3194108150852409E-2</v>
      </c>
      <c r="L49" s="2">
        <f>Data!E204</f>
        <v>1333</v>
      </c>
      <c r="M49">
        <f t="shared" si="23"/>
        <v>130</v>
      </c>
      <c r="N49" s="1">
        <f t="shared" si="24"/>
        <v>0.10806317539484622</v>
      </c>
      <c r="O49" s="16">
        <f t="shared" si="25"/>
        <v>8.6491191807139461E-2</v>
      </c>
    </row>
    <row r="50" spans="1:15">
      <c r="A50" s="8">
        <v>43938</v>
      </c>
    </row>
    <row r="51" spans="1:15">
      <c r="A51" s="8">
        <v>43939</v>
      </c>
    </row>
    <row r="52" spans="1:15">
      <c r="A52" s="8">
        <v>43940</v>
      </c>
    </row>
    <row r="53" spans="1:15">
      <c r="A53" s="8">
        <v>43941</v>
      </c>
    </row>
    <row r="54" spans="1:15">
      <c r="A54" s="8">
        <v>43942</v>
      </c>
    </row>
    <row r="55" spans="1:15">
      <c r="A55" s="8">
        <v>43943</v>
      </c>
    </row>
  </sheetData>
  <mergeCells count="4">
    <mergeCell ref="A1:N1"/>
    <mergeCell ref="C3:E3"/>
    <mergeCell ref="G3:J3"/>
    <mergeCell ref="L3:O3"/>
  </mergeCells>
  <hyperlinks>
    <hyperlink ref="P1" r:id="rId1"/>
  </hyperlinks>
  <pageMargins left="0.7" right="0.7" top="0.75" bottom="0.75" header="0.3" footer="0.3"/>
  <pageSetup paperSize="9" orientation="portrait" horizontalDpi="4294967293" verticalDpi="0" r:id="rId2"/>
  <drawing r:id="rId3"/>
  <legacyDrawing r:id="rId4"/>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41"/>
  <sheetViews>
    <sheetView workbookViewId="0">
      <selection sqref="A1:E41"/>
    </sheetView>
  </sheetViews>
  <sheetFormatPr defaultRowHeight="15"/>
  <cols>
    <col min="5" max="5" width="10.7109375" bestFit="1" customWidth="1"/>
  </cols>
  <sheetData>
    <row r="1" spans="1:5">
      <c r="A1" t="s">
        <v>28</v>
      </c>
      <c r="B1" s="22">
        <v>43894</v>
      </c>
      <c r="C1">
        <v>35</v>
      </c>
      <c r="D1">
        <v>0</v>
      </c>
      <c r="E1">
        <v>0</v>
      </c>
    </row>
    <row r="2" spans="1:5">
      <c r="A2" t="s">
        <v>28</v>
      </c>
      <c r="B2" s="22">
        <v>43895</v>
      </c>
      <c r="C2">
        <v>94</v>
      </c>
      <c r="D2">
        <v>0</v>
      </c>
      <c r="E2">
        <v>0</v>
      </c>
    </row>
    <row r="3" spans="1:5">
      <c r="A3" t="s">
        <v>28</v>
      </c>
      <c r="B3" s="22">
        <v>43896</v>
      </c>
      <c r="C3">
        <v>101</v>
      </c>
      <c r="D3">
        <v>0</v>
      </c>
      <c r="E3">
        <v>0</v>
      </c>
    </row>
    <row r="4" spans="1:5">
      <c r="A4" t="s">
        <v>28</v>
      </c>
      <c r="B4" s="22">
        <v>43897</v>
      </c>
      <c r="C4">
        <v>161</v>
      </c>
      <c r="D4">
        <v>0</v>
      </c>
      <c r="E4">
        <v>0</v>
      </c>
    </row>
    <row r="5" spans="1:5">
      <c r="A5" t="s">
        <v>28</v>
      </c>
      <c r="B5" s="22">
        <v>43898</v>
      </c>
      <c r="C5">
        <v>203</v>
      </c>
      <c r="D5">
        <v>0</v>
      </c>
      <c r="E5">
        <v>0</v>
      </c>
    </row>
    <row r="6" spans="1:5">
      <c r="A6" t="s">
        <v>28</v>
      </c>
      <c r="B6" s="22">
        <v>43899</v>
      </c>
      <c r="C6">
        <v>248</v>
      </c>
      <c r="D6">
        <v>0</v>
      </c>
      <c r="E6">
        <v>1</v>
      </c>
    </row>
    <row r="7" spans="1:5">
      <c r="A7" t="s">
        <v>28</v>
      </c>
      <c r="B7" s="22">
        <v>43900</v>
      </c>
      <c r="C7">
        <v>355</v>
      </c>
      <c r="D7">
        <v>0</v>
      </c>
      <c r="E7">
        <v>1</v>
      </c>
    </row>
    <row r="8" spans="1:5">
      <c r="A8" t="s">
        <v>28</v>
      </c>
      <c r="B8" s="22">
        <v>43901</v>
      </c>
      <c r="C8">
        <v>500</v>
      </c>
      <c r="D8">
        <v>1</v>
      </c>
      <c r="E8">
        <v>1</v>
      </c>
    </row>
    <row r="9" spans="1:5">
      <c r="A9" t="s">
        <v>28</v>
      </c>
      <c r="B9" s="22">
        <v>43902</v>
      </c>
      <c r="C9">
        <v>599</v>
      </c>
      <c r="D9">
        <v>1</v>
      </c>
      <c r="E9">
        <v>1</v>
      </c>
    </row>
    <row r="10" spans="1:5">
      <c r="A10" t="s">
        <v>28</v>
      </c>
      <c r="B10" s="22">
        <v>43903</v>
      </c>
      <c r="C10">
        <v>814</v>
      </c>
      <c r="D10">
        <v>1</v>
      </c>
      <c r="E10">
        <v>1</v>
      </c>
    </row>
    <row r="11" spans="1:5">
      <c r="A11" t="s">
        <v>28</v>
      </c>
      <c r="B11" s="22">
        <v>43904</v>
      </c>
      <c r="C11">
        <v>961</v>
      </c>
      <c r="D11">
        <v>2</v>
      </c>
      <c r="E11">
        <v>1</v>
      </c>
    </row>
    <row r="12" spans="1:5">
      <c r="A12" t="s">
        <v>28</v>
      </c>
      <c r="B12" s="22">
        <v>43905</v>
      </c>
      <c r="C12">
        <v>1022</v>
      </c>
      <c r="D12">
        <v>3</v>
      </c>
      <c r="E12">
        <v>1</v>
      </c>
    </row>
    <row r="13" spans="1:5">
      <c r="A13" t="s">
        <v>28</v>
      </c>
      <c r="B13" s="22">
        <v>43906</v>
      </c>
      <c r="C13">
        <v>1103</v>
      </c>
      <c r="D13">
        <v>6</v>
      </c>
      <c r="E13">
        <v>1</v>
      </c>
    </row>
    <row r="14" spans="1:5">
      <c r="A14" t="s">
        <v>28</v>
      </c>
      <c r="B14" s="22">
        <v>43907</v>
      </c>
      <c r="C14">
        <v>1190</v>
      </c>
      <c r="D14">
        <v>7</v>
      </c>
      <c r="E14">
        <v>1</v>
      </c>
    </row>
    <row r="15" spans="1:5">
      <c r="A15" t="s">
        <v>28</v>
      </c>
      <c r="B15" s="22">
        <v>43908</v>
      </c>
      <c r="C15">
        <v>1279</v>
      </c>
      <c r="D15">
        <v>10</v>
      </c>
      <c r="E15">
        <v>1</v>
      </c>
    </row>
    <row r="16" spans="1:5">
      <c r="A16" t="s">
        <v>28</v>
      </c>
      <c r="B16" s="22">
        <v>43909</v>
      </c>
      <c r="C16">
        <v>1439</v>
      </c>
      <c r="D16">
        <v>11</v>
      </c>
      <c r="E16">
        <v>16</v>
      </c>
    </row>
    <row r="17" spans="1:5">
      <c r="A17" t="s">
        <v>28</v>
      </c>
      <c r="B17" s="22">
        <v>43910</v>
      </c>
      <c r="C17">
        <v>1639</v>
      </c>
      <c r="D17">
        <v>16</v>
      </c>
      <c r="E17">
        <v>16</v>
      </c>
    </row>
    <row r="18" spans="1:5">
      <c r="A18" t="s">
        <v>28</v>
      </c>
      <c r="B18" s="22">
        <v>43911</v>
      </c>
      <c r="C18">
        <v>1763</v>
      </c>
      <c r="D18">
        <v>20</v>
      </c>
      <c r="E18">
        <v>16</v>
      </c>
    </row>
    <row r="19" spans="1:5">
      <c r="A19" t="s">
        <v>28</v>
      </c>
      <c r="B19" s="22">
        <v>43912</v>
      </c>
      <c r="C19">
        <v>1934</v>
      </c>
      <c r="D19">
        <v>21</v>
      </c>
      <c r="E19">
        <v>16</v>
      </c>
    </row>
    <row r="20" spans="1:5">
      <c r="A20" t="s">
        <v>28</v>
      </c>
      <c r="B20" s="22">
        <v>43913</v>
      </c>
      <c r="C20">
        <v>2046</v>
      </c>
      <c r="D20">
        <v>25</v>
      </c>
      <c r="E20">
        <v>16</v>
      </c>
    </row>
    <row r="21" spans="1:5">
      <c r="A21" t="s">
        <v>28</v>
      </c>
      <c r="B21" s="22">
        <v>43914</v>
      </c>
      <c r="C21">
        <v>2286</v>
      </c>
      <c r="D21">
        <v>36</v>
      </c>
      <c r="E21">
        <v>16</v>
      </c>
    </row>
    <row r="22" spans="1:5">
      <c r="A22" t="s">
        <v>28</v>
      </c>
      <c r="B22" s="22">
        <v>43915</v>
      </c>
      <c r="C22">
        <v>2526</v>
      </c>
      <c r="D22">
        <v>62</v>
      </c>
      <c r="E22">
        <v>16</v>
      </c>
    </row>
    <row r="23" spans="1:5">
      <c r="A23" t="s">
        <v>28</v>
      </c>
      <c r="B23" s="22">
        <v>43916</v>
      </c>
      <c r="C23">
        <v>2840</v>
      </c>
      <c r="D23">
        <v>77</v>
      </c>
      <c r="E23">
        <v>16</v>
      </c>
    </row>
    <row r="24" spans="1:5">
      <c r="A24" t="s">
        <v>28</v>
      </c>
      <c r="B24" s="22">
        <v>43917</v>
      </c>
      <c r="C24">
        <v>3069</v>
      </c>
      <c r="D24">
        <v>105</v>
      </c>
      <c r="E24">
        <v>16</v>
      </c>
    </row>
    <row r="25" spans="1:5">
      <c r="A25" t="s">
        <v>28</v>
      </c>
      <c r="B25" s="22">
        <v>43918</v>
      </c>
      <c r="C25">
        <v>3447</v>
      </c>
      <c r="D25">
        <v>105</v>
      </c>
      <c r="E25">
        <v>16</v>
      </c>
    </row>
    <row r="26" spans="1:5">
      <c r="A26" t="s">
        <v>28</v>
      </c>
      <c r="B26" s="22">
        <v>43919</v>
      </c>
      <c r="C26">
        <v>3700</v>
      </c>
      <c r="D26">
        <v>110</v>
      </c>
      <c r="E26">
        <v>16</v>
      </c>
    </row>
    <row r="27" spans="1:5">
      <c r="A27" t="s">
        <v>28</v>
      </c>
      <c r="B27" s="22">
        <v>43920</v>
      </c>
      <c r="C27">
        <v>4028</v>
      </c>
      <c r="D27">
        <v>146</v>
      </c>
      <c r="E27">
        <v>16</v>
      </c>
    </row>
    <row r="28" spans="1:5">
      <c r="A28" t="s">
        <v>28</v>
      </c>
      <c r="B28" s="22">
        <v>43921</v>
      </c>
      <c r="C28">
        <v>4435</v>
      </c>
      <c r="D28">
        <v>180</v>
      </c>
      <c r="E28">
        <v>16</v>
      </c>
    </row>
    <row r="29" spans="1:5">
      <c r="A29" t="s">
        <v>28</v>
      </c>
      <c r="B29" s="22">
        <v>43922</v>
      </c>
      <c r="C29">
        <v>4947</v>
      </c>
      <c r="D29">
        <v>239</v>
      </c>
      <c r="E29">
        <v>103</v>
      </c>
    </row>
    <row r="30" spans="1:5">
      <c r="A30" t="s">
        <v>28</v>
      </c>
      <c r="B30" s="22">
        <v>43923</v>
      </c>
      <c r="C30">
        <v>5568</v>
      </c>
      <c r="D30">
        <v>308</v>
      </c>
      <c r="E30">
        <v>103</v>
      </c>
    </row>
    <row r="31" spans="1:5">
      <c r="A31" t="s">
        <v>28</v>
      </c>
      <c r="B31" s="22">
        <v>43924</v>
      </c>
      <c r="C31">
        <v>6131</v>
      </c>
      <c r="D31">
        <v>358</v>
      </c>
      <c r="E31">
        <v>205</v>
      </c>
    </row>
    <row r="32" spans="1:5">
      <c r="A32" t="s">
        <v>28</v>
      </c>
      <c r="B32" s="22">
        <v>43925</v>
      </c>
      <c r="C32">
        <v>6443</v>
      </c>
      <c r="D32">
        <v>373</v>
      </c>
      <c r="E32">
        <v>205</v>
      </c>
    </row>
    <row r="33" spans="1:5">
      <c r="A33" t="s">
        <v>28</v>
      </c>
      <c r="B33" s="22">
        <v>43926</v>
      </c>
      <c r="C33">
        <v>6830</v>
      </c>
      <c r="D33">
        <v>401</v>
      </c>
      <c r="E33">
        <v>205</v>
      </c>
    </row>
    <row r="34" spans="1:5">
      <c r="A34" t="s">
        <v>28</v>
      </c>
      <c r="B34" s="22">
        <v>43927</v>
      </c>
      <c r="C34">
        <v>7206</v>
      </c>
      <c r="D34">
        <v>477</v>
      </c>
      <c r="E34">
        <v>205</v>
      </c>
    </row>
    <row r="35" spans="1:5">
      <c r="A35" t="s">
        <v>28</v>
      </c>
      <c r="B35" s="22">
        <v>43928</v>
      </c>
      <c r="C35">
        <v>7693</v>
      </c>
      <c r="D35">
        <v>591</v>
      </c>
      <c r="E35">
        <v>205</v>
      </c>
    </row>
    <row r="36" spans="1:5">
      <c r="A36" t="s">
        <v>28</v>
      </c>
      <c r="B36" s="22">
        <v>43929</v>
      </c>
      <c r="C36">
        <v>8419</v>
      </c>
      <c r="D36">
        <v>687</v>
      </c>
      <c r="E36">
        <v>205</v>
      </c>
    </row>
    <row r="37" spans="1:5">
      <c r="A37" t="s">
        <v>28</v>
      </c>
      <c r="B37" s="22">
        <v>43930</v>
      </c>
      <c r="C37">
        <v>9141</v>
      </c>
      <c r="D37">
        <v>793</v>
      </c>
      <c r="E37">
        <v>205</v>
      </c>
    </row>
    <row r="38" spans="1:5">
      <c r="A38" t="s">
        <v>28</v>
      </c>
      <c r="B38" s="22">
        <v>43931</v>
      </c>
      <c r="C38">
        <v>9685</v>
      </c>
      <c r="D38">
        <v>870</v>
      </c>
      <c r="E38">
        <v>381</v>
      </c>
    </row>
    <row r="39" spans="1:5">
      <c r="A39" t="s">
        <v>28</v>
      </c>
      <c r="B39" s="22">
        <v>43932</v>
      </c>
      <c r="C39">
        <v>10151</v>
      </c>
      <c r="D39">
        <v>887</v>
      </c>
      <c r="E39">
        <v>381</v>
      </c>
    </row>
    <row r="40" spans="1:5">
      <c r="A40" t="s">
        <v>28</v>
      </c>
      <c r="B40" s="22">
        <v>43933</v>
      </c>
      <c r="C40">
        <v>10483</v>
      </c>
      <c r="D40">
        <v>899</v>
      </c>
      <c r="E40">
        <v>381</v>
      </c>
    </row>
    <row r="41" spans="1:5">
      <c r="A41" t="s">
        <v>28</v>
      </c>
      <c r="B41" s="22">
        <v>43934</v>
      </c>
      <c r="C41">
        <v>10948</v>
      </c>
      <c r="D41">
        <v>919</v>
      </c>
      <c r="E41">
        <v>381</v>
      </c>
    </row>
  </sheetData>
  <sortState ref="E1:H41">
    <sortCondition ref="E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Austria</vt:lpstr>
      <vt:lpstr>UK</vt:lpstr>
      <vt:lpstr>Italy</vt:lpstr>
      <vt:lpstr>Sweden</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Goddard</dc:creator>
  <cp:lastModifiedBy>Windows User</cp:lastModifiedBy>
  <dcterms:created xsi:type="dcterms:W3CDTF">2020-03-24T15:28:08Z</dcterms:created>
  <dcterms:modified xsi:type="dcterms:W3CDTF">2020-04-19T15:50:03Z</dcterms:modified>
</cp:coreProperties>
</file>