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2" i="4"/>
  <c r="N42"/>
  <c r="O42" s="1"/>
  <c r="H42"/>
  <c r="I42"/>
  <c r="J42" s="1"/>
  <c r="D42"/>
  <c r="C42"/>
  <c r="M51" i="5"/>
  <c r="N51"/>
  <c r="O51" s="1"/>
  <c r="H51"/>
  <c r="I51"/>
  <c r="J51" s="1"/>
  <c r="D51"/>
  <c r="M37" i="1"/>
  <c r="N37"/>
  <c r="O37" s="1"/>
  <c r="H37"/>
  <c r="I37"/>
  <c r="J37" s="1"/>
  <c r="D37"/>
  <c r="M50" i="5"/>
  <c r="N50"/>
  <c r="O50" s="1"/>
  <c r="H50"/>
  <c r="I50"/>
  <c r="J50" s="1"/>
  <c r="D50"/>
  <c r="M41" i="4"/>
  <c r="N41"/>
  <c r="O41" s="1"/>
  <c r="H41"/>
  <c r="I41"/>
  <c r="J41" s="1"/>
  <c r="D41"/>
  <c r="C41"/>
  <c r="M36" i="1"/>
  <c r="N36"/>
  <c r="O36" s="1"/>
  <c r="H36"/>
  <c r="I36"/>
  <c r="J36" s="1"/>
  <c r="D36"/>
  <c r="M48" i="5"/>
  <c r="N48"/>
  <c r="O48" s="1"/>
  <c r="M49"/>
  <c r="H48"/>
  <c r="I48"/>
  <c r="J48" s="1"/>
  <c r="D48"/>
  <c r="M40" i="4"/>
  <c r="N40"/>
  <c r="O40" s="1"/>
  <c r="H40"/>
  <c r="I40"/>
  <c r="J40" s="1"/>
  <c r="D40"/>
  <c r="G35" i="1"/>
  <c r="H35" s="1"/>
  <c r="M35"/>
  <c r="N35"/>
  <c r="O35" s="1"/>
  <c r="D35"/>
  <c r="M39" i="4"/>
  <c r="N39"/>
  <c r="O39" s="1"/>
  <c r="H39"/>
  <c r="I39"/>
  <c r="J39" s="1"/>
  <c r="D39"/>
  <c r="M34" i="1"/>
  <c r="N34"/>
  <c r="O34" s="1"/>
  <c r="H34"/>
  <c r="I34"/>
  <c r="J34" s="1"/>
  <c r="D34"/>
  <c r="L48" i="5"/>
  <c r="L49"/>
  <c r="N49" s="1"/>
  <c r="O49" s="1"/>
  <c r="L50"/>
  <c r="L51"/>
  <c r="L52"/>
  <c r="L53"/>
  <c r="L54"/>
  <c r="G48"/>
  <c r="G49"/>
  <c r="I49" s="1"/>
  <c r="J49" s="1"/>
  <c r="G50"/>
  <c r="G51"/>
  <c r="G52"/>
  <c r="G53"/>
  <c r="G54"/>
  <c r="C48"/>
  <c r="C49"/>
  <c r="D49" s="1"/>
  <c r="C50"/>
  <c r="C51"/>
  <c r="C52"/>
  <c r="C53"/>
  <c r="C54"/>
  <c r="L34" i="1"/>
  <c r="L35"/>
  <c r="L36"/>
  <c r="L37"/>
  <c r="L38"/>
  <c r="L39"/>
  <c r="L40"/>
  <c r="G34"/>
  <c r="G36"/>
  <c r="G37"/>
  <c r="G38"/>
  <c r="G39"/>
  <c r="G40"/>
  <c r="C34"/>
  <c r="C35"/>
  <c r="C36"/>
  <c r="C37"/>
  <c r="C38"/>
  <c r="C39"/>
  <c r="C40"/>
  <c r="L39" i="4"/>
  <c r="L40"/>
  <c r="L41"/>
  <c r="L42"/>
  <c r="L43"/>
  <c r="L44"/>
  <c r="L45"/>
  <c r="G39"/>
  <c r="G40"/>
  <c r="G41"/>
  <c r="G42"/>
  <c r="G43"/>
  <c r="G44"/>
  <c r="G45"/>
  <c r="C39"/>
  <c r="C40"/>
  <c r="C43"/>
  <c r="C44"/>
  <c r="C45"/>
  <c r="B39"/>
  <c r="B40" s="1"/>
  <c r="B41" s="1"/>
  <c r="B42" s="1"/>
  <c r="B43" s="1"/>
  <c r="B44" s="1"/>
  <c r="B45" s="1"/>
  <c r="M47" i="5"/>
  <c r="N47"/>
  <c r="O47" s="1"/>
  <c r="H47"/>
  <c r="I47"/>
  <c r="J47" s="1"/>
  <c r="D47"/>
  <c r="M46"/>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2" l="1"/>
  <c r="E51" i="5"/>
  <c r="E37" i="1"/>
  <c r="E50" i="5"/>
  <c r="E41" i="4"/>
  <c r="E36" i="1"/>
  <c r="H49" i="5"/>
  <c r="E49" s="1"/>
  <c r="E48"/>
  <c r="E40" i="4"/>
  <c r="I35" i="1"/>
  <c r="J35" s="1"/>
  <c r="E35"/>
  <c r="E39" i="4"/>
  <c r="E34" i="1"/>
  <c r="E47" i="5"/>
  <c r="E46"/>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<sst xmlns="http://schemas.openxmlformats.org/spreadsheetml/2006/main" count="186" uniqueCount="27">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</sst>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0</c:v>
                </c:pt>
                <c:pt idx="33">
                  <c:v>0</c:v>
                </c:pt>
                <c:pt idx="34">
                  <c:v>0</c:v>
                </c:pt>
              </c:numCache>
            </c:numRef>
          </c:val>
        </c:ser>
        <c:gapWidth val="75"/>
        <c:overlap val="-25"/>
        <c:axId val="67132416"/>
        <c:axId val="67130880"/>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numCache>
            </c:numRef>
          </c:val>
          <c:smooth val="1"/>
        </c:ser>
        <c:marker val="1"/>
        <c:axId val="67115264"/>
        <c:axId val="67129344"/>
      </c:lineChart>
      <c:catAx>
        <c:axId val="67115264"/>
        <c:scaling>
          <c:orientation val="minMax"/>
        </c:scaling>
        <c:axPos val="b"/>
        <c:numFmt formatCode="d/m" sourceLinked="0"/>
        <c:majorTickMark val="none"/>
        <c:tickLblPos val="nextTo"/>
        <c:txPr>
          <a:bodyPr rot="-5400000" vert="horz"/>
          <a:lstStyle/>
          <a:p>
            <a:pPr>
              <a:defRPr/>
            </a:pPr>
            <a:endParaRPr lang="en-US"/>
          </a:p>
        </c:txPr>
        <c:crossAx val="67129344"/>
        <c:crosses val="autoZero"/>
        <c:lblAlgn val="ctr"/>
        <c:lblOffset val="100"/>
      </c:catAx>
      <c:valAx>
        <c:axId val="67129344"/>
        <c:scaling>
          <c:orientation val="minMax"/>
          <c:min val="0"/>
        </c:scaling>
        <c:axPos val="l"/>
        <c:majorGridlines/>
        <c:numFmt formatCode="0%" sourceLinked="1"/>
        <c:majorTickMark val="none"/>
        <c:tickLblPos val="nextTo"/>
        <c:spPr>
          <a:ln w="9525">
            <a:noFill/>
          </a:ln>
        </c:spPr>
        <c:crossAx val="67115264"/>
        <c:crosses val="autoZero"/>
        <c:crossBetween val="between"/>
      </c:valAx>
      <c:valAx>
        <c:axId val="67130880"/>
        <c:scaling>
          <c:orientation val="minMax"/>
        </c:scaling>
        <c:axPos val="r"/>
        <c:numFmt formatCode="#,##0" sourceLinked="1"/>
        <c:tickLblPos val="nextTo"/>
        <c:crossAx val="67132416"/>
        <c:crosses val="max"/>
        <c:crossBetween val="between"/>
      </c:valAx>
      <c:dateAx>
        <c:axId val="67132416"/>
        <c:scaling>
          <c:orientation val="minMax"/>
        </c:scaling>
        <c:delete val="1"/>
        <c:axPos val="b"/>
        <c:numFmt formatCode="dd\-mmm" sourceLinked="1"/>
        <c:tickLblPos val="none"/>
        <c:crossAx val="67130880"/>
        <c:crosses val="autoZero"/>
        <c:auto val="1"/>
        <c:lblOffset val="100"/>
      </c:dateAx>
    </c:plotArea>
    <c:legend>
      <c:legendPos val="b"/>
      <c:layout/>
    </c:legend>
    <c:plotVisOnly val="1"/>
    <c:dispBlanksAs val="gap"/>
  </c:chart>
  <c:printSettings>
    <c:headerFooter/>
    <c:pageMargins b="0.75000000000000344" l="0.70000000000000062" r="0.70000000000000062" t="0.750000000000003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numCache>
            </c:numRef>
          </c:val>
        </c:ser>
        <c:gapWidth val="75"/>
        <c:overlap val="-25"/>
        <c:axId val="180448640"/>
        <c:axId val="180470912"/>
      </c:barChart>
      <c:dateAx>
        <c:axId val="180448640"/>
        <c:scaling>
          <c:orientation val="minMax"/>
        </c:scaling>
        <c:axPos val="b"/>
        <c:numFmt formatCode="dd\-mmm" sourceLinked="1"/>
        <c:majorTickMark val="none"/>
        <c:tickLblPos val="nextTo"/>
        <c:crossAx val="180470912"/>
        <c:crosses val="autoZero"/>
        <c:auto val="1"/>
        <c:lblOffset val="100"/>
      </c:dateAx>
      <c:valAx>
        <c:axId val="180470912"/>
        <c:scaling>
          <c:orientation val="minMax"/>
        </c:scaling>
        <c:axPos val="l"/>
        <c:majorGridlines/>
        <c:numFmt formatCode="#,##0" sourceLinked="0"/>
        <c:majorTickMark val="none"/>
        <c:tickLblPos val="nextTo"/>
        <c:spPr>
          <a:ln w="9525">
            <a:noFill/>
          </a:ln>
        </c:spPr>
        <c:crossAx val="180448640"/>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0</c:v>
                </c:pt>
                <c:pt idx="47">
                  <c:v>0</c:v>
                </c:pt>
                <c:pt idx="48">
                  <c:v>0</c:v>
                </c:pt>
              </c:numCache>
            </c:numRef>
          </c:val>
        </c:ser>
        <c:gapWidth val="75"/>
        <c:overlap val="-25"/>
        <c:axId val="181989760"/>
        <c:axId val="181975680"/>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numCache>
            </c:numRef>
          </c:val>
          <c:smooth val="1"/>
        </c:ser>
        <c:marker val="1"/>
        <c:axId val="181968256"/>
        <c:axId val="181974144"/>
      </c:lineChart>
      <c:catAx>
        <c:axId val="181968256"/>
        <c:scaling>
          <c:orientation val="minMax"/>
        </c:scaling>
        <c:axPos val="b"/>
        <c:numFmt formatCode="d/m" sourceLinked="0"/>
        <c:majorTickMark val="none"/>
        <c:tickLblPos val="nextTo"/>
        <c:crossAx val="181974144"/>
        <c:crosses val="autoZero"/>
        <c:lblAlgn val="ctr"/>
        <c:lblOffset val="100"/>
      </c:catAx>
      <c:valAx>
        <c:axId val="181974144"/>
        <c:scaling>
          <c:orientation val="minMax"/>
        </c:scaling>
        <c:axPos val="l"/>
        <c:majorGridlines/>
        <c:numFmt formatCode="0%" sourceLinked="1"/>
        <c:majorTickMark val="none"/>
        <c:tickLblPos val="nextTo"/>
        <c:spPr>
          <a:ln w="9525">
            <a:noFill/>
          </a:ln>
        </c:spPr>
        <c:crossAx val="181968256"/>
        <c:crosses val="autoZero"/>
        <c:crossBetween val="between"/>
      </c:valAx>
      <c:valAx>
        <c:axId val="181975680"/>
        <c:scaling>
          <c:orientation val="minMax"/>
        </c:scaling>
        <c:axPos val="r"/>
        <c:numFmt formatCode="#,##0" sourceLinked="1"/>
        <c:tickLblPos val="nextTo"/>
        <c:crossAx val="181989760"/>
        <c:crosses val="max"/>
        <c:crossBetween val="between"/>
      </c:valAx>
      <c:dateAx>
        <c:axId val="181989760"/>
        <c:scaling>
          <c:orientation val="minMax"/>
        </c:scaling>
        <c:delete val="1"/>
        <c:axPos val="b"/>
        <c:numFmt formatCode="dd\-mmm" sourceLinked="1"/>
        <c:tickLblPos val="none"/>
        <c:crossAx val="181975680"/>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numCache>
            </c:numRef>
          </c:val>
        </c:ser>
        <c:gapWidth val="75"/>
        <c:overlap val="-25"/>
        <c:axId val="182337536"/>
        <c:axId val="182339072"/>
      </c:barChart>
      <c:dateAx>
        <c:axId val="182337536"/>
        <c:scaling>
          <c:orientation val="minMax"/>
        </c:scaling>
        <c:axPos val="b"/>
        <c:numFmt formatCode="dd\-mmm" sourceLinked="1"/>
        <c:majorTickMark val="none"/>
        <c:tickLblPos val="nextTo"/>
        <c:crossAx val="182339072"/>
        <c:crosses val="autoZero"/>
        <c:auto val="1"/>
        <c:lblOffset val="100"/>
      </c:dateAx>
      <c:valAx>
        <c:axId val="182339072"/>
        <c:scaling>
          <c:orientation val="minMax"/>
        </c:scaling>
        <c:axPos val="l"/>
        <c:majorGridlines/>
        <c:numFmt formatCode="#,##0" sourceLinked="0"/>
        <c:majorTickMark val="none"/>
        <c:tickLblPos val="nextTo"/>
        <c:spPr>
          <a:ln w="9525">
            <a:noFill/>
          </a:ln>
        </c:spPr>
        <c:crossAx val="182337536"/>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numCache>
            </c:numRef>
          </c:val>
        </c:ser>
        <c:gapWidth val="75"/>
        <c:overlap val="-25"/>
        <c:axId val="182366976"/>
        <c:axId val="182368512"/>
      </c:barChart>
      <c:dateAx>
        <c:axId val="182366976"/>
        <c:scaling>
          <c:orientation val="minMax"/>
        </c:scaling>
        <c:axPos val="b"/>
        <c:numFmt formatCode="dd\-mmm" sourceLinked="1"/>
        <c:majorTickMark val="none"/>
        <c:tickLblPos val="nextTo"/>
        <c:crossAx val="182368512"/>
        <c:crosses val="autoZero"/>
        <c:auto val="1"/>
        <c:lblOffset val="100"/>
      </c:dateAx>
      <c:valAx>
        <c:axId val="182368512"/>
        <c:scaling>
          <c:orientation val="minMax"/>
        </c:scaling>
        <c:axPos val="l"/>
        <c:majorGridlines/>
        <c:numFmt formatCode="#,##0" sourceLinked="0"/>
        <c:majorTickMark val="none"/>
        <c:tickLblPos val="nextTo"/>
        <c:spPr>
          <a:ln w="9525">
            <a:noFill/>
          </a:ln>
        </c:spPr>
        <c:crossAx val="182366976"/>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0</c:v>
                </c:pt>
                <c:pt idx="47">
                  <c:v>0</c:v>
                </c:pt>
                <c:pt idx="48">
                  <c:v>0</c:v>
                </c:pt>
              </c:numCache>
            </c:numRef>
          </c:val>
        </c:ser>
        <c:gapWidth val="75"/>
        <c:overlap val="-25"/>
        <c:axId val="182486144"/>
        <c:axId val="18247206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numCache>
            </c:numRef>
          </c:val>
          <c:smooth val="1"/>
        </c:ser>
        <c:marker val="1"/>
        <c:axId val="182468992"/>
        <c:axId val="182470528"/>
      </c:lineChart>
      <c:catAx>
        <c:axId val="182468992"/>
        <c:scaling>
          <c:orientation val="minMax"/>
        </c:scaling>
        <c:axPos val="b"/>
        <c:numFmt formatCode="d/m" sourceLinked="0"/>
        <c:majorTickMark val="none"/>
        <c:tickLblPos val="nextTo"/>
        <c:crossAx val="182470528"/>
        <c:crosses val="autoZero"/>
        <c:lblAlgn val="ctr"/>
        <c:lblOffset val="100"/>
      </c:catAx>
      <c:valAx>
        <c:axId val="182470528"/>
        <c:scaling>
          <c:orientation val="minMax"/>
          <c:min val="0"/>
        </c:scaling>
        <c:axPos val="l"/>
        <c:majorGridlines/>
        <c:numFmt formatCode="0%" sourceLinked="1"/>
        <c:majorTickMark val="none"/>
        <c:tickLblPos val="nextTo"/>
        <c:spPr>
          <a:ln w="9525">
            <a:noFill/>
          </a:ln>
        </c:spPr>
        <c:crossAx val="182468992"/>
        <c:crosses val="autoZero"/>
        <c:crossBetween val="between"/>
      </c:valAx>
      <c:valAx>
        <c:axId val="182472064"/>
        <c:scaling>
          <c:orientation val="minMax"/>
        </c:scaling>
        <c:axPos val="r"/>
        <c:numFmt formatCode="#,##0" sourceLinked="1"/>
        <c:tickLblPos val="nextTo"/>
        <c:crossAx val="182486144"/>
        <c:crosses val="max"/>
        <c:crossBetween val="between"/>
      </c:valAx>
      <c:dateAx>
        <c:axId val="182486144"/>
        <c:scaling>
          <c:orientation val="minMax"/>
        </c:scaling>
        <c:delete val="1"/>
        <c:axPos val="b"/>
        <c:numFmt formatCode="dd\-mmm" sourceLinked="1"/>
        <c:tickLblPos val="none"/>
        <c:crossAx val="182472064"/>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numCache>
            </c:numRef>
          </c:val>
        </c:ser>
        <c:gapWidth val="75"/>
        <c:overlap val="-25"/>
        <c:axId val="182506240"/>
        <c:axId val="182507776"/>
      </c:barChart>
      <c:dateAx>
        <c:axId val="182506240"/>
        <c:scaling>
          <c:orientation val="minMax"/>
        </c:scaling>
        <c:axPos val="b"/>
        <c:numFmt formatCode="dd\-mmm" sourceLinked="1"/>
        <c:majorTickMark val="none"/>
        <c:tickLblPos val="nextTo"/>
        <c:crossAx val="182507776"/>
        <c:crosses val="autoZero"/>
        <c:auto val="1"/>
        <c:lblOffset val="100"/>
      </c:dateAx>
      <c:valAx>
        <c:axId val="182507776"/>
        <c:scaling>
          <c:orientation val="minMax"/>
        </c:scaling>
        <c:axPos val="l"/>
        <c:majorGridlines/>
        <c:numFmt formatCode="#,##0" sourceLinked="0"/>
        <c:majorTickMark val="none"/>
        <c:tickLblPos val="nextTo"/>
        <c:spPr>
          <a:ln w="9525">
            <a:noFill/>
          </a:ln>
        </c:spPr>
        <c:crossAx val="182506240"/>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numCache>
            </c:numRef>
          </c:val>
        </c:ser>
        <c:gapWidth val="75"/>
        <c:overlap val="-25"/>
        <c:axId val="67168128"/>
        <c:axId val="67169664"/>
      </c:barChart>
      <c:dateAx>
        <c:axId val="67168128"/>
        <c:scaling>
          <c:orientation val="minMax"/>
        </c:scaling>
        <c:axPos val="b"/>
        <c:numFmt formatCode="dd\-mmm" sourceLinked="1"/>
        <c:majorTickMark val="none"/>
        <c:tickLblPos val="nextTo"/>
        <c:crossAx val="67169664"/>
        <c:crosses val="autoZero"/>
        <c:auto val="1"/>
        <c:lblOffset val="100"/>
      </c:dateAx>
      <c:valAx>
        <c:axId val="67169664"/>
        <c:scaling>
          <c:orientation val="minMax"/>
          <c:max val="12000"/>
          <c:min val="0"/>
        </c:scaling>
        <c:axPos val="l"/>
        <c:majorGridlines/>
        <c:numFmt formatCode="#,##0" sourceLinked="0"/>
        <c:majorTickMark val="none"/>
        <c:tickLblPos val="nextTo"/>
        <c:spPr>
          <a:ln w="9525">
            <a:noFill/>
          </a:ln>
        </c:spPr>
        <c:crossAx val="67168128"/>
        <c:crosses val="autoZero"/>
        <c:crossBetween val="between"/>
      </c:valAx>
    </c:plotArea>
    <c:plotVisOnly val="1"/>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numCache>
            </c:numRef>
          </c:val>
        </c:ser>
        <c:gapWidth val="75"/>
        <c:overlap val="-25"/>
        <c:axId val="67779200"/>
        <c:axId val="67785088"/>
      </c:barChart>
      <c:dateAx>
        <c:axId val="67779200"/>
        <c:scaling>
          <c:orientation val="minMax"/>
        </c:scaling>
        <c:axPos val="b"/>
        <c:numFmt formatCode="dd\-mmm" sourceLinked="1"/>
        <c:majorTickMark val="none"/>
        <c:tickLblPos val="nextTo"/>
        <c:crossAx val="67785088"/>
        <c:crosses val="autoZero"/>
        <c:auto val="1"/>
        <c:lblOffset val="100"/>
      </c:dateAx>
      <c:valAx>
        <c:axId val="67785088"/>
        <c:scaling>
          <c:orientation val="minMax"/>
        </c:scaling>
        <c:axPos val="l"/>
        <c:majorGridlines/>
        <c:numFmt formatCode="#,##0" sourceLinked="0"/>
        <c:majorTickMark val="none"/>
        <c:tickLblPos val="nextTo"/>
        <c:spPr>
          <a:ln w="9525">
            <a:noFill/>
          </a:ln>
        </c:spPr>
        <c:crossAx val="67779200"/>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0</c:v>
                </c:pt>
                <c:pt idx="33">
                  <c:v>0</c:v>
                </c:pt>
                <c:pt idx="34">
                  <c:v>0</c:v>
                </c:pt>
              </c:numCache>
            </c:numRef>
          </c:val>
        </c:ser>
        <c:gapWidth val="75"/>
        <c:overlap val="-25"/>
        <c:axId val="175919488"/>
        <c:axId val="17590540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numCache>
            </c:numRef>
          </c:val>
          <c:smooth val="1"/>
        </c:ser>
        <c:marker val="1"/>
        <c:axId val="67820928"/>
        <c:axId val="175903872"/>
      </c:lineChart>
      <c:catAx>
        <c:axId val="67820928"/>
        <c:scaling>
          <c:orientation val="minMax"/>
        </c:scaling>
        <c:axPos val="b"/>
        <c:numFmt formatCode="d/m" sourceLinked="0"/>
        <c:majorTickMark val="none"/>
        <c:tickLblPos val="nextTo"/>
        <c:txPr>
          <a:bodyPr rot="-5400000" vert="horz"/>
          <a:lstStyle/>
          <a:p>
            <a:pPr>
              <a:defRPr/>
            </a:pPr>
            <a:endParaRPr lang="en-US"/>
          </a:p>
        </c:txPr>
        <c:crossAx val="175903872"/>
        <c:crosses val="autoZero"/>
        <c:lblAlgn val="ctr"/>
        <c:lblOffset val="100"/>
      </c:catAx>
      <c:valAx>
        <c:axId val="175903872"/>
        <c:scaling>
          <c:orientation val="minMax"/>
          <c:min val="0"/>
        </c:scaling>
        <c:axPos val="l"/>
        <c:majorGridlines/>
        <c:numFmt formatCode="0%" sourceLinked="1"/>
        <c:majorTickMark val="none"/>
        <c:tickLblPos val="nextTo"/>
        <c:spPr>
          <a:ln w="9525">
            <a:noFill/>
          </a:ln>
        </c:spPr>
        <c:crossAx val="67820928"/>
        <c:crosses val="autoZero"/>
        <c:crossBetween val="between"/>
      </c:valAx>
      <c:valAx>
        <c:axId val="175905408"/>
        <c:scaling>
          <c:orientation val="minMax"/>
        </c:scaling>
        <c:axPos val="r"/>
        <c:numFmt formatCode="General" sourceLinked="1"/>
        <c:tickLblPos val="nextTo"/>
        <c:crossAx val="175919488"/>
        <c:crosses val="max"/>
        <c:crossBetween val="between"/>
      </c:valAx>
      <c:dateAx>
        <c:axId val="175919488"/>
        <c:scaling>
          <c:orientation val="minMax"/>
        </c:scaling>
        <c:delete val="1"/>
        <c:axPos val="b"/>
        <c:numFmt formatCode="dd\-mmm" sourceLinked="1"/>
        <c:tickLblPos val="none"/>
        <c:crossAx val="175905408"/>
        <c:crosses val="autoZero"/>
        <c:auto val="1"/>
        <c:lblOffset val="100"/>
      </c:dateAx>
    </c:plotArea>
    <c:legend>
      <c:legendPos val="b"/>
      <c:layout/>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numCache>
            </c:numRef>
          </c:val>
        </c:ser>
        <c:gapWidth val="75"/>
        <c:overlap val="-25"/>
        <c:axId val="175934080"/>
        <c:axId val="175948160"/>
      </c:barChart>
      <c:dateAx>
        <c:axId val="175934080"/>
        <c:scaling>
          <c:orientation val="minMax"/>
        </c:scaling>
        <c:axPos val="b"/>
        <c:numFmt formatCode="dd\-mmm" sourceLinked="1"/>
        <c:majorTickMark val="none"/>
        <c:tickLblPos val="nextTo"/>
        <c:crossAx val="175948160"/>
        <c:crosses val="autoZero"/>
        <c:auto val="1"/>
        <c:lblOffset val="100"/>
      </c:dateAx>
      <c:valAx>
        <c:axId val="175948160"/>
        <c:scaling>
          <c:orientation val="minMax"/>
        </c:scaling>
        <c:axPos val="l"/>
        <c:majorGridlines/>
        <c:numFmt formatCode="#,##0" sourceLinked="0"/>
        <c:majorTickMark val="none"/>
        <c:tickLblPos val="nextTo"/>
        <c:spPr>
          <a:ln w="9525">
            <a:noFill/>
          </a:ln>
        </c:spPr>
        <c:crossAx val="1759340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0</c:v>
                </c:pt>
                <c:pt idx="38">
                  <c:v>0</c:v>
                </c:pt>
                <c:pt idx="39">
                  <c:v>0</c:v>
                </c:pt>
              </c:numCache>
            </c:numRef>
          </c:val>
        </c:ser>
        <c:gapWidth val="75"/>
        <c:overlap val="-25"/>
        <c:axId val="180486912"/>
        <c:axId val="180345856"/>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numCache>
            </c:numRef>
          </c:val>
          <c:smooth val="1"/>
        </c:ser>
        <c:marker val="1"/>
        <c:axId val="180342784"/>
        <c:axId val="180344320"/>
      </c:lineChart>
      <c:catAx>
        <c:axId val="180342784"/>
        <c:scaling>
          <c:orientation val="minMax"/>
        </c:scaling>
        <c:axPos val="b"/>
        <c:numFmt formatCode="d/m" sourceLinked="0"/>
        <c:majorTickMark val="none"/>
        <c:tickLblPos val="nextTo"/>
        <c:txPr>
          <a:bodyPr rot="-5400000" vert="horz"/>
          <a:lstStyle/>
          <a:p>
            <a:pPr>
              <a:defRPr/>
            </a:pPr>
            <a:endParaRPr lang="en-US"/>
          </a:p>
        </c:txPr>
        <c:crossAx val="180344320"/>
        <c:crosses val="autoZero"/>
        <c:lblAlgn val="ctr"/>
        <c:lblOffset val="100"/>
      </c:catAx>
      <c:valAx>
        <c:axId val="180344320"/>
        <c:scaling>
          <c:orientation val="minMax"/>
        </c:scaling>
        <c:axPos val="l"/>
        <c:majorGridlines/>
        <c:numFmt formatCode="0%" sourceLinked="1"/>
        <c:majorTickMark val="none"/>
        <c:tickLblPos val="nextTo"/>
        <c:spPr>
          <a:ln w="9525">
            <a:noFill/>
          </a:ln>
        </c:spPr>
        <c:crossAx val="180342784"/>
        <c:crosses val="autoZero"/>
        <c:crossBetween val="between"/>
      </c:valAx>
      <c:valAx>
        <c:axId val="180345856"/>
        <c:scaling>
          <c:orientation val="minMax"/>
        </c:scaling>
        <c:axPos val="r"/>
        <c:numFmt formatCode="#,##0" sourceLinked="1"/>
        <c:tickLblPos val="nextTo"/>
        <c:crossAx val="180486912"/>
        <c:crosses val="max"/>
        <c:crossBetween val="between"/>
      </c:valAx>
      <c:dateAx>
        <c:axId val="180486912"/>
        <c:scaling>
          <c:orientation val="minMax"/>
        </c:scaling>
        <c:delete val="1"/>
        <c:axPos val="b"/>
        <c:numFmt formatCode="dd\-mmm" sourceLinked="1"/>
        <c:tickLblPos val="none"/>
        <c:crossAx val="180345856"/>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numCache>
            </c:numRef>
          </c:val>
        </c:ser>
        <c:gapWidth val="75"/>
        <c:overlap val="-25"/>
        <c:axId val="180492544"/>
        <c:axId val="180531968"/>
      </c:barChart>
      <c:dateAx>
        <c:axId val="180492544"/>
        <c:scaling>
          <c:orientation val="minMax"/>
        </c:scaling>
        <c:axPos val="b"/>
        <c:numFmt formatCode="dd\-mmm" sourceLinked="1"/>
        <c:majorTickMark val="none"/>
        <c:tickLblPos val="nextTo"/>
        <c:crossAx val="180531968"/>
        <c:crosses val="autoZero"/>
        <c:auto val="1"/>
        <c:lblOffset val="100"/>
      </c:dateAx>
      <c:valAx>
        <c:axId val="180531968"/>
        <c:scaling>
          <c:orientation val="minMax"/>
        </c:scaling>
        <c:axPos val="l"/>
        <c:majorGridlines/>
        <c:numFmt formatCode="#,##0" sourceLinked="0"/>
        <c:majorTickMark val="none"/>
        <c:tickLblPos val="nextTo"/>
        <c:spPr>
          <a:ln w="9525">
            <a:noFill/>
          </a:ln>
        </c:spPr>
        <c:crossAx val="180492544"/>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numCache>
            </c:numRef>
          </c:val>
        </c:ser>
        <c:gapWidth val="75"/>
        <c:overlap val="-25"/>
        <c:axId val="180542848"/>
        <c:axId val="181884032"/>
      </c:barChart>
      <c:dateAx>
        <c:axId val="180542848"/>
        <c:scaling>
          <c:orientation val="minMax"/>
        </c:scaling>
        <c:axPos val="b"/>
        <c:numFmt formatCode="dd\-mmm" sourceLinked="1"/>
        <c:majorTickMark val="none"/>
        <c:tickLblPos val="nextTo"/>
        <c:crossAx val="181884032"/>
        <c:crosses val="autoZero"/>
        <c:auto val="1"/>
        <c:lblOffset val="100"/>
      </c:dateAx>
      <c:valAx>
        <c:axId val="181884032"/>
        <c:scaling>
          <c:orientation val="minMax"/>
        </c:scaling>
        <c:axPos val="l"/>
        <c:majorGridlines/>
        <c:numFmt formatCode="#,##0" sourceLinked="0"/>
        <c:majorTickMark val="none"/>
        <c:tickLblPos val="nextTo"/>
        <c:spPr>
          <a:ln w="9525">
            <a:noFill/>
          </a:ln>
        </c:spPr>
        <c:crossAx val="180542848"/>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0</c:v>
                </c:pt>
                <c:pt idx="33">
                  <c:v>0</c:v>
                </c:pt>
                <c:pt idx="34">
                  <c:v>0</c:v>
                </c:pt>
              </c:numCache>
            </c:numRef>
          </c:val>
        </c:ser>
        <c:gapWidth val="75"/>
        <c:overlap val="-25"/>
        <c:axId val="180438144"/>
        <c:axId val="18043635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numCache>
            </c:numRef>
          </c:val>
          <c:smooth val="1"/>
        </c:ser>
        <c:marker val="1"/>
        <c:axId val="180433280"/>
        <c:axId val="180434816"/>
      </c:lineChart>
      <c:catAx>
        <c:axId val="180433280"/>
        <c:scaling>
          <c:orientation val="minMax"/>
        </c:scaling>
        <c:axPos val="b"/>
        <c:numFmt formatCode="d/m" sourceLinked="0"/>
        <c:majorTickMark val="none"/>
        <c:tickLblPos val="nextTo"/>
        <c:txPr>
          <a:bodyPr rot="-5400000" vert="horz"/>
          <a:lstStyle/>
          <a:p>
            <a:pPr>
              <a:defRPr/>
            </a:pPr>
            <a:endParaRPr lang="en-US"/>
          </a:p>
        </c:txPr>
        <c:crossAx val="180434816"/>
        <c:crosses val="autoZero"/>
        <c:lblAlgn val="ctr"/>
        <c:lblOffset val="100"/>
      </c:catAx>
      <c:valAx>
        <c:axId val="180434816"/>
        <c:scaling>
          <c:orientation val="minMax"/>
        </c:scaling>
        <c:axPos val="l"/>
        <c:majorGridlines/>
        <c:numFmt formatCode="0%" sourceLinked="1"/>
        <c:majorTickMark val="none"/>
        <c:tickLblPos val="nextTo"/>
        <c:spPr>
          <a:ln w="9525">
            <a:noFill/>
          </a:ln>
        </c:spPr>
        <c:crossAx val="180433280"/>
        <c:crosses val="autoZero"/>
        <c:crossBetween val="between"/>
      </c:valAx>
      <c:valAx>
        <c:axId val="180436352"/>
        <c:scaling>
          <c:orientation val="minMax"/>
        </c:scaling>
        <c:axPos val="r"/>
        <c:numFmt formatCode="#,##0" sourceLinked="1"/>
        <c:tickLblPos val="nextTo"/>
        <c:crossAx val="180438144"/>
        <c:crosses val="max"/>
        <c:crossBetween val="between"/>
      </c:valAx>
      <c:dateAx>
        <c:axId val="180438144"/>
        <c:scaling>
          <c:orientation val="minMax"/>
        </c:scaling>
        <c:delete val="1"/>
        <c:axPos val="b"/>
        <c:numFmt formatCode="dd\-mmm" sourceLinked="1"/>
        <c:tickLblPos val="none"/>
        <c:crossAx val="180436352"/>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workbookViewId="0">
      <selection activeCell="E40" sqref="E40"/>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c r="C72" s="2">
        <v>111296</v>
      </c>
      <c r="D72" s="2">
        <v>12206</v>
      </c>
      <c r="E72" s="2">
        <v>220</v>
      </c>
      <c r="F72" s="2">
        <v>3463</v>
      </c>
    </row>
    <row r="73" spans="1:8">
      <c r="A73" t="s">
        <v>24</v>
      </c>
      <c r="B73" s="21">
        <v>43928</v>
      </c>
      <c r="C73" s="2">
        <v>115235</v>
      </c>
      <c r="D73" s="2">
        <v>12519</v>
      </c>
      <c r="E73" s="2">
        <v>243</v>
      </c>
      <c r="F73" s="2">
        <v>4046</v>
      </c>
    </row>
    <row r="74" spans="1:8">
      <c r="A74" t="s">
        <v>24</v>
      </c>
      <c r="B74" s="21">
        <v>43929</v>
      </c>
      <c r="C74" s="2">
        <v>120755</v>
      </c>
      <c r="D74" s="2">
        <v>12852</v>
      </c>
      <c r="E74" s="2">
        <v>273</v>
      </c>
      <c r="F74" s="2">
        <v>4512</v>
      </c>
    </row>
    <row r="75" spans="1:8">
      <c r="A75" t="s">
        <v>24</v>
      </c>
      <c r="B75" s="21">
        <v>43930</v>
      </c>
      <c r="C75" s="2">
        <v>126287</v>
      </c>
      <c r="D75" s="2">
        <v>13138</v>
      </c>
      <c r="E75" s="2">
        <v>295</v>
      </c>
      <c r="F75" s="2">
        <v>5240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c r="C120" s="2">
        <v>691461</v>
      </c>
      <c r="D120" s="2">
        <v>128948</v>
      </c>
      <c r="E120" s="2">
        <v>15887</v>
      </c>
    </row>
    <row r="121" spans="1:5">
      <c r="A121" t="s">
        <v>25</v>
      </c>
      <c r="B121" s="21">
        <v>43927</v>
      </c>
      <c r="C121" s="2">
        <v>721732</v>
      </c>
      <c r="D121" s="2">
        <v>132547</v>
      </c>
      <c r="E121" s="2">
        <v>16523</v>
      </c>
    </row>
    <row r="122" spans="1:5">
      <c r="A122" t="s">
        <v>25</v>
      </c>
      <c r="B122" s="21">
        <v>43928</v>
      </c>
      <c r="C122" s="2">
        <v>755445</v>
      </c>
      <c r="D122" s="2">
        <v>135586</v>
      </c>
      <c r="E122" s="2">
        <v>17127</v>
      </c>
    </row>
    <row r="123" spans="1:5">
      <c r="A123" t="s">
        <v>25</v>
      </c>
      <c r="B123" s="21">
        <v>43929</v>
      </c>
      <c r="C123" s="2">
        <v>807125</v>
      </c>
      <c r="D123" s="2">
        <v>139422</v>
      </c>
      <c r="E123" s="2">
        <v>17669</v>
      </c>
    </row>
    <row r="124" spans="1:5">
      <c r="A124" t="s">
        <v>25</v>
      </c>
      <c r="B124" s="21">
        <v>43930</v>
      </c>
      <c r="C124" s="2">
        <v>853369</v>
      </c>
      <c r="D124" s="2">
        <v>143626</v>
      </c>
      <c r="E124" s="2">
        <v>18279</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workbookViewId="0">
      <selection activeCell="M36" sqref="M36:O3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A34" s="8">
        <v>43927</v>
      </c>
      <c r="B34" s="13">
        <v>21</v>
      </c>
      <c r="C34" s="2">
        <f>Data!C72</f>
        <v>111296</v>
      </c>
      <c r="D34" s="2">
        <f t="shared" ref="D34" si="79">C34-C33</f>
        <v>2880</v>
      </c>
      <c r="E34" s="11">
        <f t="shared" ref="E34" si="80">H34/D34</f>
        <v>0.10381944444444445</v>
      </c>
      <c r="G34" s="2">
        <f>Data!D72</f>
        <v>12206</v>
      </c>
      <c r="H34" s="3">
        <f t="shared" ref="H34" si="81">G34-G33</f>
        <v>299</v>
      </c>
      <c r="I34" s="1">
        <f t="shared" ref="I34" si="82">G34/G33-1</f>
        <v>2.5111279079533144E-2</v>
      </c>
      <c r="J34" s="16">
        <f t="shared" ref="J34" si="83">SUM(I30:I34)/5</f>
        <v>3.0966531794513009E-2</v>
      </c>
      <c r="L34">
        <f>Data!E72</f>
        <v>220</v>
      </c>
      <c r="M34">
        <f t="shared" ref="M34" si="84">L34-L33</f>
        <v>16</v>
      </c>
      <c r="N34" s="1">
        <f t="shared" ref="N34" si="85">L34/L33-1</f>
        <v>7.8431372549019551E-2</v>
      </c>
      <c r="O34" s="16">
        <f t="shared" ref="O34" si="86">SUM(N30:N34)/5</f>
        <v>8.5566268660537584E-2</v>
      </c>
    </row>
    <row r="35" spans="1:15">
      <c r="A35" s="8">
        <v>43928</v>
      </c>
      <c r="B35" s="13">
        <v>22</v>
      </c>
      <c r="C35" s="2">
        <f>Data!C73</f>
        <v>115235</v>
      </c>
      <c r="D35" s="2">
        <f t="shared" ref="D35" si="87">C35-C34</f>
        <v>3939</v>
      </c>
      <c r="E35" s="11">
        <f t="shared" ref="E35" si="88">H35/D35</f>
        <v>7.9461792333079456E-2</v>
      </c>
      <c r="G35" s="2">
        <f>Data!D73</f>
        <v>12519</v>
      </c>
      <c r="H35" s="3">
        <f t="shared" ref="H35" si="89">G35-G34</f>
        <v>313</v>
      </c>
      <c r="I35" s="1">
        <f t="shared" ref="I35" si="90">G35/G34-1</f>
        <v>2.5643126331312383E-2</v>
      </c>
      <c r="J35" s="16">
        <f t="shared" ref="J35" si="91">SUM(I31:I35)/5</f>
        <v>2.6841197892677783E-2</v>
      </c>
      <c r="L35">
        <f>Data!E73</f>
        <v>243</v>
      </c>
      <c r="M35">
        <f t="shared" ref="M35" si="92">L35-L34</f>
        <v>23</v>
      </c>
      <c r="N35" s="1">
        <f t="shared" ref="N35" si="93">L35/L34-1</f>
        <v>0.1045454545454545</v>
      </c>
      <c r="O35" s="16">
        <f t="shared" ref="O35" si="94">SUM(N31:N35)/5</f>
        <v>9.0037003405244898E-2</v>
      </c>
    </row>
    <row r="36" spans="1:15">
      <c r="A36" s="8">
        <v>43929</v>
      </c>
      <c r="B36" s="13">
        <v>23</v>
      </c>
      <c r="C36" s="2">
        <f>Data!C74</f>
        <v>120755</v>
      </c>
      <c r="D36" s="2">
        <f t="shared" ref="D36" si="95">C36-C35</f>
        <v>5520</v>
      </c>
      <c r="E36" s="11">
        <f t="shared" ref="E36" si="96">H36/D36</f>
        <v>6.0326086956521738E-2</v>
      </c>
      <c r="G36" s="2">
        <f>Data!D74</f>
        <v>12852</v>
      </c>
      <c r="H36" s="3">
        <f t="shared" ref="H36" si="97">G36-G35</f>
        <v>333</v>
      </c>
      <c r="I36" s="1">
        <f t="shared" ref="I36" si="98">G36/G35-1</f>
        <v>2.6599568655643502E-2</v>
      </c>
      <c r="J36" s="16">
        <f t="shared" ref="J36" si="99">SUM(I32:I36)/5</f>
        <v>2.4574716073519243E-2</v>
      </c>
      <c r="L36">
        <f>Data!E74</f>
        <v>273</v>
      </c>
      <c r="M36">
        <f t="shared" ref="M36" si="100">L36-L35</f>
        <v>30</v>
      </c>
      <c r="N36" s="1">
        <f t="shared" ref="N36" si="101">L36/L35-1</f>
        <v>0.12345679012345689</v>
      </c>
      <c r="O36" s="16">
        <f t="shared" ref="O36" si="102">SUM(N32:N36)/5</f>
        <v>0.10207013358183503</v>
      </c>
    </row>
    <row r="37" spans="1:15">
      <c r="A37" s="8">
        <v>43930</v>
      </c>
      <c r="B37" s="13">
        <v>24</v>
      </c>
      <c r="C37" s="2">
        <f>Data!C75</f>
        <v>126287</v>
      </c>
      <c r="D37" s="2">
        <f t="shared" ref="D37" si="103">C37-C36</f>
        <v>5532</v>
      </c>
      <c r="E37" s="11">
        <f t="shared" ref="E37" si="104">H37/D37</f>
        <v>5.1699204627621113E-2</v>
      </c>
      <c r="G37" s="2">
        <f>Data!D75</f>
        <v>13138</v>
      </c>
      <c r="H37" s="3">
        <f t="shared" ref="H37" si="105">G37-G36</f>
        <v>286</v>
      </c>
      <c r="I37" s="1">
        <f t="shared" ref="I37" si="106">G37/G36-1</f>
        <v>2.2253345782757616E-2</v>
      </c>
      <c r="J37" s="16">
        <f t="shared" ref="J37" si="107">SUM(I33:I37)/5</f>
        <v>2.407062813615881E-2</v>
      </c>
      <c r="L37">
        <f>Data!E75</f>
        <v>295</v>
      </c>
      <c r="M37">
        <f t="shared" ref="M37" si="108">L37-L36</f>
        <v>22</v>
      </c>
      <c r="N37" s="1">
        <f t="shared" ref="N37" si="109">L37/L36-1</f>
        <v>8.0586080586080522E-2</v>
      </c>
      <c r="O37" s="16">
        <f t="shared" ref="O37" si="110">SUM(N33:N37)/5</f>
        <v>9.6758778270479698E-2</v>
      </c>
    </row>
    <row r="38" spans="1:15">
      <c r="A38" s="8">
        <v>43931</v>
      </c>
      <c r="B38" s="13">
        <v>25</v>
      </c>
      <c r="C38" s="2">
        <f>Data!C76</f>
        <v>0</v>
      </c>
      <c r="G38" s="2">
        <f>Data!D76</f>
        <v>0</v>
      </c>
      <c r="L38">
        <f>Data!E76</f>
        <v>0</v>
      </c>
    </row>
    <row r="39" spans="1:15">
      <c r="A39" s="8">
        <v>43932</v>
      </c>
      <c r="B39" s="13">
        <v>26</v>
      </c>
      <c r="C39" s="2">
        <f>Data!C77</f>
        <v>0</v>
      </c>
      <c r="G39" s="2">
        <f>Data!D77</f>
        <v>0</v>
      </c>
      <c r="L39">
        <f>Data!E77</f>
        <v>0</v>
      </c>
    </row>
    <row r="40" spans="1:15">
      <c r="A40" s="8">
        <v>43933</v>
      </c>
      <c r="B40" s="13">
        <v>27</v>
      </c>
      <c r="C40" s="2">
        <f>Data!C78</f>
        <v>0</v>
      </c>
      <c r="G40" s="2">
        <f>Data!D78</f>
        <v>0</v>
      </c>
      <c r="L40">
        <f>Data!E78</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tabSelected="1" workbookViewId="0">
      <selection activeCell="N46" sqref="N4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0</v>
      </c>
      <c r="G43" s="2">
        <f>Data!D40</f>
        <v>0</v>
      </c>
      <c r="L43" s="2">
        <f>Data!E40</f>
        <v>0</v>
      </c>
    </row>
    <row r="44" spans="1:15">
      <c r="A44" s="8">
        <v>43932</v>
      </c>
      <c r="B44" s="13">
        <f t="shared" si="16"/>
        <v>19</v>
      </c>
      <c r="C44" s="2">
        <f>Data!C41</f>
        <v>0</v>
      </c>
      <c r="G44" s="2">
        <f>Data!D41</f>
        <v>0</v>
      </c>
      <c r="L44" s="2">
        <f>Data!E41</f>
        <v>0</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9" workbookViewId="0">
      <selection activeCell="M50" sqref="M50:O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691461</v>
      </c>
      <c r="D47" s="2">
        <f t="shared" ref="D47" si="60">C47-C46</f>
        <v>34237</v>
      </c>
      <c r="E47" s="11">
        <f t="shared" ref="E47" si="61">H47/D47</f>
        <v>0.12606244706019804</v>
      </c>
      <c r="G47" s="2">
        <f>Data!D120</f>
        <v>128948</v>
      </c>
      <c r="H47" s="3">
        <f t="shared" ref="H47" si="62">G47-G46</f>
        <v>4316</v>
      </c>
      <c r="I47" s="1">
        <f t="shared" ref="I47" si="63">G47/G46-1</f>
        <v>3.4629950574491364E-2</v>
      </c>
      <c r="J47" s="16">
        <f t="shared" ref="J47" si="64">SUM(I43:I47)/5</f>
        <v>4.0031581457955892E-2</v>
      </c>
      <c r="K47"/>
      <c r="L47" s="2">
        <f>Data!E120</f>
        <v>15887</v>
      </c>
      <c r="M47">
        <f t="shared" ref="M47" si="65">L47-L46</f>
        <v>525</v>
      </c>
      <c r="N47" s="1">
        <f t="shared" ref="N47" si="66">L47/L46-1</f>
        <v>3.4175237599270991E-2</v>
      </c>
      <c r="O47" s="16">
        <f t="shared" ref="O47" si="67">SUM(N43:N47)/5</f>
        <v>5.0375976944255239E-2</v>
      </c>
      <c r="P47"/>
    </row>
    <row r="48" spans="1:16">
      <c r="A48" s="8">
        <v>43927</v>
      </c>
      <c r="B48" s="13">
        <v>27</v>
      </c>
      <c r="C48" s="2">
        <f>Data!C121</f>
        <v>721732</v>
      </c>
      <c r="D48" s="2">
        <f t="shared" ref="D48:D49" si="68">C48-C47</f>
        <v>30271</v>
      </c>
      <c r="E48" s="11">
        <f t="shared" ref="E48:E49" si="69">H48/D48</f>
        <v>0.11889266955171617</v>
      </c>
      <c r="G48" s="2">
        <f>Data!D121</f>
        <v>132547</v>
      </c>
      <c r="H48" s="3">
        <f t="shared" ref="H48:H49" si="70">G48-G47</f>
        <v>3599</v>
      </c>
      <c r="I48" s="1">
        <f t="shared" ref="I48:I49" si="71">G48/G47-1</f>
        <v>2.7910475540527946E-2</v>
      </c>
      <c r="J48" s="16">
        <f t="shared" ref="J48:J49" si="72">SUM(I44:I48)/5</f>
        <v>3.6928363464487468E-2</v>
      </c>
      <c r="L48" s="2">
        <f>Data!E121</f>
        <v>16523</v>
      </c>
      <c r="M48">
        <f t="shared" ref="M48:M49" si="73">L48-L47</f>
        <v>636</v>
      </c>
      <c r="N48" s="1">
        <f t="shared" ref="N48:N49" si="74">L48/L47-1</f>
        <v>4.0032731163844648E-2</v>
      </c>
      <c r="O48" s="16">
        <f t="shared" ref="O48:O49" si="75">SUM(N44:N48)/5</f>
        <v>4.6683134699393003E-2</v>
      </c>
    </row>
    <row r="49" spans="1:15">
      <c r="A49" s="8">
        <v>43928</v>
      </c>
      <c r="B49" s="13">
        <v>27</v>
      </c>
      <c r="C49" s="2">
        <f>Data!C122</f>
        <v>755445</v>
      </c>
      <c r="D49" s="2">
        <f t="shared" si="68"/>
        <v>33713</v>
      </c>
      <c r="E49" s="11">
        <f t="shared" si="69"/>
        <v>9.0143268175481267E-2</v>
      </c>
      <c r="G49" s="2">
        <f>Data!D122</f>
        <v>135586</v>
      </c>
      <c r="H49" s="3">
        <f t="shared" si="70"/>
        <v>3039</v>
      </c>
      <c r="I49" s="1">
        <f t="shared" si="71"/>
        <v>2.2927716206326831E-2</v>
      </c>
      <c r="J49" s="16">
        <f t="shared" si="72"/>
        <v>3.3070692206865225E-2</v>
      </c>
      <c r="L49" s="2">
        <f>Data!E122</f>
        <v>17127</v>
      </c>
      <c r="M49">
        <f t="shared" si="73"/>
        <v>604</v>
      </c>
      <c r="N49" s="1">
        <f t="shared" si="74"/>
        <v>3.6555105005144251E-2</v>
      </c>
      <c r="O49" s="16">
        <f t="shared" si="75"/>
        <v>4.243961370118203E-2</v>
      </c>
    </row>
    <row r="50" spans="1:15">
      <c r="A50" s="8">
        <v>43929</v>
      </c>
      <c r="B50" s="13">
        <v>27</v>
      </c>
      <c r="C50" s="2">
        <f>Data!C123</f>
        <v>807125</v>
      </c>
      <c r="D50" s="2">
        <f t="shared" ref="D50" si="76">C50-C49</f>
        <v>51680</v>
      </c>
      <c r="E50" s="11">
        <f t="shared" ref="E50" si="77">H50/D50</f>
        <v>7.4226006191950467E-2</v>
      </c>
      <c r="G50" s="2">
        <f>Data!D123</f>
        <v>139422</v>
      </c>
      <c r="H50" s="3">
        <f t="shared" ref="H50" si="78">G50-G49</f>
        <v>3836</v>
      </c>
      <c r="I50" s="1">
        <f t="shared" ref="I50" si="79">G50/G49-1</f>
        <v>2.8292006549348825E-2</v>
      </c>
      <c r="J50" s="16">
        <f t="shared" ref="J50" si="80">SUM(I46:I50)/5</f>
        <v>3.0771925123267339E-2</v>
      </c>
      <c r="L50" s="2">
        <f>Data!E123</f>
        <v>17669</v>
      </c>
      <c r="M50">
        <f t="shared" ref="M50" si="81">L50-L49</f>
        <v>542</v>
      </c>
      <c r="N50" s="1">
        <f t="shared" ref="N50" si="82">L50/L49-1</f>
        <v>3.1645939160390046E-2</v>
      </c>
      <c r="O50" s="16">
        <f t="shared" ref="O50" si="83">SUM(N46:N50)/5</f>
        <v>3.7759099772570123E-2</v>
      </c>
    </row>
    <row r="51" spans="1:15">
      <c r="A51" s="8">
        <v>43930</v>
      </c>
      <c r="B51" s="13">
        <v>27</v>
      </c>
      <c r="C51" s="2">
        <f>Data!C124</f>
        <v>853369</v>
      </c>
      <c r="D51" s="2">
        <f t="shared" ref="D51" si="84">C51-C50</f>
        <v>46244</v>
      </c>
      <c r="E51" s="11">
        <f t="shared" ref="E51" si="85">H51/D51</f>
        <v>9.0909090909090912E-2</v>
      </c>
      <c r="G51" s="2">
        <f>Data!D124</f>
        <v>143626</v>
      </c>
      <c r="H51" s="3">
        <f t="shared" ref="H51" si="86">G51-G50</f>
        <v>4204</v>
      </c>
      <c r="I51" s="1">
        <f t="shared" ref="I51" si="87">G51/G50-1</f>
        <v>3.0153060492605244E-2</v>
      </c>
      <c r="J51" s="16">
        <f t="shared" ref="J51" si="88">SUM(I47:I51)/5</f>
        <v>2.8782641872660043E-2</v>
      </c>
      <c r="L51" s="2">
        <f>Data!E124</f>
        <v>18279</v>
      </c>
      <c r="M51">
        <f t="shared" ref="M51" si="89">L51-L50</f>
        <v>610</v>
      </c>
      <c r="N51" s="1">
        <f t="shared" ref="N51" si="90">L51/L50-1</f>
        <v>3.4523742147263503E-2</v>
      </c>
      <c r="O51" s="16">
        <f t="shared" ref="O51" si="91">SUM(N47:N51)/5</f>
        <v>3.5386551015182691E-2</v>
      </c>
    </row>
    <row r="52" spans="1:15">
      <c r="A52" s="8">
        <v>43931</v>
      </c>
      <c r="B52" s="13">
        <v>27</v>
      </c>
      <c r="C52" s="2">
        <f>Data!C125</f>
        <v>0</v>
      </c>
      <c r="G52" s="2">
        <f>Data!D125</f>
        <v>0</v>
      </c>
      <c r="L52" s="2">
        <f>Data!E125</f>
        <v>0</v>
      </c>
    </row>
    <row r="53" spans="1:15">
      <c r="A53" s="8">
        <v>43932</v>
      </c>
      <c r="B53" s="13">
        <v>27</v>
      </c>
      <c r="C53" s="2">
        <f>Data!C126</f>
        <v>0</v>
      </c>
      <c r="G53" s="2">
        <f>Data!D126</f>
        <v>0</v>
      </c>
      <c r="L53" s="2">
        <f>Data!E126</f>
        <v>0</v>
      </c>
    </row>
    <row r="54" spans="1:15">
      <c r="A54" s="8">
        <v>43933</v>
      </c>
      <c r="B54" s="13">
        <v>27</v>
      </c>
      <c r="C54" s="2">
        <f>Data!C127</f>
        <v>0</v>
      </c>
      <c r="G54" s="2">
        <f>Data!D127</f>
        <v>0</v>
      </c>
      <c r="L54" s="2">
        <f>Data!E127</f>
        <v>0</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2020-04-09T16:42:01Z</dcterms:modified>
</cp:coreProperties>
</file>