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activeTab="2"/>
  </bookViews>
  <sheets>
    <sheet name="Data" sheetId="6" r:id="rId1"/>
    <sheet name="Austria" sheetId="1" r:id="rId2"/>
    <sheet name="UK" sheetId="4" r:id="rId3"/>
    <sheet name="Italy" sheetId="5" r:id="rId4"/>
    <sheet name="Sheet2" sheetId="2" r:id="rId5"/>
    <sheet name="Sheet3" sheetId="3" r:id="rId6"/>
  </sheets>
  <calcPr calcId="125725"/>
</workbook>
</file>

<file path=xl/calcChain.xml><?xml version="1.0" encoding="utf-8"?>
<calcChain xmlns="http://schemas.openxmlformats.org/spreadsheetml/2006/main">
  <c r="M41" i="5"/>
  <c r="N41"/>
  <c r="O41" s="1"/>
  <c r="H41"/>
  <c r="I41"/>
  <c r="J41" s="1"/>
  <c r="D41"/>
  <c r="M28" i="1"/>
  <c r="N28"/>
  <c r="O28" s="1"/>
  <c r="H28"/>
  <c r="I28"/>
  <c r="J28" s="1"/>
  <c r="D28"/>
  <c r="C28"/>
  <c r="O11" i="4"/>
  <c r="O12"/>
  <c r="O13"/>
  <c r="O14"/>
  <c r="O15"/>
  <c r="O16"/>
  <c r="O17"/>
  <c r="L6"/>
  <c r="L7"/>
  <c r="M7"/>
  <c r="L8"/>
  <c r="M8" s="1"/>
  <c r="L9"/>
  <c r="N9" s="1"/>
  <c r="L10"/>
  <c r="N10" s="1"/>
  <c r="L11"/>
  <c r="M11"/>
  <c r="L12"/>
  <c r="M12" s="1"/>
  <c r="N12"/>
  <c r="L13"/>
  <c r="N13" s="1"/>
  <c r="L14"/>
  <c r="N14" s="1"/>
  <c r="G6"/>
  <c r="G7"/>
  <c r="I7" s="1"/>
  <c r="G8"/>
  <c r="I8" s="1"/>
  <c r="G9"/>
  <c r="I9" s="1"/>
  <c r="G10"/>
  <c r="I10" s="1"/>
  <c r="G11"/>
  <c r="I11" s="1"/>
  <c r="G12"/>
  <c r="I12" s="1"/>
  <c r="G13"/>
  <c r="I13" s="1"/>
  <c r="G14"/>
  <c r="I14" s="1"/>
  <c r="G15"/>
  <c r="I15" s="1"/>
  <c r="D7"/>
  <c r="D8"/>
  <c r="D9"/>
  <c r="D10"/>
  <c r="D11"/>
  <c r="C6"/>
  <c r="C7"/>
  <c r="C8"/>
  <c r="C9"/>
  <c r="C10"/>
  <c r="M40" i="5"/>
  <c r="N40"/>
  <c r="O40" s="1"/>
  <c r="H40"/>
  <c r="I40"/>
  <c r="J40" s="1"/>
  <c r="D40"/>
  <c r="C40"/>
  <c r="M27" i="1"/>
  <c r="N27"/>
  <c r="O27" s="1"/>
  <c r="H27"/>
  <c r="I27"/>
  <c r="J27" s="1"/>
  <c r="D27"/>
  <c r="L7" i="5"/>
  <c r="N7" s="1"/>
  <c r="L8"/>
  <c r="N9" s="1"/>
  <c r="L9"/>
  <c r="N10" s="1"/>
  <c r="L10"/>
  <c r="L11"/>
  <c r="M11" s="1"/>
  <c r="L12"/>
  <c r="N13" s="1"/>
  <c r="L13"/>
  <c r="N14" s="1"/>
  <c r="L14"/>
  <c r="L15"/>
  <c r="M15" s="1"/>
  <c r="L16"/>
  <c r="N17" s="1"/>
  <c r="L17"/>
  <c r="N18" s="1"/>
  <c r="L18"/>
  <c r="L19"/>
  <c r="N20" s="1"/>
  <c r="L20"/>
  <c r="N21" s="1"/>
  <c r="L21"/>
  <c r="N22" s="1"/>
  <c r="L22"/>
  <c r="L23"/>
  <c r="M23" s="1"/>
  <c r="L24"/>
  <c r="L25"/>
  <c r="N26" s="1"/>
  <c r="L26"/>
  <c r="L27"/>
  <c r="M27" s="1"/>
  <c r="L28"/>
  <c r="L29"/>
  <c r="L30"/>
  <c r="L31"/>
  <c r="M31" s="1"/>
  <c r="L32"/>
  <c r="L33"/>
  <c r="L34"/>
  <c r="L35"/>
  <c r="M35" s="1"/>
  <c r="L36"/>
  <c r="N37" s="1"/>
  <c r="L37"/>
  <c r="L38"/>
  <c r="L39"/>
  <c r="N39" s="1"/>
  <c r="L40"/>
  <c r="L41"/>
  <c r="L42"/>
  <c r="L43"/>
  <c r="L44"/>
  <c r="L45"/>
  <c r="L46"/>
  <c r="L47"/>
  <c r="L6"/>
  <c r="G7"/>
  <c r="I8" s="1"/>
  <c r="G8"/>
  <c r="G9"/>
  <c r="I10" s="1"/>
  <c r="G10"/>
  <c r="H11" s="1"/>
  <c r="G11"/>
  <c r="H12" s="1"/>
  <c r="G12"/>
  <c r="G13"/>
  <c r="I13" s="1"/>
  <c r="G14"/>
  <c r="G15"/>
  <c r="I16" s="1"/>
  <c r="G16"/>
  <c r="G17"/>
  <c r="H17" s="1"/>
  <c r="G18"/>
  <c r="G19"/>
  <c r="H20" s="1"/>
  <c r="G20"/>
  <c r="G21"/>
  <c r="I21" s="1"/>
  <c r="G22"/>
  <c r="I23" s="1"/>
  <c r="G23"/>
  <c r="H24" s="1"/>
  <c r="G24"/>
  <c r="G25"/>
  <c r="H25" s="1"/>
  <c r="G26"/>
  <c r="G27"/>
  <c r="I28" s="1"/>
  <c r="G28"/>
  <c r="G29"/>
  <c r="H29" s="1"/>
  <c r="G30"/>
  <c r="G31"/>
  <c r="H32" s="1"/>
  <c r="G32"/>
  <c r="G33"/>
  <c r="H33" s="1"/>
  <c r="G34"/>
  <c r="G35"/>
  <c r="I36" s="1"/>
  <c r="G36"/>
  <c r="G37"/>
  <c r="I37" s="1"/>
  <c r="G38"/>
  <c r="H39" s="1"/>
  <c r="G39"/>
  <c r="G40"/>
  <c r="G41"/>
  <c r="G42"/>
  <c r="G43"/>
  <c r="G44"/>
  <c r="G45"/>
  <c r="G46"/>
  <c r="G47"/>
  <c r="G6"/>
  <c r="C7"/>
  <c r="D7" s="1"/>
  <c r="C8"/>
  <c r="C9"/>
  <c r="D10" s="1"/>
  <c r="C10"/>
  <c r="C11"/>
  <c r="D11" s="1"/>
  <c r="C12"/>
  <c r="C13"/>
  <c r="D14" s="1"/>
  <c r="C14"/>
  <c r="C15"/>
  <c r="D15" s="1"/>
  <c r="C16"/>
  <c r="C17"/>
  <c r="D18" s="1"/>
  <c r="C18"/>
  <c r="C19"/>
  <c r="D19" s="1"/>
  <c r="C20"/>
  <c r="C21"/>
  <c r="D22" s="1"/>
  <c r="C22"/>
  <c r="C23"/>
  <c r="D23" s="1"/>
  <c r="C24"/>
  <c r="C25"/>
  <c r="D26" s="1"/>
  <c r="C26"/>
  <c r="C27"/>
  <c r="D27" s="1"/>
  <c r="C28"/>
  <c r="C29"/>
  <c r="D30" s="1"/>
  <c r="C30"/>
  <c r="C31"/>
  <c r="D31" s="1"/>
  <c r="C32"/>
  <c r="C33"/>
  <c r="D34" s="1"/>
  <c r="C34"/>
  <c r="C35"/>
  <c r="D35" s="1"/>
  <c r="C36"/>
  <c r="C37"/>
  <c r="D38" s="1"/>
  <c r="C38"/>
  <c r="C39"/>
  <c r="D39" s="1"/>
  <c r="C41"/>
  <c r="C42"/>
  <c r="C43"/>
  <c r="C44"/>
  <c r="C45"/>
  <c r="C46"/>
  <c r="C47"/>
  <c r="C6"/>
  <c r="D6" s="1"/>
  <c r="E6" s="1"/>
  <c r="L7" i="1"/>
  <c r="M8" s="1"/>
  <c r="L8"/>
  <c r="L9"/>
  <c r="M10" s="1"/>
  <c r="L10"/>
  <c r="L11"/>
  <c r="N12" s="1"/>
  <c r="L12"/>
  <c r="L13"/>
  <c r="M13" s="1"/>
  <c r="L14"/>
  <c r="M15" s="1"/>
  <c r="L15"/>
  <c r="N16" s="1"/>
  <c r="L16"/>
  <c r="L17"/>
  <c r="N17" s="1"/>
  <c r="L18"/>
  <c r="L19"/>
  <c r="N20" s="1"/>
  <c r="L20"/>
  <c r="L21"/>
  <c r="M22" s="1"/>
  <c r="L22"/>
  <c r="L23"/>
  <c r="N24" s="1"/>
  <c r="L24"/>
  <c r="L25"/>
  <c r="N25" s="1"/>
  <c r="L26"/>
  <c r="L27"/>
  <c r="L28"/>
  <c r="L29"/>
  <c r="L30"/>
  <c r="L31"/>
  <c r="L32"/>
  <c r="L33"/>
  <c r="L34"/>
  <c r="L6"/>
  <c r="G7"/>
  <c r="G8"/>
  <c r="H8" s="1"/>
  <c r="G9"/>
  <c r="I10" s="1"/>
  <c r="G10"/>
  <c r="I11" s="1"/>
  <c r="G11"/>
  <c r="G12"/>
  <c r="H12" s="1"/>
  <c r="G13"/>
  <c r="H14" s="1"/>
  <c r="G14"/>
  <c r="H15" s="1"/>
  <c r="G15"/>
  <c r="G16"/>
  <c r="H16" s="1"/>
  <c r="G17"/>
  <c r="I18" s="1"/>
  <c r="G18"/>
  <c r="H19" s="1"/>
  <c r="G19"/>
  <c r="G20"/>
  <c r="I20" s="1"/>
  <c r="G21"/>
  <c r="G22"/>
  <c r="I23" s="1"/>
  <c r="G23"/>
  <c r="G24"/>
  <c r="I24" s="1"/>
  <c r="G25"/>
  <c r="G26"/>
  <c r="G27"/>
  <c r="G28"/>
  <c r="G29"/>
  <c r="G30"/>
  <c r="G31"/>
  <c r="G32"/>
  <c r="G33"/>
  <c r="G6"/>
  <c r="H7" s="1"/>
  <c r="C7"/>
  <c r="C8"/>
  <c r="D8" s="1"/>
  <c r="C9"/>
  <c r="C10"/>
  <c r="C11"/>
  <c r="C12"/>
  <c r="D12" s="1"/>
  <c r="C13"/>
  <c r="D14" s="1"/>
  <c r="C14"/>
  <c r="D15" s="1"/>
  <c r="C15"/>
  <c r="C16"/>
  <c r="D16" s="1"/>
  <c r="C17"/>
  <c r="C18"/>
  <c r="D19" s="1"/>
  <c r="C19"/>
  <c r="C20"/>
  <c r="D20" s="1"/>
  <c r="C21"/>
  <c r="C22"/>
  <c r="D23" s="1"/>
  <c r="C23"/>
  <c r="C24"/>
  <c r="D24" s="1"/>
  <c r="C25"/>
  <c r="C26"/>
  <c r="C27"/>
  <c r="C29"/>
  <c r="C30"/>
  <c r="C31"/>
  <c r="C32"/>
  <c r="C33"/>
  <c r="C6"/>
  <c r="D7" s="1"/>
  <c r="N15" i="4"/>
  <c r="L15"/>
  <c r="L16"/>
  <c r="L17"/>
  <c r="L18"/>
  <c r="L19"/>
  <c r="L20"/>
  <c r="L21"/>
  <c r="L22"/>
  <c r="M23" s="1"/>
  <c r="L23"/>
  <c r="L24"/>
  <c r="L25"/>
  <c r="L26"/>
  <c r="L27"/>
  <c r="L28"/>
  <c r="L29"/>
  <c r="L30"/>
  <c r="M31" s="1"/>
  <c r="L31"/>
  <c r="L32"/>
  <c r="L33"/>
  <c r="L34"/>
  <c r="L35"/>
  <c r="L36"/>
  <c r="L37"/>
  <c r="L38"/>
  <c r="G16"/>
  <c r="G17"/>
  <c r="G18"/>
  <c r="G19"/>
  <c r="G20"/>
  <c r="G21"/>
  <c r="G22"/>
  <c r="G23"/>
  <c r="G24"/>
  <c r="G25"/>
  <c r="G26"/>
  <c r="G27"/>
  <c r="G28"/>
  <c r="G29"/>
  <c r="G30"/>
  <c r="G31"/>
  <c r="G32"/>
  <c r="G33"/>
  <c r="G34"/>
  <c r="G35"/>
  <c r="G36"/>
  <c r="G37"/>
  <c r="G38"/>
  <c r="C12"/>
  <c r="C13"/>
  <c r="C14"/>
  <c r="C15"/>
  <c r="C16"/>
  <c r="D16" s="1"/>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E41" i="5" l="1"/>
  <c r="E28" i="1"/>
  <c r="M14" i="4"/>
  <c r="N11"/>
  <c r="M10"/>
  <c r="M6"/>
  <c r="M13"/>
  <c r="M9"/>
  <c r="J15"/>
  <c r="J11"/>
  <c r="J12"/>
  <c r="J13"/>
  <c r="J14"/>
  <c r="E7"/>
  <c r="H15"/>
  <c r="H14"/>
  <c r="H13"/>
  <c r="H12"/>
  <c r="H11"/>
  <c r="E11" s="1"/>
  <c r="H10"/>
  <c r="H9"/>
  <c r="E9" s="1"/>
  <c r="H8"/>
  <c r="E8" s="1"/>
  <c r="H7"/>
  <c r="E10"/>
  <c r="D28"/>
  <c r="D24"/>
  <c r="E24" s="1"/>
  <c r="D20"/>
  <c r="I28"/>
  <c r="N24"/>
  <c r="N16"/>
  <c r="D29"/>
  <c r="D21"/>
  <c r="D17"/>
  <c r="D13"/>
  <c r="I29"/>
  <c r="H21"/>
  <c r="H17"/>
  <c r="E17" s="1"/>
  <c r="M21"/>
  <c r="M17"/>
  <c r="D25"/>
  <c r="H24"/>
  <c r="H20"/>
  <c r="D32"/>
  <c r="M32"/>
  <c r="D31"/>
  <c r="I27"/>
  <c r="H19"/>
  <c r="I32"/>
  <c r="N32"/>
  <c r="H32"/>
  <c r="I26"/>
  <c r="N30"/>
  <c r="N26"/>
  <c r="E32"/>
  <c r="E40" i="5"/>
  <c r="E27" i="1"/>
  <c r="I7"/>
  <c r="I39" i="5"/>
  <c r="M16" i="4"/>
  <c r="I35" i="5"/>
  <c r="J38" s="1"/>
  <c r="D25"/>
  <c r="E25" s="1"/>
  <c r="N31" i="4"/>
  <c r="H11" i="1"/>
  <c r="H28" i="4"/>
  <c r="E28" s="1"/>
  <c r="N18"/>
  <c r="N26" i="1"/>
  <c r="D22"/>
  <c r="I20" i="4"/>
  <c r="H30" i="5"/>
  <c r="E30" s="1"/>
  <c r="I38"/>
  <c r="H37"/>
  <c r="I17"/>
  <c r="H18" i="1"/>
  <c r="M11"/>
  <c r="D33" i="5"/>
  <c r="E33" s="1"/>
  <c r="H31"/>
  <c r="E31" s="1"/>
  <c r="M24" i="4"/>
  <c r="I27" i="5"/>
  <c r="I32"/>
  <c r="D37"/>
  <c r="H19"/>
  <c r="H34"/>
  <c r="E34" s="1"/>
  <c r="N16"/>
  <c r="H9"/>
  <c r="D14" i="4"/>
  <c r="H30"/>
  <c r="D9" i="1"/>
  <c r="I21"/>
  <c r="M26"/>
  <c r="N10"/>
  <c r="D36" i="5"/>
  <c r="D32"/>
  <c r="E32" s="1"/>
  <c r="D28"/>
  <c r="I34"/>
  <c r="I30"/>
  <c r="I26"/>
  <c r="H18"/>
  <c r="E18" s="1"/>
  <c r="I14"/>
  <c r="I22"/>
  <c r="H26"/>
  <c r="E26" s="1"/>
  <c r="D29"/>
  <c r="E29" s="1"/>
  <c r="I31"/>
  <c r="H15"/>
  <c r="E15" s="1"/>
  <c r="I19" i="1"/>
  <c r="I24" i="4"/>
  <c r="N23" i="1"/>
  <c r="N35" i="5"/>
  <c r="H16"/>
  <c r="I9"/>
  <c r="N18" i="1"/>
  <c r="N17" i="4"/>
  <c r="M26"/>
  <c r="H22" i="5"/>
  <c r="H38"/>
  <c r="E38" s="1"/>
  <c r="M19"/>
  <c r="H10"/>
  <c r="E10" s="1"/>
  <c r="I18"/>
  <c r="D21" i="1"/>
  <c r="D13"/>
  <c r="I17"/>
  <c r="J21" s="1"/>
  <c r="M14"/>
  <c r="D24" i="5"/>
  <c r="E24" s="1"/>
  <c r="D20"/>
  <c r="E20" s="1"/>
  <c r="D16"/>
  <c r="D12"/>
  <c r="E12" s="1"/>
  <c r="D8"/>
  <c r="M7"/>
  <c r="N32"/>
  <c r="N28"/>
  <c r="M24"/>
  <c r="M17" i="1"/>
  <c r="M15" i="4"/>
  <c r="N25"/>
  <c r="M25" i="1"/>
  <c r="I25" i="5"/>
  <c r="I29"/>
  <c r="I33"/>
  <c r="M39"/>
  <c r="N24"/>
  <c r="N8"/>
  <c r="O10" s="1"/>
  <c r="I31" i="4"/>
  <c r="M27"/>
  <c r="M19"/>
  <c r="D18" i="1"/>
  <c r="E18" s="1"/>
  <c r="D10"/>
  <c r="N11"/>
  <c r="D21" i="5"/>
  <c r="D17"/>
  <c r="E17" s="1"/>
  <c r="D13"/>
  <c r="D9"/>
  <c r="H35"/>
  <c r="E35" s="1"/>
  <c r="H27"/>
  <c r="E27" s="1"/>
  <c r="H23"/>
  <c r="M37"/>
  <c r="M33"/>
  <c r="N29"/>
  <c r="M25"/>
  <c r="I15" i="1"/>
  <c r="D11"/>
  <c r="H17"/>
  <c r="M20"/>
  <c r="N19" i="4"/>
  <c r="N23"/>
  <c r="N27"/>
  <c r="N27" i="5"/>
  <c r="N38"/>
  <c r="N12"/>
  <c r="H14"/>
  <c r="E14" s="1"/>
  <c r="H8"/>
  <c r="E8" s="1"/>
  <c r="I24"/>
  <c r="I20"/>
  <c r="I12"/>
  <c r="M38"/>
  <c r="M34"/>
  <c r="N30"/>
  <c r="M26"/>
  <c r="N23"/>
  <c r="N19"/>
  <c r="O21" s="1"/>
  <c r="N15"/>
  <c r="N11"/>
  <c r="N25"/>
  <c r="N36"/>
  <c r="M36"/>
  <c r="M28"/>
  <c r="M20"/>
  <c r="M12"/>
  <c r="M29"/>
  <c r="M21"/>
  <c r="M13"/>
  <c r="N31"/>
  <c r="N33"/>
  <c r="M30"/>
  <c r="M22"/>
  <c r="M14"/>
  <c r="M32"/>
  <c r="M16"/>
  <c r="M8"/>
  <c r="M17"/>
  <c r="M9"/>
  <c r="N34"/>
  <c r="M18"/>
  <c r="M10"/>
  <c r="E11"/>
  <c r="I7"/>
  <c r="H28"/>
  <c r="H36"/>
  <c r="I15"/>
  <c r="E19"/>
  <c r="H21"/>
  <c r="H13"/>
  <c r="I19"/>
  <c r="I11"/>
  <c r="H7"/>
  <c r="E7" s="1"/>
  <c r="E39"/>
  <c r="I8" i="1"/>
  <c r="N13"/>
  <c r="N22"/>
  <c r="O26" s="1"/>
  <c r="D30" i="4"/>
  <c r="H26"/>
  <c r="I25" i="1"/>
  <c r="I12"/>
  <c r="N14"/>
  <c r="D17"/>
  <c r="H9"/>
  <c r="M18"/>
  <c r="M9"/>
  <c r="H23" i="4"/>
  <c r="M25"/>
  <c r="H23" i="1"/>
  <c r="E23" s="1"/>
  <c r="H24"/>
  <c r="E24" s="1"/>
  <c r="I26"/>
  <c r="D23" i="4"/>
  <c r="D15"/>
  <c r="H26" i="1"/>
  <c r="I14"/>
  <c r="H21"/>
  <c r="E21" s="1"/>
  <c r="H10"/>
  <c r="E10" s="1"/>
  <c r="M19"/>
  <c r="I16" i="4"/>
  <c r="I19"/>
  <c r="H22"/>
  <c r="N28"/>
  <c r="D22"/>
  <c r="N19" i="1"/>
  <c r="H13"/>
  <c r="M21"/>
  <c r="M12"/>
  <c r="M18" i="4"/>
  <c r="I21"/>
  <c r="D26"/>
  <c r="D18"/>
  <c r="H31"/>
  <c r="E31" s="1"/>
  <c r="I22"/>
  <c r="D26" i="1"/>
  <c r="N21"/>
  <c r="I22"/>
  <c r="M28" i="4"/>
  <c r="M20"/>
  <c r="M16" i="1"/>
  <c r="N15"/>
  <c r="M7"/>
  <c r="M24"/>
  <c r="M23"/>
  <c r="I13"/>
  <c r="H25"/>
  <c r="I16"/>
  <c r="H20"/>
  <c r="E20" s="1"/>
  <c r="H22"/>
  <c r="I9"/>
  <c r="H6"/>
  <c r="E16"/>
  <c r="D25"/>
  <c r="N20" i="4"/>
  <c r="N22"/>
  <c r="M29"/>
  <c r="M22"/>
  <c r="N29"/>
  <c r="M30"/>
  <c r="N21"/>
  <c r="I18"/>
  <c r="I25"/>
  <c r="I30"/>
  <c r="J32" s="1"/>
  <c r="H18"/>
  <c r="H25"/>
  <c r="H27"/>
  <c r="H16"/>
  <c r="E16" s="1"/>
  <c r="I23"/>
  <c r="I17"/>
  <c r="H29"/>
  <c r="E29" s="1"/>
  <c r="D27"/>
  <c r="D19"/>
  <c r="E19" s="1"/>
  <c r="D12"/>
  <c r="E22" i="5"/>
  <c r="E23"/>
  <c r="E8" i="1"/>
  <c r="E19"/>
  <c r="E12"/>
  <c r="E14"/>
  <c r="E15"/>
  <c r="E7"/>
  <c r="E21" i="4"/>
  <c r="E20"/>
  <c r="E13"/>
  <c r="E12" l="1"/>
  <c r="E25"/>
  <c r="O32"/>
  <c r="J27"/>
  <c r="E23"/>
  <c r="J37" i="5"/>
  <c r="J39"/>
  <c r="E11" i="1"/>
  <c r="O16" i="5"/>
  <c r="J17"/>
  <c r="E21"/>
  <c r="E28"/>
  <c r="E30" i="4"/>
  <c r="J28" i="5"/>
  <c r="O19" i="4"/>
  <c r="J34" i="5"/>
  <c r="E9" i="1"/>
  <c r="J36" i="5"/>
  <c r="E37"/>
  <c r="E22" i="1"/>
  <c r="E16" i="5"/>
  <c r="J24" i="1"/>
  <c r="E36" i="5"/>
  <c r="J13"/>
  <c r="O38"/>
  <c r="O14" i="1"/>
  <c r="O17" i="5"/>
  <c r="O34"/>
  <c r="J23" i="1"/>
  <c r="O22" i="4"/>
  <c r="J26" i="1"/>
  <c r="O13" i="5"/>
  <c r="O28" i="4"/>
  <c r="O33" i="5"/>
  <c r="E14" i="4"/>
  <c r="E26" i="1"/>
  <c r="E22" i="4"/>
  <c r="J21" i="5"/>
  <c r="O18"/>
  <c r="O30"/>
  <c r="E15" i="4"/>
  <c r="O32" i="5"/>
  <c r="J31" i="4"/>
  <c r="O25" i="1"/>
  <c r="O15" i="5"/>
  <c r="O27"/>
  <c r="J30"/>
  <c r="J33"/>
  <c r="J25" i="4"/>
  <c r="E13" i="1"/>
  <c r="E17"/>
  <c r="J11"/>
  <c r="J16" i="5"/>
  <c r="O29"/>
  <c r="J26"/>
  <c r="E9"/>
  <c r="J25"/>
  <c r="J27"/>
  <c r="O30" i="4"/>
  <c r="J22" i="1"/>
  <c r="J25"/>
  <c r="O13"/>
  <c r="J10" i="5"/>
  <c r="O39"/>
  <c r="O14"/>
  <c r="O27" i="4"/>
  <c r="O20"/>
  <c r="O36" i="5"/>
  <c r="J31"/>
  <c r="J16" i="4"/>
  <c r="O19" i="1"/>
  <c r="E26" i="4"/>
  <c r="E13" i="5"/>
  <c r="O31"/>
  <c r="O23"/>
  <c r="O12"/>
  <c r="J29"/>
  <c r="J35"/>
  <c r="J32"/>
  <c r="J30" i="4"/>
  <c r="O25"/>
  <c r="O26"/>
  <c r="O21"/>
  <c r="O24" i="1"/>
  <c r="E18" i="4"/>
  <c r="J16" i="1"/>
  <c r="J11" i="5"/>
  <c r="O11"/>
  <c r="O37"/>
  <c r="O22"/>
  <c r="O19"/>
  <c r="J24"/>
  <c r="O24"/>
  <c r="O18" i="4"/>
  <c r="E25" i="1"/>
  <c r="O20" i="5"/>
  <c r="O25"/>
  <c r="O28"/>
  <c r="O26"/>
  <c r="O35"/>
  <c r="J23"/>
  <c r="J22"/>
  <c r="J15"/>
  <c r="J14"/>
  <c r="J19"/>
  <c r="J18"/>
  <c r="J20"/>
  <c r="J12"/>
  <c r="J17" i="1"/>
  <c r="O22"/>
  <c r="O23"/>
  <c r="J14"/>
  <c r="O31" i="4"/>
  <c r="J15" i="1"/>
  <c r="E27" i="4"/>
  <c r="O21" i="1"/>
  <c r="J22" i="4"/>
  <c r="J13" i="1"/>
  <c r="O20"/>
  <c r="O18"/>
  <c r="O16"/>
  <c r="O15"/>
  <c r="O17"/>
  <c r="J20"/>
  <c r="J19"/>
  <c r="J18"/>
  <c r="J12"/>
  <c r="O29" i="4"/>
  <c r="O23"/>
  <c r="O24"/>
  <c r="J28"/>
  <c r="J29"/>
  <c r="J23"/>
  <c r="J17"/>
  <c r="J18"/>
  <c r="J24"/>
  <c r="J20"/>
  <c r="J21"/>
  <c r="J26"/>
  <c r="J19"/>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<sst xmlns="http://schemas.openxmlformats.org/spreadsheetml/2006/main" count="182" uniqueCount="26">
  <si>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</si>
  <si>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</si>
  <si>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</si>
  <si>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</si>
  <si>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</si>
  <si>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</si>
  <si>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</si>
  <si>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</si>
  <si>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</si>
  <si>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</si>
  <si>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</si>
  <si>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</si>
  <si>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</si>
  <si>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</si>
  <si>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</si>
  <si>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</si>
  <si>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</si>
  <si>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</si>
  <si>
    <t>Country</t>
  </si>
  <si>
    <t>Total Cases</t>
  </si>
  <si>
    <t>Total Deaths</t>
  </si>
  <si>
    <t>Total Tests</t>
  </si>
  <si>
    <t>Recovered</t>
  </si>
  <si>
    <t>UK</t>
  </si>
  <si>
    <t>AT</t>
  </si>
  <si>
    <t>IT</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</si>
</sst>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5">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Austria!$A$6:$A$30</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Austria!$G$6:$G$30</c:f>
              <c:numCache>
                <c:formatCode>#,##0</c:formatCode>
                <c:ptCount val="25"/>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0</c:v>
                </c:pt>
                <c:pt idx="24">
                  <c:v>0</c:v>
                </c:pt>
              </c:numCache>
            </c:numRef>
          </c:val>
        </c:ser>
        <c:gapWidth val="75"/>
        <c:overlap val="-25"/>
        <c:axId val="179519872"/>
        <c:axId val="179518080"/>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Austria!$J$6:$J$30</c:f>
              <c:numCache>
                <c:formatCode>0%</c:formatCode>
                <c:ptCount val="25"/>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pt idx="21">
                  <c:v>0.11074094295756765</c:v>
                </c:pt>
                <c:pt idx="22">
                  <c:v>9.3330341631653851E-2</c:v>
                </c:pt>
              </c:numCache>
            </c:numRef>
          </c:val>
          <c:smooth val="1"/>
        </c:ser>
        <c:marker val="1"/>
        <c:axId val="179490176"/>
        <c:axId val="179516544"/>
      </c:lineChart>
      <c:catAx>
        <c:axId val="179490176"/>
        <c:scaling>
          <c:orientation val="minMax"/>
        </c:scaling>
        <c:axPos val="b"/>
        <c:numFmt formatCode="d/m" sourceLinked="0"/>
        <c:majorTickMark val="none"/>
        <c:tickLblPos val="nextTo"/>
        <c:txPr>
          <a:bodyPr rot="-5400000" vert="horz"/>
          <a:lstStyle/>
          <a:p>
            <a:pPr>
              <a:defRPr/>
            </a:pPr>
            <a:endParaRPr lang="en-US"/>
          </a:p>
        </c:txPr>
        <c:crossAx val="179516544"/>
        <c:crosses val="autoZero"/>
        <c:lblAlgn val="ctr"/>
        <c:lblOffset val="100"/>
      </c:catAx>
      <c:valAx>
        <c:axId val="179516544"/>
        <c:scaling>
          <c:orientation val="minMax"/>
        </c:scaling>
        <c:axPos val="l"/>
        <c:majorGridlines/>
        <c:numFmt formatCode="0%" sourceLinked="1"/>
        <c:majorTickMark val="none"/>
        <c:tickLblPos val="nextTo"/>
        <c:spPr>
          <a:ln w="9525">
            <a:noFill/>
          </a:ln>
        </c:spPr>
        <c:crossAx val="179490176"/>
        <c:crosses val="autoZero"/>
        <c:crossBetween val="between"/>
      </c:valAx>
      <c:valAx>
        <c:axId val="179518080"/>
        <c:scaling>
          <c:orientation val="minMax"/>
        </c:scaling>
        <c:axPos val="r"/>
        <c:numFmt formatCode="#,##0" sourceLinked="1"/>
        <c:tickLblPos val="nextTo"/>
        <c:crossAx val="179519872"/>
        <c:crosses val="max"/>
        <c:crossBetween val="between"/>
      </c:valAx>
      <c:dateAx>
        <c:axId val="179519872"/>
        <c:scaling>
          <c:orientation val="minMax"/>
        </c:scaling>
        <c:delete val="1"/>
        <c:axPos val="b"/>
        <c:numFmt formatCode="dd\-mmm" sourceLinked="1"/>
        <c:tickLblPos val="none"/>
        <c:crossAx val="179518080"/>
        <c:crosses val="autoZero"/>
        <c:auto val="1"/>
        <c:lblOffset val="100"/>
      </c:dateAx>
    </c:plotArea>
    <c:legend>
      <c:legendPos val="b"/>
      <c:layout/>
    </c:legend>
    <c:plotVisOnly val="1"/>
    <c:dispBlanksAs val="gap"/>
  </c:chart>
  <c:printSettings>
    <c:headerFooter/>
    <c:pageMargins b="0.750000000000002" l="0.70000000000000062" r="0.70000000000000062" t="0.750000000000002"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UK!$M$4:$M$38</c:f>
              <c:numCache>
                <c:formatCode>General</c:formatCode>
                <c:ptCount val="35"/>
                <c:pt idx="0">
                  <c:v>0</c:v>
                </c:pt>
                <c:pt idx="2">
                  <c:v>0</c:v>
                </c:pt>
                <c:pt idx="3">
                  <c:v>0</c:v>
                </c:pt>
                <c:pt idx="4">
                  <c:v>1</c:v>
                </c:pt>
                <c:pt idx="5">
                  <c:v>1</c:v>
                </c:pt>
                <c:pt idx="6">
                  <c:v>0</c:v>
                </c:pt>
                <c:pt idx="7">
                  <c:v>3</c:v>
                </c:pt>
                <c:pt idx="8">
                  <c:v>1</c:v>
                </c:pt>
                <c:pt idx="9">
                  <c:v>2</c:v>
                </c:pt>
                <c:pt idx="10">
                  <c:v>2</c:v>
                </c:pt>
                <c:pt idx="11">
                  <c:v>1</c:v>
                </c:pt>
                <c:pt idx="12">
                  <c:v>10</c:v>
                </c:pt>
                <c:pt idx="13">
                  <c:v>14</c:v>
                </c:pt>
                <c:pt idx="14">
                  <c:v>20</c:v>
                </c:pt>
                <c:pt idx="15">
                  <c:v>16</c:v>
                </c:pt>
                <c:pt idx="16">
                  <c:v>33</c:v>
                </c:pt>
                <c:pt idx="17">
                  <c:v>40</c:v>
                </c:pt>
                <c:pt idx="18">
                  <c:v>33</c:v>
                </c:pt>
                <c:pt idx="19">
                  <c:v>56</c:v>
                </c:pt>
                <c:pt idx="20">
                  <c:v>48</c:v>
                </c:pt>
                <c:pt idx="21">
                  <c:v>54</c:v>
                </c:pt>
                <c:pt idx="22">
                  <c:v>87</c:v>
                </c:pt>
                <c:pt idx="23">
                  <c:v>43</c:v>
                </c:pt>
                <c:pt idx="24">
                  <c:v>113</c:v>
                </c:pt>
                <c:pt idx="25">
                  <c:v>181</c:v>
                </c:pt>
                <c:pt idx="26">
                  <c:v>260</c:v>
                </c:pt>
                <c:pt idx="27">
                  <c:v>209</c:v>
                </c:pt>
                <c:pt idx="28">
                  <c:v>180</c:v>
                </c:pt>
              </c:numCache>
            </c:numRef>
          </c:val>
        </c:ser>
        <c:gapWidth val="75"/>
        <c:overlap val="-25"/>
        <c:axId val="192328448"/>
        <c:axId val="192329984"/>
      </c:barChart>
      <c:catAx>
        <c:axId val="192328448"/>
        <c:scaling>
          <c:orientation val="minMax"/>
        </c:scaling>
        <c:axPos val="b"/>
        <c:majorTickMark val="none"/>
        <c:tickLblPos val="nextTo"/>
        <c:crossAx val="192329984"/>
        <c:crosses val="autoZero"/>
        <c:auto val="1"/>
        <c:lblAlgn val="ctr"/>
        <c:lblOffset val="100"/>
      </c:catAx>
      <c:valAx>
        <c:axId val="192329984"/>
        <c:scaling>
          <c:orientation val="minMax"/>
        </c:scaling>
        <c:axPos val="l"/>
        <c:majorGridlines/>
        <c:numFmt formatCode="#,##0" sourceLinked="0"/>
        <c:majorTickMark val="none"/>
        <c:tickLblPos val="nextTo"/>
        <c:spPr>
          <a:ln w="9525">
            <a:noFill/>
          </a:ln>
        </c:spPr>
        <c:crossAx val="192328448"/>
        <c:crosses val="autoZero"/>
        <c:crossBetween val="between"/>
      </c:valAx>
    </c:plotArea>
    <c:plotVisOnly val="1"/>
  </c:chart>
  <c:printSettings>
    <c:headerFooter/>
    <c:pageMargins b="0.75000000000000244" l="0.70000000000000062" r="0.70000000000000062" t="0.750000000000002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Italy!$A$6:$A$42</c:f>
              <c:numCache>
                <c:formatCode>dd\-mmm</c:formatCode>
                <c:ptCount val="37"/>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numCache>
            </c:numRef>
          </c:cat>
          <c:val>
            <c:numRef>
              <c:f>Italy!$G$6:$G$42</c:f>
              <c:numCache>
                <c:formatCode>#,##0</c:formatCode>
                <c:ptCount val="37"/>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0</c:v>
                </c:pt>
              </c:numCache>
            </c:numRef>
          </c:val>
        </c:ser>
        <c:gapWidth val="75"/>
        <c:overlap val="-25"/>
        <c:axId val="191948288"/>
        <c:axId val="191946752"/>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Italy!$J$6:$J$42</c:f>
              <c:numCache>
                <c:formatCode>0%</c:formatCode>
                <c:ptCount val="37"/>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pt idx="34">
                  <c:v>7.1500714715988428E-2</c:v>
                </c:pt>
                <c:pt idx="35">
                  <c:v>6.4729306398888603E-2</c:v>
                </c:pt>
              </c:numCache>
            </c:numRef>
          </c:val>
          <c:smooth val="1"/>
        </c:ser>
        <c:marker val="1"/>
        <c:axId val="191935232"/>
        <c:axId val="191936768"/>
      </c:lineChart>
      <c:catAx>
        <c:axId val="191935232"/>
        <c:scaling>
          <c:orientation val="minMax"/>
        </c:scaling>
        <c:axPos val="b"/>
        <c:numFmt formatCode="d/m" sourceLinked="0"/>
        <c:majorTickMark val="none"/>
        <c:tickLblPos val="nextTo"/>
        <c:crossAx val="191936768"/>
        <c:crosses val="autoZero"/>
        <c:lblAlgn val="ctr"/>
        <c:lblOffset val="100"/>
      </c:catAx>
      <c:valAx>
        <c:axId val="191936768"/>
        <c:scaling>
          <c:orientation val="minMax"/>
        </c:scaling>
        <c:axPos val="l"/>
        <c:majorGridlines/>
        <c:numFmt formatCode="0%" sourceLinked="1"/>
        <c:majorTickMark val="none"/>
        <c:tickLblPos val="nextTo"/>
        <c:spPr>
          <a:ln w="9525">
            <a:noFill/>
          </a:ln>
        </c:spPr>
        <c:crossAx val="191935232"/>
        <c:crosses val="autoZero"/>
        <c:crossBetween val="between"/>
      </c:valAx>
      <c:valAx>
        <c:axId val="191946752"/>
        <c:scaling>
          <c:orientation val="minMax"/>
        </c:scaling>
        <c:axPos val="r"/>
        <c:numFmt formatCode="#,##0" sourceLinked="1"/>
        <c:tickLblPos val="nextTo"/>
        <c:crossAx val="191948288"/>
        <c:crosses val="max"/>
        <c:crossBetween val="between"/>
      </c:valAx>
      <c:dateAx>
        <c:axId val="191948288"/>
        <c:scaling>
          <c:orientation val="minMax"/>
        </c:scaling>
        <c:delete val="1"/>
        <c:axPos val="b"/>
        <c:numFmt formatCode="dd\-mmm" sourceLinked="1"/>
        <c:tickLblPos val="none"/>
        <c:crossAx val="191946752"/>
        <c:crosses val="autoZero"/>
        <c:auto val="1"/>
        <c:lblOffset val="100"/>
      </c:dateAx>
    </c:plotArea>
    <c:legend>
      <c:legendPos val="b"/>
      <c:layout/>
    </c:legend>
    <c:plotVisOnly val="1"/>
    <c:dispBlanksAs val="gap"/>
  </c:chart>
  <c:printSettings>
    <c:headerFooter/>
    <c:pageMargins b="0.75000000000000222" l="0.70000000000000062" r="0.70000000000000062" t="0.75000000000000222"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Italy!$D$4:$D$47</c:f>
              <c:numCache>
                <c:formatCode>#,##0</c:formatCode>
                <c:ptCount val="44"/>
                <c:pt idx="0">
                  <c:v>0</c:v>
                </c:pt>
                <c:pt idx="2">
                  <c:v>4324</c:v>
                </c:pt>
                <c:pt idx="3">
                  <c:v>4299</c:v>
                </c:pt>
                <c:pt idx="4">
                  <c:v>964</c:v>
                </c:pt>
                <c:pt idx="5">
                  <c:v>2427</c:v>
                </c:pt>
                <c:pt idx="6">
                  <c:v>3681</c:v>
                </c:pt>
                <c:pt idx="7">
                  <c:v>2966</c:v>
                </c:pt>
                <c:pt idx="8">
                  <c:v>2466</c:v>
                </c:pt>
                <c:pt idx="9">
                  <c:v>2218</c:v>
                </c:pt>
                <c:pt idx="10">
                  <c:v>2511</c:v>
                </c:pt>
                <c:pt idx="11">
                  <c:v>3981</c:v>
                </c:pt>
                <c:pt idx="12">
                  <c:v>2525</c:v>
                </c:pt>
                <c:pt idx="13">
                  <c:v>3997</c:v>
                </c:pt>
                <c:pt idx="14">
                  <c:v>5703</c:v>
                </c:pt>
                <c:pt idx="15">
                  <c:v>7875</c:v>
                </c:pt>
                <c:pt idx="16">
                  <c:v>3889</c:v>
                </c:pt>
                <c:pt idx="17">
                  <c:v>6935</c:v>
                </c:pt>
                <c:pt idx="18">
                  <c:v>12393</c:v>
                </c:pt>
                <c:pt idx="19">
                  <c:v>12857</c:v>
                </c:pt>
                <c:pt idx="20">
                  <c:v>11477</c:v>
                </c:pt>
                <c:pt idx="21">
                  <c:v>11682</c:v>
                </c:pt>
                <c:pt idx="22">
                  <c:v>15729</c:v>
                </c:pt>
                <c:pt idx="23">
                  <c:v>13063</c:v>
                </c:pt>
                <c:pt idx="24">
                  <c:v>10695</c:v>
                </c:pt>
                <c:pt idx="25">
                  <c:v>16884</c:v>
                </c:pt>
                <c:pt idx="26">
                  <c:v>17236</c:v>
                </c:pt>
                <c:pt idx="27">
                  <c:v>24109</c:v>
                </c:pt>
                <c:pt idx="28">
                  <c:v>26336</c:v>
                </c:pt>
                <c:pt idx="29">
                  <c:v>25180</c:v>
                </c:pt>
                <c:pt idx="30">
                  <c:v>17066</c:v>
                </c:pt>
                <c:pt idx="31">
                  <c:v>21496</c:v>
                </c:pt>
                <c:pt idx="32">
                  <c:v>27481</c:v>
                </c:pt>
                <c:pt idx="33">
                  <c:v>36615</c:v>
                </c:pt>
                <c:pt idx="34">
                  <c:v>33019</c:v>
                </c:pt>
                <c:pt idx="35">
                  <c:v>35447</c:v>
                </c:pt>
                <c:pt idx="36">
                  <c:v>24504</c:v>
                </c:pt>
                <c:pt idx="37">
                  <c:v>23329</c:v>
                </c:pt>
              </c:numCache>
            </c:numRef>
          </c:val>
        </c:ser>
        <c:gapWidth val="75"/>
        <c:overlap val="-25"/>
        <c:axId val="192562688"/>
        <c:axId val="192564224"/>
      </c:barChart>
      <c:catAx>
        <c:axId val="192562688"/>
        <c:scaling>
          <c:orientation val="minMax"/>
        </c:scaling>
        <c:axPos val="b"/>
        <c:majorTickMark val="none"/>
        <c:tickLblPos val="nextTo"/>
        <c:crossAx val="192564224"/>
        <c:crosses val="autoZero"/>
        <c:auto val="1"/>
        <c:lblAlgn val="ctr"/>
        <c:lblOffset val="100"/>
      </c:catAx>
      <c:valAx>
        <c:axId val="192564224"/>
        <c:scaling>
          <c:orientation val="minMax"/>
        </c:scaling>
        <c:axPos val="l"/>
        <c:majorGridlines/>
        <c:numFmt formatCode="#,##0" sourceLinked="0"/>
        <c:majorTickMark val="none"/>
        <c:tickLblPos val="nextTo"/>
        <c:spPr>
          <a:ln w="9525">
            <a:noFill/>
          </a:ln>
        </c:spPr>
        <c:crossAx val="192562688"/>
        <c:crosses val="autoZero"/>
        <c:crossBetween val="between"/>
      </c:valAx>
    </c:plotArea>
    <c:plotVisOnly val="1"/>
  </c:chart>
  <c:printSettings>
    <c:headerFooter/>
    <c:pageMargins b="0.750000000000002" l="0.70000000000000062" r="0.70000000000000062" t="0.750000000000002"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Italy!$H$4:$H$47</c:f>
              <c:numCache>
                <c:formatCode>#,##0</c:formatCode>
                <c:ptCount val="44"/>
                <c:pt idx="0">
                  <c:v>0</c:v>
                </c:pt>
                <c:pt idx="3">
                  <c:v>93</c:v>
                </c:pt>
                <c:pt idx="4">
                  <c:v>78</c:v>
                </c:pt>
                <c:pt idx="5">
                  <c:v>250</c:v>
                </c:pt>
                <c:pt idx="6">
                  <c:v>238</c:v>
                </c:pt>
                <c:pt idx="7">
                  <c:v>240</c:v>
                </c:pt>
                <c:pt idx="8">
                  <c:v>566</c:v>
                </c:pt>
                <c:pt idx="9">
                  <c:v>342</c:v>
                </c:pt>
                <c:pt idx="10">
                  <c:v>466</c:v>
                </c:pt>
                <c:pt idx="11">
                  <c:v>587</c:v>
                </c:pt>
                <c:pt idx="12">
                  <c:v>769</c:v>
                </c:pt>
                <c:pt idx="13">
                  <c:v>778</c:v>
                </c:pt>
                <c:pt idx="14">
                  <c:v>1247</c:v>
                </c:pt>
                <c:pt idx="15">
                  <c:v>1492</c:v>
                </c:pt>
                <c:pt idx="16">
                  <c:v>1797</c:v>
                </c:pt>
                <c:pt idx="17">
                  <c:v>977</c:v>
                </c:pt>
                <c:pt idx="18">
                  <c:v>2313</c:v>
                </c:pt>
                <c:pt idx="19">
                  <c:v>2651</c:v>
                </c:pt>
                <c:pt idx="20">
                  <c:v>2547</c:v>
                </c:pt>
                <c:pt idx="21">
                  <c:v>3497</c:v>
                </c:pt>
                <c:pt idx="22">
                  <c:v>3590</c:v>
                </c:pt>
                <c:pt idx="23">
                  <c:v>3233</c:v>
                </c:pt>
                <c:pt idx="24">
                  <c:v>3526</c:v>
                </c:pt>
                <c:pt idx="25">
                  <c:v>4207</c:v>
                </c:pt>
                <c:pt idx="26">
                  <c:v>5322</c:v>
                </c:pt>
                <c:pt idx="27">
                  <c:v>5986</c:v>
                </c:pt>
                <c:pt idx="28">
                  <c:v>6557</c:v>
                </c:pt>
                <c:pt idx="29">
                  <c:v>5560</c:v>
                </c:pt>
                <c:pt idx="30">
                  <c:v>4789</c:v>
                </c:pt>
                <c:pt idx="31">
                  <c:v>5249</c:v>
                </c:pt>
                <c:pt idx="32">
                  <c:v>5210</c:v>
                </c:pt>
                <c:pt idx="33">
                  <c:v>6153</c:v>
                </c:pt>
                <c:pt idx="34">
                  <c:v>5959</c:v>
                </c:pt>
                <c:pt idx="35">
                  <c:v>5974</c:v>
                </c:pt>
                <c:pt idx="36">
                  <c:v>5217</c:v>
                </c:pt>
                <c:pt idx="37">
                  <c:v>4050</c:v>
                </c:pt>
              </c:numCache>
            </c:numRef>
          </c:val>
        </c:ser>
        <c:gapWidth val="75"/>
        <c:overlap val="-25"/>
        <c:axId val="192584320"/>
        <c:axId val="192594304"/>
      </c:barChart>
      <c:catAx>
        <c:axId val="192584320"/>
        <c:scaling>
          <c:orientation val="minMax"/>
        </c:scaling>
        <c:axPos val="b"/>
        <c:majorTickMark val="none"/>
        <c:tickLblPos val="nextTo"/>
        <c:crossAx val="192594304"/>
        <c:crosses val="autoZero"/>
        <c:auto val="1"/>
        <c:lblAlgn val="ctr"/>
        <c:lblOffset val="100"/>
      </c:catAx>
      <c:valAx>
        <c:axId val="192594304"/>
        <c:scaling>
          <c:orientation val="minMax"/>
        </c:scaling>
        <c:axPos val="l"/>
        <c:majorGridlines/>
        <c:numFmt formatCode="#,##0" sourceLinked="0"/>
        <c:majorTickMark val="none"/>
        <c:tickLblPos val="nextTo"/>
        <c:spPr>
          <a:ln w="9525">
            <a:noFill/>
          </a:ln>
        </c:spPr>
        <c:crossAx val="192584320"/>
        <c:crosses val="autoZero"/>
        <c:crossBetween val="between"/>
      </c:valAx>
    </c:plotArea>
    <c:plotVisOnly val="1"/>
  </c:chart>
  <c:printSettings>
    <c:headerFooter/>
    <c:pageMargins b="0.75000000000000222" l="0.70000000000000062" r="0.70000000000000062" t="0.75000000000000222"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Italy!$A$6:$A$39</c:f>
              <c:numCache>
                <c:formatCode>dd\-mmm</c:formatCode>
                <c:ptCount val="3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numCache>
            </c:numRef>
          </c:cat>
          <c:val>
            <c:numRef>
              <c:f>Italy!$L$6:$L$39</c:f>
              <c:numCache>
                <c:formatCode>#,##0</c:formatCode>
                <c:ptCount val="34"/>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numCache>
            </c:numRef>
          </c:val>
        </c:ser>
        <c:gapWidth val="75"/>
        <c:overlap val="-25"/>
        <c:axId val="192449536"/>
        <c:axId val="192448000"/>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Italy!$O$6:$O$39</c:f>
              <c:numCache>
                <c:formatCode>0%</c:formatCode>
                <c:ptCount val="34"/>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numCache>
            </c:numRef>
          </c:val>
          <c:smooth val="1"/>
        </c:ser>
        <c:marker val="1"/>
        <c:axId val="192436480"/>
        <c:axId val="192446464"/>
      </c:lineChart>
      <c:catAx>
        <c:axId val="192436480"/>
        <c:scaling>
          <c:orientation val="minMax"/>
        </c:scaling>
        <c:axPos val="b"/>
        <c:numFmt formatCode="d/m" sourceLinked="0"/>
        <c:majorTickMark val="none"/>
        <c:tickLblPos val="nextTo"/>
        <c:crossAx val="192446464"/>
        <c:crosses val="autoZero"/>
        <c:lblAlgn val="ctr"/>
        <c:lblOffset val="100"/>
      </c:catAx>
      <c:valAx>
        <c:axId val="192446464"/>
        <c:scaling>
          <c:orientation val="minMax"/>
        </c:scaling>
        <c:axPos val="l"/>
        <c:majorGridlines/>
        <c:numFmt formatCode="0%" sourceLinked="1"/>
        <c:majorTickMark val="none"/>
        <c:tickLblPos val="nextTo"/>
        <c:spPr>
          <a:ln w="9525">
            <a:noFill/>
          </a:ln>
        </c:spPr>
        <c:crossAx val="192436480"/>
        <c:crosses val="autoZero"/>
        <c:crossBetween val="between"/>
      </c:valAx>
      <c:valAx>
        <c:axId val="192448000"/>
        <c:scaling>
          <c:orientation val="minMax"/>
        </c:scaling>
        <c:axPos val="r"/>
        <c:numFmt formatCode="#,##0" sourceLinked="1"/>
        <c:tickLblPos val="nextTo"/>
        <c:crossAx val="192449536"/>
        <c:crosses val="max"/>
        <c:crossBetween val="between"/>
      </c:valAx>
      <c:dateAx>
        <c:axId val="192449536"/>
        <c:scaling>
          <c:orientation val="minMax"/>
        </c:scaling>
        <c:delete val="1"/>
        <c:axPos val="b"/>
        <c:numFmt formatCode="dd\-mmm" sourceLinked="1"/>
        <c:tickLblPos val="none"/>
        <c:crossAx val="192448000"/>
        <c:crosses val="autoZero"/>
        <c:auto val="1"/>
        <c:lblOffset val="100"/>
      </c:dateAx>
    </c:plotArea>
    <c:legend>
      <c:legendPos val="b"/>
      <c:layout/>
    </c:legend>
    <c:plotVisOnly val="1"/>
    <c:dispBlanksAs val="gap"/>
  </c:chart>
  <c:printSettings>
    <c:headerFooter/>
    <c:pageMargins b="0.75000000000000222" l="0.70000000000000062" r="0.70000000000000062" t="0.75000000000000222"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Italy!$M$4:$M$47</c:f>
              <c:numCache>
                <c:formatCode>General</c:formatCode>
                <c:ptCount val="44"/>
                <c:pt idx="0">
                  <c:v>0</c:v>
                </c:pt>
                <c:pt idx="2">
                  <c:v>1</c:v>
                </c:pt>
                <c:pt idx="3">
                  <c:v>3</c:v>
                </c:pt>
                <c:pt idx="4">
                  <c:v>2</c:v>
                </c:pt>
                <c:pt idx="5">
                  <c:v>5</c:v>
                </c:pt>
                <c:pt idx="6">
                  <c:v>4</c:v>
                </c:pt>
                <c:pt idx="7">
                  <c:v>8</c:v>
                </c:pt>
                <c:pt idx="8">
                  <c:v>5</c:v>
                </c:pt>
                <c:pt idx="9">
                  <c:v>18</c:v>
                </c:pt>
                <c:pt idx="10">
                  <c:v>27</c:v>
                </c:pt>
                <c:pt idx="11">
                  <c:v>28</c:v>
                </c:pt>
                <c:pt idx="12">
                  <c:v>41</c:v>
                </c:pt>
                <c:pt idx="13">
                  <c:v>49</c:v>
                </c:pt>
                <c:pt idx="14">
                  <c:v>36</c:v>
                </c:pt>
                <c:pt idx="15">
                  <c:v>133</c:v>
                </c:pt>
                <c:pt idx="16">
                  <c:v>97</c:v>
                </c:pt>
                <c:pt idx="17">
                  <c:v>168</c:v>
                </c:pt>
                <c:pt idx="18">
                  <c:v>196</c:v>
                </c:pt>
                <c:pt idx="19">
                  <c:v>189</c:v>
                </c:pt>
                <c:pt idx="20">
                  <c:v>250</c:v>
                </c:pt>
                <c:pt idx="21">
                  <c:v>175</c:v>
                </c:pt>
                <c:pt idx="22">
                  <c:v>368</c:v>
                </c:pt>
                <c:pt idx="23">
                  <c:v>349</c:v>
                </c:pt>
                <c:pt idx="24">
                  <c:v>345</c:v>
                </c:pt>
                <c:pt idx="25">
                  <c:v>475</c:v>
                </c:pt>
                <c:pt idx="26">
                  <c:v>427</c:v>
                </c:pt>
                <c:pt idx="27">
                  <c:v>627</c:v>
                </c:pt>
                <c:pt idx="28">
                  <c:v>793</c:v>
                </c:pt>
                <c:pt idx="29">
                  <c:v>651</c:v>
                </c:pt>
                <c:pt idx="30">
                  <c:v>601</c:v>
                </c:pt>
                <c:pt idx="31">
                  <c:v>743</c:v>
                </c:pt>
                <c:pt idx="32">
                  <c:v>683</c:v>
                </c:pt>
                <c:pt idx="33">
                  <c:v>662</c:v>
                </c:pt>
                <c:pt idx="34">
                  <c:v>969</c:v>
                </c:pt>
                <c:pt idx="35">
                  <c:v>889</c:v>
                </c:pt>
                <c:pt idx="36">
                  <c:v>756</c:v>
                </c:pt>
                <c:pt idx="37">
                  <c:v>812</c:v>
                </c:pt>
              </c:numCache>
            </c:numRef>
          </c:val>
        </c:ser>
        <c:gapWidth val="75"/>
        <c:overlap val="-25"/>
        <c:axId val="192461824"/>
        <c:axId val="192484096"/>
      </c:barChart>
      <c:catAx>
        <c:axId val="192461824"/>
        <c:scaling>
          <c:orientation val="minMax"/>
        </c:scaling>
        <c:axPos val="b"/>
        <c:majorTickMark val="none"/>
        <c:tickLblPos val="nextTo"/>
        <c:crossAx val="192484096"/>
        <c:crosses val="autoZero"/>
        <c:auto val="1"/>
        <c:lblAlgn val="ctr"/>
        <c:lblOffset val="100"/>
      </c:catAx>
      <c:valAx>
        <c:axId val="192484096"/>
        <c:scaling>
          <c:orientation val="minMax"/>
        </c:scaling>
        <c:axPos val="l"/>
        <c:majorGridlines/>
        <c:numFmt formatCode="#,##0" sourceLinked="0"/>
        <c:majorTickMark val="none"/>
        <c:tickLblPos val="nextTo"/>
        <c:spPr>
          <a:ln w="9525">
            <a:noFill/>
          </a:ln>
        </c:spPr>
        <c:crossAx val="192461824"/>
        <c:crosses val="autoZero"/>
        <c:crossBetween val="between"/>
      </c:valAx>
    </c:plotArea>
    <c:plotVisOnly val="1"/>
  </c:chart>
  <c:printSettings>
    <c:headerFooter/>
    <c:pageMargins b="0.75000000000000244" l="0.70000000000000062" r="0.70000000000000062" t="0.750000000000002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Austria!$D$4:$D$33</c:f>
              <c:numCache>
                <c:formatCode>#,##0</c:formatCode>
                <c:ptCount val="30"/>
                <c:pt idx="0">
                  <c:v>0</c:v>
                </c:pt>
                <c:pt idx="3">
                  <c:v>292</c:v>
                </c:pt>
                <c:pt idx="4">
                  <c:v>336</c:v>
                </c:pt>
                <c:pt idx="5">
                  <c:v>507</c:v>
                </c:pt>
                <c:pt idx="6">
                  <c:v>713</c:v>
                </c:pt>
                <c:pt idx="7">
                  <c:v>885</c:v>
                </c:pt>
                <c:pt idx="8">
                  <c:v>700</c:v>
                </c:pt>
                <c:pt idx="9">
                  <c:v>323</c:v>
                </c:pt>
                <c:pt idx="10">
                  <c:v>1788</c:v>
                </c:pt>
                <c:pt idx="11">
                  <c:v>1699</c:v>
                </c:pt>
                <c:pt idx="12">
                  <c:v>1747</c:v>
                </c:pt>
                <c:pt idx="13">
                  <c:v>1889</c:v>
                </c:pt>
                <c:pt idx="14">
                  <c:v>2932</c:v>
                </c:pt>
                <c:pt idx="15">
                  <c:v>2823</c:v>
                </c:pt>
                <c:pt idx="16">
                  <c:v>2061</c:v>
                </c:pt>
                <c:pt idx="17">
                  <c:v>4962</c:v>
                </c:pt>
                <c:pt idx="18">
                  <c:v>4016</c:v>
                </c:pt>
                <c:pt idx="19">
                  <c:v>3588</c:v>
                </c:pt>
                <c:pt idx="20">
                  <c:v>3557</c:v>
                </c:pt>
                <c:pt idx="21">
                  <c:v>3198</c:v>
                </c:pt>
                <c:pt idx="22">
                  <c:v>3691</c:v>
                </c:pt>
                <c:pt idx="23">
                  <c:v>3014</c:v>
                </c:pt>
                <c:pt idx="24">
                  <c:v>2889</c:v>
                </c:pt>
              </c:numCache>
            </c:numRef>
          </c:val>
        </c:ser>
        <c:gapWidth val="75"/>
        <c:overlap val="-25"/>
        <c:axId val="179531136"/>
        <c:axId val="179467392"/>
      </c:barChart>
      <c:catAx>
        <c:axId val="179531136"/>
        <c:scaling>
          <c:orientation val="minMax"/>
        </c:scaling>
        <c:axPos val="b"/>
        <c:majorTickMark val="none"/>
        <c:tickLblPos val="nextTo"/>
        <c:crossAx val="179467392"/>
        <c:crosses val="autoZero"/>
        <c:auto val="1"/>
        <c:lblAlgn val="ctr"/>
        <c:lblOffset val="100"/>
      </c:catAx>
      <c:valAx>
        <c:axId val="179467392"/>
        <c:scaling>
          <c:orientation val="minMax"/>
        </c:scaling>
        <c:axPos val="l"/>
        <c:majorGridlines/>
        <c:numFmt formatCode="#,##0" sourceLinked="0"/>
        <c:majorTickMark val="none"/>
        <c:tickLblPos val="nextTo"/>
        <c:spPr>
          <a:ln w="9525">
            <a:noFill/>
          </a:ln>
        </c:spPr>
        <c:crossAx val="179531136"/>
        <c:crosses val="autoZero"/>
        <c:crossBetween val="between"/>
      </c:valAx>
    </c:plotArea>
    <c:plotVisOnly val="1"/>
  </c:chart>
  <c:printSettings>
    <c:headerFooter/>
    <c:pageMargins b="0.75000000000000178" l="0.70000000000000062" r="0.70000000000000062" t="0.750000000000001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Austria!$H$4:$H$33</c:f>
              <c:numCache>
                <c:formatCode>#,##0</c:formatCode>
                <c:ptCount val="30"/>
                <c:pt idx="0">
                  <c:v>0</c:v>
                </c:pt>
                <c:pt idx="2">
                  <c:v>131</c:v>
                </c:pt>
                <c:pt idx="3">
                  <c:v>51</c:v>
                </c:pt>
                <c:pt idx="4">
                  <c:v>64</c:v>
                </c:pt>
                <c:pt idx="5">
                  <c:v>115</c:v>
                </c:pt>
                <c:pt idx="6">
                  <c:v>143</c:v>
                </c:pt>
                <c:pt idx="7">
                  <c:v>151</c:v>
                </c:pt>
                <c:pt idx="8">
                  <c:v>205</c:v>
                </c:pt>
                <c:pt idx="9">
                  <c:v>156</c:v>
                </c:pt>
                <c:pt idx="10">
                  <c:v>316</c:v>
                </c:pt>
                <c:pt idx="11">
                  <c:v>314</c:v>
                </c:pt>
                <c:pt idx="12">
                  <c:v>367</c:v>
                </c:pt>
                <c:pt idx="13">
                  <c:v>375</c:v>
                </c:pt>
                <c:pt idx="14">
                  <c:v>426</c:v>
                </c:pt>
                <c:pt idx="15">
                  <c:v>430</c:v>
                </c:pt>
                <c:pt idx="16">
                  <c:v>680</c:v>
                </c:pt>
                <c:pt idx="17">
                  <c:v>952</c:v>
                </c:pt>
                <c:pt idx="18">
                  <c:v>684</c:v>
                </c:pt>
                <c:pt idx="19">
                  <c:v>838</c:v>
                </c:pt>
                <c:pt idx="20">
                  <c:v>1001</c:v>
                </c:pt>
                <c:pt idx="21">
                  <c:v>596</c:v>
                </c:pt>
                <c:pt idx="22">
                  <c:v>641</c:v>
                </c:pt>
                <c:pt idx="23">
                  <c:v>741</c:v>
                </c:pt>
                <c:pt idx="24">
                  <c:v>597</c:v>
                </c:pt>
              </c:numCache>
            </c:numRef>
          </c:val>
        </c:ser>
        <c:gapWidth val="75"/>
        <c:overlap val="-25"/>
        <c:axId val="180228480"/>
        <c:axId val="180230016"/>
      </c:barChart>
      <c:catAx>
        <c:axId val="180228480"/>
        <c:scaling>
          <c:orientation val="minMax"/>
        </c:scaling>
        <c:axPos val="b"/>
        <c:majorTickMark val="none"/>
        <c:tickLblPos val="nextTo"/>
        <c:crossAx val="180230016"/>
        <c:crosses val="autoZero"/>
        <c:auto val="1"/>
        <c:lblAlgn val="ctr"/>
        <c:lblOffset val="100"/>
      </c:catAx>
      <c:valAx>
        <c:axId val="180230016"/>
        <c:scaling>
          <c:orientation val="minMax"/>
        </c:scaling>
        <c:axPos val="l"/>
        <c:majorGridlines/>
        <c:numFmt formatCode="#,##0" sourceLinked="0"/>
        <c:majorTickMark val="none"/>
        <c:tickLblPos val="nextTo"/>
        <c:spPr>
          <a:ln w="9525">
            <a:noFill/>
          </a:ln>
        </c:spPr>
        <c:crossAx val="180228480"/>
        <c:crosses val="autoZero"/>
        <c:crossBetween val="between"/>
      </c:valAx>
    </c:plotArea>
    <c:plotVisOnly val="1"/>
  </c:chart>
  <c:printSettings>
    <c:headerFooter/>
    <c:pageMargins b="0.750000000000002" l="0.70000000000000062" r="0.70000000000000062" t="0.750000000000002"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Austria!$A$6:$A$30</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Austria!$L$6:$L$30</c:f>
              <c:numCache>
                <c:formatCode>General</c:formatCode>
                <c:ptCount val="25"/>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0</c:v>
                </c:pt>
                <c:pt idx="24">
                  <c:v>0</c:v>
                </c:pt>
              </c:numCache>
            </c:numRef>
          </c:val>
        </c:ser>
        <c:gapWidth val="75"/>
        <c:overlap val="-25"/>
        <c:axId val="180286976"/>
        <c:axId val="180285440"/>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Austria!$O$6:$O$30</c:f>
              <c:numCache>
                <c:formatCode>0%</c:formatCode>
                <c:ptCount val="25"/>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pt idx="21">
                  <c:v>0.29145045192456781</c:v>
                </c:pt>
                <c:pt idx="22">
                  <c:v>0.21235845670354031</c:v>
                </c:pt>
              </c:numCache>
            </c:numRef>
          </c:val>
          <c:smooth val="1"/>
        </c:ser>
        <c:marker val="1"/>
        <c:axId val="180273920"/>
        <c:axId val="180275456"/>
      </c:lineChart>
      <c:catAx>
        <c:axId val="180273920"/>
        <c:scaling>
          <c:orientation val="minMax"/>
        </c:scaling>
        <c:axPos val="b"/>
        <c:numFmt formatCode="d/m" sourceLinked="0"/>
        <c:majorTickMark val="none"/>
        <c:tickLblPos val="nextTo"/>
        <c:txPr>
          <a:bodyPr rot="-5400000" vert="horz"/>
          <a:lstStyle/>
          <a:p>
            <a:pPr>
              <a:defRPr/>
            </a:pPr>
            <a:endParaRPr lang="en-US"/>
          </a:p>
        </c:txPr>
        <c:crossAx val="180275456"/>
        <c:crosses val="autoZero"/>
        <c:lblAlgn val="ctr"/>
        <c:lblOffset val="100"/>
      </c:catAx>
      <c:valAx>
        <c:axId val="180275456"/>
        <c:scaling>
          <c:orientation val="minMax"/>
        </c:scaling>
        <c:axPos val="l"/>
        <c:majorGridlines/>
        <c:numFmt formatCode="0%" sourceLinked="1"/>
        <c:majorTickMark val="none"/>
        <c:tickLblPos val="nextTo"/>
        <c:spPr>
          <a:ln w="9525">
            <a:noFill/>
          </a:ln>
        </c:spPr>
        <c:crossAx val="180273920"/>
        <c:crosses val="autoZero"/>
        <c:crossBetween val="between"/>
      </c:valAx>
      <c:valAx>
        <c:axId val="180285440"/>
        <c:scaling>
          <c:orientation val="minMax"/>
        </c:scaling>
        <c:axPos val="r"/>
        <c:numFmt formatCode="General" sourceLinked="1"/>
        <c:tickLblPos val="nextTo"/>
        <c:crossAx val="180286976"/>
        <c:crosses val="max"/>
        <c:crossBetween val="between"/>
      </c:valAx>
      <c:dateAx>
        <c:axId val="180286976"/>
        <c:scaling>
          <c:orientation val="minMax"/>
        </c:scaling>
        <c:delete val="1"/>
        <c:axPos val="b"/>
        <c:numFmt formatCode="dd\-mmm" sourceLinked="1"/>
        <c:tickLblPos val="none"/>
        <c:crossAx val="180285440"/>
        <c:crosses val="autoZero"/>
        <c:auto val="1"/>
        <c:lblOffset val="100"/>
      </c:dateAx>
    </c:plotArea>
    <c:legend>
      <c:legendPos val="b"/>
      <c:layout/>
    </c:legend>
    <c:plotVisOnly val="1"/>
    <c:dispBlanksAs val="gap"/>
  </c:chart>
  <c:printSettings>
    <c:headerFooter/>
    <c:pageMargins b="0.750000000000002" l="0.70000000000000062" r="0.70000000000000062" t="0.75000000000000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Austria!$M$4:$M$33</c:f>
              <c:numCache>
                <c:formatCode>General</c:formatCode>
                <c:ptCount val="30"/>
                <c:pt idx="0">
                  <c:v>0</c:v>
                </c:pt>
                <c:pt idx="3">
                  <c:v>0</c:v>
                </c:pt>
                <c:pt idx="4">
                  <c:v>0</c:v>
                </c:pt>
                <c:pt idx="5">
                  <c:v>1</c:v>
                </c:pt>
                <c:pt idx="6">
                  <c:v>0</c:v>
                </c:pt>
                <c:pt idx="7">
                  <c:v>0</c:v>
                </c:pt>
                <c:pt idx="8">
                  <c:v>0</c:v>
                </c:pt>
                <c:pt idx="9">
                  <c:v>2</c:v>
                </c:pt>
                <c:pt idx="10">
                  <c:v>0</c:v>
                </c:pt>
                <c:pt idx="11">
                  <c:v>1</c:v>
                </c:pt>
                <c:pt idx="12">
                  <c:v>2</c:v>
                </c:pt>
                <c:pt idx="13">
                  <c:v>0</c:v>
                </c:pt>
                <c:pt idx="14">
                  <c:v>2</c:v>
                </c:pt>
                <c:pt idx="15">
                  <c:v>8</c:v>
                </c:pt>
                <c:pt idx="16">
                  <c:v>5</c:v>
                </c:pt>
                <c:pt idx="17">
                  <c:v>7</c:v>
                </c:pt>
                <c:pt idx="18">
                  <c:v>3</c:v>
                </c:pt>
                <c:pt idx="19">
                  <c:v>18</c:v>
                </c:pt>
                <c:pt idx="20">
                  <c:v>9</c:v>
                </c:pt>
                <c:pt idx="21">
                  <c:v>10</c:v>
                </c:pt>
                <c:pt idx="22">
                  <c:v>18</c:v>
                </c:pt>
                <c:pt idx="23">
                  <c:v>22</c:v>
                </c:pt>
                <c:pt idx="24">
                  <c:v>20</c:v>
                </c:pt>
              </c:numCache>
            </c:numRef>
          </c:val>
        </c:ser>
        <c:gapWidth val="75"/>
        <c:overlap val="-25"/>
        <c:axId val="180310400"/>
        <c:axId val="180311936"/>
      </c:barChart>
      <c:catAx>
        <c:axId val="180310400"/>
        <c:scaling>
          <c:orientation val="minMax"/>
        </c:scaling>
        <c:axPos val="b"/>
        <c:majorTickMark val="none"/>
        <c:tickLblPos val="nextTo"/>
        <c:crossAx val="180311936"/>
        <c:crosses val="autoZero"/>
        <c:auto val="1"/>
        <c:lblAlgn val="ctr"/>
        <c:lblOffset val="100"/>
      </c:catAx>
      <c:valAx>
        <c:axId val="180311936"/>
        <c:scaling>
          <c:orientation val="minMax"/>
        </c:scaling>
        <c:axPos val="l"/>
        <c:majorGridlines/>
        <c:numFmt formatCode="#,##0" sourceLinked="0"/>
        <c:majorTickMark val="none"/>
        <c:tickLblPos val="nextTo"/>
        <c:spPr>
          <a:ln w="9525">
            <a:noFill/>
          </a:ln>
        </c:spPr>
        <c:crossAx val="180310400"/>
        <c:crosses val="autoZero"/>
        <c:crossBetween val="between"/>
      </c:valAx>
    </c:plotArea>
    <c:plotVisOnly val="1"/>
  </c:chart>
  <c:printSettings>
    <c:headerFooter/>
    <c:pageMargins b="0.75000000000000222" l="0.70000000000000062" r="0.70000000000000062" t="0.75000000000000222"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UK!$A$6:$A$35</c:f>
              <c:numCache>
                <c:formatCode>dd\-mmm</c:formatCode>
                <c:ptCount val="3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numCache>
            </c:numRef>
          </c:cat>
          <c:val>
            <c:numRef>
              <c:f>UK!$G$6:$G$35</c:f>
              <c:numCache>
                <c:formatCode>#,##0</c:formatCode>
                <c:ptCount val="30"/>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0</c:v>
                </c:pt>
                <c:pt idx="28">
                  <c:v>0</c:v>
                </c:pt>
                <c:pt idx="29">
                  <c:v>0</c:v>
                </c:pt>
              </c:numCache>
            </c:numRef>
          </c:val>
        </c:ser>
        <c:gapWidth val="75"/>
        <c:overlap val="-25"/>
        <c:axId val="180758400"/>
        <c:axId val="180756864"/>
      </c:barChart>
      <c:lineChart>
        <c:grouping val="standard"/>
        <c:ser>
          <c:idx val="1"/>
          <c:order val="1"/>
          <c:tx>
            <c:strRef>
              <c:f>UK!$J$4</c:f>
              <c:strCache>
                <c:ptCount val="1"/>
                <c:pt idx="0">
                  <c:v>5DMA%</c:v>
                </c:pt>
              </c:strCache>
            </c:strRef>
          </c:tx>
          <c:marker>
            <c:symbol val="none"/>
          </c:marker>
          <c:trendline>
            <c:trendlineType val="poly"/>
            <c:order val="2"/>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UK!$J$6:$J$35</c:f>
              <c:numCache>
                <c:formatCode>0%</c:formatCode>
                <c:ptCount val="30"/>
                <c:pt idx="5">
                  <c:v>0.30704061121415749</c:v>
                </c:pt>
                <c:pt idx="6">
                  <c:v>0.27508165940913643</c:v>
                </c:pt>
                <c:pt idx="7">
                  <c:v>0.23181227582416647</c:v>
                </c:pt>
                <c:pt idx="8">
                  <c:v>0.23557327875828221</c:v>
                </c:pt>
                <c:pt idx="9">
                  <c:v>0.241033209645233</c:v>
                </c:pt>
                <c:pt idx="10">
                  <c:v>0.29158266019468354</c:v>
                </c:pt>
                <c:pt idx="11">
                  <c:v>0.29698846442488519</c:v>
                </c:pt>
                <c:pt idx="12">
                  <c:v>0.27863436787357532</c:v>
                </c:pt>
                <c:pt idx="13">
                  <c:v>0.27486700333808545</c:v>
                </c:pt>
                <c:pt idx="14">
                  <c:v>0.27369186209514756</c:v>
                </c:pt>
                <c:pt idx="15">
                  <c:v>0.23694939663981079</c:v>
                </c:pt>
                <c:pt idx="16">
                  <c:v>0.23659739243228989</c:v>
                </c:pt>
                <c:pt idx="17">
                  <c:v>0.26671348792295629</c:v>
                </c:pt>
                <c:pt idx="18">
                  <c:v>0.24046369682741356</c:v>
                </c:pt>
                <c:pt idx="19">
                  <c:v>0.20516168497921133</c:v>
                </c:pt>
                <c:pt idx="20">
                  <c:v>0.19910715795334508</c:v>
                </c:pt>
                <c:pt idx="21">
                  <c:v>0.19137801773734592</c:v>
                </c:pt>
                <c:pt idx="22">
                  <c:v>0.18409178838085136</c:v>
                </c:pt>
                <c:pt idx="23">
                  <c:v>0.20708111464298634</c:v>
                </c:pt>
                <c:pt idx="24">
                  <c:v>0.20806320167054176</c:v>
                </c:pt>
                <c:pt idx="25">
                  <c:v>0.19362036569066285</c:v>
                </c:pt>
                <c:pt idx="26">
                  <c:v>0.1844976896830724</c:v>
                </c:pt>
              </c:numCache>
            </c:numRef>
          </c:val>
          <c:smooth val="1"/>
        </c:ser>
        <c:marker val="1"/>
        <c:axId val="180749440"/>
        <c:axId val="180750976"/>
      </c:lineChart>
      <c:catAx>
        <c:axId val="180749440"/>
        <c:scaling>
          <c:orientation val="minMax"/>
        </c:scaling>
        <c:axPos val="b"/>
        <c:numFmt formatCode="d/m" sourceLinked="0"/>
        <c:majorTickMark val="none"/>
        <c:tickLblPos val="nextTo"/>
        <c:txPr>
          <a:bodyPr rot="-5400000" vert="horz"/>
          <a:lstStyle/>
          <a:p>
            <a:pPr>
              <a:defRPr/>
            </a:pPr>
            <a:endParaRPr lang="en-US"/>
          </a:p>
        </c:txPr>
        <c:crossAx val="180750976"/>
        <c:crosses val="autoZero"/>
        <c:lblAlgn val="ctr"/>
        <c:lblOffset val="100"/>
      </c:catAx>
      <c:valAx>
        <c:axId val="180750976"/>
        <c:scaling>
          <c:orientation val="minMax"/>
        </c:scaling>
        <c:axPos val="l"/>
        <c:majorGridlines/>
        <c:numFmt formatCode="0%" sourceLinked="1"/>
        <c:majorTickMark val="none"/>
        <c:tickLblPos val="nextTo"/>
        <c:spPr>
          <a:ln w="9525">
            <a:noFill/>
          </a:ln>
        </c:spPr>
        <c:crossAx val="180749440"/>
        <c:crosses val="autoZero"/>
        <c:crossBetween val="between"/>
      </c:valAx>
      <c:valAx>
        <c:axId val="180756864"/>
        <c:scaling>
          <c:orientation val="minMax"/>
        </c:scaling>
        <c:axPos val="r"/>
        <c:numFmt formatCode="#,##0" sourceLinked="1"/>
        <c:tickLblPos val="nextTo"/>
        <c:crossAx val="180758400"/>
        <c:crosses val="max"/>
        <c:crossBetween val="between"/>
      </c:valAx>
      <c:dateAx>
        <c:axId val="180758400"/>
        <c:scaling>
          <c:orientation val="minMax"/>
        </c:scaling>
        <c:delete val="1"/>
        <c:axPos val="b"/>
        <c:numFmt formatCode="dd\-mmm" sourceLinked="1"/>
        <c:tickLblPos val="none"/>
        <c:crossAx val="180756864"/>
        <c:crosses val="autoZero"/>
        <c:auto val="1"/>
        <c:lblOffset val="100"/>
      </c:dateAx>
    </c:plotArea>
    <c:legend>
      <c:legendPos val="b"/>
      <c:layout/>
    </c:legend>
    <c:plotVisOnly val="1"/>
    <c:dispBlanksAs val="gap"/>
  </c:chart>
  <c:printSettings>
    <c:headerFooter/>
    <c:pageMargins b="0.75000000000000222" l="0.70000000000000062" r="0.70000000000000062" t="0.75000000000000222"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UK!$D$4:$D$38</c:f>
              <c:numCache>
                <c:formatCode>#,##0</c:formatCode>
                <c:ptCount val="35"/>
                <c:pt idx="0">
                  <c:v>0</c:v>
                </c:pt>
                <c:pt idx="3">
                  <c:v>2424</c:v>
                </c:pt>
                <c:pt idx="4">
                  <c:v>1255</c:v>
                </c:pt>
                <c:pt idx="5">
                  <c:v>1122</c:v>
                </c:pt>
                <c:pt idx="6">
                  <c:v>2053</c:v>
                </c:pt>
                <c:pt idx="7">
                  <c:v>1447</c:v>
                </c:pt>
                <c:pt idx="8">
                  <c:v>1301</c:v>
                </c:pt>
                <c:pt idx="9">
                  <c:v>1215</c:v>
                </c:pt>
                <c:pt idx="10">
                  <c:v>1288</c:v>
                </c:pt>
                <c:pt idx="11">
                  <c:v>4007</c:v>
                </c:pt>
                <c:pt idx="12">
                  <c:v>4975</c:v>
                </c:pt>
                <c:pt idx="13">
                  <c:v>2533</c:v>
                </c:pt>
                <c:pt idx="14">
                  <c:v>3826</c:v>
                </c:pt>
                <c:pt idx="15">
                  <c:v>6337</c:v>
                </c:pt>
                <c:pt idx="16">
                  <c:v>5779</c:v>
                </c:pt>
                <c:pt idx="17">
                  <c:v>8400</c:v>
                </c:pt>
                <c:pt idx="18">
                  <c:v>2355</c:v>
                </c:pt>
                <c:pt idx="19">
                  <c:v>5842</c:v>
                </c:pt>
                <c:pt idx="20">
                  <c:v>5522</c:v>
                </c:pt>
                <c:pt idx="21">
                  <c:v>5605</c:v>
                </c:pt>
                <c:pt idx="22">
                  <c:v>6491</c:v>
                </c:pt>
                <c:pt idx="23">
                  <c:v>6583</c:v>
                </c:pt>
                <c:pt idx="24">
                  <c:v>7847</c:v>
                </c:pt>
                <c:pt idx="25">
                  <c:v>8911</c:v>
                </c:pt>
                <c:pt idx="26">
                  <c:v>6989</c:v>
                </c:pt>
                <c:pt idx="27">
                  <c:v>6971</c:v>
                </c:pt>
                <c:pt idx="28">
                  <c:v>7209</c:v>
                </c:pt>
              </c:numCache>
            </c:numRef>
          </c:val>
        </c:ser>
        <c:gapWidth val="75"/>
        <c:overlap val="-25"/>
        <c:axId val="180767744"/>
        <c:axId val="191960960"/>
      </c:barChart>
      <c:catAx>
        <c:axId val="180767744"/>
        <c:scaling>
          <c:orientation val="minMax"/>
        </c:scaling>
        <c:axPos val="b"/>
        <c:majorTickMark val="none"/>
        <c:tickLblPos val="nextTo"/>
        <c:crossAx val="191960960"/>
        <c:crosses val="autoZero"/>
        <c:auto val="1"/>
        <c:lblAlgn val="ctr"/>
        <c:lblOffset val="100"/>
      </c:catAx>
      <c:valAx>
        <c:axId val="191960960"/>
        <c:scaling>
          <c:orientation val="minMax"/>
        </c:scaling>
        <c:axPos val="l"/>
        <c:majorGridlines/>
        <c:numFmt formatCode="#,##0" sourceLinked="0"/>
        <c:majorTickMark val="none"/>
        <c:tickLblPos val="nextTo"/>
        <c:spPr>
          <a:ln w="9525">
            <a:noFill/>
          </a:ln>
        </c:spPr>
        <c:crossAx val="180767744"/>
        <c:crosses val="autoZero"/>
        <c:crossBetween val="between"/>
      </c:valAx>
    </c:plotArea>
    <c:plotVisOnly val="1"/>
  </c:chart>
  <c:printSettings>
    <c:headerFooter/>
    <c:pageMargins b="0.750000000000002" l="0.70000000000000062" r="0.70000000000000062" t="0.750000000000002"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UK!$H$4:$H$38</c:f>
              <c:numCache>
                <c:formatCode>#,##0</c:formatCode>
                <c:ptCount val="35"/>
                <c:pt idx="0">
                  <c:v>0</c:v>
                </c:pt>
                <c:pt idx="3">
                  <c:v>30</c:v>
                </c:pt>
                <c:pt idx="4">
                  <c:v>48</c:v>
                </c:pt>
                <c:pt idx="5">
                  <c:v>43</c:v>
                </c:pt>
                <c:pt idx="6">
                  <c:v>67</c:v>
                </c:pt>
                <c:pt idx="7">
                  <c:v>48</c:v>
                </c:pt>
                <c:pt idx="8">
                  <c:v>62</c:v>
                </c:pt>
                <c:pt idx="9">
                  <c:v>77</c:v>
                </c:pt>
                <c:pt idx="10">
                  <c:v>130</c:v>
                </c:pt>
                <c:pt idx="11">
                  <c:v>208</c:v>
                </c:pt>
                <c:pt idx="12">
                  <c:v>342</c:v>
                </c:pt>
                <c:pt idx="13">
                  <c:v>251</c:v>
                </c:pt>
                <c:pt idx="14">
                  <c:v>152</c:v>
                </c:pt>
                <c:pt idx="15">
                  <c:v>407</c:v>
                </c:pt>
                <c:pt idx="16">
                  <c:v>676</c:v>
                </c:pt>
                <c:pt idx="17">
                  <c:v>643</c:v>
                </c:pt>
                <c:pt idx="18">
                  <c:v>714</c:v>
                </c:pt>
                <c:pt idx="19">
                  <c:v>1035</c:v>
                </c:pt>
                <c:pt idx="20">
                  <c:v>665</c:v>
                </c:pt>
                <c:pt idx="21">
                  <c:v>967</c:v>
                </c:pt>
                <c:pt idx="22">
                  <c:v>1427</c:v>
                </c:pt>
                <c:pt idx="23">
                  <c:v>1452</c:v>
                </c:pt>
                <c:pt idx="24">
                  <c:v>2129</c:v>
                </c:pt>
                <c:pt idx="25">
                  <c:v>2885</c:v>
                </c:pt>
                <c:pt idx="26">
                  <c:v>2546</c:v>
                </c:pt>
                <c:pt idx="27">
                  <c:v>2433</c:v>
                </c:pt>
                <c:pt idx="28">
                  <c:v>2619</c:v>
                </c:pt>
              </c:numCache>
            </c:numRef>
          </c:val>
        </c:ser>
        <c:gapWidth val="75"/>
        <c:overlap val="-25"/>
        <c:axId val="191980288"/>
        <c:axId val="191981824"/>
      </c:barChart>
      <c:catAx>
        <c:axId val="191980288"/>
        <c:scaling>
          <c:orientation val="minMax"/>
        </c:scaling>
        <c:axPos val="b"/>
        <c:majorTickMark val="none"/>
        <c:tickLblPos val="nextTo"/>
        <c:crossAx val="191981824"/>
        <c:crosses val="autoZero"/>
        <c:auto val="1"/>
        <c:lblAlgn val="ctr"/>
        <c:lblOffset val="100"/>
      </c:catAx>
      <c:valAx>
        <c:axId val="191981824"/>
        <c:scaling>
          <c:orientation val="minMax"/>
        </c:scaling>
        <c:axPos val="l"/>
        <c:majorGridlines/>
        <c:numFmt formatCode="#,##0" sourceLinked="0"/>
        <c:majorTickMark val="none"/>
        <c:tickLblPos val="nextTo"/>
        <c:spPr>
          <a:ln w="9525">
            <a:noFill/>
          </a:ln>
        </c:spPr>
        <c:crossAx val="191980288"/>
        <c:crosses val="autoZero"/>
        <c:crossBetween val="between"/>
      </c:valAx>
    </c:plotArea>
    <c:plotVisOnly val="1"/>
  </c:chart>
  <c:printSettings>
    <c:headerFooter/>
    <c:pageMargins b="0.75000000000000222" l="0.70000000000000062" r="0.70000000000000062" t="0.75000000000000222"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UK!$L$11:$L$35</c:f>
              <c:numCache>
                <c:formatCode>#,##0</c:formatCode>
                <c:ptCount val="25"/>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0</c:v>
                </c:pt>
                <c:pt idx="23">
                  <c:v>0</c:v>
                </c:pt>
                <c:pt idx="24">
                  <c:v>0</c:v>
                </c:pt>
              </c:numCache>
            </c:numRef>
          </c:val>
        </c:ser>
        <c:gapWidth val="75"/>
        <c:overlap val="-25"/>
        <c:axId val="192313600"/>
        <c:axId val="192312064"/>
      </c:barChart>
      <c:lineChart>
        <c:grouping val="standard"/>
        <c:ser>
          <c:idx val="1"/>
          <c:order val="1"/>
          <c:tx>
            <c:strRef>
              <c:f>UK!$O$4</c:f>
              <c:strCache>
                <c:ptCount val="1"/>
                <c:pt idx="0">
                  <c:v>5DMA%</c:v>
                </c:pt>
              </c:strCache>
            </c:strRef>
          </c:tx>
          <c:marker>
            <c:symbol val="none"/>
          </c:marker>
          <c:trendline>
            <c:trendlineType val="poly"/>
            <c:order val="2"/>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UK!$O$11:$O$35</c:f>
              <c:numCache>
                <c:formatCode>0%</c:formatCode>
                <c:ptCount val="25"/>
                <c:pt idx="0">
                  <c:v>0.5</c:v>
                </c:pt>
                <c:pt idx="1">
                  <c:v>0.54</c:v>
                </c:pt>
                <c:pt idx="2">
                  <c:v>0.60666666666666669</c:v>
                </c:pt>
                <c:pt idx="3">
                  <c:v>0.45666666666666667</c:v>
                </c:pt>
                <c:pt idx="4">
                  <c:v>0.47666666666666668</c:v>
                </c:pt>
                <c:pt idx="5">
                  <c:v>0.35848484848484852</c:v>
                </c:pt>
                <c:pt idx="6">
                  <c:v>0.45181818181818184</c:v>
                </c:pt>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pt idx="21">
                  <c:v>0.2500796766207819</c:v>
                </c:pt>
              </c:numCache>
            </c:numRef>
          </c:val>
          <c:smooth val="1"/>
        </c:ser>
        <c:marker val="1"/>
        <c:axId val="192292352"/>
        <c:axId val="192293888"/>
      </c:lineChart>
      <c:catAx>
        <c:axId val="192292352"/>
        <c:scaling>
          <c:orientation val="minMax"/>
        </c:scaling>
        <c:axPos val="b"/>
        <c:numFmt formatCode="d/m" sourceLinked="0"/>
        <c:majorTickMark val="none"/>
        <c:tickLblPos val="nextTo"/>
        <c:txPr>
          <a:bodyPr rot="-5400000" vert="horz"/>
          <a:lstStyle/>
          <a:p>
            <a:pPr>
              <a:defRPr/>
            </a:pPr>
            <a:endParaRPr lang="en-US"/>
          </a:p>
        </c:txPr>
        <c:crossAx val="192293888"/>
        <c:crosses val="autoZero"/>
        <c:lblAlgn val="ctr"/>
        <c:lblOffset val="100"/>
      </c:catAx>
      <c:valAx>
        <c:axId val="192293888"/>
        <c:scaling>
          <c:orientation val="minMax"/>
        </c:scaling>
        <c:axPos val="l"/>
        <c:majorGridlines/>
        <c:numFmt formatCode="0%" sourceLinked="1"/>
        <c:majorTickMark val="none"/>
        <c:tickLblPos val="nextTo"/>
        <c:spPr>
          <a:ln w="9525">
            <a:noFill/>
          </a:ln>
        </c:spPr>
        <c:crossAx val="192292352"/>
        <c:crosses val="autoZero"/>
        <c:crossBetween val="between"/>
      </c:valAx>
      <c:valAx>
        <c:axId val="192312064"/>
        <c:scaling>
          <c:orientation val="minMax"/>
        </c:scaling>
        <c:axPos val="r"/>
        <c:numFmt formatCode="#,##0" sourceLinked="1"/>
        <c:tickLblPos val="nextTo"/>
        <c:crossAx val="192313600"/>
        <c:crosses val="max"/>
        <c:crossBetween val="between"/>
      </c:valAx>
      <c:dateAx>
        <c:axId val="192313600"/>
        <c:scaling>
          <c:orientation val="minMax"/>
        </c:scaling>
        <c:delete val="1"/>
        <c:axPos val="b"/>
        <c:numFmt formatCode="dd\-mmm" sourceLinked="1"/>
        <c:tickLblPos val="none"/>
        <c:crossAx val="192312064"/>
        <c:crosses val="autoZero"/>
        <c:auto val="1"/>
        <c:lblOffset val="100"/>
      </c:dateAx>
    </c:plotArea>
    <c:legend>
      <c:legendPos val="b"/>
      <c:layout/>
    </c:legend>
    <c:plotVisOnly val="1"/>
    <c:dispBlanksAs val="gap"/>
  </c:chart>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43</xdr:row>
      <xdr:rowOff>53340</xdr:rowOff>
    </xdr:from>
    <xdr:to>
      <xdr:col>11</xdr:col>
      <xdr:colOff>464820</xdr:colOff>
      <xdr:row>61</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43</xdr:row>
      <xdr:rowOff>45720</xdr:rowOff>
    </xdr:from>
    <xdr:to>
      <xdr:col>20</xdr:col>
      <xdr:colOff>434340</xdr:colOff>
      <xdr:row>61</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43</xdr:row>
      <xdr:rowOff>38100</xdr:rowOff>
    </xdr:from>
    <xdr:to>
      <xdr:col>28</xdr:col>
      <xdr:colOff>396240</xdr:colOff>
      <xdr:row>61</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198120</xdr:colOff>
      <xdr:row>30</xdr:row>
      <xdr:rowOff>137160</xdr:rowOff>
    </xdr:from>
    <xdr:to>
      <xdr:col>11</xdr:col>
      <xdr:colOff>541020</xdr:colOff>
      <xdr:row>39</xdr:row>
      <xdr:rowOff>38100</xdr:rowOff>
    </xdr:to>
    <xdr:sp macro="" textlink="">
      <xdr:nvSpPr>
        <xdr:cNvPr id="8" name="TextBox 7"/>
        <xdr:cNvSpPr txBox="1"/>
      </xdr:nvSpPr>
      <xdr:spPr>
        <a:xfrm>
          <a:off x="2446020" y="5814060"/>
          <a:ext cx="4732020" cy="1546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0.30706</cdr:x>
      <cdr:y>0.7023</cdr:y>
    </cdr:from>
    <cdr:to>
      <cdr:x>0.32336</cdr:x>
      <cdr:y>0.86667</cdr:y>
    </cdr:to>
    <cdr:sp macro="" textlink="">
      <cdr:nvSpPr>
        <cdr:cNvPr id="2" name="Rectangle 1"/>
        <cdr:cNvSpPr/>
      </cdr:nvSpPr>
      <cdr:spPr>
        <a:xfrm xmlns:a="http://schemas.openxmlformats.org/drawingml/2006/main">
          <a:off x="2344459" y="2488460"/>
          <a:ext cx="124455" cy="582412"/>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48</xdr:row>
      <xdr:rowOff>53340</xdr:rowOff>
    </xdr:from>
    <xdr:to>
      <xdr:col>11</xdr:col>
      <xdr:colOff>464820</xdr:colOff>
      <xdr:row>66</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48</xdr:row>
      <xdr:rowOff>45720</xdr:rowOff>
    </xdr:from>
    <xdr:to>
      <xdr:col>20</xdr:col>
      <xdr:colOff>434340</xdr:colOff>
      <xdr:row>66</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48</xdr:row>
      <xdr:rowOff>38100</xdr:rowOff>
    </xdr:from>
    <xdr:to>
      <xdr:col>28</xdr:col>
      <xdr:colOff>396240</xdr:colOff>
      <xdr:row>66</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0.55089</cdr:x>
      <cdr:y>0.66882</cdr:y>
    </cdr:from>
    <cdr:to>
      <cdr:x>0.57085</cdr:x>
      <cdr:y>0.7957</cdr:y>
    </cdr:to>
    <cdr:sp macro="" textlink="">
      <cdr:nvSpPr>
        <cdr:cNvPr id="3" name="Rectangle 2"/>
        <cdr:cNvSpPr/>
      </cdr:nvSpPr>
      <cdr:spPr>
        <a:xfrm xmlns:a="http://schemas.openxmlformats.org/drawingml/2006/main">
          <a:off x="4206204" y="2369837"/>
          <a:ext cx="152399" cy="44957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57</xdr:row>
      <xdr:rowOff>53340</xdr:rowOff>
    </xdr:from>
    <xdr:to>
      <xdr:col>11</xdr:col>
      <xdr:colOff>464820</xdr:colOff>
      <xdr:row>75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57</xdr:row>
      <xdr:rowOff>45720</xdr:rowOff>
    </xdr:from>
    <xdr:to>
      <xdr:col>20</xdr:col>
      <xdr:colOff>434340</xdr:colOff>
      <xdr:row>75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57</xdr:row>
      <xdr:rowOff>38100</xdr:rowOff>
    </xdr:from>
    <xdr:to>
      <xdr:col>28</xdr:col>
      <xdr:colOff>396240</xdr:colOff>
      <xdr:row>75</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0.3869</cdr:x>
      <cdr:y>0.73226</cdr:y>
    </cdr:from>
    <cdr:to>
      <cdr:x>0.4032</cdr:x>
      <cdr:y>0.89663</cdr:y>
    </cdr:to>
    <cdr:sp macro="" textlink="">
      <cdr:nvSpPr>
        <cdr:cNvPr id="2" name="Rectangle 1"/>
        <cdr:cNvSpPr/>
      </cdr:nvSpPr>
      <cdr:spPr>
        <a:xfrm xmlns:a="http://schemas.openxmlformats.org/drawingml/2006/main">
          <a:off x="2954046" y="4469452"/>
          <a:ext cx="124454" cy="1003252"/>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F125"/>
  <sheetViews>
    <sheetView topLeftCell="A55" workbookViewId="0">
      <selection activeCell="H116" sqref="H116"/>
    </sheetView>
  </sheetViews>
  <sheetFormatPr defaultRowHeight="15"/>
  <cols>
    <col min="1" max="1" width="14.7109375" customWidth="1"/>
    <col min="2" max="2" width="14.7109375" style="21" customWidth="1"/>
    <col min="3" max="6" width="14.7109375" style="2" customWidth="1"/>
  </cols>
  <sheetData>
    <row r="1" spans="1:6" s="7" customFormat="1">
      <c r="A1" s="7" t="s">
        <v>18</v>
      </c>
      <c r="B1" s="20" t="s">
        <v>0</v>
      </c>
      <c r="C1" s="9" t="s">
        <v>21</v>
      </c>
      <c r="D1" s="9" t="s">
        <v>19</v>
      </c>
      <c r="E1" s="9" t="s">
        <v>20</v>
      </c>
      <c r="F1" s="9" t="s">
        <v>22</v>
      </c>
    </row>
    <row r="3" spans="1:6">
      <c r="A3" t="s">
        <v>23</v>
      </c>
      <c r="B3" s="21">
        <v>43894</v>
      </c>
      <c r="C3" s="2">
        <v>16659</v>
      </c>
      <c r="D3" s="2">
        <v>85</v>
      </c>
      <c r="E3" s="2">
        <v>0</v>
      </c>
    </row>
    <row r="4" spans="1:6">
      <c r="A4" t="s">
        <v>23</v>
      </c>
      <c r="B4" s="21">
        <v>43895</v>
      </c>
      <c r="C4" s="2">
        <v>19083</v>
      </c>
      <c r="D4" s="2">
        <v>115</v>
      </c>
      <c r="E4" s="2">
        <v>0</v>
      </c>
    </row>
    <row r="5" spans="1:6">
      <c r="A5" t="s">
        <v>23</v>
      </c>
      <c r="B5" s="21">
        <v>43896</v>
      </c>
      <c r="C5" s="2">
        <v>20338</v>
      </c>
      <c r="D5" s="2">
        <v>163</v>
      </c>
      <c r="E5" s="2">
        <v>1</v>
      </c>
    </row>
    <row r="6" spans="1:6">
      <c r="A6" t="s">
        <v>23</v>
      </c>
      <c r="B6" s="21">
        <v>43897</v>
      </c>
      <c r="C6" s="2">
        <v>21460</v>
      </c>
      <c r="D6" s="2">
        <v>206</v>
      </c>
      <c r="E6" s="2">
        <v>2</v>
      </c>
    </row>
    <row r="7" spans="1:6">
      <c r="A7" t="s">
        <v>23</v>
      </c>
      <c r="B7" s="21">
        <v>43898</v>
      </c>
      <c r="C7" s="2">
        <v>23513</v>
      </c>
      <c r="D7" s="2">
        <v>273</v>
      </c>
      <c r="E7" s="2">
        <v>2</v>
      </c>
    </row>
    <row r="8" spans="1:6">
      <c r="A8" t="s">
        <v>23</v>
      </c>
      <c r="B8" s="21">
        <v>43899</v>
      </c>
      <c r="C8" s="2">
        <v>24960</v>
      </c>
      <c r="D8" s="2">
        <v>321</v>
      </c>
      <c r="E8">
        <v>5</v>
      </c>
    </row>
    <row r="9" spans="1:6">
      <c r="A9" t="s">
        <v>23</v>
      </c>
      <c r="B9" s="21">
        <v>43900</v>
      </c>
      <c r="C9" s="2">
        <v>26261</v>
      </c>
      <c r="D9" s="2">
        <v>383</v>
      </c>
      <c r="E9">
        <v>6</v>
      </c>
    </row>
    <row r="10" spans="1:6">
      <c r="A10" t="s">
        <v>23</v>
      </c>
      <c r="B10" s="21">
        <v>43901</v>
      </c>
      <c r="C10" s="2">
        <v>27476</v>
      </c>
      <c r="D10" s="2">
        <v>460</v>
      </c>
      <c r="E10">
        <v>8</v>
      </c>
    </row>
    <row r="11" spans="1:6">
      <c r="A11" t="s">
        <v>23</v>
      </c>
      <c r="B11" s="21">
        <v>43902</v>
      </c>
      <c r="C11" s="2">
        <v>28764</v>
      </c>
      <c r="D11" s="2">
        <v>590</v>
      </c>
      <c r="E11">
        <v>10</v>
      </c>
    </row>
    <row r="12" spans="1:6">
      <c r="A12" t="s">
        <v>23</v>
      </c>
      <c r="B12" s="21">
        <v>43903</v>
      </c>
      <c r="C12" s="2">
        <v>32771</v>
      </c>
      <c r="D12" s="2">
        <v>798</v>
      </c>
      <c r="E12">
        <v>11</v>
      </c>
    </row>
    <row r="13" spans="1:6">
      <c r="A13" t="s">
        <v>23</v>
      </c>
      <c r="B13" s="21">
        <v>43904</v>
      </c>
      <c r="C13" s="2">
        <v>37746</v>
      </c>
      <c r="D13" s="2">
        <v>1140</v>
      </c>
      <c r="E13">
        <v>21</v>
      </c>
    </row>
    <row r="14" spans="1:6">
      <c r="A14" t="s">
        <v>23</v>
      </c>
      <c r="B14" s="21">
        <v>43905</v>
      </c>
      <c r="C14" s="2">
        <v>40279</v>
      </c>
      <c r="D14" s="2">
        <v>1391</v>
      </c>
      <c r="E14">
        <v>35</v>
      </c>
    </row>
    <row r="15" spans="1:6">
      <c r="A15" t="s">
        <v>23</v>
      </c>
      <c r="B15" s="21">
        <v>43906</v>
      </c>
      <c r="C15" s="2">
        <v>44105</v>
      </c>
      <c r="D15" s="2">
        <v>1543</v>
      </c>
      <c r="E15">
        <v>55</v>
      </c>
    </row>
    <row r="16" spans="1:6">
      <c r="A16" t="s">
        <v>23</v>
      </c>
      <c r="B16" s="21">
        <v>43907</v>
      </c>
      <c r="C16" s="2">
        <v>50442</v>
      </c>
      <c r="D16" s="2">
        <v>1950</v>
      </c>
      <c r="E16">
        <v>71</v>
      </c>
    </row>
    <row r="17" spans="1:5">
      <c r="A17" t="s">
        <v>23</v>
      </c>
      <c r="B17" s="21">
        <v>43908</v>
      </c>
      <c r="C17" s="2">
        <v>56221</v>
      </c>
      <c r="D17" s="2">
        <v>2626</v>
      </c>
      <c r="E17">
        <v>104</v>
      </c>
    </row>
    <row r="18" spans="1:5">
      <c r="A18" t="s">
        <v>23</v>
      </c>
      <c r="B18" s="21">
        <v>43909</v>
      </c>
      <c r="C18" s="2">
        <v>64621</v>
      </c>
      <c r="D18" s="2">
        <v>3269</v>
      </c>
      <c r="E18">
        <v>144</v>
      </c>
    </row>
    <row r="19" spans="1:5">
      <c r="A19" t="s">
        <v>23</v>
      </c>
      <c r="B19" s="21">
        <v>43910</v>
      </c>
      <c r="C19" s="2">
        <v>66976</v>
      </c>
      <c r="D19" s="2">
        <v>3983</v>
      </c>
      <c r="E19">
        <v>177</v>
      </c>
    </row>
    <row r="20" spans="1:5">
      <c r="A20" t="s">
        <v>23</v>
      </c>
      <c r="B20" s="21">
        <v>43911</v>
      </c>
      <c r="C20" s="2">
        <v>72818</v>
      </c>
      <c r="D20" s="2">
        <v>5018</v>
      </c>
      <c r="E20">
        <v>233</v>
      </c>
    </row>
    <row r="21" spans="1:5">
      <c r="A21" t="s">
        <v>23</v>
      </c>
      <c r="B21" s="21">
        <v>43912</v>
      </c>
      <c r="C21" s="2">
        <v>78340</v>
      </c>
      <c r="D21" s="2">
        <v>5683</v>
      </c>
      <c r="E21">
        <v>281</v>
      </c>
    </row>
    <row r="22" spans="1:5">
      <c r="A22" t="s">
        <v>23</v>
      </c>
      <c r="B22" s="21">
        <v>43913</v>
      </c>
      <c r="C22" s="2">
        <v>83945</v>
      </c>
      <c r="D22" s="2">
        <v>6650</v>
      </c>
      <c r="E22">
        <v>335</v>
      </c>
    </row>
    <row r="23" spans="1:5">
      <c r="A23" t="s">
        <v>23</v>
      </c>
      <c r="B23" s="21">
        <v>43914</v>
      </c>
      <c r="C23" s="2">
        <v>90436</v>
      </c>
      <c r="D23" s="3">
        <v>8077</v>
      </c>
      <c r="E23">
        <v>422</v>
      </c>
    </row>
    <row r="24" spans="1:5">
      <c r="A24" t="s">
        <v>23</v>
      </c>
      <c r="B24" s="21">
        <v>43915</v>
      </c>
      <c r="C24" s="2">
        <v>97019</v>
      </c>
      <c r="D24" s="2">
        <v>9529</v>
      </c>
      <c r="E24">
        <v>465</v>
      </c>
    </row>
    <row r="25" spans="1:5">
      <c r="A25" t="s">
        <v>23</v>
      </c>
      <c r="B25" s="21">
        <v>43916</v>
      </c>
      <c r="C25" s="2">
        <v>104866</v>
      </c>
      <c r="D25" s="2">
        <v>11658</v>
      </c>
      <c r="E25">
        <v>578</v>
      </c>
    </row>
    <row r="26" spans="1:5">
      <c r="A26" t="s">
        <v>23</v>
      </c>
      <c r="B26" s="21">
        <v>43917</v>
      </c>
      <c r="C26" s="2">
        <v>113777</v>
      </c>
      <c r="D26" s="2">
        <v>14543</v>
      </c>
      <c r="E26">
        <v>759</v>
      </c>
    </row>
    <row r="27" spans="1:5">
      <c r="A27" t="s">
        <v>23</v>
      </c>
      <c r="B27" s="21">
        <v>43918</v>
      </c>
      <c r="C27" s="2">
        <v>120766</v>
      </c>
      <c r="D27" s="2">
        <v>17089</v>
      </c>
      <c r="E27">
        <v>1019</v>
      </c>
    </row>
    <row r="28" spans="1:5">
      <c r="A28" t="s">
        <v>23</v>
      </c>
      <c r="B28" s="21">
        <v>43919</v>
      </c>
      <c r="C28" s="2">
        <v>127737</v>
      </c>
      <c r="D28" s="2">
        <v>19522</v>
      </c>
      <c r="E28">
        <v>1228</v>
      </c>
    </row>
    <row r="29" spans="1:5">
      <c r="A29" t="s">
        <v>23</v>
      </c>
      <c r="B29" s="21">
        <v>43920</v>
      </c>
      <c r="C29" s="2">
        <v>134946</v>
      </c>
      <c r="D29" s="2">
        <v>22141</v>
      </c>
      <c r="E29" s="2">
        <v>1408</v>
      </c>
    </row>
    <row r="30" spans="1:5">
      <c r="A30" t="s">
        <v>23</v>
      </c>
      <c r="B30" s="21">
        <v>43921</v>
      </c>
    </row>
    <row r="31" spans="1:5">
      <c r="A31" t="s">
        <v>23</v>
      </c>
      <c r="B31" s="21">
        <v>43922</v>
      </c>
    </row>
    <row r="32" spans="1:5">
      <c r="A32" t="s">
        <v>23</v>
      </c>
      <c r="B32" s="21">
        <v>43923</v>
      </c>
    </row>
    <row r="33" spans="1:6">
      <c r="A33" t="s">
        <v>23</v>
      </c>
      <c r="B33" s="21">
        <v>43924</v>
      </c>
    </row>
    <row r="34" spans="1:6">
      <c r="A34" t="s">
        <v>23</v>
      </c>
      <c r="B34" s="21">
        <v>43925</v>
      </c>
    </row>
    <row r="35" spans="1:6">
      <c r="A35" t="s">
        <v>23</v>
      </c>
      <c r="B35" s="21">
        <v>43926</v>
      </c>
    </row>
    <row r="36" spans="1:6">
      <c r="A36" t="s">
        <v>23</v>
      </c>
      <c r="B36" s="21">
        <v>43927</v>
      </c>
    </row>
    <row r="37" spans="1:6">
      <c r="A37" t="s">
        <v>23</v>
      </c>
      <c r="B37" s="21">
        <v>43928</v>
      </c>
    </row>
    <row r="38" spans="1:6">
      <c r="A38" t="s">
        <v>23</v>
      </c>
      <c r="B38" s="21">
        <v>43929</v>
      </c>
    </row>
    <row r="39" spans="1:6">
      <c r="A39" t="s">
        <v>23</v>
      </c>
      <c r="B39" s="21">
        <v>43930</v>
      </c>
    </row>
    <row r="40" spans="1:6">
      <c r="A40" t="s">
        <v>23</v>
      </c>
      <c r="B40" s="21">
        <v>43931</v>
      </c>
    </row>
    <row r="43" spans="1:6">
      <c r="A43" t="s">
        <v>24</v>
      </c>
      <c r="B43" s="21">
        <v>43898</v>
      </c>
      <c r="C43" s="2">
        <v>4509</v>
      </c>
      <c r="D43" s="2">
        <v>99</v>
      </c>
      <c r="E43" s="2">
        <v>0</v>
      </c>
      <c r="F43" s="2">
        <v>0</v>
      </c>
    </row>
    <row r="44" spans="1:6">
      <c r="A44" t="s">
        <v>24</v>
      </c>
      <c r="B44" s="21">
        <v>43899</v>
      </c>
      <c r="C44" s="2">
        <v>4734</v>
      </c>
      <c r="D44" s="2">
        <v>131</v>
      </c>
      <c r="E44">
        <v>0</v>
      </c>
      <c r="F44" s="2">
        <v>2</v>
      </c>
    </row>
    <row r="45" spans="1:6">
      <c r="A45" t="s">
        <v>24</v>
      </c>
      <c r="B45" s="21">
        <v>43900</v>
      </c>
      <c r="C45" s="2">
        <v>5026</v>
      </c>
      <c r="D45" s="2">
        <v>182</v>
      </c>
      <c r="E45">
        <v>0</v>
      </c>
    </row>
    <row r="46" spans="1:6">
      <c r="A46" t="s">
        <v>24</v>
      </c>
      <c r="B46" s="21">
        <v>43901</v>
      </c>
      <c r="C46" s="2">
        <v>5362</v>
      </c>
      <c r="D46" s="2">
        <v>246</v>
      </c>
      <c r="E46">
        <v>0</v>
      </c>
    </row>
    <row r="47" spans="1:6">
      <c r="A47" t="s">
        <v>24</v>
      </c>
      <c r="B47" s="21">
        <v>43902</v>
      </c>
      <c r="C47" s="2">
        <v>5869</v>
      </c>
      <c r="D47" s="2">
        <v>361</v>
      </c>
      <c r="E47">
        <v>1</v>
      </c>
    </row>
    <row r="48" spans="1:6">
      <c r="A48" t="s">
        <v>24</v>
      </c>
      <c r="B48" s="21">
        <v>43903</v>
      </c>
      <c r="C48" s="2">
        <v>6582</v>
      </c>
      <c r="D48" s="2">
        <v>504</v>
      </c>
      <c r="E48">
        <v>1</v>
      </c>
    </row>
    <row r="49" spans="1:5">
      <c r="A49" t="s">
        <v>24</v>
      </c>
      <c r="B49" s="21">
        <v>43904</v>
      </c>
      <c r="C49" s="2">
        <v>7467</v>
      </c>
      <c r="D49" s="2">
        <v>655</v>
      </c>
      <c r="E49">
        <v>1</v>
      </c>
    </row>
    <row r="50" spans="1:5">
      <c r="A50" t="s">
        <v>24</v>
      </c>
      <c r="B50" s="21">
        <v>43905</v>
      </c>
      <c r="C50" s="2">
        <v>8167</v>
      </c>
      <c r="D50" s="2">
        <v>860</v>
      </c>
      <c r="E50">
        <v>1</v>
      </c>
    </row>
    <row r="51" spans="1:5">
      <c r="A51" t="s">
        <v>24</v>
      </c>
      <c r="B51" s="21">
        <v>43906</v>
      </c>
      <c r="C51" s="2">
        <v>8490</v>
      </c>
      <c r="D51" s="2">
        <v>1016</v>
      </c>
      <c r="E51">
        <v>3</v>
      </c>
    </row>
    <row r="52" spans="1:5">
      <c r="A52" t="s">
        <v>24</v>
      </c>
      <c r="B52" s="21">
        <v>43907</v>
      </c>
      <c r="C52" s="2">
        <v>10278</v>
      </c>
      <c r="D52" s="2">
        <v>1332</v>
      </c>
      <c r="E52">
        <v>3</v>
      </c>
    </row>
    <row r="53" spans="1:5">
      <c r="A53" t="s">
        <v>24</v>
      </c>
      <c r="B53" s="21">
        <v>43908</v>
      </c>
      <c r="C53" s="2">
        <v>11977</v>
      </c>
      <c r="D53" s="2">
        <v>1646</v>
      </c>
      <c r="E53">
        <v>4</v>
      </c>
    </row>
    <row r="54" spans="1:5">
      <c r="A54" t="s">
        <v>24</v>
      </c>
      <c r="B54" s="21">
        <v>43909</v>
      </c>
      <c r="C54" s="2">
        <v>13724</v>
      </c>
      <c r="D54" s="2">
        <v>2013</v>
      </c>
      <c r="E54">
        <v>6</v>
      </c>
    </row>
    <row r="55" spans="1:5">
      <c r="A55" t="s">
        <v>24</v>
      </c>
      <c r="B55" s="21">
        <v>43910</v>
      </c>
      <c r="C55" s="2">
        <v>15613</v>
      </c>
      <c r="D55" s="2">
        <v>2388</v>
      </c>
      <c r="E55">
        <v>6</v>
      </c>
    </row>
    <row r="56" spans="1:5">
      <c r="A56" t="s">
        <v>24</v>
      </c>
      <c r="B56" s="21">
        <v>43911</v>
      </c>
      <c r="C56" s="2">
        <v>18545</v>
      </c>
      <c r="D56" s="2">
        <v>2814</v>
      </c>
      <c r="E56">
        <v>8</v>
      </c>
    </row>
    <row r="57" spans="1:5">
      <c r="A57" t="s">
        <v>24</v>
      </c>
      <c r="B57" s="21">
        <v>43912</v>
      </c>
      <c r="C57" s="2">
        <v>21368</v>
      </c>
      <c r="D57" s="2">
        <v>3244</v>
      </c>
      <c r="E57">
        <v>16</v>
      </c>
    </row>
    <row r="58" spans="1:5">
      <c r="A58" t="s">
        <v>24</v>
      </c>
      <c r="B58" s="21">
        <v>43913</v>
      </c>
      <c r="C58" s="2">
        <v>23429</v>
      </c>
      <c r="D58" s="2">
        <v>3924</v>
      </c>
      <c r="E58">
        <v>21</v>
      </c>
    </row>
    <row r="59" spans="1:5">
      <c r="A59" t="s">
        <v>24</v>
      </c>
      <c r="B59" s="21">
        <v>43914</v>
      </c>
      <c r="C59" s="2">
        <v>28391</v>
      </c>
      <c r="D59" s="3">
        <v>4876</v>
      </c>
      <c r="E59">
        <v>28</v>
      </c>
    </row>
    <row r="60" spans="1:5">
      <c r="A60" t="s">
        <v>24</v>
      </c>
      <c r="B60" s="21">
        <v>43915</v>
      </c>
      <c r="C60" s="2">
        <v>32407</v>
      </c>
      <c r="D60" s="2">
        <v>5560</v>
      </c>
      <c r="E60">
        <v>31</v>
      </c>
    </row>
    <row r="61" spans="1:5">
      <c r="A61" t="s">
        <v>24</v>
      </c>
      <c r="B61" s="21">
        <v>43916</v>
      </c>
      <c r="C61" s="2">
        <v>35995</v>
      </c>
      <c r="D61" s="2">
        <v>6398</v>
      </c>
      <c r="E61">
        <v>49</v>
      </c>
    </row>
    <row r="62" spans="1:5">
      <c r="A62" t="s">
        <v>24</v>
      </c>
      <c r="B62" s="21">
        <v>43917</v>
      </c>
      <c r="C62" s="2">
        <v>39552</v>
      </c>
      <c r="D62" s="2">
        <v>7399</v>
      </c>
      <c r="E62">
        <v>58</v>
      </c>
    </row>
    <row r="63" spans="1:5">
      <c r="A63" t="s">
        <v>24</v>
      </c>
      <c r="B63" s="21">
        <v>43918</v>
      </c>
      <c r="C63" s="2">
        <v>42750</v>
      </c>
      <c r="D63" s="2">
        <v>7995</v>
      </c>
      <c r="E63">
        <v>68</v>
      </c>
    </row>
    <row r="64" spans="1:5">
      <c r="A64" t="s">
        <v>24</v>
      </c>
      <c r="B64" s="21">
        <v>43919</v>
      </c>
      <c r="C64" s="2">
        <v>46441</v>
      </c>
      <c r="D64" s="2">
        <v>8636</v>
      </c>
      <c r="E64">
        <v>86</v>
      </c>
    </row>
    <row r="65" spans="1:6">
      <c r="A65" t="s">
        <v>24</v>
      </c>
      <c r="B65" s="21">
        <v>43920</v>
      </c>
      <c r="C65" s="2">
        <v>49455</v>
      </c>
      <c r="D65" s="2">
        <v>9377</v>
      </c>
      <c r="E65" s="2">
        <v>108</v>
      </c>
      <c r="F65" s="2">
        <v>636</v>
      </c>
    </row>
    <row r="66" spans="1:6">
      <c r="A66" t="s">
        <v>24</v>
      </c>
      <c r="B66" s="21">
        <v>43921</v>
      </c>
      <c r="C66" s="2">
        <v>52344</v>
      </c>
      <c r="D66" s="2">
        <v>9974</v>
      </c>
      <c r="E66" s="2">
        <v>128</v>
      </c>
      <c r="F66" s="2">
        <v>1095</v>
      </c>
    </row>
    <row r="67" spans="1:6">
      <c r="A67" t="s">
        <v>24</v>
      </c>
      <c r="B67" s="21">
        <v>43922</v>
      </c>
    </row>
    <row r="68" spans="1:6">
      <c r="A68" t="s">
        <v>24</v>
      </c>
      <c r="B68" s="21">
        <v>43923</v>
      </c>
    </row>
    <row r="69" spans="1:6">
      <c r="A69" t="s">
        <v>24</v>
      </c>
      <c r="B69" s="21">
        <v>43924</v>
      </c>
    </row>
    <row r="70" spans="1:6">
      <c r="A70" t="s">
        <v>24</v>
      </c>
      <c r="B70" s="21">
        <v>43925</v>
      </c>
    </row>
    <row r="71" spans="1:6">
      <c r="A71" t="s">
        <v>24</v>
      </c>
      <c r="B71" s="21">
        <v>43926</v>
      </c>
    </row>
    <row r="72" spans="1:6">
      <c r="A72" t="s">
        <v>24</v>
      </c>
      <c r="B72" s="21">
        <v>43927</v>
      </c>
    </row>
    <row r="73" spans="1:6">
      <c r="A73" t="s">
        <v>24</v>
      </c>
      <c r="B73" s="21">
        <v>43928</v>
      </c>
    </row>
    <row r="74" spans="1:6">
      <c r="A74" t="s">
        <v>24</v>
      </c>
      <c r="B74" s="21">
        <v>43929</v>
      </c>
    </row>
    <row r="75" spans="1:6">
      <c r="A75" t="s">
        <v>24</v>
      </c>
      <c r="B75" s="21">
        <v>43930</v>
      </c>
    </row>
    <row r="76" spans="1:6">
      <c r="A76" t="s">
        <v>24</v>
      </c>
      <c r="B76" s="21">
        <v>43931</v>
      </c>
    </row>
    <row r="79" spans="1:6">
      <c r="A79" t="s">
        <v>25</v>
      </c>
      <c r="B79" s="21">
        <v>43885</v>
      </c>
      <c r="C79" s="2">
        <v>4324</v>
      </c>
      <c r="D79" s="2">
        <v>229</v>
      </c>
      <c r="E79" s="2">
        <v>7</v>
      </c>
    </row>
    <row r="80" spans="1:6">
      <c r="A80" t="s">
        <v>25</v>
      </c>
      <c r="B80" s="21">
        <v>43886</v>
      </c>
      <c r="C80" s="2">
        <v>8623</v>
      </c>
      <c r="D80" s="2">
        <v>322</v>
      </c>
      <c r="E80" s="2">
        <v>10</v>
      </c>
    </row>
    <row r="81" spans="1:5">
      <c r="A81" t="s">
        <v>25</v>
      </c>
      <c r="B81" s="21">
        <v>43887</v>
      </c>
      <c r="C81" s="2">
        <v>9587</v>
      </c>
      <c r="D81" s="2">
        <v>400</v>
      </c>
      <c r="E81" s="2">
        <v>12</v>
      </c>
    </row>
    <row r="82" spans="1:5">
      <c r="A82" t="s">
        <v>25</v>
      </c>
      <c r="B82" s="21">
        <v>43888</v>
      </c>
      <c r="C82" s="2">
        <v>12014</v>
      </c>
      <c r="D82" s="2">
        <v>650</v>
      </c>
      <c r="E82" s="2">
        <v>17</v>
      </c>
    </row>
    <row r="83" spans="1:5">
      <c r="A83" t="s">
        <v>25</v>
      </c>
      <c r="B83" s="21">
        <v>43889</v>
      </c>
      <c r="C83" s="2">
        <v>15695</v>
      </c>
      <c r="D83" s="2">
        <v>888</v>
      </c>
      <c r="E83" s="2">
        <v>21</v>
      </c>
    </row>
    <row r="84" spans="1:5">
      <c r="A84" t="s">
        <v>25</v>
      </c>
      <c r="B84" s="21">
        <v>43890</v>
      </c>
      <c r="C84" s="2">
        <v>18661</v>
      </c>
      <c r="D84" s="2">
        <v>1128</v>
      </c>
      <c r="E84" s="2">
        <v>29</v>
      </c>
    </row>
    <row r="85" spans="1:5">
      <c r="A85" t="s">
        <v>25</v>
      </c>
      <c r="B85" s="21">
        <v>43891</v>
      </c>
      <c r="C85" s="2">
        <v>21127</v>
      </c>
      <c r="D85" s="2">
        <v>1694</v>
      </c>
      <c r="E85" s="2">
        <v>34</v>
      </c>
    </row>
    <row r="86" spans="1:5">
      <c r="A86" t="s">
        <v>25</v>
      </c>
      <c r="B86" s="21">
        <v>43892</v>
      </c>
      <c r="C86" s="2">
        <v>23345</v>
      </c>
      <c r="D86" s="2">
        <v>2036</v>
      </c>
      <c r="E86" s="2">
        <v>52</v>
      </c>
    </row>
    <row r="87" spans="1:5">
      <c r="A87" t="s">
        <v>25</v>
      </c>
      <c r="B87" s="21">
        <v>43893</v>
      </c>
      <c r="C87" s="2">
        <v>25856</v>
      </c>
      <c r="D87" s="2">
        <v>2502</v>
      </c>
      <c r="E87" s="2">
        <v>79</v>
      </c>
    </row>
    <row r="88" spans="1:5">
      <c r="A88" t="s">
        <v>25</v>
      </c>
      <c r="B88" s="21">
        <v>43894</v>
      </c>
      <c r="C88" s="2">
        <v>29837</v>
      </c>
      <c r="D88" s="2">
        <v>3089</v>
      </c>
      <c r="E88" s="2">
        <v>107</v>
      </c>
    </row>
    <row r="89" spans="1:5">
      <c r="A89" t="s">
        <v>25</v>
      </c>
      <c r="B89" s="21">
        <v>43895</v>
      </c>
      <c r="C89" s="2">
        <v>32362</v>
      </c>
      <c r="D89" s="2">
        <v>3858</v>
      </c>
      <c r="E89" s="2">
        <v>148</v>
      </c>
    </row>
    <row r="90" spans="1:5">
      <c r="A90" t="s">
        <v>25</v>
      </c>
      <c r="B90" s="21">
        <v>43896</v>
      </c>
      <c r="C90" s="2">
        <v>36359</v>
      </c>
      <c r="D90" s="2">
        <v>4636</v>
      </c>
      <c r="E90" s="2">
        <v>197</v>
      </c>
    </row>
    <row r="91" spans="1:5">
      <c r="A91" t="s">
        <v>25</v>
      </c>
      <c r="B91" s="21">
        <v>43897</v>
      </c>
      <c r="C91" s="2">
        <v>42062</v>
      </c>
      <c r="D91" s="2">
        <v>5883</v>
      </c>
      <c r="E91" s="2">
        <v>233</v>
      </c>
    </row>
    <row r="92" spans="1:5">
      <c r="A92" t="s">
        <v>25</v>
      </c>
      <c r="B92" s="21">
        <v>43898</v>
      </c>
      <c r="C92" s="2">
        <v>49937</v>
      </c>
      <c r="D92" s="2">
        <v>7375</v>
      </c>
      <c r="E92" s="2">
        <v>366</v>
      </c>
    </row>
    <row r="93" spans="1:5">
      <c r="A93" t="s">
        <v>25</v>
      </c>
      <c r="B93" s="21">
        <v>43899</v>
      </c>
      <c r="C93" s="2">
        <v>53826</v>
      </c>
      <c r="D93" s="2">
        <v>9172</v>
      </c>
      <c r="E93" s="2">
        <v>463</v>
      </c>
    </row>
    <row r="94" spans="1:5">
      <c r="A94" t="s">
        <v>25</v>
      </c>
      <c r="B94" s="21">
        <v>43900</v>
      </c>
      <c r="C94" s="2">
        <v>60761</v>
      </c>
      <c r="D94" s="2">
        <v>10149</v>
      </c>
      <c r="E94" s="2">
        <v>631</v>
      </c>
    </row>
    <row r="95" spans="1:5">
      <c r="A95" t="s">
        <v>25</v>
      </c>
      <c r="B95" s="21">
        <v>43901</v>
      </c>
      <c r="C95" s="2">
        <v>73154</v>
      </c>
      <c r="D95" s="2">
        <v>12462</v>
      </c>
      <c r="E95" s="2">
        <v>827</v>
      </c>
    </row>
    <row r="96" spans="1:5">
      <c r="A96" t="s">
        <v>25</v>
      </c>
      <c r="B96" s="21">
        <v>43902</v>
      </c>
      <c r="C96" s="2">
        <v>86011</v>
      </c>
      <c r="D96" s="2">
        <v>15113</v>
      </c>
      <c r="E96" s="2">
        <v>1016</v>
      </c>
    </row>
    <row r="97" spans="1:5">
      <c r="A97" t="s">
        <v>25</v>
      </c>
      <c r="B97" s="21">
        <v>43903</v>
      </c>
      <c r="C97" s="2">
        <v>97488</v>
      </c>
      <c r="D97" s="2">
        <v>17660</v>
      </c>
      <c r="E97" s="2">
        <v>1266</v>
      </c>
    </row>
    <row r="98" spans="1:5">
      <c r="A98" t="s">
        <v>25</v>
      </c>
      <c r="B98" s="21">
        <v>43904</v>
      </c>
      <c r="C98" s="2">
        <v>109170</v>
      </c>
      <c r="D98" s="2">
        <v>21157</v>
      </c>
      <c r="E98" s="2">
        <v>1441</v>
      </c>
    </row>
    <row r="99" spans="1:5">
      <c r="A99" t="s">
        <v>25</v>
      </c>
      <c r="B99" s="21">
        <v>43905</v>
      </c>
      <c r="C99" s="2">
        <v>124899</v>
      </c>
      <c r="D99" s="2">
        <v>24747</v>
      </c>
      <c r="E99" s="2">
        <v>1809</v>
      </c>
    </row>
    <row r="100" spans="1:5">
      <c r="A100" t="s">
        <v>25</v>
      </c>
      <c r="B100" s="21">
        <v>43906</v>
      </c>
      <c r="C100" s="2">
        <v>137962</v>
      </c>
      <c r="D100" s="2">
        <v>27980</v>
      </c>
      <c r="E100" s="2">
        <v>2158</v>
      </c>
    </row>
    <row r="101" spans="1:5">
      <c r="A101" t="s">
        <v>25</v>
      </c>
      <c r="B101" s="21">
        <v>43907</v>
      </c>
      <c r="C101" s="2">
        <v>148657</v>
      </c>
      <c r="D101" s="2">
        <v>31506</v>
      </c>
      <c r="E101" s="2">
        <v>2503</v>
      </c>
    </row>
    <row r="102" spans="1:5">
      <c r="A102" t="s">
        <v>25</v>
      </c>
      <c r="B102" s="21">
        <v>43908</v>
      </c>
      <c r="C102" s="2">
        <v>165541</v>
      </c>
      <c r="D102" s="2">
        <v>35713</v>
      </c>
      <c r="E102" s="2">
        <v>2978</v>
      </c>
    </row>
    <row r="103" spans="1:5">
      <c r="A103" t="s">
        <v>25</v>
      </c>
      <c r="B103" s="21">
        <v>43909</v>
      </c>
      <c r="C103" s="2">
        <v>182777</v>
      </c>
      <c r="D103" s="2">
        <v>41035</v>
      </c>
      <c r="E103" s="2">
        <v>3405</v>
      </c>
    </row>
    <row r="104" spans="1:5">
      <c r="A104" t="s">
        <v>25</v>
      </c>
      <c r="B104" s="21">
        <v>43910</v>
      </c>
      <c r="C104" s="2">
        <v>206886</v>
      </c>
      <c r="D104" s="2">
        <v>47021</v>
      </c>
      <c r="E104" s="2">
        <v>4032</v>
      </c>
    </row>
    <row r="105" spans="1:5">
      <c r="A105" t="s">
        <v>25</v>
      </c>
      <c r="B105" s="21">
        <v>43911</v>
      </c>
      <c r="C105" s="2">
        <v>233222</v>
      </c>
      <c r="D105" s="2">
        <v>53578</v>
      </c>
      <c r="E105" s="2">
        <v>4825</v>
      </c>
    </row>
    <row r="106" spans="1:5">
      <c r="A106" t="s">
        <v>25</v>
      </c>
      <c r="B106" s="21">
        <v>43912</v>
      </c>
      <c r="C106" s="2">
        <v>258402</v>
      </c>
      <c r="D106" s="2">
        <v>59138</v>
      </c>
      <c r="E106" s="2">
        <v>5476</v>
      </c>
    </row>
    <row r="107" spans="1:5">
      <c r="A107" t="s">
        <v>25</v>
      </c>
      <c r="B107" s="21">
        <v>43913</v>
      </c>
      <c r="C107" s="2">
        <v>275468</v>
      </c>
      <c r="D107" s="2">
        <v>63927</v>
      </c>
      <c r="E107" s="2">
        <v>6077</v>
      </c>
    </row>
    <row r="108" spans="1:5">
      <c r="A108" t="s">
        <v>25</v>
      </c>
      <c r="B108" s="21">
        <v>43914</v>
      </c>
      <c r="C108" s="2">
        <v>296964</v>
      </c>
      <c r="D108" s="2">
        <v>69176</v>
      </c>
      <c r="E108" s="2">
        <v>6820</v>
      </c>
    </row>
    <row r="109" spans="1:5">
      <c r="A109" t="s">
        <v>25</v>
      </c>
      <c r="B109" s="21">
        <v>43915</v>
      </c>
      <c r="C109" s="2">
        <v>324445</v>
      </c>
      <c r="D109" s="2">
        <v>74386</v>
      </c>
      <c r="E109" s="2">
        <v>7503</v>
      </c>
    </row>
    <row r="110" spans="1:5">
      <c r="A110" t="s">
        <v>25</v>
      </c>
      <c r="B110" s="21">
        <v>43916</v>
      </c>
      <c r="C110" s="2">
        <v>361060</v>
      </c>
      <c r="D110" s="2">
        <v>80539</v>
      </c>
      <c r="E110" s="2">
        <v>8165</v>
      </c>
    </row>
    <row r="111" spans="1:5">
      <c r="A111" t="s">
        <v>25</v>
      </c>
      <c r="B111" s="21">
        <v>43917</v>
      </c>
      <c r="C111" s="2">
        <v>394079</v>
      </c>
      <c r="D111" s="2">
        <v>86498</v>
      </c>
      <c r="E111" s="2">
        <v>9134</v>
      </c>
    </row>
    <row r="112" spans="1:5">
      <c r="A112" t="s">
        <v>25</v>
      </c>
      <c r="B112" s="21">
        <v>43918</v>
      </c>
      <c r="C112" s="2">
        <v>429526</v>
      </c>
      <c r="D112" s="2">
        <v>92472</v>
      </c>
      <c r="E112" s="2">
        <v>10023</v>
      </c>
    </row>
    <row r="113" spans="1:5">
      <c r="A113" t="s">
        <v>25</v>
      </c>
      <c r="B113" s="21">
        <v>43919</v>
      </c>
      <c r="C113" s="2">
        <v>454030</v>
      </c>
      <c r="D113" s="2">
        <v>97689</v>
      </c>
      <c r="E113" s="2">
        <v>10779</v>
      </c>
    </row>
    <row r="114" spans="1:5">
      <c r="A114" t="s">
        <v>25</v>
      </c>
      <c r="B114" s="21">
        <v>43920</v>
      </c>
      <c r="C114" s="2">
        <v>477359</v>
      </c>
      <c r="D114" s="2">
        <v>101739</v>
      </c>
      <c r="E114" s="2">
        <v>11591</v>
      </c>
    </row>
    <row r="115" spans="1:5">
      <c r="A115" t="s">
        <v>25</v>
      </c>
      <c r="B115" s="21">
        <v>43921</v>
      </c>
    </row>
    <row r="116" spans="1:5">
      <c r="A116" t="s">
        <v>25</v>
      </c>
      <c r="B116" s="21">
        <v>43922</v>
      </c>
    </row>
    <row r="117" spans="1:5">
      <c r="A117" t="s">
        <v>25</v>
      </c>
      <c r="B117" s="21">
        <v>43923</v>
      </c>
    </row>
    <row r="118" spans="1:5">
      <c r="A118" t="s">
        <v>25</v>
      </c>
      <c r="B118" s="21">
        <v>43924</v>
      </c>
    </row>
    <row r="119" spans="1:5">
      <c r="A119" t="s">
        <v>25</v>
      </c>
      <c r="B119" s="21">
        <v>43925</v>
      </c>
    </row>
    <row r="120" spans="1:5">
      <c r="A120" t="s">
        <v>25</v>
      </c>
      <c r="B120" s="21">
        <v>43926</v>
      </c>
    </row>
    <row r="121" spans="1:5">
      <c r="A121" t="s">
        <v>25</v>
      </c>
      <c r="B121" s="21">
        <v>43927</v>
      </c>
    </row>
    <row r="122" spans="1:5">
      <c r="A122" t="s">
        <v>25</v>
      </c>
      <c r="B122" s="21">
        <v>43928</v>
      </c>
    </row>
    <row r="123" spans="1:5">
      <c r="A123" t="s">
        <v>25</v>
      </c>
      <c r="B123" s="21">
        <v>43929</v>
      </c>
    </row>
    <row r="124" spans="1:5">
      <c r="A124" t="s">
        <v>25</v>
      </c>
      <c r="B124" s="21">
        <v>43930</v>
      </c>
    </row>
    <row r="125" spans="1:5">
      <c r="A125" t="s">
        <v>25</v>
      </c>
      <c r="B125" s="21">
        <v>43931</v>
      </c>
    </row>
  </sheetData>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dimension ref="A1:P34"/>
  <sheetViews>
    <sheetView workbookViewId="0">
      <selection activeCell="O37" sqref="O37"/>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9</v>
      </c>
      <c r="B1" s="23"/>
      <c r="C1" s="23"/>
      <c r="D1" s="23"/>
      <c r="E1" s="23"/>
      <c r="F1" s="23"/>
      <c r="G1" s="23"/>
      <c r="H1" s="23"/>
      <c r="I1" s="23"/>
      <c r="J1" s="23"/>
      <c r="K1" s="23"/>
      <c r="L1" s="23"/>
      <c r="M1" s="23"/>
      <c r="N1" s="23"/>
      <c r="O1" s="17"/>
      <c r="P1" s="12" t="s">
        <v>12</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43899</v>
      </c>
      <c r="C6" s="2">
        <f>Data!C44</f>
        <v>4734</v>
      </c>
      <c r="G6" s="2">
        <f>Data!D44</f>
        <v>131</v>
      </c>
      <c r="H6" s="3">
        <f t="shared" ref="H6:H20" si="0">G6-G5</f>
        <v>131</v>
      </c>
      <c r="L6">
        <f>Data!E44</f>
        <v>0</v>
      </c>
      <c r="N6" s="1"/>
      <c r="O6" s="16"/>
    </row>
    <row r="7" spans="1:16">
      <c r="A7" s="8">
        <v>43900</v>
      </c>
      <c r="C7" s="2">
        <f>Data!C45</f>
        <v>5026</v>
      </c>
      <c r="D7" s="2">
        <f t="shared" ref="D7:D22" si="1">C7-C6</f>
        <v>292</v>
      </c>
      <c r="E7" s="11">
        <f t="shared" ref="E7:E20" si="2">H7/D7</f>
        <v>0.17465753424657535</v>
      </c>
      <c r="G7" s="2">
        <f>Data!D45</f>
        <v>182</v>
      </c>
      <c r="H7" s="3">
        <f t="shared" si="0"/>
        <v>51</v>
      </c>
      <c r="I7" s="1">
        <f t="shared" ref="I7:I13" si="3">G7/G6-1</f>
        <v>0.38931297709923673</v>
      </c>
      <c r="L7">
        <f>Data!E45</f>
        <v>0</v>
      </c>
      <c r="M7">
        <f>L7-L6</f>
        <v>0</v>
      </c>
      <c r="N7" s="1"/>
      <c r="O7" s="16"/>
    </row>
    <row r="8" spans="1:16">
      <c r="A8" s="8">
        <v>43901</v>
      </c>
      <c r="C8" s="2">
        <f>Data!C46</f>
        <v>5362</v>
      </c>
      <c r="D8" s="2">
        <f t="shared" si="1"/>
        <v>336</v>
      </c>
      <c r="E8" s="11">
        <f t="shared" si="2"/>
        <v>0.19047619047619047</v>
      </c>
      <c r="G8" s="2">
        <f>Data!D46</f>
        <v>246</v>
      </c>
      <c r="H8" s="3">
        <f t="shared" si="0"/>
        <v>64</v>
      </c>
      <c r="I8" s="1">
        <f t="shared" si="3"/>
        <v>0.35164835164835173</v>
      </c>
      <c r="L8">
        <f>Data!E46</f>
        <v>0</v>
      </c>
      <c r="M8">
        <f t="shared" ref="M8:M23" si="4">L8-L7</f>
        <v>0</v>
      </c>
      <c r="N8" s="1"/>
      <c r="O8" s="16"/>
    </row>
    <row r="9" spans="1:16">
      <c r="A9" s="8">
        <v>43902</v>
      </c>
      <c r="C9" s="2">
        <f>Data!C47</f>
        <v>5869</v>
      </c>
      <c r="D9" s="2">
        <f t="shared" si="1"/>
        <v>507</v>
      </c>
      <c r="E9" s="11">
        <f t="shared" si="2"/>
        <v>0.22682445759368836</v>
      </c>
      <c r="G9" s="2">
        <f>Data!D47</f>
        <v>361</v>
      </c>
      <c r="H9" s="3">
        <f t="shared" si="0"/>
        <v>115</v>
      </c>
      <c r="I9" s="1">
        <f t="shared" si="3"/>
        <v>0.46747967479674801</v>
      </c>
      <c r="L9">
        <f>Data!E47</f>
        <v>1</v>
      </c>
      <c r="M9">
        <f t="shared" si="4"/>
        <v>1</v>
      </c>
      <c r="N9" s="1">
        <v>1</v>
      </c>
      <c r="O9" s="16"/>
    </row>
    <row r="10" spans="1:16">
      <c r="A10" s="8">
        <v>43903</v>
      </c>
      <c r="C10" s="2">
        <f>Data!C48</f>
        <v>6582</v>
      </c>
      <c r="D10" s="2">
        <f t="shared" si="1"/>
        <v>713</v>
      </c>
      <c r="E10" s="11">
        <f t="shared" si="2"/>
        <v>0.2005610098176718</v>
      </c>
      <c r="G10" s="2">
        <f>Data!D48</f>
        <v>504</v>
      </c>
      <c r="H10" s="3">
        <f t="shared" si="0"/>
        <v>143</v>
      </c>
      <c r="I10" s="1">
        <f t="shared" si="3"/>
        <v>0.39612188365650969</v>
      </c>
      <c r="L10">
        <f>Data!E48</f>
        <v>1</v>
      </c>
      <c r="M10">
        <f t="shared" si="4"/>
        <v>0</v>
      </c>
      <c r="N10" s="1">
        <f t="shared" ref="N10:N19" si="5">L10/L9-1</f>
        <v>0</v>
      </c>
      <c r="O10" s="16"/>
    </row>
    <row r="11" spans="1:16">
      <c r="A11" s="8">
        <v>43904</v>
      </c>
      <c r="C11" s="2">
        <f>Data!C49</f>
        <v>7467</v>
      </c>
      <c r="D11" s="2">
        <f t="shared" si="1"/>
        <v>885</v>
      </c>
      <c r="E11" s="11">
        <f t="shared" si="2"/>
        <v>0.17062146892655367</v>
      </c>
      <c r="G11" s="2">
        <f>Data!D49</f>
        <v>655</v>
      </c>
      <c r="H11" s="3">
        <f t="shared" si="0"/>
        <v>151</v>
      </c>
      <c r="I11" s="1">
        <f t="shared" si="3"/>
        <v>0.29960317460317465</v>
      </c>
      <c r="J11" s="16">
        <f>SUM(I7:I11)/5</f>
        <v>0.38083321236080414</v>
      </c>
      <c r="L11">
        <f>Data!E49</f>
        <v>1</v>
      </c>
      <c r="M11">
        <f t="shared" si="4"/>
        <v>0</v>
      </c>
      <c r="N11" s="1">
        <f t="shared" si="5"/>
        <v>0</v>
      </c>
      <c r="O11" s="16"/>
    </row>
    <row r="12" spans="1:16">
      <c r="A12" s="8">
        <v>43905</v>
      </c>
      <c r="C12" s="2">
        <f>Data!C50</f>
        <v>8167</v>
      </c>
      <c r="D12" s="2">
        <f t="shared" si="1"/>
        <v>700</v>
      </c>
      <c r="E12" s="11">
        <f t="shared" si="2"/>
        <v>0.29285714285714287</v>
      </c>
      <c r="G12" s="2">
        <f>Data!D50</f>
        <v>860</v>
      </c>
      <c r="H12" s="3">
        <f t="shared" si="0"/>
        <v>205</v>
      </c>
      <c r="I12" s="1">
        <f t="shared" si="3"/>
        <v>0.31297709923664119</v>
      </c>
      <c r="J12" s="16">
        <f t="shared" ref="J12:J26" si="6">SUM(I8:I12)/5</f>
        <v>0.36556603678828503</v>
      </c>
      <c r="L12">
        <f>Data!E50</f>
        <v>1</v>
      </c>
      <c r="M12">
        <f t="shared" si="4"/>
        <v>0</v>
      </c>
      <c r="N12" s="1">
        <f t="shared" si="5"/>
        <v>0</v>
      </c>
      <c r="O12" s="16"/>
    </row>
    <row r="13" spans="1:16">
      <c r="A13" s="8">
        <v>43906</v>
      </c>
      <c r="B13" s="13">
        <v>0</v>
      </c>
      <c r="C13" s="2">
        <f>Data!C51</f>
        <v>8490</v>
      </c>
      <c r="D13" s="2">
        <f t="shared" si="1"/>
        <v>323</v>
      </c>
      <c r="E13" s="11">
        <f t="shared" si="2"/>
        <v>0.48297213622291024</v>
      </c>
      <c r="G13" s="2">
        <f>Data!D51</f>
        <v>1016</v>
      </c>
      <c r="H13" s="3">
        <f t="shared" si="0"/>
        <v>156</v>
      </c>
      <c r="I13" s="1">
        <f t="shared" si="3"/>
        <v>0.18139534883720931</v>
      </c>
      <c r="J13" s="16">
        <f t="shared" si="6"/>
        <v>0.33151543622605656</v>
      </c>
      <c r="L13">
        <f>Data!E51</f>
        <v>3</v>
      </c>
      <c r="M13">
        <f t="shared" si="4"/>
        <v>2</v>
      </c>
      <c r="N13" s="1">
        <f t="shared" si="5"/>
        <v>2</v>
      </c>
      <c r="O13" s="16">
        <f t="shared" ref="O13:O26" si="7">SUM(N9:N13)/5</f>
        <v>0.6</v>
      </c>
    </row>
    <row r="14" spans="1:16">
      <c r="A14" s="8">
        <v>43907</v>
      </c>
      <c r="B14" s="13">
        <v>1</v>
      </c>
      <c r="C14" s="2">
        <f>Data!C52</f>
        <v>10278</v>
      </c>
      <c r="D14" s="2">
        <f t="shared" si="1"/>
        <v>1788</v>
      </c>
      <c r="E14" s="11">
        <f t="shared" si="2"/>
        <v>0.1767337807606264</v>
      </c>
      <c r="G14" s="2">
        <f>Data!D52</f>
        <v>1332</v>
      </c>
      <c r="H14" s="3">
        <f t="shared" si="0"/>
        <v>316</v>
      </c>
      <c r="I14" s="1">
        <f t="shared" ref="I14:I21" si="8">G14/G13-1</f>
        <v>0.31102362204724399</v>
      </c>
      <c r="J14" s="16">
        <f t="shared" si="6"/>
        <v>0.30022422567615575</v>
      </c>
      <c r="L14">
        <f>Data!E52</f>
        <v>3</v>
      </c>
      <c r="M14">
        <f t="shared" si="4"/>
        <v>0</v>
      </c>
      <c r="N14" s="1">
        <f t="shared" si="5"/>
        <v>0</v>
      </c>
      <c r="O14" s="16">
        <f t="shared" si="7"/>
        <v>0.4</v>
      </c>
    </row>
    <row r="15" spans="1:16">
      <c r="A15" s="8">
        <v>43908</v>
      </c>
      <c r="B15" s="13">
        <v>2</v>
      </c>
      <c r="C15" s="2">
        <f>Data!C53</f>
        <v>11977</v>
      </c>
      <c r="D15" s="2">
        <f t="shared" si="1"/>
        <v>1699</v>
      </c>
      <c r="E15" s="11">
        <f t="shared" si="2"/>
        <v>0.18481459682165979</v>
      </c>
      <c r="G15" s="2">
        <f>Data!D53</f>
        <v>1646</v>
      </c>
      <c r="H15" s="3">
        <f t="shared" si="0"/>
        <v>314</v>
      </c>
      <c r="I15" s="1">
        <f t="shared" si="8"/>
        <v>0.2357357357357357</v>
      </c>
      <c r="J15" s="16">
        <f t="shared" si="6"/>
        <v>0.26814699609200099</v>
      </c>
      <c r="L15">
        <f>Data!E53</f>
        <v>4</v>
      </c>
      <c r="M15">
        <f t="shared" si="4"/>
        <v>1</v>
      </c>
      <c r="N15" s="1">
        <f t="shared" si="5"/>
        <v>0.33333333333333326</v>
      </c>
      <c r="O15" s="16">
        <f t="shared" si="7"/>
        <v>0.46666666666666662</v>
      </c>
    </row>
    <row r="16" spans="1:16">
      <c r="A16" s="8">
        <v>43909</v>
      </c>
      <c r="B16" s="13">
        <v>3</v>
      </c>
      <c r="C16" s="2">
        <f>Data!C54</f>
        <v>13724</v>
      </c>
      <c r="D16" s="2">
        <f t="shared" si="1"/>
        <v>1747</v>
      </c>
      <c r="E16" s="11">
        <f t="shared" si="2"/>
        <v>0.21007441327990842</v>
      </c>
      <c r="G16" s="2">
        <f>Data!D54</f>
        <v>2013</v>
      </c>
      <c r="H16" s="3">
        <f t="shared" si="0"/>
        <v>367</v>
      </c>
      <c r="I16" s="1">
        <f t="shared" si="8"/>
        <v>0.22296476306196844</v>
      </c>
      <c r="J16" s="16">
        <f t="shared" si="6"/>
        <v>0.25281931378375971</v>
      </c>
      <c r="L16">
        <f>Data!E54</f>
        <v>6</v>
      </c>
      <c r="M16">
        <f t="shared" si="4"/>
        <v>2</v>
      </c>
      <c r="N16" s="1">
        <f t="shared" si="5"/>
        <v>0.5</v>
      </c>
      <c r="O16" s="16">
        <f t="shared" si="7"/>
        <v>0.56666666666666665</v>
      </c>
    </row>
    <row r="17" spans="1:15">
      <c r="A17" s="8">
        <v>43910</v>
      </c>
      <c r="B17" s="13">
        <v>4</v>
      </c>
      <c r="C17" s="2">
        <f>Data!C55</f>
        <v>15613</v>
      </c>
      <c r="D17" s="2">
        <f t="shared" si="1"/>
        <v>1889</v>
      </c>
      <c r="E17" s="11">
        <f t="shared" si="2"/>
        <v>0.19851773425092642</v>
      </c>
      <c r="G17" s="2">
        <f>Data!D55</f>
        <v>2388</v>
      </c>
      <c r="H17" s="3">
        <f t="shared" si="0"/>
        <v>375</v>
      </c>
      <c r="I17" s="1">
        <f t="shared" si="8"/>
        <v>0.18628912071535031</v>
      </c>
      <c r="J17" s="16">
        <f t="shared" si="6"/>
        <v>0.22748171807950154</v>
      </c>
      <c r="L17">
        <f>Data!E55</f>
        <v>6</v>
      </c>
      <c r="M17">
        <f t="shared" si="4"/>
        <v>0</v>
      </c>
      <c r="N17" s="1">
        <f t="shared" si="5"/>
        <v>0</v>
      </c>
      <c r="O17" s="16">
        <f t="shared" si="7"/>
        <v>0.56666666666666665</v>
      </c>
    </row>
    <row r="18" spans="1:15">
      <c r="A18" s="8">
        <v>43911</v>
      </c>
      <c r="B18" s="13">
        <v>5</v>
      </c>
      <c r="C18" s="2">
        <f>Data!C56</f>
        <v>18545</v>
      </c>
      <c r="D18" s="2">
        <f t="shared" si="1"/>
        <v>2932</v>
      </c>
      <c r="E18" s="11">
        <f t="shared" si="2"/>
        <v>0.14529331514324692</v>
      </c>
      <c r="G18" s="2">
        <f>Data!D56</f>
        <v>2814</v>
      </c>
      <c r="H18" s="3">
        <f t="shared" si="0"/>
        <v>426</v>
      </c>
      <c r="I18" s="1">
        <f t="shared" si="8"/>
        <v>0.17839195979899491</v>
      </c>
      <c r="J18" s="16">
        <f t="shared" si="6"/>
        <v>0.22688104027185868</v>
      </c>
      <c r="L18">
        <f>Data!E56</f>
        <v>8</v>
      </c>
      <c r="M18">
        <f t="shared" si="4"/>
        <v>2</v>
      </c>
      <c r="N18" s="1">
        <f t="shared" si="5"/>
        <v>0.33333333333333326</v>
      </c>
      <c r="O18" s="16">
        <f t="shared" si="7"/>
        <v>0.23333333333333331</v>
      </c>
    </row>
    <row r="19" spans="1:15">
      <c r="A19" s="8">
        <v>43912</v>
      </c>
      <c r="B19" s="13">
        <v>6</v>
      </c>
      <c r="C19" s="2">
        <f>Data!C57</f>
        <v>21368</v>
      </c>
      <c r="D19" s="2">
        <f t="shared" si="1"/>
        <v>2823</v>
      </c>
      <c r="E19" s="11">
        <f t="shared" si="2"/>
        <v>0.15232022670917464</v>
      </c>
      <c r="G19" s="2">
        <f>Data!D57</f>
        <v>3244</v>
      </c>
      <c r="H19" s="3">
        <f t="shared" si="0"/>
        <v>430</v>
      </c>
      <c r="I19" s="1">
        <f t="shared" si="8"/>
        <v>0.15280739161336165</v>
      </c>
      <c r="J19" s="16">
        <f t="shared" si="6"/>
        <v>0.19523779418508219</v>
      </c>
      <c r="L19">
        <f>Data!E57</f>
        <v>16</v>
      </c>
      <c r="M19">
        <f t="shared" si="4"/>
        <v>8</v>
      </c>
      <c r="N19" s="1">
        <f t="shared" si="5"/>
        <v>1</v>
      </c>
      <c r="O19" s="16">
        <f t="shared" si="7"/>
        <v>0.43333333333333329</v>
      </c>
    </row>
    <row r="20" spans="1:15">
      <c r="A20" s="8">
        <v>43913</v>
      </c>
      <c r="B20" s="13">
        <v>7</v>
      </c>
      <c r="C20" s="2">
        <f>Data!C58</f>
        <v>23429</v>
      </c>
      <c r="D20" s="2">
        <f t="shared" si="1"/>
        <v>2061</v>
      </c>
      <c r="E20" s="11">
        <f t="shared" si="2"/>
        <v>0.32993692382338669</v>
      </c>
      <c r="G20" s="2">
        <f>Data!D58</f>
        <v>3924</v>
      </c>
      <c r="H20" s="3">
        <f t="shared" si="0"/>
        <v>680</v>
      </c>
      <c r="I20" s="1">
        <f t="shared" si="8"/>
        <v>0.20961775585696674</v>
      </c>
      <c r="J20" s="16">
        <f t="shared" si="6"/>
        <v>0.19001419820932841</v>
      </c>
      <c r="L20">
        <f>Data!E58</f>
        <v>21</v>
      </c>
      <c r="M20">
        <f t="shared" si="4"/>
        <v>5</v>
      </c>
      <c r="N20" s="1">
        <f t="shared" ref="N20:N22" si="9">L20/L19-1</f>
        <v>0.3125</v>
      </c>
      <c r="O20" s="16">
        <f t="shared" si="7"/>
        <v>0.42916666666666659</v>
      </c>
    </row>
    <row r="21" spans="1:15">
      <c r="A21" s="8">
        <v>43914</v>
      </c>
      <c r="B21" s="13">
        <v>8</v>
      </c>
      <c r="C21" s="2">
        <f>Data!C59</f>
        <v>28391</v>
      </c>
      <c r="D21" s="2">
        <f t="shared" si="1"/>
        <v>4962</v>
      </c>
      <c r="E21" s="11">
        <f t="shared" ref="E21:E26" si="10">H21/D21</f>
        <v>0.19185812172511085</v>
      </c>
      <c r="G21" s="2">
        <f>Data!D59</f>
        <v>4876</v>
      </c>
      <c r="H21" s="3">
        <f t="shared" ref="H21:H26" si="11">G21-G20</f>
        <v>952</v>
      </c>
      <c r="I21" s="1">
        <f t="shared" si="8"/>
        <v>0.24260958205912342</v>
      </c>
      <c r="J21" s="16">
        <f t="shared" si="6"/>
        <v>0.19394316200875941</v>
      </c>
      <c r="L21">
        <f>Data!E59</f>
        <v>28</v>
      </c>
      <c r="M21">
        <f t="shared" si="4"/>
        <v>7</v>
      </c>
      <c r="N21" s="1">
        <f t="shared" si="9"/>
        <v>0.33333333333333326</v>
      </c>
      <c r="O21" s="16">
        <f t="shared" si="7"/>
        <v>0.39583333333333331</v>
      </c>
    </row>
    <row r="22" spans="1:15">
      <c r="A22" s="8">
        <v>43915</v>
      </c>
      <c r="B22" s="13">
        <v>9</v>
      </c>
      <c r="C22" s="2">
        <f>Data!C60</f>
        <v>32407</v>
      </c>
      <c r="D22" s="2">
        <f t="shared" si="1"/>
        <v>4016</v>
      </c>
      <c r="E22" s="11">
        <f t="shared" si="10"/>
        <v>0.17031872509960158</v>
      </c>
      <c r="G22" s="2">
        <f>Data!D60</f>
        <v>5560</v>
      </c>
      <c r="H22" s="3">
        <f t="shared" si="11"/>
        <v>684</v>
      </c>
      <c r="I22" s="1">
        <f t="shared" ref="I22" si="12">G22/G21-1</f>
        <v>0.14027891714520102</v>
      </c>
      <c r="J22" s="16">
        <f t="shared" si="6"/>
        <v>0.18474112129472955</v>
      </c>
      <c r="L22">
        <f>Data!E60</f>
        <v>31</v>
      </c>
      <c r="M22">
        <f t="shared" si="4"/>
        <v>3</v>
      </c>
      <c r="N22" s="1">
        <f t="shared" si="9"/>
        <v>0.10714285714285721</v>
      </c>
      <c r="O22" s="16">
        <f t="shared" si="7"/>
        <v>0.41726190476190472</v>
      </c>
    </row>
    <row r="23" spans="1:15">
      <c r="A23" s="8">
        <v>43916</v>
      </c>
      <c r="B23" s="13">
        <v>10</v>
      </c>
      <c r="C23" s="2">
        <f>Data!C61</f>
        <v>35995</v>
      </c>
      <c r="D23" s="2">
        <f>C23-C22</f>
        <v>3588</v>
      </c>
      <c r="E23" s="11">
        <f t="shared" si="10"/>
        <v>0.23355629877369008</v>
      </c>
      <c r="G23" s="2">
        <f>Data!D61</f>
        <v>6398</v>
      </c>
      <c r="H23" s="3">
        <f t="shared" si="11"/>
        <v>838</v>
      </c>
      <c r="I23" s="1">
        <f t="shared" ref="I23" si="13">G23/G22-1</f>
        <v>0.15071942446043174</v>
      </c>
      <c r="J23" s="16">
        <f t="shared" si="6"/>
        <v>0.17920661422701692</v>
      </c>
      <c r="L23">
        <f>Data!E61</f>
        <v>49</v>
      </c>
      <c r="M23">
        <f t="shared" si="4"/>
        <v>18</v>
      </c>
      <c r="N23" s="1">
        <f t="shared" ref="N23" si="14">L23/L22-1</f>
        <v>0.58064516129032251</v>
      </c>
      <c r="O23" s="16">
        <f t="shared" si="7"/>
        <v>0.46672427035330255</v>
      </c>
    </row>
    <row r="24" spans="1:15">
      <c r="A24" s="8">
        <v>43917</v>
      </c>
      <c r="B24" s="13">
        <v>11</v>
      </c>
      <c r="C24" s="2">
        <f>Data!C62</f>
        <v>39552</v>
      </c>
      <c r="D24" s="2">
        <f>C24-C23</f>
        <v>3557</v>
      </c>
      <c r="E24" s="11">
        <f t="shared" si="10"/>
        <v>0.28141692437447285</v>
      </c>
      <c r="G24" s="2">
        <f>Data!D62</f>
        <v>7399</v>
      </c>
      <c r="H24" s="3">
        <f t="shared" si="11"/>
        <v>1001</v>
      </c>
      <c r="I24" s="1">
        <f t="shared" ref="I24" si="15">G24/G23-1</f>
        <v>0.15645514223194756</v>
      </c>
      <c r="J24" s="16">
        <f t="shared" si="6"/>
        <v>0.17993616435073409</v>
      </c>
      <c r="L24">
        <f>Data!E62</f>
        <v>58</v>
      </c>
      <c r="M24">
        <f t="shared" ref="M24" si="16">L24-L23</f>
        <v>9</v>
      </c>
      <c r="N24" s="1">
        <f t="shared" ref="N24" si="17">L24/L23-1</f>
        <v>0.18367346938775508</v>
      </c>
      <c r="O24" s="16">
        <f t="shared" si="7"/>
        <v>0.30345896423085361</v>
      </c>
    </row>
    <row r="25" spans="1:15">
      <c r="A25" s="8">
        <v>43918</v>
      </c>
      <c r="B25" s="13">
        <v>12</v>
      </c>
      <c r="C25" s="2">
        <f>Data!C63</f>
        <v>42750</v>
      </c>
      <c r="D25" s="2">
        <f>C25-C24</f>
        <v>3198</v>
      </c>
      <c r="E25" s="11">
        <f t="shared" si="10"/>
        <v>0.18636647904940587</v>
      </c>
      <c r="G25" s="2">
        <f>Data!D63</f>
        <v>7995</v>
      </c>
      <c r="H25" s="3">
        <f t="shared" si="11"/>
        <v>596</v>
      </c>
      <c r="I25" s="1">
        <f t="shared" ref="I25" si="18">G25/G24-1</f>
        <v>8.0551425868360615E-2</v>
      </c>
      <c r="J25" s="16">
        <f t="shared" si="6"/>
        <v>0.15412289835301288</v>
      </c>
      <c r="L25">
        <f>Data!E63</f>
        <v>68</v>
      </c>
      <c r="M25">
        <f t="shared" ref="M25" si="19">L25-L24</f>
        <v>10</v>
      </c>
      <c r="N25" s="1">
        <f t="shared" ref="N25" si="20">L25/L24-1</f>
        <v>0.17241379310344818</v>
      </c>
      <c r="O25" s="16">
        <f t="shared" si="7"/>
        <v>0.27544172285154322</v>
      </c>
    </row>
    <row r="26" spans="1:15">
      <c r="A26" s="8">
        <v>43919</v>
      </c>
      <c r="B26" s="13">
        <v>13</v>
      </c>
      <c r="C26" s="2">
        <f>Data!C64</f>
        <v>46441</v>
      </c>
      <c r="D26" s="2">
        <f>C26-C25</f>
        <v>3691</v>
      </c>
      <c r="E26" s="11">
        <f t="shared" si="10"/>
        <v>0.17366567325927934</v>
      </c>
      <c r="G26" s="2">
        <f>Data!D64</f>
        <v>8636</v>
      </c>
      <c r="H26" s="3">
        <f t="shared" si="11"/>
        <v>641</v>
      </c>
      <c r="I26" s="1">
        <f t="shared" ref="I26" si="21">G26/G25-1</f>
        <v>8.0175109443402226E-2</v>
      </c>
      <c r="J26" s="16">
        <f t="shared" si="6"/>
        <v>0.12163600382986864</v>
      </c>
      <c r="L26">
        <f>Data!E64</f>
        <v>86</v>
      </c>
      <c r="M26">
        <f t="shared" ref="M26" si="22">L26-L25</f>
        <v>18</v>
      </c>
      <c r="N26" s="1">
        <f t="shared" ref="N26" si="23">L26/L25-1</f>
        <v>0.26470588235294112</v>
      </c>
      <c r="O26" s="16">
        <f t="shared" si="7"/>
        <v>0.26171623265546484</v>
      </c>
    </row>
    <row r="27" spans="1:15">
      <c r="A27" s="8">
        <v>43920</v>
      </c>
      <c r="B27" s="13">
        <v>14</v>
      </c>
      <c r="C27" s="2">
        <f>Data!C65</f>
        <v>49455</v>
      </c>
      <c r="D27" s="2">
        <f>C27-C26</f>
        <v>3014</v>
      </c>
      <c r="E27" s="11">
        <f t="shared" ref="E27" si="24">H27/D27</f>
        <v>0.24585268745852687</v>
      </c>
      <c r="G27" s="2">
        <f>Data!D65</f>
        <v>9377</v>
      </c>
      <c r="H27" s="3">
        <f t="shared" ref="H27" si="25">G27-G26</f>
        <v>741</v>
      </c>
      <c r="I27" s="1">
        <f t="shared" ref="I27" si="26">G27/G26-1</f>
        <v>8.5803612783696082E-2</v>
      </c>
      <c r="J27" s="16">
        <f t="shared" ref="J27" si="27">SUM(I23:I27)/5</f>
        <v>0.11074094295756765</v>
      </c>
      <c r="L27">
        <f>Data!E65</f>
        <v>108</v>
      </c>
      <c r="M27">
        <f t="shared" ref="M27" si="28">L27-L26</f>
        <v>22</v>
      </c>
      <c r="N27" s="1">
        <f t="shared" ref="N27" si="29">L27/L26-1</f>
        <v>0.2558139534883721</v>
      </c>
      <c r="O27" s="16">
        <f t="shared" ref="O27" si="30">SUM(N23:N27)/5</f>
        <v>0.29145045192456781</v>
      </c>
    </row>
    <row r="28" spans="1:15">
      <c r="A28" s="8">
        <v>43921</v>
      </c>
      <c r="B28" s="13">
        <v>15</v>
      </c>
      <c r="C28" s="2">
        <f>Data!C66</f>
        <v>52344</v>
      </c>
      <c r="D28" s="2">
        <f>C28-C27</f>
        <v>2889</v>
      </c>
      <c r="E28" s="11">
        <f t="shared" ref="E28" si="31">H28/D28</f>
        <v>0.2066458982346833</v>
      </c>
      <c r="G28" s="2">
        <f>Data!D66</f>
        <v>9974</v>
      </c>
      <c r="H28" s="3">
        <f t="shared" ref="H28" si="32">G28-G27</f>
        <v>597</v>
      </c>
      <c r="I28" s="1">
        <f t="shared" ref="I28" si="33">G28/G27-1</f>
        <v>6.3666417830862798E-2</v>
      </c>
      <c r="J28" s="16">
        <f t="shared" ref="J28" si="34">SUM(I24:I28)/5</f>
        <v>9.3330341631653851E-2</v>
      </c>
      <c r="L28">
        <f>Data!E66</f>
        <v>128</v>
      </c>
      <c r="M28">
        <f t="shared" ref="M28" si="35">L28-L27</f>
        <v>20</v>
      </c>
      <c r="N28" s="1">
        <f t="shared" ref="N28" si="36">L28/L27-1</f>
        <v>0.18518518518518512</v>
      </c>
      <c r="O28" s="16">
        <f t="shared" ref="O28" si="37">SUM(N24:N28)/5</f>
        <v>0.21235845670354031</v>
      </c>
    </row>
    <row r="29" spans="1:15">
      <c r="A29" s="8">
        <v>43922</v>
      </c>
      <c r="B29" s="13">
        <v>16</v>
      </c>
      <c r="C29" s="2">
        <f>Data!C67</f>
        <v>0</v>
      </c>
      <c r="G29" s="2">
        <f>Data!D67</f>
        <v>0</v>
      </c>
      <c r="L29">
        <f>Data!E67</f>
        <v>0</v>
      </c>
    </row>
    <row r="30" spans="1:15">
      <c r="A30" s="8">
        <v>43923</v>
      </c>
      <c r="B30" s="13">
        <v>17</v>
      </c>
      <c r="C30" s="2">
        <f>Data!C68</f>
        <v>0</v>
      </c>
      <c r="G30" s="2">
        <f>Data!D68</f>
        <v>0</v>
      </c>
      <c r="L30">
        <f>Data!E68</f>
        <v>0</v>
      </c>
    </row>
    <row r="31" spans="1:15">
      <c r="A31" s="8">
        <v>43924</v>
      </c>
      <c r="B31" s="13">
        <v>18</v>
      </c>
      <c r="C31" s="2">
        <f>Data!C69</f>
        <v>0</v>
      </c>
      <c r="G31" s="2">
        <f>Data!D69</f>
        <v>0</v>
      </c>
      <c r="L31">
        <f>Data!E69</f>
        <v>0</v>
      </c>
    </row>
    <row r="32" spans="1:15">
      <c r="A32" s="8">
        <v>43925</v>
      </c>
      <c r="B32" s="13">
        <v>19</v>
      </c>
      <c r="C32" s="2">
        <f>Data!C70</f>
        <v>0</v>
      </c>
      <c r="G32" s="2">
        <f>Data!D70</f>
        <v>0</v>
      </c>
      <c r="L32">
        <f>Data!E70</f>
        <v>0</v>
      </c>
    </row>
    <row r="33" spans="1:12">
      <c r="A33" s="8">
        <v>43926</v>
      </c>
      <c r="B33" s="13">
        <v>20</v>
      </c>
      <c r="C33" s="2">
        <f>Data!C71</f>
        <v>0</v>
      </c>
      <c r="G33" s="2">
        <f>Data!D71</f>
        <v>0</v>
      </c>
      <c r="L33">
        <f>Data!E71</f>
        <v>0</v>
      </c>
    </row>
    <row r="34" spans="1:12">
      <c r="L34">
        <f>Data!E72</f>
        <v>0</v>
      </c>
    </row>
  </sheetData>
  <mergeCells count="4">
    <mergeCell ref="C3:E3"/>
    <mergeCell ref="A1:N1"/>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P38"/>
  <sheetViews>
    <sheetView tabSelected="1" workbookViewId="0">
      <selection activeCell="P1" sqref="P1"/>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10</v>
      </c>
      <c r="B1" s="23"/>
      <c r="C1" s="23"/>
      <c r="D1" s="23"/>
      <c r="E1" s="23"/>
      <c r="F1" s="23"/>
      <c r="G1" s="23"/>
      <c r="H1" s="23"/>
      <c r="I1" s="23"/>
      <c r="J1" s="23"/>
      <c r="K1" s="23"/>
      <c r="L1" s="23"/>
      <c r="M1" s="23"/>
      <c r="N1" s="23"/>
      <c r="O1" s="17"/>
      <c r="P1" s="12" t="s">
        <v>11</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43894</v>
      </c>
      <c r="C6" s="2">
        <f>Data!C3</f>
        <v>16659</v>
      </c>
      <c r="G6" s="2">
        <f>Data!D3</f>
        <v>85</v>
      </c>
      <c r="H6" s="3"/>
      <c r="L6" s="2">
        <f>Data!E3</f>
        <v>0</v>
      </c>
      <c r="M6">
        <f t="shared" ref="M6:M14" si="0">L6-L5</f>
        <v>0</v>
      </c>
      <c r="N6" s="1"/>
      <c r="O6" s="16"/>
    </row>
    <row r="7" spans="1:16">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row>
    <row r="8" spans="1:16">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row>
    <row r="9" spans="1:16">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5">L9/L8-1</f>
        <v>1</v>
      </c>
      <c r="O9" s="16"/>
    </row>
    <row r="10" spans="1:16">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5"/>
        <v>0</v>
      </c>
      <c r="O10" s="16"/>
    </row>
    <row r="11" spans="1:16">
      <c r="A11" s="8">
        <v>43899</v>
      </c>
      <c r="C11" s="2">
        <f>Data!C8</f>
        <v>24960</v>
      </c>
      <c r="D11" s="2">
        <f t="shared" si="1"/>
        <v>1447</v>
      </c>
      <c r="E11" s="11">
        <f t="shared" ref="E11:E25" si="6">H11/D11</f>
        <v>3.3172080165860401E-2</v>
      </c>
      <c r="G11" s="2">
        <f>Data!D8</f>
        <v>321</v>
      </c>
      <c r="H11" s="3">
        <f t="shared" si="3"/>
        <v>48</v>
      </c>
      <c r="I11" s="1">
        <f t="shared" si="4"/>
        <v>0.17582417582417587</v>
      </c>
      <c r="J11" s="16">
        <f t="shared" ref="J11:J15" si="7">SUM(I7:I11)/5</f>
        <v>0.30704061121415749</v>
      </c>
      <c r="L11" s="2">
        <f>Data!E8</f>
        <v>5</v>
      </c>
      <c r="M11">
        <f t="shared" si="0"/>
        <v>3</v>
      </c>
      <c r="N11" s="1">
        <f t="shared" si="5"/>
        <v>1.5</v>
      </c>
      <c r="O11" s="16">
        <f t="shared" ref="O11:O17" si="8">SUM(N7:N11)/5</f>
        <v>0.5</v>
      </c>
    </row>
    <row r="12" spans="1:16">
      <c r="A12" s="8">
        <v>43900</v>
      </c>
      <c r="C12" s="2">
        <f>Data!C9</f>
        <v>26261</v>
      </c>
      <c r="D12" s="2">
        <f t="shared" ref="D12:D27" si="9">C12-C11</f>
        <v>1301</v>
      </c>
      <c r="E12" s="11">
        <f t="shared" si="6"/>
        <v>4.7655649500384319E-2</v>
      </c>
      <c r="G12" s="2">
        <f>Data!D9</f>
        <v>383</v>
      </c>
      <c r="H12" s="3">
        <f t="shared" si="3"/>
        <v>62</v>
      </c>
      <c r="I12" s="1">
        <f t="shared" si="4"/>
        <v>0.19314641744548289</v>
      </c>
      <c r="J12" s="16">
        <f t="shared" si="7"/>
        <v>0.27508165940913643</v>
      </c>
      <c r="L12" s="2">
        <f>Data!E9</f>
        <v>6</v>
      </c>
      <c r="M12">
        <f t="shared" si="0"/>
        <v>1</v>
      </c>
      <c r="N12" s="1">
        <f t="shared" si="5"/>
        <v>0.19999999999999996</v>
      </c>
      <c r="O12" s="16">
        <f t="shared" si="8"/>
        <v>0.54</v>
      </c>
    </row>
    <row r="13" spans="1:16">
      <c r="A13" s="8">
        <v>43901</v>
      </c>
      <c r="C13" s="2">
        <f>Data!C10</f>
        <v>27476</v>
      </c>
      <c r="D13" s="2">
        <f t="shared" si="9"/>
        <v>1215</v>
      </c>
      <c r="E13" s="11">
        <f t="shared" si="6"/>
        <v>6.3374485596707816E-2</v>
      </c>
      <c r="G13" s="2">
        <f>Data!D10</f>
        <v>460</v>
      </c>
      <c r="H13" s="3">
        <f t="shared" si="3"/>
        <v>77</v>
      </c>
      <c r="I13" s="1">
        <f t="shared" si="4"/>
        <v>0.20104438642297651</v>
      </c>
      <c r="J13" s="16">
        <f t="shared" si="7"/>
        <v>0.23181227582416647</v>
      </c>
      <c r="L13" s="2">
        <f>Data!E10</f>
        <v>8</v>
      </c>
      <c r="M13">
        <f t="shared" si="0"/>
        <v>2</v>
      </c>
      <c r="N13" s="1">
        <f t="shared" si="5"/>
        <v>0.33333333333333326</v>
      </c>
      <c r="O13" s="16">
        <f t="shared" si="8"/>
        <v>0.60666666666666669</v>
      </c>
    </row>
    <row r="14" spans="1:16">
      <c r="A14" s="8">
        <v>43902</v>
      </c>
      <c r="C14" s="2">
        <f>Data!C11</f>
        <v>28764</v>
      </c>
      <c r="D14" s="2">
        <f t="shared" si="9"/>
        <v>1288</v>
      </c>
      <c r="E14" s="11">
        <f t="shared" si="6"/>
        <v>0.10093167701863354</v>
      </c>
      <c r="G14" s="2">
        <f>Data!D11</f>
        <v>590</v>
      </c>
      <c r="H14" s="3">
        <f t="shared" si="3"/>
        <v>130</v>
      </c>
      <c r="I14" s="1">
        <f t="shared" si="4"/>
        <v>0.28260869565217384</v>
      </c>
      <c r="J14" s="16">
        <f t="shared" si="7"/>
        <v>0.23557327875828221</v>
      </c>
      <c r="L14" s="2">
        <f>Data!E11</f>
        <v>10</v>
      </c>
      <c r="M14">
        <f t="shared" si="0"/>
        <v>2</v>
      </c>
      <c r="N14" s="1">
        <f t="shared" si="5"/>
        <v>0.25</v>
      </c>
      <c r="O14" s="16">
        <f t="shared" si="8"/>
        <v>0.45666666666666667</v>
      </c>
    </row>
    <row r="15" spans="1:16">
      <c r="A15" s="8">
        <v>43903</v>
      </c>
      <c r="C15" s="2">
        <f>Data!C12</f>
        <v>32771</v>
      </c>
      <c r="D15" s="2">
        <f t="shared" si="9"/>
        <v>4007</v>
      </c>
      <c r="E15" s="11">
        <f t="shared" si="6"/>
        <v>5.1909158971799353E-2</v>
      </c>
      <c r="G15" s="2">
        <f>Data!D12</f>
        <v>798</v>
      </c>
      <c r="H15" s="3">
        <f t="shared" si="3"/>
        <v>208</v>
      </c>
      <c r="I15" s="1">
        <f t="shared" si="4"/>
        <v>0.35254237288135593</v>
      </c>
      <c r="J15" s="16">
        <f t="shared" si="7"/>
        <v>0.241033209645233</v>
      </c>
      <c r="L15" s="2">
        <f>Data!E12</f>
        <v>11</v>
      </c>
      <c r="M15">
        <f t="shared" ref="M15:M27" si="10">L15-L14</f>
        <v>1</v>
      </c>
      <c r="N15" s="1">
        <f t="shared" ref="N15:N27" si="11">L15/L14-1</f>
        <v>0.10000000000000009</v>
      </c>
      <c r="O15" s="16">
        <f t="shared" si="8"/>
        <v>0.47666666666666668</v>
      </c>
    </row>
    <row r="16" spans="1:16">
      <c r="A16" s="8">
        <v>43904</v>
      </c>
      <c r="C16" s="2">
        <f>Data!C13</f>
        <v>37746</v>
      </c>
      <c r="D16" s="2">
        <f t="shared" si="9"/>
        <v>4975</v>
      </c>
      <c r="E16" s="11">
        <f t="shared" si="6"/>
        <v>6.8743718592964825E-2</v>
      </c>
      <c r="G16" s="2">
        <f>Data!D13</f>
        <v>1140</v>
      </c>
      <c r="H16" s="3">
        <f t="shared" ref="H16:H25" si="12">G16-G15</f>
        <v>342</v>
      </c>
      <c r="I16" s="1">
        <f t="shared" ref="I16:I27" si="13">G16/G15-1</f>
        <v>0.4285714285714286</v>
      </c>
      <c r="J16" s="16">
        <f>SUM(I12:I16)/5</f>
        <v>0.29158266019468354</v>
      </c>
      <c r="L16" s="2">
        <f>Data!E13</f>
        <v>21</v>
      </c>
      <c r="M16">
        <f t="shared" si="10"/>
        <v>10</v>
      </c>
      <c r="N16" s="1">
        <f t="shared" si="11"/>
        <v>0.90909090909090917</v>
      </c>
      <c r="O16" s="16">
        <f t="shared" si="8"/>
        <v>0.35848484848484852</v>
      </c>
    </row>
    <row r="17" spans="1:15">
      <c r="A17" s="8">
        <v>43905</v>
      </c>
      <c r="C17" s="2">
        <f>Data!C14</f>
        <v>40279</v>
      </c>
      <c r="D17" s="2">
        <f t="shared" si="9"/>
        <v>2533</v>
      </c>
      <c r="E17" s="11">
        <f t="shared" si="6"/>
        <v>9.9091985787603629E-2</v>
      </c>
      <c r="G17" s="2">
        <f>Data!D14</f>
        <v>1391</v>
      </c>
      <c r="H17" s="3">
        <f t="shared" si="12"/>
        <v>251</v>
      </c>
      <c r="I17" s="1">
        <f t="shared" si="13"/>
        <v>0.22017543859649114</v>
      </c>
      <c r="J17" s="16">
        <f t="shared" ref="J17:J31" si="14">SUM(I13:I17)/5</f>
        <v>0.29698846442488519</v>
      </c>
      <c r="L17" s="2">
        <f>Data!E14</f>
        <v>35</v>
      </c>
      <c r="M17">
        <f t="shared" si="10"/>
        <v>14</v>
      </c>
      <c r="N17" s="1">
        <f t="shared" si="11"/>
        <v>0.66666666666666674</v>
      </c>
      <c r="O17" s="16">
        <f t="shared" si="8"/>
        <v>0.45181818181818184</v>
      </c>
    </row>
    <row r="18" spans="1:15">
      <c r="A18" s="8">
        <v>43906</v>
      </c>
      <c r="C18" s="2">
        <f>Data!C15</f>
        <v>44105</v>
      </c>
      <c r="D18" s="2">
        <f t="shared" si="9"/>
        <v>3826</v>
      </c>
      <c r="E18" s="11">
        <f t="shared" si="6"/>
        <v>3.9728175640355461E-2</v>
      </c>
      <c r="G18" s="2">
        <f>Data!D15</f>
        <v>1543</v>
      </c>
      <c r="H18" s="3">
        <f t="shared" si="12"/>
        <v>152</v>
      </c>
      <c r="I18" s="1">
        <f t="shared" si="13"/>
        <v>0.10927390366642697</v>
      </c>
      <c r="J18" s="16">
        <f t="shared" si="14"/>
        <v>0.27863436787357532</v>
      </c>
      <c r="L18" s="2">
        <f>Data!E15</f>
        <v>55</v>
      </c>
      <c r="M18">
        <f t="shared" si="10"/>
        <v>20</v>
      </c>
      <c r="N18" s="1">
        <f t="shared" si="11"/>
        <v>0.5714285714285714</v>
      </c>
      <c r="O18" s="16">
        <f t="shared" ref="O18:O31" si="15">SUM(N14:N18)/5</f>
        <v>0.49943722943722946</v>
      </c>
    </row>
    <row r="19" spans="1:15">
      <c r="A19" s="8">
        <v>43907</v>
      </c>
      <c r="C19" s="2">
        <f>Data!C16</f>
        <v>50442</v>
      </c>
      <c r="D19" s="2">
        <f t="shared" si="9"/>
        <v>6337</v>
      </c>
      <c r="E19" s="11">
        <f t="shared" si="6"/>
        <v>6.4225974435852928E-2</v>
      </c>
      <c r="G19" s="2">
        <f>Data!D16</f>
        <v>1950</v>
      </c>
      <c r="H19" s="3">
        <f t="shared" si="12"/>
        <v>407</v>
      </c>
      <c r="I19" s="1">
        <f t="shared" si="13"/>
        <v>0.26377187297472449</v>
      </c>
      <c r="J19" s="16">
        <f t="shared" si="14"/>
        <v>0.27486700333808545</v>
      </c>
      <c r="L19" s="2">
        <f>Data!E16</f>
        <v>71</v>
      </c>
      <c r="M19">
        <f t="shared" si="10"/>
        <v>16</v>
      </c>
      <c r="N19" s="1">
        <f t="shared" si="11"/>
        <v>0.29090909090909101</v>
      </c>
      <c r="O19" s="16">
        <f t="shared" si="15"/>
        <v>0.50761904761904764</v>
      </c>
    </row>
    <row r="20" spans="1:15">
      <c r="A20" s="8">
        <v>43908</v>
      </c>
      <c r="C20" s="2">
        <f>Data!C17</f>
        <v>56221</v>
      </c>
      <c r="D20" s="2">
        <f t="shared" si="9"/>
        <v>5779</v>
      </c>
      <c r="E20" s="11">
        <f t="shared" si="6"/>
        <v>0.11697525523446964</v>
      </c>
      <c r="G20" s="2">
        <f>Data!D17</f>
        <v>2626</v>
      </c>
      <c r="H20" s="3">
        <f t="shared" si="12"/>
        <v>676</v>
      </c>
      <c r="I20" s="1">
        <f t="shared" si="13"/>
        <v>0.34666666666666668</v>
      </c>
      <c r="J20" s="16">
        <f t="shared" si="14"/>
        <v>0.27369186209514756</v>
      </c>
      <c r="L20" s="2">
        <f>Data!E17</f>
        <v>104</v>
      </c>
      <c r="M20">
        <f t="shared" si="10"/>
        <v>33</v>
      </c>
      <c r="N20" s="1">
        <f t="shared" si="11"/>
        <v>0.46478873239436624</v>
      </c>
      <c r="O20" s="16">
        <f t="shared" si="15"/>
        <v>0.58057679409792085</v>
      </c>
    </row>
    <row r="21" spans="1:15">
      <c r="A21" s="8">
        <v>43909</v>
      </c>
      <c r="C21" s="2">
        <f>Data!C18</f>
        <v>64621</v>
      </c>
      <c r="D21" s="2">
        <f t="shared" si="9"/>
        <v>8400</v>
      </c>
      <c r="E21" s="11">
        <f t="shared" si="6"/>
        <v>7.6547619047619045E-2</v>
      </c>
      <c r="G21" s="2">
        <f>Data!D18</f>
        <v>3269</v>
      </c>
      <c r="H21" s="3">
        <f t="shared" si="12"/>
        <v>643</v>
      </c>
      <c r="I21" s="1">
        <f t="shared" si="13"/>
        <v>0.24485910129474475</v>
      </c>
      <c r="J21" s="16">
        <f t="shared" si="14"/>
        <v>0.23694939663981079</v>
      </c>
      <c r="L21" s="2">
        <f>Data!E18</f>
        <v>144</v>
      </c>
      <c r="M21">
        <f t="shared" si="10"/>
        <v>40</v>
      </c>
      <c r="N21" s="1">
        <f t="shared" si="11"/>
        <v>0.38461538461538458</v>
      </c>
      <c r="O21" s="16">
        <f t="shared" si="15"/>
        <v>0.47568168920281606</v>
      </c>
    </row>
    <row r="22" spans="1:15">
      <c r="A22" s="8">
        <v>43910</v>
      </c>
      <c r="C22" s="2">
        <f>Data!C19</f>
        <v>66976</v>
      </c>
      <c r="D22" s="2">
        <f t="shared" si="9"/>
        <v>2355</v>
      </c>
      <c r="E22" s="11">
        <f t="shared" si="6"/>
        <v>0.30318471337579617</v>
      </c>
      <c r="G22" s="2">
        <f>Data!D19</f>
        <v>3983</v>
      </c>
      <c r="H22" s="3">
        <f t="shared" si="12"/>
        <v>714</v>
      </c>
      <c r="I22" s="1">
        <f t="shared" si="13"/>
        <v>0.2184154175588866</v>
      </c>
      <c r="J22" s="16">
        <f t="shared" si="14"/>
        <v>0.23659739243228989</v>
      </c>
      <c r="L22" s="2">
        <f>Data!E19</f>
        <v>177</v>
      </c>
      <c r="M22">
        <f t="shared" si="10"/>
        <v>33</v>
      </c>
      <c r="N22" s="1">
        <f t="shared" si="11"/>
        <v>0.22916666666666674</v>
      </c>
      <c r="O22" s="16">
        <f t="shared" si="15"/>
        <v>0.38818168920281598</v>
      </c>
    </row>
    <row r="23" spans="1:15">
      <c r="A23" s="8">
        <v>43911</v>
      </c>
      <c r="C23" s="2">
        <f>Data!C20</f>
        <v>72818</v>
      </c>
      <c r="D23" s="2">
        <f t="shared" si="9"/>
        <v>5842</v>
      </c>
      <c r="E23" s="11">
        <f t="shared" si="6"/>
        <v>0.17716535433070865</v>
      </c>
      <c r="G23" s="2">
        <f>Data!D20</f>
        <v>5018</v>
      </c>
      <c r="H23" s="3">
        <f t="shared" si="12"/>
        <v>1035</v>
      </c>
      <c r="I23" s="1">
        <f t="shared" si="13"/>
        <v>0.25985438111975889</v>
      </c>
      <c r="J23" s="16">
        <f t="shared" si="14"/>
        <v>0.26671348792295629</v>
      </c>
      <c r="L23" s="2">
        <f>Data!E20</f>
        <v>233</v>
      </c>
      <c r="M23">
        <f t="shared" si="10"/>
        <v>56</v>
      </c>
      <c r="N23" s="1">
        <f t="shared" si="11"/>
        <v>0.31638418079096042</v>
      </c>
      <c r="O23" s="16">
        <f t="shared" si="15"/>
        <v>0.33717281107529379</v>
      </c>
    </row>
    <row r="24" spans="1:15">
      <c r="A24" s="8">
        <v>43912</v>
      </c>
      <c r="C24" s="2">
        <f>Data!C21</f>
        <v>78340</v>
      </c>
      <c r="D24" s="2">
        <f t="shared" si="9"/>
        <v>5522</v>
      </c>
      <c r="E24" s="11">
        <f t="shared" si="6"/>
        <v>0.12042738138355669</v>
      </c>
      <c r="G24" s="2">
        <f>Data!D21</f>
        <v>5683</v>
      </c>
      <c r="H24" s="3">
        <f t="shared" si="12"/>
        <v>665</v>
      </c>
      <c r="I24" s="1">
        <f t="shared" si="13"/>
        <v>0.13252291749701084</v>
      </c>
      <c r="J24" s="16">
        <f t="shared" si="14"/>
        <v>0.24046369682741356</v>
      </c>
      <c r="L24" s="2">
        <f>Data!E21</f>
        <v>281</v>
      </c>
      <c r="M24">
        <f t="shared" si="10"/>
        <v>48</v>
      </c>
      <c r="N24" s="1">
        <f t="shared" si="11"/>
        <v>0.20600858369098707</v>
      </c>
      <c r="O24" s="16">
        <f t="shared" si="15"/>
        <v>0.32019270963167301</v>
      </c>
    </row>
    <row r="25" spans="1:15">
      <c r="A25" s="8">
        <v>43913</v>
      </c>
      <c r="B25" s="13">
        <v>0</v>
      </c>
      <c r="C25" s="2">
        <f>Data!C22</f>
        <v>83945</v>
      </c>
      <c r="D25" s="2">
        <f t="shared" si="9"/>
        <v>5605</v>
      </c>
      <c r="E25" s="11">
        <f t="shared" si="6"/>
        <v>0.17252453166815343</v>
      </c>
      <c r="G25" s="2">
        <f>Data!D22</f>
        <v>6650</v>
      </c>
      <c r="H25" s="3">
        <f t="shared" si="12"/>
        <v>967</v>
      </c>
      <c r="I25" s="1">
        <f t="shared" si="13"/>
        <v>0.17015660742565553</v>
      </c>
      <c r="J25" s="16">
        <f t="shared" si="14"/>
        <v>0.20516168497921133</v>
      </c>
      <c r="L25" s="2">
        <f>Data!E22</f>
        <v>335</v>
      </c>
      <c r="M25">
        <f t="shared" si="10"/>
        <v>54</v>
      </c>
      <c r="N25" s="1">
        <f t="shared" si="11"/>
        <v>0.19217081850533813</v>
      </c>
      <c r="O25" s="16">
        <f t="shared" si="15"/>
        <v>0.2656691268538674</v>
      </c>
    </row>
    <row r="26" spans="1:15">
      <c r="A26" s="8">
        <v>43914</v>
      </c>
      <c r="B26" s="13">
        <f>B25+1</f>
        <v>1</v>
      </c>
      <c r="C26" s="2">
        <f>Data!C23</f>
        <v>90436</v>
      </c>
      <c r="D26" s="2">
        <f t="shared" si="9"/>
        <v>6491</v>
      </c>
      <c r="E26" s="11">
        <f>H26/D26</f>
        <v>0.21984285934370668</v>
      </c>
      <c r="G26" s="2">
        <f>Data!D23</f>
        <v>8077</v>
      </c>
      <c r="H26" s="3">
        <f>G26-G25</f>
        <v>1427</v>
      </c>
      <c r="I26" s="1">
        <f t="shared" si="13"/>
        <v>0.21458646616541355</v>
      </c>
      <c r="J26" s="16">
        <f t="shared" si="14"/>
        <v>0.19910715795334508</v>
      </c>
      <c r="L26" s="2">
        <f>Data!E23</f>
        <v>422</v>
      </c>
      <c r="M26">
        <f t="shared" si="10"/>
        <v>87</v>
      </c>
      <c r="N26" s="1">
        <f t="shared" si="11"/>
        <v>0.25970149253731334</v>
      </c>
      <c r="O26" s="16">
        <f t="shared" si="15"/>
        <v>0.24068634843825315</v>
      </c>
    </row>
    <row r="27" spans="1:15">
      <c r="A27" s="8">
        <v>43915</v>
      </c>
      <c r="B27" s="13">
        <f t="shared" ref="B27:B38" si="16">B26+1</f>
        <v>2</v>
      </c>
      <c r="C27" s="2">
        <f>Data!C24</f>
        <v>97019</v>
      </c>
      <c r="D27" s="2">
        <f t="shared" si="9"/>
        <v>6583</v>
      </c>
      <c r="E27" s="11">
        <f>H27/D27</f>
        <v>0.22056813003190034</v>
      </c>
      <c r="G27" s="2">
        <f>Data!D24</f>
        <v>9529</v>
      </c>
      <c r="H27" s="3">
        <f>G27-G26</f>
        <v>1452</v>
      </c>
      <c r="I27" s="1">
        <f t="shared" si="13"/>
        <v>0.17976971647889073</v>
      </c>
      <c r="J27" s="16">
        <f t="shared" si="14"/>
        <v>0.19137801773734592</v>
      </c>
      <c r="L27" s="2">
        <f>Data!E24</f>
        <v>465</v>
      </c>
      <c r="M27">
        <f t="shared" si="10"/>
        <v>43</v>
      </c>
      <c r="N27" s="1">
        <f t="shared" si="11"/>
        <v>0.10189573459715651</v>
      </c>
      <c r="O27" s="16">
        <f t="shared" si="15"/>
        <v>0.21523216202435108</v>
      </c>
    </row>
    <row r="28" spans="1:15">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4"/>
        <v>0.18409178838085136</v>
      </c>
      <c r="L28" s="2">
        <f>Data!E25</f>
        <v>578</v>
      </c>
      <c r="M28">
        <f t="shared" ref="M28" si="19">L28-L27</f>
        <v>113</v>
      </c>
      <c r="N28" s="1">
        <f t="shared" ref="N28" si="20">L28/L27-1</f>
        <v>0.24301075268817196</v>
      </c>
      <c r="O28" s="16">
        <f t="shared" si="15"/>
        <v>0.2005574764037934</v>
      </c>
    </row>
    <row r="29" spans="1:15">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4"/>
        <v>0.20708111464298634</v>
      </c>
      <c r="L29" s="2">
        <f>Data!E26</f>
        <v>759</v>
      </c>
      <c r="M29">
        <f t="shared" ref="M29:M30" si="25">L29-L28</f>
        <v>181</v>
      </c>
      <c r="N29" s="1">
        <f t="shared" ref="N29:N30" si="26">L29/L28-1</f>
        <v>0.31314878892733566</v>
      </c>
      <c r="O29" s="16">
        <f t="shared" si="15"/>
        <v>0.22198551745106312</v>
      </c>
    </row>
    <row r="30" spans="1:15">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4"/>
        <v>0.20806320167054176</v>
      </c>
      <c r="L30" s="2">
        <f>Data!E27</f>
        <v>1019</v>
      </c>
      <c r="M30">
        <f t="shared" si="25"/>
        <v>260</v>
      </c>
      <c r="N30" s="1">
        <f t="shared" si="26"/>
        <v>0.34255599472990772</v>
      </c>
      <c r="O30" s="16">
        <f t="shared" si="15"/>
        <v>0.25206255269597705</v>
      </c>
    </row>
    <row r="31" spans="1:15">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4"/>
        <v>0.19362036569066285</v>
      </c>
      <c r="L31" s="2">
        <f>Data!E28</f>
        <v>1228</v>
      </c>
      <c r="M31">
        <f t="shared" ref="M31" si="31">L31-L30</f>
        <v>209</v>
      </c>
      <c r="N31" s="1">
        <f t="shared" ref="N31" si="32">L31/L30-1</f>
        <v>0.20510304219823361</v>
      </c>
      <c r="O31" s="16">
        <f t="shared" si="15"/>
        <v>0.24114286262816109</v>
      </c>
    </row>
    <row r="32" spans="1:15">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ref="J32" si="37">SUM(I28:I32)/5</f>
        <v>0.1844976896830724</v>
      </c>
      <c r="L32" s="2">
        <f>Data!E29</f>
        <v>1408</v>
      </c>
      <c r="M32">
        <f t="shared" ref="M32" si="38">L32-L31</f>
        <v>180</v>
      </c>
      <c r="N32" s="1">
        <f t="shared" ref="N32" si="39">L32/L31-1</f>
        <v>0.14657980456026065</v>
      </c>
      <c r="O32" s="16">
        <f t="shared" ref="O32" si="40">SUM(N28:N32)/5</f>
        <v>0.2500796766207819</v>
      </c>
    </row>
    <row r="33" spans="1:12">
      <c r="A33" s="8">
        <v>43921</v>
      </c>
      <c r="B33" s="13">
        <f t="shared" si="16"/>
        <v>8</v>
      </c>
      <c r="C33" s="2">
        <f>Data!C30</f>
        <v>0</v>
      </c>
      <c r="G33" s="2">
        <f>Data!D30</f>
        <v>0</v>
      </c>
      <c r="L33" s="2">
        <f>Data!E30</f>
        <v>0</v>
      </c>
    </row>
    <row r="34" spans="1:12">
      <c r="A34" s="8">
        <v>43922</v>
      </c>
      <c r="B34" s="13">
        <f t="shared" si="16"/>
        <v>9</v>
      </c>
      <c r="C34" s="2">
        <f>Data!C31</f>
        <v>0</v>
      </c>
      <c r="G34" s="2">
        <f>Data!D31</f>
        <v>0</v>
      </c>
      <c r="L34" s="2">
        <f>Data!E31</f>
        <v>0</v>
      </c>
    </row>
    <row r="35" spans="1:12">
      <c r="A35" s="8">
        <v>43923</v>
      </c>
      <c r="B35" s="13">
        <f t="shared" si="16"/>
        <v>10</v>
      </c>
      <c r="C35" s="2">
        <f>Data!C32</f>
        <v>0</v>
      </c>
      <c r="G35" s="2">
        <f>Data!D32</f>
        <v>0</v>
      </c>
      <c r="L35" s="2">
        <f>Data!E32</f>
        <v>0</v>
      </c>
    </row>
    <row r="36" spans="1:12">
      <c r="A36" s="8">
        <v>43924</v>
      </c>
      <c r="B36" s="13">
        <f t="shared" si="16"/>
        <v>11</v>
      </c>
      <c r="C36" s="2">
        <f>Data!C33</f>
        <v>0</v>
      </c>
      <c r="G36" s="2">
        <f>Data!D33</f>
        <v>0</v>
      </c>
      <c r="L36" s="2">
        <f>Data!E33</f>
        <v>0</v>
      </c>
    </row>
    <row r="37" spans="1:12">
      <c r="A37" s="8">
        <v>43925</v>
      </c>
      <c r="B37" s="13">
        <f t="shared" si="16"/>
        <v>12</v>
      </c>
      <c r="C37" s="2">
        <f>Data!C34</f>
        <v>0</v>
      </c>
      <c r="G37" s="2">
        <f>Data!D34</f>
        <v>0</v>
      </c>
      <c r="L37" s="2">
        <f>Data!E34</f>
        <v>0</v>
      </c>
    </row>
    <row r="38" spans="1:12">
      <c r="A38" s="8">
        <v>43926</v>
      </c>
      <c r="B38" s="13">
        <f t="shared" si="16"/>
        <v>13</v>
      </c>
      <c r="C38" s="2">
        <f>Data!C35</f>
        <v>0</v>
      </c>
      <c r="G38" s="2">
        <f>Data!D35</f>
        <v>0</v>
      </c>
      <c r="L38" s="2">
        <f>Data!E35</f>
        <v>0</v>
      </c>
    </row>
  </sheetData>
  <mergeCells count="4">
    <mergeCell ref="A1:N1"/>
    <mergeCell ref="C3:E3"/>
    <mergeCell ref="L3:O3"/>
    <mergeCell ref="G3:J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P47"/>
  <sheetViews>
    <sheetView topLeftCell="A4" workbookViewId="0">
      <selection activeCell="H41" sqref="H41"/>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s>
  <sheetData>
    <row r="1" spans="1:16" ht="28.5">
      <c r="A1" s="23" t="s">
        <v>16</v>
      </c>
      <c r="B1" s="23"/>
      <c r="C1" s="23"/>
      <c r="D1" s="23"/>
      <c r="E1" s="23"/>
      <c r="F1" s="23"/>
      <c r="G1" s="23"/>
      <c r="H1" s="23"/>
      <c r="I1" s="23"/>
      <c r="J1" s="23"/>
      <c r="K1" s="23"/>
      <c r="L1" s="23"/>
      <c r="M1" s="23"/>
      <c r="N1" s="23"/>
      <c r="O1" s="17"/>
      <c r="P1" s="12" t="s">
        <v>17</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4" t="s">
        <v>7</v>
      </c>
      <c r="M4" s="6" t="s">
        <v>6</v>
      </c>
      <c r="N4" s="6" t="s">
        <v>4</v>
      </c>
      <c r="O4" s="18" t="s">
        <v>15</v>
      </c>
    </row>
    <row r="6" spans="1:16">
      <c r="A6" s="8">
        <v>43885</v>
      </c>
      <c r="C6" s="2">
        <f>Data!C79</f>
        <v>4324</v>
      </c>
      <c r="D6" s="2">
        <f t="shared" ref="D6:D21" si="0">C6-C5</f>
        <v>4324</v>
      </c>
      <c r="E6" s="11">
        <f t="shared" ref="E6:E20" si="1">H6/D6</f>
        <v>0</v>
      </c>
      <c r="G6" s="2">
        <f>Data!D79</f>
        <v>229</v>
      </c>
      <c r="H6" s="3"/>
      <c r="L6" s="2">
        <f>Data!E79</f>
        <v>7</v>
      </c>
      <c r="M6">
        <v>1</v>
      </c>
      <c r="N6" s="1"/>
      <c r="O6" s="16"/>
    </row>
    <row r="7" spans="1:16">
      <c r="A7" s="8">
        <v>43886</v>
      </c>
      <c r="C7" s="2">
        <f>Data!C80</f>
        <v>8623</v>
      </c>
      <c r="D7" s="2">
        <f t="shared" si="0"/>
        <v>4299</v>
      </c>
      <c r="E7" s="11">
        <f t="shared" si="1"/>
        <v>2.1632937892533146E-2</v>
      </c>
      <c r="G7" s="2">
        <f>Data!D80</f>
        <v>322</v>
      </c>
      <c r="H7" s="3">
        <f t="shared" ref="H7:H21" si="2">G7-G6</f>
        <v>93</v>
      </c>
      <c r="I7" s="1">
        <f t="shared" ref="I7:I21" si="3">G7/G6-1</f>
        <v>0.40611353711790388</v>
      </c>
      <c r="L7" s="2">
        <f>Data!E80</f>
        <v>10</v>
      </c>
      <c r="M7">
        <f>L7-L6</f>
        <v>3</v>
      </c>
      <c r="N7" s="1">
        <f t="shared" ref="N7:N24" si="4">L7/L6-1</f>
        <v>0.4285714285714286</v>
      </c>
      <c r="O7" s="16"/>
    </row>
    <row r="8" spans="1:16">
      <c r="A8" s="8">
        <v>43887</v>
      </c>
      <c r="C8" s="2">
        <f>Data!C81</f>
        <v>9587</v>
      </c>
      <c r="D8" s="2">
        <f t="shared" si="0"/>
        <v>964</v>
      </c>
      <c r="E8" s="11">
        <f t="shared" si="1"/>
        <v>8.0912863070539423E-2</v>
      </c>
      <c r="G8" s="2">
        <f>Data!D81</f>
        <v>400</v>
      </c>
      <c r="H8" s="3">
        <f t="shared" si="2"/>
        <v>78</v>
      </c>
      <c r="I8" s="1">
        <f t="shared" si="3"/>
        <v>0.2422360248447204</v>
      </c>
      <c r="L8" s="2">
        <f>Data!E81</f>
        <v>12</v>
      </c>
      <c r="M8">
        <f t="shared" ref="M8:M39" si="5">L8-L7</f>
        <v>2</v>
      </c>
      <c r="N8" s="1">
        <f t="shared" si="4"/>
        <v>0.19999999999999996</v>
      </c>
      <c r="O8" s="16"/>
    </row>
    <row r="9" spans="1:16">
      <c r="A9" s="8">
        <v>43888</v>
      </c>
      <c r="C9" s="2">
        <f>Data!C82</f>
        <v>12014</v>
      </c>
      <c r="D9" s="2">
        <f t="shared" si="0"/>
        <v>2427</v>
      </c>
      <c r="E9" s="11">
        <f t="shared" si="1"/>
        <v>0.10300782859497322</v>
      </c>
      <c r="G9" s="2">
        <f>Data!D82</f>
        <v>650</v>
      </c>
      <c r="H9" s="3">
        <f t="shared" si="2"/>
        <v>250</v>
      </c>
      <c r="I9" s="1">
        <f t="shared" si="3"/>
        <v>0.625</v>
      </c>
      <c r="L9" s="2">
        <f>Data!E82</f>
        <v>17</v>
      </c>
      <c r="M9">
        <f t="shared" si="5"/>
        <v>5</v>
      </c>
      <c r="N9" s="1">
        <f t="shared" si="4"/>
        <v>0.41666666666666674</v>
      </c>
      <c r="O9" s="16"/>
    </row>
    <row r="10" spans="1:16">
      <c r="A10" s="8">
        <v>43889</v>
      </c>
      <c r="C10" s="2">
        <f>Data!C83</f>
        <v>15695</v>
      </c>
      <c r="D10" s="2">
        <f t="shared" si="0"/>
        <v>3681</v>
      </c>
      <c r="E10" s="11">
        <f t="shared" si="1"/>
        <v>6.4656343384949744E-2</v>
      </c>
      <c r="G10" s="2">
        <f>Data!D83</f>
        <v>888</v>
      </c>
      <c r="H10" s="3">
        <f t="shared" si="2"/>
        <v>238</v>
      </c>
      <c r="I10" s="1">
        <f t="shared" si="3"/>
        <v>0.36615384615384605</v>
      </c>
      <c r="J10" s="16">
        <f t="shared" ref="J10:J24" si="6">SUM(I6:I10)/5</f>
        <v>0.32790068162329405</v>
      </c>
      <c r="L10" s="2">
        <f>Data!E83</f>
        <v>21</v>
      </c>
      <c r="M10">
        <f t="shared" si="5"/>
        <v>4</v>
      </c>
      <c r="N10" s="1">
        <f t="shared" si="4"/>
        <v>0.23529411764705888</v>
      </c>
      <c r="O10" s="16">
        <f t="shared" ref="O10:O26" si="7">SUM(N6:N10)/5</f>
        <v>0.25610644257703086</v>
      </c>
    </row>
    <row r="11" spans="1:16">
      <c r="A11" s="8">
        <v>43890</v>
      </c>
      <c r="C11" s="2">
        <f>Data!C84</f>
        <v>18661</v>
      </c>
      <c r="D11" s="2">
        <f t="shared" si="0"/>
        <v>2966</v>
      </c>
      <c r="E11" s="11">
        <f t="shared" si="1"/>
        <v>8.0917060013486183E-2</v>
      </c>
      <c r="G11" s="2">
        <f>Data!D84</f>
        <v>1128</v>
      </c>
      <c r="H11" s="3">
        <f t="shared" si="2"/>
        <v>240</v>
      </c>
      <c r="I11" s="1">
        <f t="shared" si="3"/>
        <v>0.27027027027027017</v>
      </c>
      <c r="J11" s="16">
        <f t="shared" si="6"/>
        <v>0.38195473567734811</v>
      </c>
      <c r="L11" s="2">
        <f>Data!E84</f>
        <v>29</v>
      </c>
      <c r="M11">
        <f t="shared" si="5"/>
        <v>8</v>
      </c>
      <c r="N11" s="1">
        <f t="shared" si="4"/>
        <v>0.38095238095238093</v>
      </c>
      <c r="O11" s="16">
        <f t="shared" si="7"/>
        <v>0.332296918767507</v>
      </c>
    </row>
    <row r="12" spans="1:16">
      <c r="A12" s="8">
        <v>43891</v>
      </c>
      <c r="C12" s="2">
        <f>Data!C85</f>
        <v>21127</v>
      </c>
      <c r="D12" s="2">
        <f t="shared" si="0"/>
        <v>2466</v>
      </c>
      <c r="E12" s="11">
        <f t="shared" si="1"/>
        <v>0.22952149229521493</v>
      </c>
      <c r="G12" s="2">
        <f>Data!D85</f>
        <v>1694</v>
      </c>
      <c r="H12" s="3">
        <f t="shared" si="2"/>
        <v>566</v>
      </c>
      <c r="I12" s="1">
        <f t="shared" si="3"/>
        <v>0.50177304964539005</v>
      </c>
      <c r="J12" s="16">
        <f t="shared" si="6"/>
        <v>0.40108663818284535</v>
      </c>
      <c r="L12" s="2">
        <f>Data!E85</f>
        <v>34</v>
      </c>
      <c r="M12">
        <f t="shared" si="5"/>
        <v>5</v>
      </c>
      <c r="N12" s="1">
        <f t="shared" si="4"/>
        <v>0.17241379310344818</v>
      </c>
      <c r="O12" s="16">
        <f t="shared" si="7"/>
        <v>0.28106539167391092</v>
      </c>
    </row>
    <row r="13" spans="1:16">
      <c r="A13" s="8">
        <v>43892</v>
      </c>
      <c r="C13" s="2">
        <f>Data!C86</f>
        <v>23345</v>
      </c>
      <c r="D13" s="2">
        <f t="shared" si="0"/>
        <v>2218</v>
      </c>
      <c r="E13" s="11">
        <f t="shared" si="1"/>
        <v>0.15419296663660956</v>
      </c>
      <c r="G13" s="2">
        <f>Data!D86</f>
        <v>2036</v>
      </c>
      <c r="H13" s="3">
        <f t="shared" si="2"/>
        <v>342</v>
      </c>
      <c r="I13" s="1">
        <f t="shared" si="3"/>
        <v>0.20188902007083831</v>
      </c>
      <c r="J13" s="16">
        <f t="shared" si="6"/>
        <v>0.39301723722806892</v>
      </c>
      <c r="L13" s="2">
        <f>Data!E86</f>
        <v>52</v>
      </c>
      <c r="M13">
        <f t="shared" si="5"/>
        <v>18</v>
      </c>
      <c r="N13" s="1">
        <f t="shared" si="4"/>
        <v>0.52941176470588225</v>
      </c>
      <c r="O13" s="16">
        <f t="shared" si="7"/>
        <v>0.34694774461508737</v>
      </c>
    </row>
    <row r="14" spans="1:16">
      <c r="A14" s="8">
        <v>43893</v>
      </c>
      <c r="C14" s="2">
        <f>Data!C87</f>
        <v>25856</v>
      </c>
      <c r="D14" s="2">
        <f t="shared" si="0"/>
        <v>2511</v>
      </c>
      <c r="E14" s="11">
        <f t="shared" si="1"/>
        <v>0.18558343289526086</v>
      </c>
      <c r="G14" s="2">
        <f>Data!D87</f>
        <v>2502</v>
      </c>
      <c r="H14" s="3">
        <f t="shared" si="2"/>
        <v>466</v>
      </c>
      <c r="I14" s="1">
        <f t="shared" si="3"/>
        <v>0.22888015717092336</v>
      </c>
      <c r="J14" s="16">
        <f t="shared" si="6"/>
        <v>0.3137932686622536</v>
      </c>
      <c r="L14" s="2">
        <f>Data!E87</f>
        <v>79</v>
      </c>
      <c r="M14">
        <f t="shared" si="5"/>
        <v>27</v>
      </c>
      <c r="N14" s="1">
        <f t="shared" si="4"/>
        <v>0.51923076923076916</v>
      </c>
      <c r="O14" s="16">
        <f t="shared" si="7"/>
        <v>0.36746056512790787</v>
      </c>
    </row>
    <row r="15" spans="1:16">
      <c r="A15" s="8">
        <v>43894</v>
      </c>
      <c r="C15" s="2">
        <f>Data!C88</f>
        <v>29837</v>
      </c>
      <c r="D15" s="2">
        <f t="shared" si="0"/>
        <v>3981</v>
      </c>
      <c r="E15" s="11">
        <f t="shared" si="1"/>
        <v>0.14745038934940968</v>
      </c>
      <c r="G15" s="2">
        <f>Data!D88</f>
        <v>3089</v>
      </c>
      <c r="H15" s="3">
        <f t="shared" si="2"/>
        <v>587</v>
      </c>
      <c r="I15" s="1">
        <f t="shared" si="3"/>
        <v>0.23461231015187844</v>
      </c>
      <c r="J15" s="16">
        <f t="shared" si="6"/>
        <v>0.28748496146186009</v>
      </c>
      <c r="L15" s="2">
        <f>Data!E88</f>
        <v>107</v>
      </c>
      <c r="M15">
        <f t="shared" si="5"/>
        <v>28</v>
      </c>
      <c r="N15" s="1">
        <f t="shared" si="4"/>
        <v>0.35443037974683533</v>
      </c>
      <c r="O15" s="16">
        <f t="shared" si="7"/>
        <v>0.39128781754786318</v>
      </c>
    </row>
    <row r="16" spans="1:16">
      <c r="A16" s="8">
        <v>43895</v>
      </c>
      <c r="C16" s="2">
        <f>Data!C89</f>
        <v>32362</v>
      </c>
      <c r="D16" s="2">
        <f t="shared" si="0"/>
        <v>2525</v>
      </c>
      <c r="E16" s="11">
        <f t="shared" si="1"/>
        <v>0.30455445544554455</v>
      </c>
      <c r="G16" s="2">
        <f>Data!D89</f>
        <v>3858</v>
      </c>
      <c r="H16" s="3">
        <f t="shared" si="2"/>
        <v>769</v>
      </c>
      <c r="I16" s="1">
        <f t="shared" si="3"/>
        <v>0.24894787957267717</v>
      </c>
      <c r="J16" s="16">
        <f t="shared" si="6"/>
        <v>0.28322048332234145</v>
      </c>
      <c r="L16" s="2">
        <f>Data!E89</f>
        <v>148</v>
      </c>
      <c r="M16">
        <f t="shared" si="5"/>
        <v>41</v>
      </c>
      <c r="N16" s="1">
        <f t="shared" si="4"/>
        <v>0.38317757009345788</v>
      </c>
      <c r="O16" s="16">
        <f t="shared" si="7"/>
        <v>0.39173285537607855</v>
      </c>
    </row>
    <row r="17" spans="1:15">
      <c r="A17" s="8">
        <v>43896</v>
      </c>
      <c r="C17" s="2">
        <f>Data!C90</f>
        <v>36359</v>
      </c>
      <c r="D17" s="2">
        <f t="shared" si="0"/>
        <v>3997</v>
      </c>
      <c r="E17" s="11">
        <f t="shared" si="1"/>
        <v>0.19464598448836629</v>
      </c>
      <c r="G17" s="2">
        <f>Data!D90</f>
        <v>4636</v>
      </c>
      <c r="H17" s="3">
        <f t="shared" si="2"/>
        <v>778</v>
      </c>
      <c r="I17" s="1">
        <f t="shared" si="3"/>
        <v>0.2016588906168999</v>
      </c>
      <c r="J17" s="16">
        <f t="shared" si="6"/>
        <v>0.22319765151664345</v>
      </c>
      <c r="L17" s="2">
        <f>Data!E90</f>
        <v>197</v>
      </c>
      <c r="M17">
        <f t="shared" si="5"/>
        <v>49</v>
      </c>
      <c r="N17" s="1">
        <f t="shared" si="4"/>
        <v>0.33108108108108114</v>
      </c>
      <c r="O17" s="16">
        <f t="shared" si="7"/>
        <v>0.42346631297160514</v>
      </c>
    </row>
    <row r="18" spans="1:15">
      <c r="A18" s="8">
        <v>43897</v>
      </c>
      <c r="C18" s="2">
        <f>Data!C91</f>
        <v>42062</v>
      </c>
      <c r="D18" s="2">
        <f t="shared" si="0"/>
        <v>5703</v>
      </c>
      <c r="E18" s="11">
        <f t="shared" si="1"/>
        <v>0.2186568472733649</v>
      </c>
      <c r="G18" s="2">
        <f>Data!D91</f>
        <v>5883</v>
      </c>
      <c r="H18" s="3">
        <f t="shared" si="2"/>
        <v>1247</v>
      </c>
      <c r="I18" s="1">
        <f t="shared" si="3"/>
        <v>0.26898188093183784</v>
      </c>
      <c r="J18" s="16">
        <f t="shared" si="6"/>
        <v>0.23661622368884333</v>
      </c>
      <c r="L18" s="2">
        <f>Data!E91</f>
        <v>233</v>
      </c>
      <c r="M18">
        <f t="shared" si="5"/>
        <v>36</v>
      </c>
      <c r="N18" s="1">
        <f t="shared" si="4"/>
        <v>0.18274111675126914</v>
      </c>
      <c r="O18" s="16">
        <f t="shared" si="7"/>
        <v>0.35413218338068253</v>
      </c>
    </row>
    <row r="19" spans="1:15">
      <c r="A19" s="8">
        <v>43898</v>
      </c>
      <c r="C19" s="2">
        <f>Data!C92</f>
        <v>49937</v>
      </c>
      <c r="D19" s="2">
        <f t="shared" si="0"/>
        <v>7875</v>
      </c>
      <c r="E19" s="11">
        <f t="shared" si="1"/>
        <v>0.18946031746031747</v>
      </c>
      <c r="G19" s="2">
        <f>Data!D92</f>
        <v>7375</v>
      </c>
      <c r="H19" s="3">
        <f t="shared" si="2"/>
        <v>1492</v>
      </c>
      <c r="I19" s="1">
        <f t="shared" si="3"/>
        <v>0.25361210266870637</v>
      </c>
      <c r="J19" s="16">
        <f t="shared" si="6"/>
        <v>0.24156261278839994</v>
      </c>
      <c r="L19" s="2">
        <f>Data!E92</f>
        <v>366</v>
      </c>
      <c r="M19">
        <f t="shared" si="5"/>
        <v>133</v>
      </c>
      <c r="N19" s="1">
        <f t="shared" si="4"/>
        <v>0.57081545064377681</v>
      </c>
      <c r="O19" s="16">
        <f t="shared" si="7"/>
        <v>0.36444911966328408</v>
      </c>
    </row>
    <row r="20" spans="1:15">
      <c r="A20" s="8">
        <v>43899</v>
      </c>
      <c r="B20" s="13">
        <v>0</v>
      </c>
      <c r="C20" s="2">
        <f>Data!C93</f>
        <v>53826</v>
      </c>
      <c r="D20" s="2">
        <f t="shared" si="0"/>
        <v>3889</v>
      </c>
      <c r="E20" s="11">
        <f t="shared" si="1"/>
        <v>0.46207251221393675</v>
      </c>
      <c r="G20" s="2">
        <f>Data!D93</f>
        <v>9172</v>
      </c>
      <c r="H20" s="3">
        <f t="shared" si="2"/>
        <v>1797</v>
      </c>
      <c r="I20" s="1">
        <f t="shared" si="3"/>
        <v>0.24366101694915265</v>
      </c>
      <c r="J20" s="16">
        <f t="shared" si="6"/>
        <v>0.2433723541478548</v>
      </c>
      <c r="L20" s="2">
        <f>Data!E93</f>
        <v>463</v>
      </c>
      <c r="M20">
        <f t="shared" si="5"/>
        <v>97</v>
      </c>
      <c r="N20" s="1">
        <f t="shared" si="4"/>
        <v>0.26502732240437155</v>
      </c>
      <c r="O20" s="16">
        <f t="shared" si="7"/>
        <v>0.34656850819479129</v>
      </c>
    </row>
    <row r="21" spans="1:15">
      <c r="A21" s="8">
        <v>43900</v>
      </c>
      <c r="B21" s="13">
        <v>1</v>
      </c>
      <c r="C21" s="2">
        <f>Data!C94</f>
        <v>60761</v>
      </c>
      <c r="D21" s="2">
        <f t="shared" si="0"/>
        <v>6935</v>
      </c>
      <c r="E21" s="11">
        <f t="shared" ref="E21:E34" si="8">H21/D21</f>
        <v>0.14087959625090121</v>
      </c>
      <c r="G21" s="2">
        <f>Data!D94</f>
        <v>10149</v>
      </c>
      <c r="H21" s="3">
        <f t="shared" si="2"/>
        <v>977</v>
      </c>
      <c r="I21" s="1">
        <f t="shared" si="3"/>
        <v>0.10651984300043615</v>
      </c>
      <c r="J21" s="16">
        <f t="shared" si="6"/>
        <v>0.21488674683340658</v>
      </c>
      <c r="L21" s="2">
        <f>Data!E94</f>
        <v>631</v>
      </c>
      <c r="M21">
        <f t="shared" si="5"/>
        <v>168</v>
      </c>
      <c r="N21" s="1">
        <f t="shared" si="4"/>
        <v>0.36285097192224613</v>
      </c>
      <c r="O21" s="16">
        <f t="shared" si="7"/>
        <v>0.34250318856054895</v>
      </c>
    </row>
    <row r="22" spans="1:15">
      <c r="A22" s="8">
        <v>43901</v>
      </c>
      <c r="B22" s="13">
        <v>2</v>
      </c>
      <c r="C22" s="2">
        <f>Data!C95</f>
        <v>73154</v>
      </c>
      <c r="D22" s="2">
        <f t="shared" ref="D22:D36" si="9">C22-C21</f>
        <v>12393</v>
      </c>
      <c r="E22" s="11">
        <f t="shared" si="8"/>
        <v>0.18663761801016704</v>
      </c>
      <c r="G22" s="2">
        <f>Data!D95</f>
        <v>12462</v>
      </c>
      <c r="H22" s="3">
        <f t="shared" ref="H22:H34" si="10">G22-G21</f>
        <v>2313</v>
      </c>
      <c r="I22" s="1">
        <f t="shared" ref="I22:I39" si="11">G22/G21-1</f>
        <v>0.22790422701744006</v>
      </c>
      <c r="J22" s="16">
        <f t="shared" si="6"/>
        <v>0.22013581411351463</v>
      </c>
      <c r="L22" s="2">
        <f>Data!E95</f>
        <v>827</v>
      </c>
      <c r="M22">
        <f t="shared" si="5"/>
        <v>196</v>
      </c>
      <c r="N22" s="1">
        <f t="shared" si="4"/>
        <v>0.31061806656101432</v>
      </c>
      <c r="O22" s="16">
        <f t="shared" si="7"/>
        <v>0.33841058565653559</v>
      </c>
    </row>
    <row r="23" spans="1:15">
      <c r="A23" s="8">
        <v>43902</v>
      </c>
      <c r="B23" s="13">
        <v>3</v>
      </c>
      <c r="C23" s="2">
        <f>Data!C96</f>
        <v>86011</v>
      </c>
      <c r="D23" s="2">
        <f t="shared" si="9"/>
        <v>12857</v>
      </c>
      <c r="E23" s="11">
        <f t="shared" si="8"/>
        <v>0.20619117990199892</v>
      </c>
      <c r="G23" s="2">
        <f>Data!D96</f>
        <v>15113</v>
      </c>
      <c r="H23" s="3">
        <f t="shared" si="10"/>
        <v>2651</v>
      </c>
      <c r="I23" s="1">
        <f t="shared" si="11"/>
        <v>0.21272668913497039</v>
      </c>
      <c r="J23" s="16">
        <f t="shared" si="6"/>
        <v>0.20888477575414113</v>
      </c>
      <c r="L23" s="2">
        <f>Data!E96</f>
        <v>1016</v>
      </c>
      <c r="M23">
        <f t="shared" si="5"/>
        <v>189</v>
      </c>
      <c r="N23" s="1">
        <f t="shared" si="4"/>
        <v>0.22853688029020547</v>
      </c>
      <c r="O23" s="16">
        <f t="shared" si="7"/>
        <v>0.34756973836432287</v>
      </c>
    </row>
    <row r="24" spans="1:15">
      <c r="A24" s="8">
        <v>43903</v>
      </c>
      <c r="B24" s="13">
        <v>4</v>
      </c>
      <c r="C24" s="2">
        <f>Data!C97</f>
        <v>97488</v>
      </c>
      <c r="D24" s="2">
        <f t="shared" si="9"/>
        <v>11477</v>
      </c>
      <c r="E24" s="11">
        <f t="shared" si="8"/>
        <v>0.22192210507972468</v>
      </c>
      <c r="G24" s="2">
        <f>Data!D97</f>
        <v>17660</v>
      </c>
      <c r="H24" s="3">
        <f t="shared" si="10"/>
        <v>2547</v>
      </c>
      <c r="I24" s="1">
        <f t="shared" si="11"/>
        <v>0.16853040428769939</v>
      </c>
      <c r="J24" s="16">
        <f t="shared" si="6"/>
        <v>0.19186843607793974</v>
      </c>
      <c r="L24" s="2">
        <f>Data!E97</f>
        <v>1266</v>
      </c>
      <c r="M24">
        <f t="shared" si="5"/>
        <v>250</v>
      </c>
      <c r="N24" s="1">
        <f t="shared" si="4"/>
        <v>0.24606299212598426</v>
      </c>
      <c r="O24" s="16">
        <f t="shared" si="7"/>
        <v>0.28261924666076432</v>
      </c>
    </row>
    <row r="25" spans="1:15">
      <c r="A25" s="8">
        <v>43904</v>
      </c>
      <c r="B25" s="13">
        <v>5</v>
      </c>
      <c r="C25" s="2">
        <f>Data!C98</f>
        <v>109170</v>
      </c>
      <c r="D25" s="2">
        <f t="shared" si="9"/>
        <v>11682</v>
      </c>
      <c r="E25" s="11">
        <f t="shared" si="8"/>
        <v>0.29934942646807056</v>
      </c>
      <c r="G25" s="2">
        <f>Data!D98</f>
        <v>21157</v>
      </c>
      <c r="H25" s="3">
        <f t="shared" si="10"/>
        <v>3497</v>
      </c>
      <c r="I25" s="1">
        <f t="shared" si="11"/>
        <v>0.19801812004530017</v>
      </c>
      <c r="J25" s="16">
        <f>SUM(I21:I25)/5</f>
        <v>0.18273985669716925</v>
      </c>
      <c r="L25" s="2">
        <f>Data!E98</f>
        <v>1441</v>
      </c>
      <c r="M25">
        <f t="shared" si="5"/>
        <v>175</v>
      </c>
      <c r="N25" s="1">
        <f t="shared" ref="N25:N39" si="12">L25/L24-1</f>
        <v>0.1382306477093207</v>
      </c>
      <c r="O25" s="16">
        <f t="shared" si="7"/>
        <v>0.25725991172175416</v>
      </c>
    </row>
    <row r="26" spans="1:15">
      <c r="A26" s="8">
        <v>43905</v>
      </c>
      <c r="B26" s="13">
        <v>6</v>
      </c>
      <c r="C26" s="2">
        <f>Data!C99</f>
        <v>124899</v>
      </c>
      <c r="D26" s="2">
        <f t="shared" si="9"/>
        <v>15729</v>
      </c>
      <c r="E26" s="11">
        <f t="shared" si="8"/>
        <v>0.22824082904189713</v>
      </c>
      <c r="G26" s="2">
        <f>Data!D99</f>
        <v>24747</v>
      </c>
      <c r="H26" s="3">
        <f t="shared" si="10"/>
        <v>3590</v>
      </c>
      <c r="I26" s="1">
        <f t="shared" si="11"/>
        <v>0.16968379259819444</v>
      </c>
      <c r="J26" s="16">
        <f t="shared" ref="J26:J39" si="13">SUM(I22:I26)/5</f>
        <v>0.19537264661672088</v>
      </c>
      <c r="L26" s="2">
        <f>Data!E99</f>
        <v>1809</v>
      </c>
      <c r="M26">
        <f t="shared" si="5"/>
        <v>368</v>
      </c>
      <c r="N26" s="1">
        <f t="shared" si="12"/>
        <v>0.25537820957668278</v>
      </c>
      <c r="O26" s="16">
        <f t="shared" si="7"/>
        <v>0.2357653592526415</v>
      </c>
    </row>
    <row r="27" spans="1:15">
      <c r="A27" s="8">
        <v>43906</v>
      </c>
      <c r="B27" s="13">
        <v>7</v>
      </c>
      <c r="C27" s="2">
        <f>Data!C100</f>
        <v>137962</v>
      </c>
      <c r="D27" s="2">
        <f t="shared" si="9"/>
        <v>13063</v>
      </c>
      <c r="E27" s="11">
        <f t="shared" si="8"/>
        <v>0.24749291893133277</v>
      </c>
      <c r="G27" s="2">
        <f>Data!D100</f>
        <v>27980</v>
      </c>
      <c r="H27" s="3">
        <f t="shared" si="10"/>
        <v>3233</v>
      </c>
      <c r="I27" s="1">
        <f t="shared" si="11"/>
        <v>0.1306420980320846</v>
      </c>
      <c r="J27" s="16">
        <f t="shared" si="13"/>
        <v>0.17592022081964981</v>
      </c>
      <c r="L27" s="2">
        <f>Data!E100</f>
        <v>2158</v>
      </c>
      <c r="M27">
        <f t="shared" si="5"/>
        <v>349</v>
      </c>
      <c r="N27" s="1">
        <f t="shared" si="12"/>
        <v>0.19292426755113312</v>
      </c>
      <c r="O27" s="16">
        <f t="shared" ref="O27:O39" si="14">SUM(N23:N27)/5</f>
        <v>0.21222659945066527</v>
      </c>
    </row>
    <row r="28" spans="1:15">
      <c r="A28" s="8">
        <v>43907</v>
      </c>
      <c r="B28" s="13">
        <v>8</v>
      </c>
      <c r="C28" s="2">
        <f>Data!C101</f>
        <v>148657</v>
      </c>
      <c r="D28" s="2">
        <f t="shared" si="9"/>
        <v>10695</v>
      </c>
      <c r="E28" s="11">
        <f t="shared" si="8"/>
        <v>0.32968676951846659</v>
      </c>
      <c r="G28" s="2">
        <f>Data!D101</f>
        <v>31506</v>
      </c>
      <c r="H28" s="3">
        <f t="shared" si="10"/>
        <v>3526</v>
      </c>
      <c r="I28" s="1">
        <f t="shared" si="11"/>
        <v>0.12601858470335947</v>
      </c>
      <c r="J28" s="16">
        <f t="shared" si="13"/>
        <v>0.15857859993332762</v>
      </c>
      <c r="L28" s="2">
        <f>Data!E101</f>
        <v>2503</v>
      </c>
      <c r="M28">
        <f t="shared" si="5"/>
        <v>345</v>
      </c>
      <c r="N28" s="1">
        <f t="shared" si="12"/>
        <v>0.15987025023169599</v>
      </c>
      <c r="O28" s="16">
        <f t="shared" si="14"/>
        <v>0.19849327343896336</v>
      </c>
    </row>
    <row r="29" spans="1:15">
      <c r="A29" s="8">
        <v>43908</v>
      </c>
      <c r="B29" s="13">
        <v>9</v>
      </c>
      <c r="C29" s="2">
        <f>Data!C102</f>
        <v>165541</v>
      </c>
      <c r="D29" s="2">
        <f t="shared" si="9"/>
        <v>16884</v>
      </c>
      <c r="E29" s="11">
        <f t="shared" si="8"/>
        <v>0.24917081260364843</v>
      </c>
      <c r="G29" s="2">
        <f>Data!D102</f>
        <v>35713</v>
      </c>
      <c r="H29" s="3">
        <f t="shared" si="10"/>
        <v>4207</v>
      </c>
      <c r="I29" s="1">
        <f t="shared" si="11"/>
        <v>0.13353012124674657</v>
      </c>
      <c r="J29" s="16">
        <f t="shared" si="13"/>
        <v>0.15157854332513704</v>
      </c>
      <c r="L29" s="2">
        <f>Data!E102</f>
        <v>2978</v>
      </c>
      <c r="M29">
        <f t="shared" si="5"/>
        <v>475</v>
      </c>
      <c r="N29" s="1">
        <f t="shared" si="12"/>
        <v>0.18977227327207347</v>
      </c>
      <c r="O29" s="16">
        <f t="shared" si="14"/>
        <v>0.1872351296681812</v>
      </c>
    </row>
    <row r="30" spans="1:15">
      <c r="A30" s="8">
        <v>43909</v>
      </c>
      <c r="B30" s="13">
        <v>10</v>
      </c>
      <c r="C30" s="2">
        <f>Data!C103</f>
        <v>182777</v>
      </c>
      <c r="D30" s="2">
        <f t="shared" si="9"/>
        <v>17236</v>
      </c>
      <c r="E30" s="11">
        <f t="shared" si="8"/>
        <v>0.30877233696913436</v>
      </c>
      <c r="G30" s="2">
        <f>Data!D103</f>
        <v>41035</v>
      </c>
      <c r="H30" s="3">
        <f t="shared" si="10"/>
        <v>5322</v>
      </c>
      <c r="I30" s="1">
        <f t="shared" si="11"/>
        <v>0.14902136476913164</v>
      </c>
      <c r="J30" s="16">
        <f t="shared" si="13"/>
        <v>0.14177919226990335</v>
      </c>
      <c r="L30" s="2">
        <f>Data!E103</f>
        <v>3405</v>
      </c>
      <c r="M30">
        <f t="shared" si="5"/>
        <v>427</v>
      </c>
      <c r="N30" s="1">
        <f t="shared" si="12"/>
        <v>0.14338482202820679</v>
      </c>
      <c r="O30" s="16">
        <f t="shared" si="14"/>
        <v>0.18826596453195843</v>
      </c>
    </row>
    <row r="31" spans="1:15">
      <c r="A31" s="8">
        <v>43910</v>
      </c>
      <c r="B31" s="13">
        <v>11</v>
      </c>
      <c r="C31" s="2">
        <f>Data!C104</f>
        <v>206886</v>
      </c>
      <c r="D31" s="2">
        <f t="shared" si="9"/>
        <v>24109</v>
      </c>
      <c r="E31" s="11">
        <f t="shared" si="8"/>
        <v>0.24828902069766479</v>
      </c>
      <c r="G31" s="2">
        <f>Data!D104</f>
        <v>47021</v>
      </c>
      <c r="H31" s="3">
        <f t="shared" si="10"/>
        <v>5986</v>
      </c>
      <c r="I31" s="1">
        <f t="shared" si="11"/>
        <v>0.14587547215791408</v>
      </c>
      <c r="J31" s="16">
        <f t="shared" si="13"/>
        <v>0.13701752818184726</v>
      </c>
      <c r="L31" s="2">
        <f>Data!E104</f>
        <v>4032</v>
      </c>
      <c r="M31">
        <f t="shared" si="5"/>
        <v>627</v>
      </c>
      <c r="N31" s="1">
        <f t="shared" si="12"/>
        <v>0.1841409691629956</v>
      </c>
      <c r="O31" s="16">
        <f t="shared" si="14"/>
        <v>0.17401851644922101</v>
      </c>
    </row>
    <row r="32" spans="1:15">
      <c r="A32" s="8">
        <v>43911</v>
      </c>
      <c r="B32" s="13">
        <v>12</v>
      </c>
      <c r="C32" s="2">
        <f>Data!C105</f>
        <v>233222</v>
      </c>
      <c r="D32" s="2">
        <f t="shared" si="9"/>
        <v>26336</v>
      </c>
      <c r="E32" s="11">
        <f t="shared" si="8"/>
        <v>0.24897478736330497</v>
      </c>
      <c r="G32" s="2">
        <f>Data!D105</f>
        <v>53578</v>
      </c>
      <c r="H32" s="3">
        <f t="shared" si="10"/>
        <v>6557</v>
      </c>
      <c r="I32" s="1">
        <f t="shared" si="11"/>
        <v>0.1394483315965207</v>
      </c>
      <c r="J32" s="16">
        <f t="shared" si="13"/>
        <v>0.1387787748947345</v>
      </c>
      <c r="L32" s="2">
        <f>Data!E105</f>
        <v>4825</v>
      </c>
      <c r="M32">
        <f t="shared" si="5"/>
        <v>793</v>
      </c>
      <c r="N32" s="1">
        <f t="shared" si="12"/>
        <v>0.19667658730158721</v>
      </c>
      <c r="O32" s="16">
        <f t="shared" si="14"/>
        <v>0.17476898039931182</v>
      </c>
    </row>
    <row r="33" spans="1:16">
      <c r="A33" s="8">
        <v>43912</v>
      </c>
      <c r="B33" s="13">
        <v>13</v>
      </c>
      <c r="C33" s="2">
        <f>Data!C106</f>
        <v>258402</v>
      </c>
      <c r="D33" s="2">
        <f t="shared" si="9"/>
        <v>25180</v>
      </c>
      <c r="E33" s="11">
        <f t="shared" si="8"/>
        <v>0.22081016679904686</v>
      </c>
      <c r="G33" s="2">
        <f>Data!D106</f>
        <v>59138</v>
      </c>
      <c r="H33" s="3">
        <f t="shared" si="10"/>
        <v>5560</v>
      </c>
      <c r="I33" s="1">
        <f t="shared" si="11"/>
        <v>0.10377393706372029</v>
      </c>
      <c r="J33" s="16">
        <f t="shared" si="13"/>
        <v>0.13432984536680664</v>
      </c>
      <c r="L33" s="2">
        <f>Data!E106</f>
        <v>5476</v>
      </c>
      <c r="M33">
        <f t="shared" si="5"/>
        <v>651</v>
      </c>
      <c r="N33" s="1">
        <f t="shared" si="12"/>
        <v>0.13492227979274607</v>
      </c>
      <c r="O33" s="16">
        <f t="shared" si="14"/>
        <v>0.16977938631152184</v>
      </c>
    </row>
    <row r="34" spans="1:16">
      <c r="A34" s="8">
        <v>43913</v>
      </c>
      <c r="B34" s="13">
        <v>14</v>
      </c>
      <c r="C34" s="2">
        <f>Data!C107</f>
        <v>275468</v>
      </c>
      <c r="D34" s="2">
        <f t="shared" si="9"/>
        <v>17066</v>
      </c>
      <c r="E34" s="11">
        <f t="shared" si="8"/>
        <v>0.28061643032930972</v>
      </c>
      <c r="G34" s="2">
        <f>Data!D107</f>
        <v>63927</v>
      </c>
      <c r="H34" s="3">
        <f t="shared" si="10"/>
        <v>4789</v>
      </c>
      <c r="I34" s="1">
        <f t="shared" si="11"/>
        <v>8.0980080489702067E-2</v>
      </c>
      <c r="J34" s="16">
        <f t="shared" si="13"/>
        <v>0.12381983721539776</v>
      </c>
      <c r="L34" s="2">
        <f>Data!E107</f>
        <v>6077</v>
      </c>
      <c r="M34">
        <f t="shared" si="5"/>
        <v>601</v>
      </c>
      <c r="N34" s="1">
        <f t="shared" si="12"/>
        <v>0.10975164353542732</v>
      </c>
      <c r="O34" s="16">
        <f t="shared" si="14"/>
        <v>0.15377526036419259</v>
      </c>
    </row>
    <row r="35" spans="1:16">
      <c r="A35" s="8">
        <v>43914</v>
      </c>
      <c r="B35" s="13">
        <v>15</v>
      </c>
      <c r="C35" s="2">
        <f>Data!C108</f>
        <v>296964</v>
      </c>
      <c r="D35" s="2">
        <f t="shared" si="9"/>
        <v>21496</v>
      </c>
      <c r="E35" s="11">
        <f t="shared" ref="E35:E40" si="15">H35/D35</f>
        <v>0.24418496464458503</v>
      </c>
      <c r="G35" s="2">
        <f>Data!D108</f>
        <v>69176</v>
      </c>
      <c r="H35" s="3">
        <f t="shared" ref="H35:H40" si="16">G35-G34</f>
        <v>5249</v>
      </c>
      <c r="I35" s="1">
        <f t="shared" si="11"/>
        <v>8.2109280898524872E-2</v>
      </c>
      <c r="J35" s="16">
        <f t="shared" si="13"/>
        <v>0.1104374204412764</v>
      </c>
      <c r="L35" s="2">
        <f>Data!E108</f>
        <v>6820</v>
      </c>
      <c r="M35">
        <f t="shared" si="5"/>
        <v>743</v>
      </c>
      <c r="N35" s="1">
        <f t="shared" si="12"/>
        <v>0.12226427513575788</v>
      </c>
      <c r="O35" s="16">
        <f t="shared" si="14"/>
        <v>0.14955115098570282</v>
      </c>
    </row>
    <row r="36" spans="1:16">
      <c r="A36" s="8">
        <v>43915</v>
      </c>
      <c r="B36" s="13">
        <v>16</v>
      </c>
      <c r="C36" s="2">
        <f>Data!C109</f>
        <v>324445</v>
      </c>
      <c r="D36" s="2">
        <f t="shared" si="9"/>
        <v>27481</v>
      </c>
      <c r="E36" s="11">
        <f t="shared" si="15"/>
        <v>0.18958553182198609</v>
      </c>
      <c r="G36" s="2">
        <f>Data!D109</f>
        <v>74386</v>
      </c>
      <c r="H36" s="3">
        <f t="shared" si="16"/>
        <v>5210</v>
      </c>
      <c r="I36" s="1">
        <f t="shared" si="11"/>
        <v>7.5315138198219111E-2</v>
      </c>
      <c r="J36" s="16">
        <f t="shared" si="13"/>
        <v>9.6325353649337406E-2</v>
      </c>
      <c r="L36" s="2">
        <f>Data!E109</f>
        <v>7503</v>
      </c>
      <c r="M36">
        <f t="shared" si="5"/>
        <v>683</v>
      </c>
      <c r="N36" s="1">
        <f t="shared" si="12"/>
        <v>0.10014662756598236</v>
      </c>
      <c r="O36" s="16">
        <f t="shared" si="14"/>
        <v>0.13275228266630018</v>
      </c>
    </row>
    <row r="37" spans="1:16">
      <c r="A37" s="8">
        <v>43916</v>
      </c>
      <c r="B37" s="13">
        <v>17</v>
      </c>
      <c r="C37" s="2">
        <f>Data!C110</f>
        <v>361060</v>
      </c>
      <c r="D37" s="2">
        <f>C37-C36</f>
        <v>36615</v>
      </c>
      <c r="E37" s="11">
        <f t="shared" si="15"/>
        <v>0.16804588283490374</v>
      </c>
      <c r="G37" s="2">
        <f>Data!D110</f>
        <v>80539</v>
      </c>
      <c r="H37" s="3">
        <f t="shared" si="16"/>
        <v>6153</v>
      </c>
      <c r="I37" s="1">
        <f t="shared" si="11"/>
        <v>8.2717177963595345E-2</v>
      </c>
      <c r="J37" s="16">
        <f t="shared" si="13"/>
        <v>8.4979122922752337E-2</v>
      </c>
      <c r="L37" s="2">
        <f>Data!E110</f>
        <v>8165</v>
      </c>
      <c r="M37">
        <f t="shared" si="5"/>
        <v>662</v>
      </c>
      <c r="N37" s="1">
        <f t="shared" si="12"/>
        <v>8.8231374117019756E-2</v>
      </c>
      <c r="O37" s="16">
        <f t="shared" si="14"/>
        <v>0.11106324002938668</v>
      </c>
    </row>
    <row r="38" spans="1:16">
      <c r="A38" s="8">
        <v>43917</v>
      </c>
      <c r="B38" s="13">
        <v>18</v>
      </c>
      <c r="C38" s="2">
        <f>Data!C111</f>
        <v>394079</v>
      </c>
      <c r="D38" s="2">
        <f>C38-C37</f>
        <v>33019</v>
      </c>
      <c r="E38" s="11">
        <f t="shared" si="15"/>
        <v>0.18047184954117326</v>
      </c>
      <c r="G38" s="2">
        <f>Data!D111</f>
        <v>86498</v>
      </c>
      <c r="H38" s="3">
        <f t="shared" si="16"/>
        <v>5959</v>
      </c>
      <c r="I38" s="1">
        <f t="shared" si="11"/>
        <v>7.398899911843948E-2</v>
      </c>
      <c r="J38" s="16">
        <f t="shared" si="13"/>
        <v>7.9022135333696175E-2</v>
      </c>
      <c r="L38" s="2">
        <f>Data!E111</f>
        <v>9134</v>
      </c>
      <c r="M38">
        <f t="shared" si="5"/>
        <v>969</v>
      </c>
      <c r="N38" s="1">
        <f t="shared" si="12"/>
        <v>0.11867728107777098</v>
      </c>
      <c r="O38" s="16">
        <f t="shared" si="14"/>
        <v>0.10781424028639167</v>
      </c>
    </row>
    <row r="39" spans="1:16">
      <c r="A39" s="8">
        <v>43918</v>
      </c>
      <c r="B39" s="13">
        <v>19</v>
      </c>
      <c r="C39" s="2">
        <f>Data!C112</f>
        <v>429526</v>
      </c>
      <c r="D39" s="2">
        <f>C39-C38</f>
        <v>35447</v>
      </c>
      <c r="E39" s="11">
        <f t="shared" si="15"/>
        <v>0.16853330324145907</v>
      </c>
      <c r="G39" s="2">
        <f>Data!D112</f>
        <v>92472</v>
      </c>
      <c r="H39" s="3">
        <f t="shared" si="16"/>
        <v>5974</v>
      </c>
      <c r="I39" s="1">
        <f t="shared" si="11"/>
        <v>6.9065180697819528E-2</v>
      </c>
      <c r="J39" s="16">
        <f t="shared" si="13"/>
        <v>7.6639155375319665E-2</v>
      </c>
      <c r="L39" s="2">
        <f>Data!E112</f>
        <v>10023</v>
      </c>
      <c r="M39">
        <f t="shared" si="5"/>
        <v>889</v>
      </c>
      <c r="N39" s="1">
        <f t="shared" si="12"/>
        <v>9.7328662141449529E-2</v>
      </c>
      <c r="O39" s="16">
        <f t="shared" si="14"/>
        <v>0.1053296440075961</v>
      </c>
    </row>
    <row r="40" spans="1:16">
      <c r="A40" s="8">
        <v>43919</v>
      </c>
      <c r="B40" s="13">
        <v>20</v>
      </c>
      <c r="C40" s="2">
        <f>Data!C113</f>
        <v>454030</v>
      </c>
      <c r="D40" s="2">
        <f>C40-C39</f>
        <v>24504</v>
      </c>
      <c r="E40" s="11">
        <f t="shared" si="15"/>
        <v>0.21290401567091088</v>
      </c>
      <c r="G40" s="2">
        <f>Data!D113</f>
        <v>97689</v>
      </c>
      <c r="H40" s="3">
        <f t="shared" si="16"/>
        <v>5217</v>
      </c>
      <c r="I40" s="1">
        <f t="shared" ref="I40" si="17">G40/G39-1</f>
        <v>5.6417077601868648E-2</v>
      </c>
      <c r="J40" s="16">
        <f t="shared" ref="J40" si="18">SUM(I36:I40)/5</f>
        <v>7.1500714715988428E-2</v>
      </c>
      <c r="L40" s="2">
        <f>Data!E113</f>
        <v>10779</v>
      </c>
      <c r="M40">
        <f t="shared" ref="M40" si="19">L40-L39</f>
        <v>756</v>
      </c>
      <c r="N40" s="1">
        <f t="shared" ref="N40" si="20">L40/L39-1</f>
        <v>7.5426519006285497E-2</v>
      </c>
      <c r="O40" s="16">
        <f t="shared" ref="O40" si="21">SUM(N36:N40)/5</f>
        <v>9.5962092781701619E-2</v>
      </c>
    </row>
    <row r="41" spans="1:16">
      <c r="A41" s="8">
        <v>43920</v>
      </c>
      <c r="B41" s="13">
        <v>21</v>
      </c>
      <c r="C41" s="2">
        <f>Data!C114</f>
        <v>477359</v>
      </c>
      <c r="D41" s="2">
        <f>C41-C40</f>
        <v>23329</v>
      </c>
      <c r="E41" s="11">
        <f t="shared" ref="E41" si="22">H41/D41</f>
        <v>0.17360366925286125</v>
      </c>
      <c r="G41" s="2">
        <f>Data!D114</f>
        <v>101739</v>
      </c>
      <c r="H41" s="3">
        <f t="shared" ref="H41" si="23">G41-G40</f>
        <v>4050</v>
      </c>
      <c r="I41" s="1">
        <f t="shared" ref="I41" si="24">G41/G40-1</f>
        <v>4.1458096612720041E-2</v>
      </c>
      <c r="J41" s="16">
        <f t="shared" ref="J41" si="25">SUM(I37:I41)/5</f>
        <v>6.4729306398888603E-2</v>
      </c>
      <c r="L41" s="2">
        <f>Data!E114</f>
        <v>11591</v>
      </c>
      <c r="M41">
        <f t="shared" ref="M41" si="26">L41-L40</f>
        <v>812</v>
      </c>
      <c r="N41" s="1">
        <f t="shared" ref="N41" si="27">L41/L40-1</f>
        <v>7.5331663419612171E-2</v>
      </c>
      <c r="O41" s="16">
        <f t="shared" ref="O41" si="28">SUM(N37:N41)/5</f>
        <v>9.0999099952427581E-2</v>
      </c>
    </row>
    <row r="42" spans="1:16">
      <c r="A42" s="8">
        <v>43921</v>
      </c>
      <c r="B42" s="13">
        <v>22</v>
      </c>
      <c r="C42" s="2">
        <f>Data!C115</f>
        <v>0</v>
      </c>
      <c r="G42" s="2">
        <f>Data!D115</f>
        <v>0</v>
      </c>
      <c r="L42" s="2">
        <f>Data!E115</f>
        <v>0</v>
      </c>
    </row>
    <row r="43" spans="1:16">
      <c r="A43" s="8">
        <v>43922</v>
      </c>
      <c r="B43" s="13">
        <v>23</v>
      </c>
      <c r="C43" s="2">
        <f>Data!C116</f>
        <v>0</v>
      </c>
      <c r="G43" s="2">
        <f>Data!D116</f>
        <v>0</v>
      </c>
      <c r="L43" s="2">
        <f>Data!E116</f>
        <v>0</v>
      </c>
    </row>
    <row r="44" spans="1:16">
      <c r="A44" s="8">
        <v>43923</v>
      </c>
      <c r="B44" s="13">
        <v>24</v>
      </c>
      <c r="C44" s="2">
        <f>Data!C117</f>
        <v>0</v>
      </c>
      <c r="G44" s="2">
        <f>Data!D117</f>
        <v>0</v>
      </c>
      <c r="L44" s="2">
        <f>Data!E117</f>
        <v>0</v>
      </c>
    </row>
    <row r="45" spans="1:16">
      <c r="A45" s="8">
        <v>43924</v>
      </c>
      <c r="B45" s="13">
        <v>25</v>
      </c>
      <c r="C45" s="2">
        <f>Data!C118</f>
        <v>0</v>
      </c>
      <c r="G45" s="2">
        <f>Data!D118</f>
        <v>0</v>
      </c>
      <c r="L45" s="2">
        <f>Data!E118</f>
        <v>0</v>
      </c>
    </row>
    <row r="46" spans="1:16">
      <c r="A46" s="8">
        <v>43925</v>
      </c>
      <c r="B46" s="13">
        <v>26</v>
      </c>
      <c r="C46" s="2">
        <f>Data!C119</f>
        <v>0</v>
      </c>
      <c r="G46" s="2">
        <f>Data!D119</f>
        <v>0</v>
      </c>
      <c r="L46" s="2">
        <f>Data!E119</f>
        <v>0</v>
      </c>
    </row>
    <row r="47" spans="1:16" s="2" customFormat="1">
      <c r="A47" s="8">
        <v>43926</v>
      </c>
      <c r="B47" s="13">
        <v>27</v>
      </c>
      <c r="C47" s="2">
        <f>Data!C120</f>
        <v>0</v>
      </c>
      <c r="E47" s="11"/>
      <c r="G47" s="2">
        <f>Data!D120</f>
        <v>0</v>
      </c>
      <c r="I47" s="1"/>
      <c r="J47" s="16"/>
      <c r="K47"/>
      <c r="L47" s="2">
        <f>Data!E120</f>
        <v>0</v>
      </c>
      <c r="M47"/>
      <c r="N47"/>
      <c r="O47" s="19"/>
      <c r="P47"/>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Austria</vt:lpstr>
      <vt:lpstr>UK</vt:lpstr>
      <vt:lpstr>Italy</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2020-03-31T13:35:40Z</dcterms:modified>
</cp:coreProperties>
</file>