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Data (2)" sheetId="8" r:id="rId5"/>
    <sheet name="Sheet2" sheetId="2" r:id="rId6"/>
    <sheet name="Sheet3" sheetId="3" r:id="rId7"/>
  </sheets>
  <calcPr calcId="125725"/>
</workbook>
</file>

<file path=xl/calcChain.xml><?xml version="1.0" encoding="utf-8"?>
<calcChain xmlns="http://schemas.openxmlformats.org/spreadsheetml/2006/main">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8"/>
  <c r="C29"/>
  <c r="C30"/>
  <c r="C31"/>
  <c r="C32"/>
  <c r="C33"/>
  <c r="C6"/>
  <c r="D7" s="1"/>
  <c r="L7" i="4"/>
  <c r="L8"/>
  <c r="M8" s="1"/>
  <c r="L9"/>
  <c r="N10" s="1"/>
  <c r="L10"/>
  <c r="N11" s="1"/>
  <c r="L11"/>
  <c r="L12"/>
  <c r="M12" s="1"/>
  <c r="L13"/>
  <c r="L14"/>
  <c r="L15"/>
  <c r="L16"/>
  <c r="M16" s="1"/>
  <c r="L17"/>
  <c r="M18" s="1"/>
  <c r="L18"/>
  <c r="N19" s="1"/>
  <c r="L19"/>
  <c r="L20"/>
  <c r="N21" s="1"/>
  <c r="L21"/>
  <c r="L22"/>
  <c r="L23"/>
  <c r="L24"/>
  <c r="N25" s="1"/>
  <c r="L25"/>
  <c r="M26" s="1"/>
  <c r="L26"/>
  <c r="L27"/>
  <c r="L28"/>
  <c r="L29"/>
  <c r="L30"/>
  <c r="L31"/>
  <c r="L32"/>
  <c r="L33"/>
  <c r="L6"/>
  <c r="G7"/>
  <c r="G8"/>
  <c r="H8" s="1"/>
  <c r="G9"/>
  <c r="G10"/>
  <c r="G11"/>
  <c r="G12"/>
  <c r="H12" s="1"/>
  <c r="G13"/>
  <c r="H14" s="1"/>
  <c r="G14"/>
  <c r="H15" s="1"/>
  <c r="G15"/>
  <c r="G16"/>
  <c r="H16" s="1"/>
  <c r="G17"/>
  <c r="G18"/>
  <c r="H19" s="1"/>
  <c r="G19"/>
  <c r="G20"/>
  <c r="I21" s="1"/>
  <c r="G21"/>
  <c r="I22" s="1"/>
  <c r="G22"/>
  <c r="I23" s="1"/>
  <c r="G23"/>
  <c r="G24"/>
  <c r="I24" s="1"/>
  <c r="G25"/>
  <c r="G26"/>
  <c r="G27"/>
  <c r="G28"/>
  <c r="G29"/>
  <c r="G30"/>
  <c r="G31"/>
  <c r="G32"/>
  <c r="G33"/>
  <c r="G6"/>
  <c r="H7" s="1"/>
  <c r="C7"/>
  <c r="C8"/>
  <c r="D8" s="1"/>
  <c r="C9"/>
  <c r="C10"/>
  <c r="C11"/>
  <c r="C12"/>
  <c r="D12" s="1"/>
  <c r="C13"/>
  <c r="C14"/>
  <c r="D15" s="1"/>
  <c r="C15"/>
  <c r="C16"/>
  <c r="D16" s="1"/>
  <c r="C17"/>
  <c r="C18"/>
  <c r="D19" s="1"/>
  <c r="C19"/>
  <c r="C20"/>
  <c r="D20" s="1"/>
  <c r="C21"/>
  <c r="C22"/>
  <c r="D23" s="1"/>
  <c r="C23"/>
  <c r="C24"/>
  <c r="D24" s="1"/>
  <c r="C25"/>
  <c r="D26" s="1"/>
  <c r="C26"/>
  <c r="C27"/>
  <c r="C28"/>
  <c r="C29"/>
  <c r="C30"/>
  <c r="C31"/>
  <c r="C32"/>
  <c r="C33"/>
  <c r="C6"/>
  <c r="D6" s="1"/>
  <c r="E6" s="1"/>
  <c r="B22"/>
  <c r="B23"/>
  <c r="B24" s="1"/>
  <c r="B25" s="1"/>
  <c r="B26" s="1"/>
  <c r="B27" s="1"/>
  <c r="B28" s="1"/>
  <c r="B29" s="1"/>
  <c r="B30" s="1"/>
  <c r="B31" s="1"/>
  <c r="B32" s="1"/>
  <c r="B33" s="1"/>
  <c r="B21"/>
  <c r="D11"/>
  <c r="E40" i="5" l="1"/>
  <c r="E27" i="1"/>
  <c r="I7"/>
  <c r="I39" i="5"/>
  <c r="M11" i="4"/>
  <c r="I35" i="5"/>
  <c r="J38" s="1"/>
  <c r="D25"/>
  <c r="E25" s="1"/>
  <c r="N26" i="4"/>
  <c r="H11" i="1"/>
  <c r="H23" i="4"/>
  <c r="E23" s="1"/>
  <c r="N13"/>
  <c r="N26" i="1"/>
  <c r="D22"/>
  <c r="I15" i="4"/>
  <c r="H30" i="5"/>
  <c r="E30" s="1"/>
  <c r="I38"/>
  <c r="H37"/>
  <c r="I17"/>
  <c r="H18" i="1"/>
  <c r="M11"/>
  <c r="D33" i="5"/>
  <c r="E33" s="1"/>
  <c r="H31"/>
  <c r="E31" s="1"/>
  <c r="M19" i="4"/>
  <c r="I27" i="5"/>
  <c r="I32"/>
  <c r="D37"/>
  <c r="H19"/>
  <c r="H34"/>
  <c r="E34" s="1"/>
  <c r="N16"/>
  <c r="H9"/>
  <c r="D9" i="4"/>
  <c r="H25"/>
  <c r="D9" i="1"/>
  <c r="I21"/>
  <c r="M26"/>
  <c r="N10"/>
  <c r="D36" i="5"/>
  <c r="D32"/>
  <c r="E32" s="1"/>
  <c r="D28"/>
  <c r="I34"/>
  <c r="I30"/>
  <c r="I26"/>
  <c r="H18"/>
  <c r="E18" s="1"/>
  <c r="I14"/>
  <c r="I22"/>
  <c r="H26"/>
  <c r="E26" s="1"/>
  <c r="D29"/>
  <c r="E29" s="1"/>
  <c r="I31"/>
  <c r="H15"/>
  <c r="E15" s="1"/>
  <c r="I19" i="1"/>
  <c r="I19" i="4"/>
  <c r="N23" i="1"/>
  <c r="N35" i="5"/>
  <c r="H16"/>
  <c r="I9"/>
  <c r="N18" i="1"/>
  <c r="N12" i="4"/>
  <c r="M21"/>
  <c r="H22" i="5"/>
  <c r="H38"/>
  <c r="E38" s="1"/>
  <c r="M19"/>
  <c r="H10"/>
  <c r="E10" s="1"/>
  <c r="I18"/>
  <c r="D21" i="1"/>
  <c r="D13"/>
  <c r="I17"/>
  <c r="J21" s="1"/>
  <c r="M14"/>
  <c r="D24" i="5"/>
  <c r="E24" s="1"/>
  <c r="D20"/>
  <c r="E20" s="1"/>
  <c r="D16"/>
  <c r="D12"/>
  <c r="E12" s="1"/>
  <c r="D8"/>
  <c r="M7"/>
  <c r="N32"/>
  <c r="N28"/>
  <c r="M24"/>
  <c r="M17" i="1"/>
  <c r="M10" i="4"/>
  <c r="N20"/>
  <c r="M25" i="1"/>
  <c r="I25" i="5"/>
  <c r="I29"/>
  <c r="I33"/>
  <c r="M39"/>
  <c r="N24"/>
  <c r="N8"/>
  <c r="O10" s="1"/>
  <c r="I26" i="4"/>
  <c r="I10"/>
  <c r="M22"/>
  <c r="M14"/>
  <c r="D18" i="1"/>
  <c r="E18" s="1"/>
  <c r="D10"/>
  <c r="N11"/>
  <c r="D21" i="5"/>
  <c r="D17"/>
  <c r="E17" s="1"/>
  <c r="D13"/>
  <c r="D9"/>
  <c r="H35"/>
  <c r="E35" s="1"/>
  <c r="H27"/>
  <c r="E27" s="1"/>
  <c r="H23"/>
  <c r="M37"/>
  <c r="M33"/>
  <c r="N29"/>
  <c r="M25"/>
  <c r="I15" i="1"/>
  <c r="D11"/>
  <c r="H17"/>
  <c r="M20"/>
  <c r="N14" i="4"/>
  <c r="N18"/>
  <c r="N22"/>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25" i="4"/>
  <c r="H21"/>
  <c r="I25" i="1"/>
  <c r="I12"/>
  <c r="N14"/>
  <c r="D17"/>
  <c r="H9"/>
  <c r="M18"/>
  <c r="M9"/>
  <c r="H18" i="4"/>
  <c r="E18" s="1"/>
  <c r="M20"/>
  <c r="H23" i="1"/>
  <c r="E23" s="1"/>
  <c r="H24"/>
  <c r="E24" s="1"/>
  <c r="I26"/>
  <c r="D18" i="4"/>
  <c r="D10"/>
  <c r="H26" i="1"/>
  <c r="I14"/>
  <c r="H21"/>
  <c r="E21" s="1"/>
  <c r="H10"/>
  <c r="E10" s="1"/>
  <c r="M19"/>
  <c r="I11" i="4"/>
  <c r="I14"/>
  <c r="H17"/>
  <c r="N23"/>
  <c r="E12"/>
  <c r="D17"/>
  <c r="N19" i="1"/>
  <c r="H13"/>
  <c r="M21"/>
  <c r="M12"/>
  <c r="M13" i="4"/>
  <c r="I16"/>
  <c r="D21"/>
  <c r="D13"/>
  <c r="H26"/>
  <c r="E26" s="1"/>
  <c r="I17"/>
  <c r="H9"/>
  <c r="D26" i="1"/>
  <c r="N21"/>
  <c r="I22"/>
  <c r="H10" i="4"/>
  <c r="M23"/>
  <c r="M15"/>
  <c r="M16" i="1"/>
  <c r="N15"/>
  <c r="M7"/>
  <c r="M24"/>
  <c r="M23"/>
  <c r="I13"/>
  <c r="H25"/>
  <c r="I16"/>
  <c r="H20"/>
  <c r="E20" s="1"/>
  <c r="H22"/>
  <c r="I9"/>
  <c r="H6"/>
  <c r="E16"/>
  <c r="D25"/>
  <c r="N15" i="4"/>
  <c r="N17"/>
  <c r="M24"/>
  <c r="M17"/>
  <c r="N24"/>
  <c r="M7"/>
  <c r="M25"/>
  <c r="M9"/>
  <c r="N8"/>
  <c r="N16"/>
  <c r="N9"/>
  <c r="N7"/>
  <c r="I13"/>
  <c r="I20"/>
  <c r="I25"/>
  <c r="I9"/>
  <c r="H13"/>
  <c r="H20"/>
  <c r="E20" s="1"/>
  <c r="H22"/>
  <c r="H11"/>
  <c r="E11" s="1"/>
  <c r="I18"/>
  <c r="J22" s="1"/>
  <c r="I12"/>
  <c r="I8"/>
  <c r="H24"/>
  <c r="E24" s="1"/>
  <c r="I7"/>
  <c r="D22"/>
  <c r="D14"/>
  <c r="E14" s="1"/>
  <c r="D7"/>
  <c r="E7" s="1"/>
  <c r="E22" i="5"/>
  <c r="E23"/>
  <c r="E8" i="1"/>
  <c r="E19"/>
  <c r="E12"/>
  <c r="E14"/>
  <c r="E15"/>
  <c r="E7"/>
  <c r="E19" i="4"/>
  <c r="E16"/>
  <c r="E15"/>
  <c r="E8"/>
  <c r="J37" i="5" l="1"/>
  <c r="J39"/>
  <c r="E11" i="1"/>
  <c r="O16" i="5"/>
  <c r="J17"/>
  <c r="E21"/>
  <c r="E28"/>
  <c r="E25" i="4"/>
  <c r="J28" i="5"/>
  <c r="O14" i="4"/>
  <c r="J34" i="5"/>
  <c r="E9" i="1"/>
  <c r="J36" i="5"/>
  <c r="E37"/>
  <c r="E22" i="1"/>
  <c r="E16" i="5"/>
  <c r="J24" i="1"/>
  <c r="E36" i="5"/>
  <c r="J13"/>
  <c r="O38"/>
  <c r="O14" i="1"/>
  <c r="O17" i="5"/>
  <c r="O34"/>
  <c r="J23" i="1"/>
  <c r="O17" i="4"/>
  <c r="J26" i="1"/>
  <c r="O13" i="5"/>
  <c r="O23" i="4"/>
  <c r="O33" i="5"/>
  <c r="E9" i="4"/>
  <c r="E26" i="1"/>
  <c r="E17" i="4"/>
  <c r="J21" i="5"/>
  <c r="O18"/>
  <c r="O30"/>
  <c r="E10" i="4"/>
  <c r="O32" i="5"/>
  <c r="J26" i="4"/>
  <c r="O25" i="1"/>
  <c r="O15" i="5"/>
  <c r="O27"/>
  <c r="J30"/>
  <c r="J33"/>
  <c r="J20" i="4"/>
  <c r="E13" i="1"/>
  <c r="E17"/>
  <c r="J11"/>
  <c r="J16" i="5"/>
  <c r="O29"/>
  <c r="J26"/>
  <c r="E9"/>
  <c r="J25"/>
  <c r="J27"/>
  <c r="O25" i="4"/>
  <c r="J22" i="1"/>
  <c r="J25"/>
  <c r="O13"/>
  <c r="J10" i="5"/>
  <c r="O39"/>
  <c r="O14"/>
  <c r="O22" i="4"/>
  <c r="O15"/>
  <c r="O36" i="5"/>
  <c r="J31"/>
  <c r="J11" i="4"/>
  <c r="O19" i="1"/>
  <c r="E21" i="4"/>
  <c r="E13" i="5"/>
  <c r="O31"/>
  <c r="O23"/>
  <c r="O12"/>
  <c r="J29"/>
  <c r="J35"/>
  <c r="J32"/>
  <c r="J25" i="4"/>
  <c r="O20"/>
  <c r="O21"/>
  <c r="O16"/>
  <c r="O24" i="1"/>
  <c r="E13" i="4"/>
  <c r="J16" i="1"/>
  <c r="J11" i="5"/>
  <c r="O11"/>
  <c r="O37"/>
  <c r="O22"/>
  <c r="O19"/>
  <c r="J24"/>
  <c r="O24"/>
  <c r="O13" i="4"/>
  <c r="E25" i="1"/>
  <c r="O20" i="5"/>
  <c r="O25"/>
  <c r="O28"/>
  <c r="O26"/>
  <c r="O35"/>
  <c r="J23"/>
  <c r="J22"/>
  <c r="J15"/>
  <c r="J14"/>
  <c r="J19"/>
  <c r="J18"/>
  <c r="J20"/>
  <c r="J12"/>
  <c r="J17" i="1"/>
  <c r="O22"/>
  <c r="O23"/>
  <c r="J14"/>
  <c r="O26" i="4"/>
  <c r="J15" i="1"/>
  <c r="E22" i="4"/>
  <c r="O21" i="1"/>
  <c r="J17" i="4"/>
  <c r="J13" i="1"/>
  <c r="O20"/>
  <c r="O18"/>
  <c r="O16"/>
  <c r="O15"/>
  <c r="O17"/>
  <c r="J20"/>
  <c r="J19"/>
  <c r="J18"/>
  <c r="J12"/>
  <c r="O24" i="4"/>
  <c r="O18"/>
  <c r="O19"/>
  <c r="J23"/>
  <c r="J24"/>
  <c r="J18"/>
  <c r="J12"/>
  <c r="J13"/>
  <c r="J19"/>
  <c r="J15"/>
  <c r="J16"/>
  <c r="J21"/>
  <c r="J1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C15" authorId="0">
      <text>
        <r>
          <rPr>
            <b/>
            <sz val="9"/>
            <color indexed="81"/>
            <rFont val="Tahoma"/>
            <family val="2"/>
          </rPr>
          <t>David Goddard:</t>
        </r>
        <r>
          <rPr>
            <sz val="9"/>
            <color indexed="81"/>
            <rFont val="Tahoma"/>
            <family val="2"/>
          </rPr>
          <t xml:space="preserve">
https://fullfact.org/health/coronavirus-testing-numbers-UK/</t>
        </r>
      </text>
    </comment>
    <comment ref="C18" authorId="0">
      <text>
        <r>
          <rPr>
            <b/>
            <sz val="9"/>
            <color indexed="81"/>
            <rFont val="Tahoma"/>
            <family val="2"/>
          </rPr>
          <t>David Goddard:</t>
        </r>
        <r>
          <rPr>
            <sz val="9"/>
            <color indexed="81"/>
            <rFont val="Tahoma"/>
            <family val="2"/>
          </rPr>
          <t xml:space="preserve">
https://ourworldindata.org/covid-testing</t>
        </r>
      </text>
    </comment>
  </commentList>
</comments>
</file>

<file path=xl/sharedStrings.xml><?xml version="1.0" encoding="utf-8"?>
<sst xmlns="http://schemas.openxmlformats.org/spreadsheetml/2006/main" count="270" uniqueCount="26">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</sst>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0</c:v>
                </c:pt>
                <c:pt idx="23">
                  <c:v>0</c:v>
                </c:pt>
                <c:pt idx="24">
                  <c:v>0</c:v>
                </c:pt>
              </c:numCache>
            </c:numRef>
          </c:val>
        </c:ser>
        <c:gapWidth val="75"/>
        <c:overlap val="-25"/>
        <c:axId val="64830464"/>
        <c:axId val="6482892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numCache>
            </c:numRef>
          </c:val>
          <c:smooth val="1"/>
        </c:ser>
        <c:marker val="1"/>
        <c:axId val="64817408"/>
        <c:axId val="64827392"/>
      </c:lineChart>
      <c:catAx>
        <c:axId val="64817408"/>
        <c:scaling>
          <c:orientation val="minMax"/>
        </c:scaling>
        <c:axPos val="b"/>
        <c:numFmt formatCode="d/m" sourceLinked="0"/>
        <c:majorTickMark val="none"/>
        <c:tickLblPos val="nextTo"/>
        <c:txPr>
          <a:bodyPr rot="-5400000" vert="horz"/>
          <a:lstStyle/>
          <a:p>
            <a:pPr>
              <a:defRPr/>
            </a:pPr>
            <a:endParaRPr lang="en-US"/>
          </a:p>
        </c:txPr>
        <c:crossAx val="64827392"/>
        <c:crosses val="autoZero"/>
        <c:lblAlgn val="ctr"/>
        <c:lblOffset val="100"/>
      </c:catAx>
      <c:valAx>
        <c:axId val="64827392"/>
        <c:scaling>
          <c:orientation val="minMax"/>
        </c:scaling>
        <c:axPos val="l"/>
        <c:majorGridlines/>
        <c:numFmt formatCode="0%" sourceLinked="1"/>
        <c:majorTickMark val="none"/>
        <c:tickLblPos val="nextTo"/>
        <c:spPr>
          <a:ln w="9525">
            <a:noFill/>
          </a:ln>
        </c:spPr>
        <c:crossAx val="64817408"/>
        <c:crosses val="autoZero"/>
        <c:crossBetween val="between"/>
      </c:valAx>
      <c:valAx>
        <c:axId val="64828928"/>
        <c:scaling>
          <c:orientation val="minMax"/>
        </c:scaling>
        <c:axPos val="r"/>
        <c:numFmt formatCode="#,##0" sourceLinked="1"/>
        <c:tickLblPos val="nextTo"/>
        <c:crossAx val="64830464"/>
        <c:crosses val="max"/>
        <c:crossBetween val="between"/>
      </c:valAx>
      <c:dateAx>
        <c:axId val="64830464"/>
        <c:scaling>
          <c:orientation val="minMax"/>
        </c:scaling>
        <c:delete val="1"/>
        <c:axPos val="b"/>
        <c:numFmt formatCode="dd\-mmm" sourceLinked="1"/>
        <c:tickLblPos val="none"/>
        <c:crossAx val="64828928"/>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UK!$M$4:$M$33</c:f>
              <c:numCache>
                <c:formatCode>General</c:formatCode>
                <c:ptCount val="30"/>
                <c:pt idx="0">
                  <c:v>0</c:v>
                </c:pt>
                <c:pt idx="2">
                  <c:v>2</c:v>
                </c:pt>
                <c:pt idx="3">
                  <c:v>1</c:v>
                </c:pt>
                <c:pt idx="4">
                  <c:v>2</c:v>
                </c:pt>
                <c:pt idx="5">
                  <c:v>2</c:v>
                </c:pt>
                <c:pt idx="6">
                  <c:v>1</c:v>
                </c:pt>
                <c:pt idx="7">
                  <c:v>10</c:v>
                </c:pt>
                <c:pt idx="8">
                  <c:v>14</c:v>
                </c:pt>
                <c:pt idx="9">
                  <c:v>20</c:v>
                </c:pt>
                <c:pt idx="10">
                  <c:v>16</c:v>
                </c:pt>
                <c:pt idx="11">
                  <c:v>33</c:v>
                </c:pt>
                <c:pt idx="12">
                  <c:v>40</c:v>
                </c:pt>
                <c:pt idx="13">
                  <c:v>33</c:v>
                </c:pt>
                <c:pt idx="14">
                  <c:v>56</c:v>
                </c:pt>
                <c:pt idx="15">
                  <c:v>48</c:v>
                </c:pt>
                <c:pt idx="16">
                  <c:v>54</c:v>
                </c:pt>
                <c:pt idx="17">
                  <c:v>87</c:v>
                </c:pt>
                <c:pt idx="18">
                  <c:v>43</c:v>
                </c:pt>
                <c:pt idx="19">
                  <c:v>113</c:v>
                </c:pt>
                <c:pt idx="20">
                  <c:v>181</c:v>
                </c:pt>
                <c:pt idx="21">
                  <c:v>260</c:v>
                </c:pt>
                <c:pt idx="22">
                  <c:v>209</c:v>
                </c:pt>
              </c:numCache>
            </c:numRef>
          </c:val>
        </c:ser>
        <c:gapWidth val="75"/>
        <c:overlap val="-25"/>
        <c:axId val="178798592"/>
        <c:axId val="178800128"/>
      </c:barChart>
      <c:catAx>
        <c:axId val="178798592"/>
        <c:scaling>
          <c:orientation val="minMax"/>
        </c:scaling>
        <c:axPos val="b"/>
        <c:majorTickMark val="none"/>
        <c:tickLblPos val="nextTo"/>
        <c:crossAx val="178800128"/>
        <c:crosses val="autoZero"/>
        <c:auto val="1"/>
        <c:lblAlgn val="ctr"/>
        <c:lblOffset val="100"/>
      </c:catAx>
      <c:valAx>
        <c:axId val="178800128"/>
        <c:scaling>
          <c:orientation val="minMax"/>
        </c:scaling>
        <c:axPos val="l"/>
        <c:majorGridlines/>
        <c:numFmt formatCode="#,##0" sourceLinked="0"/>
        <c:majorTickMark val="none"/>
        <c:tickLblPos val="nextTo"/>
        <c:spPr>
          <a:ln w="9525">
            <a:noFill/>
          </a:ln>
        </c:spPr>
        <c:crossAx val="178798592"/>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0</c:v>
                </c:pt>
                <c:pt idx="36">
                  <c:v>0</c:v>
                </c:pt>
              </c:numCache>
            </c:numRef>
          </c:val>
        </c:ser>
        <c:gapWidth val="75"/>
        <c:overlap val="-25"/>
        <c:axId val="178864512"/>
        <c:axId val="17885862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numCache>
            </c:numRef>
          </c:val>
          <c:smooth val="1"/>
        </c:ser>
        <c:marker val="1"/>
        <c:axId val="178855296"/>
        <c:axId val="178857088"/>
      </c:lineChart>
      <c:catAx>
        <c:axId val="178855296"/>
        <c:scaling>
          <c:orientation val="minMax"/>
        </c:scaling>
        <c:axPos val="b"/>
        <c:numFmt formatCode="d/m" sourceLinked="0"/>
        <c:majorTickMark val="none"/>
        <c:tickLblPos val="nextTo"/>
        <c:crossAx val="178857088"/>
        <c:crosses val="autoZero"/>
        <c:lblAlgn val="ctr"/>
        <c:lblOffset val="100"/>
      </c:catAx>
      <c:valAx>
        <c:axId val="178857088"/>
        <c:scaling>
          <c:orientation val="minMax"/>
        </c:scaling>
        <c:axPos val="l"/>
        <c:majorGridlines/>
        <c:numFmt formatCode="0%" sourceLinked="1"/>
        <c:majorTickMark val="none"/>
        <c:tickLblPos val="nextTo"/>
        <c:spPr>
          <a:ln w="9525">
            <a:noFill/>
          </a:ln>
        </c:spPr>
        <c:crossAx val="178855296"/>
        <c:crosses val="autoZero"/>
        <c:crossBetween val="between"/>
      </c:valAx>
      <c:valAx>
        <c:axId val="178858624"/>
        <c:scaling>
          <c:orientation val="minMax"/>
        </c:scaling>
        <c:axPos val="r"/>
        <c:numFmt formatCode="#,##0" sourceLinked="1"/>
        <c:tickLblPos val="nextTo"/>
        <c:crossAx val="178864512"/>
        <c:crosses val="max"/>
        <c:crossBetween val="between"/>
      </c:valAx>
      <c:dateAx>
        <c:axId val="178864512"/>
        <c:scaling>
          <c:orientation val="minMax"/>
        </c:scaling>
        <c:delete val="1"/>
        <c:axPos val="b"/>
        <c:numFmt formatCode="dd\-mmm" sourceLinked="1"/>
        <c:tickLblPos val="none"/>
        <c:crossAx val="178858624"/>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numCache>
            </c:numRef>
          </c:val>
        </c:ser>
        <c:gapWidth val="75"/>
        <c:overlap val="-25"/>
        <c:axId val="178880896"/>
        <c:axId val="178882432"/>
      </c:barChart>
      <c:catAx>
        <c:axId val="178880896"/>
        <c:scaling>
          <c:orientation val="minMax"/>
        </c:scaling>
        <c:axPos val="b"/>
        <c:majorTickMark val="none"/>
        <c:tickLblPos val="nextTo"/>
        <c:crossAx val="178882432"/>
        <c:crosses val="autoZero"/>
        <c:auto val="1"/>
        <c:lblAlgn val="ctr"/>
        <c:lblOffset val="100"/>
      </c:catAx>
      <c:valAx>
        <c:axId val="178882432"/>
        <c:scaling>
          <c:orientation val="minMax"/>
        </c:scaling>
        <c:axPos val="l"/>
        <c:majorGridlines/>
        <c:numFmt formatCode="#,##0" sourceLinked="0"/>
        <c:majorTickMark val="none"/>
        <c:tickLblPos val="nextTo"/>
        <c:spPr>
          <a:ln w="9525">
            <a:noFill/>
          </a:ln>
        </c:spPr>
        <c:crossAx val="178880896"/>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numCache>
            </c:numRef>
          </c:val>
        </c:ser>
        <c:gapWidth val="75"/>
        <c:overlap val="-25"/>
        <c:axId val="178906624"/>
        <c:axId val="178908160"/>
      </c:barChart>
      <c:catAx>
        <c:axId val="178906624"/>
        <c:scaling>
          <c:orientation val="minMax"/>
        </c:scaling>
        <c:axPos val="b"/>
        <c:majorTickMark val="none"/>
        <c:tickLblPos val="nextTo"/>
        <c:crossAx val="178908160"/>
        <c:crosses val="autoZero"/>
        <c:auto val="1"/>
        <c:lblAlgn val="ctr"/>
        <c:lblOffset val="100"/>
      </c:catAx>
      <c:valAx>
        <c:axId val="178908160"/>
        <c:scaling>
          <c:orientation val="minMax"/>
        </c:scaling>
        <c:axPos val="l"/>
        <c:majorGridlines/>
        <c:numFmt formatCode="#,##0" sourceLinked="0"/>
        <c:majorTickMark val="none"/>
        <c:tickLblPos val="nextTo"/>
        <c:spPr>
          <a:ln w="9525">
            <a:noFill/>
          </a:ln>
        </c:spPr>
        <c:crossAx val="178906624"/>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89065088"/>
        <c:axId val="189063552"/>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89039744"/>
        <c:axId val="189041280"/>
      </c:lineChart>
      <c:catAx>
        <c:axId val="189039744"/>
        <c:scaling>
          <c:orientation val="minMax"/>
        </c:scaling>
        <c:axPos val="b"/>
        <c:numFmt formatCode="d/m" sourceLinked="0"/>
        <c:majorTickMark val="none"/>
        <c:tickLblPos val="nextTo"/>
        <c:crossAx val="189041280"/>
        <c:crosses val="autoZero"/>
        <c:lblAlgn val="ctr"/>
        <c:lblOffset val="100"/>
      </c:catAx>
      <c:valAx>
        <c:axId val="189041280"/>
        <c:scaling>
          <c:orientation val="minMax"/>
        </c:scaling>
        <c:axPos val="l"/>
        <c:majorGridlines/>
        <c:numFmt formatCode="0%" sourceLinked="1"/>
        <c:majorTickMark val="none"/>
        <c:tickLblPos val="nextTo"/>
        <c:spPr>
          <a:ln w="9525">
            <a:noFill/>
          </a:ln>
        </c:spPr>
        <c:crossAx val="189039744"/>
        <c:crosses val="autoZero"/>
        <c:crossBetween val="between"/>
      </c:valAx>
      <c:valAx>
        <c:axId val="189063552"/>
        <c:scaling>
          <c:orientation val="minMax"/>
        </c:scaling>
        <c:axPos val="r"/>
        <c:numFmt formatCode="#,##0" sourceLinked="1"/>
        <c:tickLblPos val="nextTo"/>
        <c:crossAx val="189065088"/>
        <c:crosses val="max"/>
        <c:crossBetween val="between"/>
      </c:valAx>
      <c:dateAx>
        <c:axId val="189065088"/>
        <c:scaling>
          <c:orientation val="minMax"/>
        </c:scaling>
        <c:delete val="1"/>
        <c:axPos val="b"/>
        <c:numFmt formatCode="dd\-mmm" sourceLinked="1"/>
        <c:tickLblPos val="none"/>
        <c:crossAx val="189063552"/>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numCache>
            </c:numRef>
          </c:val>
        </c:ser>
        <c:gapWidth val="75"/>
        <c:overlap val="-25"/>
        <c:axId val="188954496"/>
        <c:axId val="188956032"/>
      </c:barChart>
      <c:catAx>
        <c:axId val="188954496"/>
        <c:scaling>
          <c:orientation val="minMax"/>
        </c:scaling>
        <c:axPos val="b"/>
        <c:majorTickMark val="none"/>
        <c:tickLblPos val="nextTo"/>
        <c:crossAx val="188956032"/>
        <c:crosses val="autoZero"/>
        <c:auto val="1"/>
        <c:lblAlgn val="ctr"/>
        <c:lblOffset val="100"/>
      </c:catAx>
      <c:valAx>
        <c:axId val="188956032"/>
        <c:scaling>
          <c:orientation val="minMax"/>
        </c:scaling>
        <c:axPos val="l"/>
        <c:majorGridlines/>
        <c:numFmt formatCode="#,##0" sourceLinked="0"/>
        <c:majorTickMark val="none"/>
        <c:tickLblPos val="nextTo"/>
        <c:spPr>
          <a:ln w="9525">
            <a:noFill/>
          </a:ln>
        </c:spPr>
        <c:crossAx val="188954496"/>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numCache>
            </c:numRef>
          </c:val>
        </c:ser>
        <c:gapWidth val="75"/>
        <c:overlap val="-25"/>
        <c:axId val="64874752"/>
        <c:axId val="68816896"/>
      </c:barChart>
      <c:catAx>
        <c:axId val="64874752"/>
        <c:scaling>
          <c:orientation val="minMax"/>
        </c:scaling>
        <c:axPos val="b"/>
        <c:majorTickMark val="none"/>
        <c:tickLblPos val="nextTo"/>
        <c:crossAx val="68816896"/>
        <c:crosses val="autoZero"/>
        <c:auto val="1"/>
        <c:lblAlgn val="ctr"/>
        <c:lblOffset val="100"/>
      </c:catAx>
      <c:valAx>
        <c:axId val="68816896"/>
        <c:scaling>
          <c:orientation val="minMax"/>
        </c:scaling>
        <c:axPos val="l"/>
        <c:majorGridlines/>
        <c:numFmt formatCode="#,##0" sourceLinked="0"/>
        <c:majorTickMark val="none"/>
        <c:tickLblPos val="nextTo"/>
        <c:spPr>
          <a:ln w="9525">
            <a:noFill/>
          </a:ln>
        </c:spPr>
        <c:crossAx val="64874752"/>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numCache>
            </c:numRef>
          </c:val>
        </c:ser>
        <c:gapWidth val="75"/>
        <c:overlap val="-25"/>
        <c:axId val="64781312"/>
        <c:axId val="68825856"/>
      </c:barChart>
      <c:catAx>
        <c:axId val="64781312"/>
        <c:scaling>
          <c:orientation val="minMax"/>
        </c:scaling>
        <c:axPos val="b"/>
        <c:majorTickMark val="none"/>
        <c:tickLblPos val="nextTo"/>
        <c:crossAx val="68825856"/>
        <c:crosses val="autoZero"/>
        <c:auto val="1"/>
        <c:lblAlgn val="ctr"/>
        <c:lblOffset val="100"/>
      </c:catAx>
      <c:valAx>
        <c:axId val="68825856"/>
        <c:scaling>
          <c:orientation val="minMax"/>
        </c:scaling>
        <c:axPos val="l"/>
        <c:majorGridlines/>
        <c:numFmt formatCode="#,##0" sourceLinked="0"/>
        <c:majorTickMark val="none"/>
        <c:tickLblPos val="nextTo"/>
        <c:spPr>
          <a:ln w="9525">
            <a:noFill/>
          </a:ln>
        </c:spPr>
        <c:crossAx val="64781312"/>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0</c:v>
                </c:pt>
                <c:pt idx="23">
                  <c:v>0</c:v>
                </c:pt>
                <c:pt idx="24">
                  <c:v>0</c:v>
                </c:pt>
              </c:numCache>
            </c:numRef>
          </c:val>
        </c:ser>
        <c:gapWidth val="75"/>
        <c:overlap val="-25"/>
        <c:axId val="176750976"/>
        <c:axId val="68872832"/>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numCache>
            </c:numRef>
          </c:val>
          <c:smooth val="1"/>
        </c:ser>
        <c:marker val="1"/>
        <c:axId val="68861312"/>
        <c:axId val="68871296"/>
      </c:lineChart>
      <c:catAx>
        <c:axId val="68861312"/>
        <c:scaling>
          <c:orientation val="minMax"/>
        </c:scaling>
        <c:axPos val="b"/>
        <c:numFmt formatCode="d/m" sourceLinked="0"/>
        <c:majorTickMark val="none"/>
        <c:tickLblPos val="nextTo"/>
        <c:txPr>
          <a:bodyPr rot="-5400000" vert="horz"/>
          <a:lstStyle/>
          <a:p>
            <a:pPr>
              <a:defRPr/>
            </a:pPr>
            <a:endParaRPr lang="en-US"/>
          </a:p>
        </c:txPr>
        <c:crossAx val="68871296"/>
        <c:crosses val="autoZero"/>
        <c:lblAlgn val="ctr"/>
        <c:lblOffset val="100"/>
      </c:catAx>
      <c:valAx>
        <c:axId val="68871296"/>
        <c:scaling>
          <c:orientation val="minMax"/>
        </c:scaling>
        <c:axPos val="l"/>
        <c:majorGridlines/>
        <c:numFmt formatCode="0%" sourceLinked="1"/>
        <c:majorTickMark val="none"/>
        <c:tickLblPos val="nextTo"/>
        <c:spPr>
          <a:ln w="9525">
            <a:noFill/>
          </a:ln>
        </c:spPr>
        <c:crossAx val="68861312"/>
        <c:crosses val="autoZero"/>
        <c:crossBetween val="between"/>
      </c:valAx>
      <c:valAx>
        <c:axId val="68872832"/>
        <c:scaling>
          <c:orientation val="minMax"/>
        </c:scaling>
        <c:axPos val="r"/>
        <c:numFmt formatCode="General" sourceLinked="1"/>
        <c:tickLblPos val="nextTo"/>
        <c:crossAx val="176750976"/>
        <c:crosses val="max"/>
        <c:crossBetween val="between"/>
      </c:valAx>
      <c:dateAx>
        <c:axId val="176750976"/>
        <c:scaling>
          <c:orientation val="minMax"/>
        </c:scaling>
        <c:delete val="1"/>
        <c:axPos val="b"/>
        <c:numFmt formatCode="dd\-mmm" sourceLinked="1"/>
        <c:tickLblPos val="none"/>
        <c:crossAx val="68872832"/>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numCache>
            </c:numRef>
          </c:val>
        </c:ser>
        <c:gapWidth val="75"/>
        <c:overlap val="-25"/>
        <c:axId val="176774144"/>
        <c:axId val="176784128"/>
      </c:barChart>
      <c:catAx>
        <c:axId val="176774144"/>
        <c:scaling>
          <c:orientation val="minMax"/>
        </c:scaling>
        <c:axPos val="b"/>
        <c:majorTickMark val="none"/>
        <c:tickLblPos val="nextTo"/>
        <c:crossAx val="176784128"/>
        <c:crosses val="autoZero"/>
        <c:auto val="1"/>
        <c:lblAlgn val="ctr"/>
        <c:lblOffset val="100"/>
      </c:catAx>
      <c:valAx>
        <c:axId val="176784128"/>
        <c:scaling>
          <c:orientation val="minMax"/>
        </c:scaling>
        <c:axPos val="l"/>
        <c:majorGridlines/>
        <c:numFmt formatCode="#,##0" sourceLinked="0"/>
        <c:majorTickMark val="none"/>
        <c:tickLblPos val="nextTo"/>
        <c:spPr>
          <a:ln w="9525">
            <a:noFill/>
          </a:ln>
        </c:spPr>
        <c:crossAx val="176774144"/>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UK!$G$6:$G$30</c:f>
              <c:numCache>
                <c:formatCode>#,##0</c:formatCode>
                <c:ptCount val="25"/>
                <c:pt idx="0">
                  <c:v>321</c:v>
                </c:pt>
                <c:pt idx="1">
                  <c:v>383</c:v>
                </c:pt>
                <c:pt idx="2">
                  <c:v>460</c:v>
                </c:pt>
                <c:pt idx="3">
                  <c:v>590</c:v>
                </c:pt>
                <c:pt idx="4">
                  <c:v>798</c:v>
                </c:pt>
                <c:pt idx="5">
                  <c:v>1140</c:v>
                </c:pt>
                <c:pt idx="6">
                  <c:v>1391</c:v>
                </c:pt>
                <c:pt idx="7">
                  <c:v>1543</c:v>
                </c:pt>
                <c:pt idx="8">
                  <c:v>1950</c:v>
                </c:pt>
                <c:pt idx="9">
                  <c:v>2626</c:v>
                </c:pt>
                <c:pt idx="10">
                  <c:v>3269</c:v>
                </c:pt>
                <c:pt idx="11">
                  <c:v>3983</c:v>
                </c:pt>
                <c:pt idx="12">
                  <c:v>5018</c:v>
                </c:pt>
                <c:pt idx="13">
                  <c:v>5683</c:v>
                </c:pt>
                <c:pt idx="14">
                  <c:v>6650</c:v>
                </c:pt>
                <c:pt idx="15">
                  <c:v>8077</c:v>
                </c:pt>
                <c:pt idx="16">
                  <c:v>9529</c:v>
                </c:pt>
                <c:pt idx="17">
                  <c:v>11658</c:v>
                </c:pt>
                <c:pt idx="18">
                  <c:v>14543</c:v>
                </c:pt>
                <c:pt idx="19">
                  <c:v>17089</c:v>
                </c:pt>
                <c:pt idx="20">
                  <c:v>19522</c:v>
                </c:pt>
                <c:pt idx="21">
                  <c:v>0</c:v>
                </c:pt>
                <c:pt idx="22">
                  <c:v>0</c:v>
                </c:pt>
                <c:pt idx="23">
                  <c:v>0</c:v>
                </c:pt>
                <c:pt idx="24">
                  <c:v>0</c:v>
                </c:pt>
              </c:numCache>
            </c:numRef>
          </c:val>
        </c:ser>
        <c:gapWidth val="75"/>
        <c:overlap val="-25"/>
        <c:axId val="176984832"/>
        <c:axId val="176983040"/>
      </c:barChart>
      <c:lineChart>
        <c:grouping val="standard"/>
        <c:ser>
          <c:idx val="1"/>
          <c:order val="1"/>
          <c:tx>
            <c:strRef>
              <c:f>UK!$J$4</c:f>
              <c:strCache>
                <c:ptCount val="1"/>
                <c:pt idx="0">
                  <c:v>5DMA%</c:v>
                </c:pt>
              </c:strCache>
            </c:strRef>
          </c:tx>
          <c:marker>
            <c:symbol val="none"/>
          </c:marker>
          <c:trendline>
            <c:trendlineType val="poly"/>
            <c:order val="2"/>
          </c:trendline>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UK!$J$6:$J$30</c:f>
              <c:numCache>
                <c:formatCode>0%</c:formatCode>
                <c:ptCount val="25"/>
                <c:pt idx="5">
                  <c:v>0.29158266019468354</c:v>
                </c:pt>
                <c:pt idx="6">
                  <c:v>0.29698846442488519</c:v>
                </c:pt>
                <c:pt idx="7">
                  <c:v>0.27863436787357532</c:v>
                </c:pt>
                <c:pt idx="8">
                  <c:v>0.27486700333808545</c:v>
                </c:pt>
                <c:pt idx="9">
                  <c:v>0.27369186209514756</c:v>
                </c:pt>
                <c:pt idx="10">
                  <c:v>0.23694939663981079</c:v>
                </c:pt>
                <c:pt idx="11">
                  <c:v>0.23659739243228989</c:v>
                </c:pt>
                <c:pt idx="12">
                  <c:v>0.26671348792295629</c:v>
                </c:pt>
                <c:pt idx="13">
                  <c:v>0.24046369682741356</c:v>
                </c:pt>
                <c:pt idx="14">
                  <c:v>0.20516168497921133</c:v>
                </c:pt>
                <c:pt idx="15">
                  <c:v>0.19910715795334508</c:v>
                </c:pt>
                <c:pt idx="16">
                  <c:v>0.19137801773734592</c:v>
                </c:pt>
                <c:pt idx="17">
                  <c:v>0.18409178838085136</c:v>
                </c:pt>
                <c:pt idx="18">
                  <c:v>0.20708111464298634</c:v>
                </c:pt>
                <c:pt idx="19">
                  <c:v>0.20806320167054176</c:v>
                </c:pt>
                <c:pt idx="20">
                  <c:v>0.19362036569066285</c:v>
                </c:pt>
              </c:numCache>
            </c:numRef>
          </c:val>
          <c:smooth val="1"/>
        </c:ser>
        <c:marker val="1"/>
        <c:axId val="176979968"/>
        <c:axId val="176981504"/>
      </c:lineChart>
      <c:catAx>
        <c:axId val="176979968"/>
        <c:scaling>
          <c:orientation val="minMax"/>
        </c:scaling>
        <c:axPos val="b"/>
        <c:numFmt formatCode="d/m" sourceLinked="0"/>
        <c:majorTickMark val="none"/>
        <c:tickLblPos val="nextTo"/>
        <c:txPr>
          <a:bodyPr rot="-5400000" vert="horz"/>
          <a:lstStyle/>
          <a:p>
            <a:pPr>
              <a:defRPr/>
            </a:pPr>
            <a:endParaRPr lang="en-US"/>
          </a:p>
        </c:txPr>
        <c:crossAx val="176981504"/>
        <c:crosses val="autoZero"/>
        <c:lblAlgn val="ctr"/>
        <c:lblOffset val="100"/>
      </c:catAx>
      <c:valAx>
        <c:axId val="176981504"/>
        <c:scaling>
          <c:orientation val="minMax"/>
        </c:scaling>
        <c:axPos val="l"/>
        <c:majorGridlines/>
        <c:numFmt formatCode="0%" sourceLinked="1"/>
        <c:majorTickMark val="none"/>
        <c:tickLblPos val="nextTo"/>
        <c:spPr>
          <a:ln w="9525">
            <a:noFill/>
          </a:ln>
        </c:spPr>
        <c:crossAx val="176979968"/>
        <c:crosses val="autoZero"/>
        <c:crossBetween val="between"/>
      </c:valAx>
      <c:valAx>
        <c:axId val="176983040"/>
        <c:scaling>
          <c:orientation val="minMax"/>
        </c:scaling>
        <c:axPos val="r"/>
        <c:numFmt formatCode="#,##0" sourceLinked="1"/>
        <c:tickLblPos val="nextTo"/>
        <c:crossAx val="176984832"/>
        <c:crosses val="max"/>
        <c:crossBetween val="between"/>
      </c:valAx>
      <c:dateAx>
        <c:axId val="176984832"/>
        <c:scaling>
          <c:orientation val="minMax"/>
        </c:scaling>
        <c:delete val="1"/>
        <c:axPos val="b"/>
        <c:numFmt formatCode="dd\-mmm" sourceLinked="1"/>
        <c:tickLblPos val="none"/>
        <c:crossAx val="176983040"/>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UK!$D$4:$D$33</c:f>
              <c:numCache>
                <c:formatCode>#,##0</c:formatCode>
                <c:ptCount val="30"/>
                <c:pt idx="0">
                  <c:v>0</c:v>
                </c:pt>
                <c:pt idx="2">
                  <c:v>1447</c:v>
                </c:pt>
                <c:pt idx="3">
                  <c:v>1301</c:v>
                </c:pt>
                <c:pt idx="4">
                  <c:v>1215</c:v>
                </c:pt>
                <c:pt idx="5">
                  <c:v>1288</c:v>
                </c:pt>
                <c:pt idx="6">
                  <c:v>4007</c:v>
                </c:pt>
                <c:pt idx="7">
                  <c:v>4975</c:v>
                </c:pt>
                <c:pt idx="8">
                  <c:v>2533</c:v>
                </c:pt>
                <c:pt idx="9">
                  <c:v>3826</c:v>
                </c:pt>
                <c:pt idx="10">
                  <c:v>6337</c:v>
                </c:pt>
                <c:pt idx="11">
                  <c:v>5779</c:v>
                </c:pt>
                <c:pt idx="12">
                  <c:v>8400</c:v>
                </c:pt>
                <c:pt idx="13">
                  <c:v>2355</c:v>
                </c:pt>
                <c:pt idx="14">
                  <c:v>5842</c:v>
                </c:pt>
                <c:pt idx="15">
                  <c:v>5522</c:v>
                </c:pt>
                <c:pt idx="16">
                  <c:v>5605</c:v>
                </c:pt>
                <c:pt idx="17">
                  <c:v>6491</c:v>
                </c:pt>
                <c:pt idx="18">
                  <c:v>6583</c:v>
                </c:pt>
                <c:pt idx="19">
                  <c:v>7847</c:v>
                </c:pt>
                <c:pt idx="20">
                  <c:v>8911</c:v>
                </c:pt>
                <c:pt idx="21">
                  <c:v>6989</c:v>
                </c:pt>
                <c:pt idx="22">
                  <c:v>6971</c:v>
                </c:pt>
              </c:numCache>
            </c:numRef>
          </c:val>
        </c:ser>
        <c:gapWidth val="75"/>
        <c:overlap val="-25"/>
        <c:axId val="176990848"/>
        <c:axId val="178738304"/>
      </c:barChart>
      <c:catAx>
        <c:axId val="176990848"/>
        <c:scaling>
          <c:orientation val="minMax"/>
        </c:scaling>
        <c:axPos val="b"/>
        <c:majorTickMark val="none"/>
        <c:tickLblPos val="nextTo"/>
        <c:crossAx val="178738304"/>
        <c:crosses val="autoZero"/>
        <c:auto val="1"/>
        <c:lblAlgn val="ctr"/>
        <c:lblOffset val="100"/>
      </c:catAx>
      <c:valAx>
        <c:axId val="178738304"/>
        <c:scaling>
          <c:orientation val="minMax"/>
        </c:scaling>
        <c:axPos val="l"/>
        <c:majorGridlines/>
        <c:numFmt formatCode="#,##0" sourceLinked="0"/>
        <c:majorTickMark val="none"/>
        <c:tickLblPos val="nextTo"/>
        <c:spPr>
          <a:ln w="9525">
            <a:noFill/>
          </a:ln>
        </c:spPr>
        <c:crossAx val="176990848"/>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UK!$H$4:$H$33</c:f>
              <c:numCache>
                <c:formatCode>#,##0</c:formatCode>
                <c:ptCount val="30"/>
                <c:pt idx="0">
                  <c:v>0</c:v>
                </c:pt>
                <c:pt idx="2">
                  <c:v>43</c:v>
                </c:pt>
                <c:pt idx="3">
                  <c:v>62</c:v>
                </c:pt>
                <c:pt idx="4">
                  <c:v>77</c:v>
                </c:pt>
                <c:pt idx="5">
                  <c:v>130</c:v>
                </c:pt>
                <c:pt idx="6">
                  <c:v>208</c:v>
                </c:pt>
                <c:pt idx="7">
                  <c:v>342</c:v>
                </c:pt>
                <c:pt idx="8">
                  <c:v>251</c:v>
                </c:pt>
                <c:pt idx="9">
                  <c:v>152</c:v>
                </c:pt>
                <c:pt idx="10">
                  <c:v>407</c:v>
                </c:pt>
                <c:pt idx="11">
                  <c:v>676</c:v>
                </c:pt>
                <c:pt idx="12">
                  <c:v>643</c:v>
                </c:pt>
                <c:pt idx="13">
                  <c:v>714</c:v>
                </c:pt>
                <c:pt idx="14">
                  <c:v>1035</c:v>
                </c:pt>
                <c:pt idx="15">
                  <c:v>665</c:v>
                </c:pt>
                <c:pt idx="16">
                  <c:v>967</c:v>
                </c:pt>
                <c:pt idx="17">
                  <c:v>1427</c:v>
                </c:pt>
                <c:pt idx="18">
                  <c:v>1452</c:v>
                </c:pt>
                <c:pt idx="19">
                  <c:v>2129</c:v>
                </c:pt>
                <c:pt idx="20">
                  <c:v>2885</c:v>
                </c:pt>
                <c:pt idx="21">
                  <c:v>2546</c:v>
                </c:pt>
                <c:pt idx="22">
                  <c:v>2433</c:v>
                </c:pt>
              </c:numCache>
            </c:numRef>
          </c:val>
        </c:ser>
        <c:gapWidth val="75"/>
        <c:overlap val="-25"/>
        <c:axId val="178679808"/>
        <c:axId val="178681344"/>
      </c:barChart>
      <c:catAx>
        <c:axId val="178679808"/>
        <c:scaling>
          <c:orientation val="minMax"/>
        </c:scaling>
        <c:axPos val="b"/>
        <c:majorTickMark val="none"/>
        <c:tickLblPos val="nextTo"/>
        <c:crossAx val="178681344"/>
        <c:crosses val="autoZero"/>
        <c:auto val="1"/>
        <c:lblAlgn val="ctr"/>
        <c:lblOffset val="100"/>
      </c:catAx>
      <c:valAx>
        <c:axId val="178681344"/>
        <c:scaling>
          <c:orientation val="minMax"/>
        </c:scaling>
        <c:axPos val="l"/>
        <c:majorGridlines/>
        <c:numFmt formatCode="#,##0" sourceLinked="0"/>
        <c:majorTickMark val="none"/>
        <c:tickLblPos val="nextTo"/>
        <c:spPr>
          <a:ln w="9525">
            <a:noFill/>
          </a:ln>
        </c:spPr>
        <c:crossAx val="178679808"/>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UK!$L$6:$L$30</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0</c:v>
                </c:pt>
                <c:pt idx="22">
                  <c:v>0</c:v>
                </c:pt>
                <c:pt idx="23">
                  <c:v>0</c:v>
                </c:pt>
                <c:pt idx="24">
                  <c:v>0</c:v>
                </c:pt>
              </c:numCache>
            </c:numRef>
          </c:val>
        </c:ser>
        <c:gapWidth val="75"/>
        <c:overlap val="-25"/>
        <c:axId val="178771072"/>
        <c:axId val="178765184"/>
      </c:barChart>
      <c:lineChart>
        <c:grouping val="standard"/>
        <c:ser>
          <c:idx val="1"/>
          <c:order val="1"/>
          <c:tx>
            <c:strRef>
              <c:f>UK!$O$4</c:f>
              <c:strCache>
                <c:ptCount val="1"/>
                <c:pt idx="0">
                  <c:v>5DMA%</c:v>
                </c:pt>
              </c:strCache>
            </c:strRef>
          </c:tx>
          <c:marker>
            <c:symbol val="none"/>
          </c:marker>
          <c:trendline>
            <c:trendlineType val="poly"/>
            <c:order val="2"/>
          </c:trendline>
          <c:cat>
            <c:numRef>
              <c:f>UK!$A$6:$A$24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UK!$O$6:$O$30</c:f>
              <c:numCache>
                <c:formatCode>0%</c:formatCode>
                <c:ptCount val="25"/>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numCache>
            </c:numRef>
          </c:val>
          <c:smooth val="1"/>
        </c:ser>
        <c:marker val="1"/>
        <c:axId val="178762112"/>
        <c:axId val="178763648"/>
      </c:lineChart>
      <c:catAx>
        <c:axId val="178762112"/>
        <c:scaling>
          <c:orientation val="minMax"/>
        </c:scaling>
        <c:axPos val="b"/>
        <c:numFmt formatCode="d/m" sourceLinked="0"/>
        <c:majorTickMark val="none"/>
        <c:tickLblPos val="nextTo"/>
        <c:txPr>
          <a:bodyPr rot="-5400000" vert="horz"/>
          <a:lstStyle/>
          <a:p>
            <a:pPr>
              <a:defRPr/>
            </a:pPr>
            <a:endParaRPr lang="en-US"/>
          </a:p>
        </c:txPr>
        <c:crossAx val="178763648"/>
        <c:crosses val="autoZero"/>
        <c:lblAlgn val="ctr"/>
        <c:lblOffset val="100"/>
      </c:catAx>
      <c:valAx>
        <c:axId val="178763648"/>
        <c:scaling>
          <c:orientation val="minMax"/>
        </c:scaling>
        <c:axPos val="l"/>
        <c:majorGridlines/>
        <c:numFmt formatCode="0%" sourceLinked="1"/>
        <c:majorTickMark val="none"/>
        <c:tickLblPos val="nextTo"/>
        <c:spPr>
          <a:ln w="9525">
            <a:noFill/>
          </a:ln>
        </c:spPr>
        <c:crossAx val="178762112"/>
        <c:crosses val="autoZero"/>
        <c:crossBetween val="between"/>
      </c:valAx>
      <c:valAx>
        <c:axId val="178765184"/>
        <c:scaling>
          <c:orientation val="minMax"/>
        </c:scaling>
        <c:axPos val="r"/>
        <c:numFmt formatCode="#,##0" sourceLinked="1"/>
        <c:tickLblPos val="nextTo"/>
        <c:crossAx val="178771072"/>
        <c:crosses val="max"/>
        <c:crossBetween val="between"/>
      </c:valAx>
      <c:dateAx>
        <c:axId val="178771072"/>
        <c:scaling>
          <c:orientation val="minMax"/>
        </c:scaling>
        <c:delete val="1"/>
        <c:axPos val="b"/>
        <c:numFmt formatCode="dd\-mmm" sourceLinked="1"/>
        <c:tickLblPos val="none"/>
        <c:crossAx val="178765184"/>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F125"/>
  <sheetViews>
    <sheetView tabSelected="1" topLeftCell="A64" workbookViewId="0">
      <selection activeCell="E114" sqref="E114"/>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row>
    <row r="30" spans="1:5">
      <c r="A30" t="s">
        <v>23</v>
      </c>
      <c r="B30" s="21">
        <v>43921</v>
      </c>
    </row>
    <row r="31" spans="1:5">
      <c r="A31" t="s">
        <v>23</v>
      </c>
      <c r="B31" s="21">
        <v>43922</v>
      </c>
    </row>
    <row r="32" spans="1:5">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row>
    <row r="67" spans="1:6">
      <c r="A67" t="s">
        <v>24</v>
      </c>
      <c r="B67" s="21">
        <v>43922</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row>
    <row r="115" spans="1:5">
      <c r="A115" t="s">
        <v>25</v>
      </c>
      <c r="B115" s="21">
        <v>43921</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N30" sqref="N3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C23-C22</f>
        <v>3588</v>
      </c>
      <c r="E23" s="11">
        <f t="shared" si="10"/>
        <v>0.23355629877369008</v>
      </c>
      <c r="G23" s="2">
        <f>Data!D61</f>
        <v>6398</v>
      </c>
      <c r="H23" s="3">
        <f t="shared" si="11"/>
        <v>838</v>
      </c>
      <c r="I23" s="1">
        <f t="shared" ref="I23" si="13">G23/G22-1</f>
        <v>0.15071942446043174</v>
      </c>
      <c r="J23" s="16">
        <f t="shared" si="6"/>
        <v>0.17920661422701692</v>
      </c>
      <c r="L23">
        <f>Data!E61</f>
        <v>49</v>
      </c>
      <c r="M23">
        <f t="shared" si="4"/>
        <v>18</v>
      </c>
      <c r="N23" s="1">
        <f t="shared" ref="N23" si="14">L23/L22-1</f>
        <v>0.58064516129032251</v>
      </c>
      <c r="O23" s="16">
        <f t="shared" si="7"/>
        <v>0.46672427035330255</v>
      </c>
    </row>
    <row r="24" spans="1:15">
      <c r="A24" s="8">
        <v>43917</v>
      </c>
      <c r="B24" s="13">
        <v>11</v>
      </c>
      <c r="C24" s="2">
        <f>Data!C62</f>
        <v>39552</v>
      </c>
      <c r="D24" s="2">
        <f>C24-C23</f>
        <v>3557</v>
      </c>
      <c r="E24" s="11">
        <f t="shared" si="10"/>
        <v>0.28141692437447285</v>
      </c>
      <c r="G24" s="2">
        <f>Data!D62</f>
        <v>7399</v>
      </c>
      <c r="H24" s="3">
        <f t="shared" si="11"/>
        <v>1001</v>
      </c>
      <c r="I24" s="1">
        <f t="shared" ref="I24" si="15">G24/G23-1</f>
        <v>0.15645514223194756</v>
      </c>
      <c r="J24" s="16">
        <f t="shared" si="6"/>
        <v>0.17993616435073409</v>
      </c>
      <c r="L24">
        <f>Data!E62</f>
        <v>58</v>
      </c>
      <c r="M24">
        <f t="shared" ref="M24" si="16">L24-L23</f>
        <v>9</v>
      </c>
      <c r="N24" s="1">
        <f t="shared" ref="N24" si="17">L24/L23-1</f>
        <v>0.18367346938775508</v>
      </c>
      <c r="O24" s="16">
        <f t="shared" si="7"/>
        <v>0.30345896423085361</v>
      </c>
    </row>
    <row r="25" spans="1:15">
      <c r="A25" s="8">
        <v>43918</v>
      </c>
      <c r="B25" s="13">
        <v>12</v>
      </c>
      <c r="C25" s="2">
        <f>Data!C63</f>
        <v>42750</v>
      </c>
      <c r="D25" s="2">
        <f>C25-C24</f>
        <v>3198</v>
      </c>
      <c r="E25" s="11">
        <f t="shared" si="10"/>
        <v>0.18636647904940587</v>
      </c>
      <c r="G25" s="2">
        <f>Data!D63</f>
        <v>7995</v>
      </c>
      <c r="H25" s="3">
        <f t="shared" si="11"/>
        <v>596</v>
      </c>
      <c r="I25" s="1">
        <f t="shared" ref="I25" si="18">G25/G24-1</f>
        <v>8.0551425868360615E-2</v>
      </c>
      <c r="J25" s="16">
        <f t="shared" si="6"/>
        <v>0.15412289835301288</v>
      </c>
      <c r="L25">
        <f>Data!E63</f>
        <v>68</v>
      </c>
      <c r="M25">
        <f t="shared" ref="M25" si="19">L25-L24</f>
        <v>10</v>
      </c>
      <c r="N25" s="1">
        <f t="shared" ref="N25" si="20">L25/L24-1</f>
        <v>0.17241379310344818</v>
      </c>
      <c r="O25" s="16">
        <f t="shared" si="7"/>
        <v>0.27544172285154322</v>
      </c>
    </row>
    <row r="26" spans="1:15">
      <c r="A26" s="8">
        <v>43919</v>
      </c>
      <c r="B26" s="13">
        <v>13</v>
      </c>
      <c r="C26" s="2">
        <f>Data!C64</f>
        <v>46441</v>
      </c>
      <c r="D26" s="2">
        <f>C26-C25</f>
        <v>3691</v>
      </c>
      <c r="E26" s="11">
        <f t="shared" si="10"/>
        <v>0.17366567325927934</v>
      </c>
      <c r="G26" s="2">
        <f>Data!D64</f>
        <v>8636</v>
      </c>
      <c r="H26" s="3">
        <f t="shared" si="11"/>
        <v>641</v>
      </c>
      <c r="I26" s="1">
        <f t="shared" ref="I26" si="21">G26/G25-1</f>
        <v>8.0175109443402226E-2</v>
      </c>
      <c r="J26" s="16">
        <f t="shared" si="6"/>
        <v>0.12163600382986864</v>
      </c>
      <c r="L26">
        <f>Data!E64</f>
        <v>86</v>
      </c>
      <c r="M26">
        <f t="shared" ref="M26" si="22">L26-L25</f>
        <v>18</v>
      </c>
      <c r="N26" s="1">
        <f t="shared" ref="N26" si="23">L26/L25-1</f>
        <v>0.26470588235294112</v>
      </c>
      <c r="O26" s="16">
        <f t="shared" si="7"/>
        <v>0.26171623265546484</v>
      </c>
    </row>
    <row r="27" spans="1:15">
      <c r="A27" s="8">
        <v>43920</v>
      </c>
      <c r="B27" s="13">
        <v>14</v>
      </c>
      <c r="C27" s="2">
        <f>Data!C65</f>
        <v>49455</v>
      </c>
      <c r="D27" s="2">
        <f>C27-C26</f>
        <v>3014</v>
      </c>
      <c r="E27" s="11">
        <f t="shared" ref="E27" si="24">H27/D27</f>
        <v>0.24585268745852687</v>
      </c>
      <c r="G27" s="2">
        <f>Data!D65</f>
        <v>9377</v>
      </c>
      <c r="H27" s="3">
        <f t="shared" ref="H27" si="25">G27-G26</f>
        <v>741</v>
      </c>
      <c r="I27" s="1">
        <f t="shared" ref="I27" si="26">G27/G26-1</f>
        <v>8.5803612783696082E-2</v>
      </c>
      <c r="J27" s="16">
        <f t="shared" ref="J27" si="27">SUM(I23:I27)/5</f>
        <v>0.11074094295756765</v>
      </c>
      <c r="L27">
        <f>Data!E65</f>
        <v>108</v>
      </c>
      <c r="M27">
        <f t="shared" ref="M27" si="28">L27-L26</f>
        <v>22</v>
      </c>
      <c r="N27" s="1">
        <f t="shared" ref="N27" si="29">L27/L26-1</f>
        <v>0.2558139534883721</v>
      </c>
      <c r="O27" s="16">
        <f t="shared" ref="O27" si="30">SUM(N23:N27)/5</f>
        <v>0.29145045192456781</v>
      </c>
    </row>
    <row r="28" spans="1:15">
      <c r="A28" s="8">
        <v>43921</v>
      </c>
      <c r="B28" s="13">
        <v>15</v>
      </c>
      <c r="C28" s="2">
        <f>Data!C66</f>
        <v>0</v>
      </c>
      <c r="G28" s="2">
        <f>Data!D66</f>
        <v>0</v>
      </c>
      <c r="L28">
        <f>Data!E66</f>
        <v>0</v>
      </c>
    </row>
    <row r="29" spans="1:15">
      <c r="A29" s="8">
        <v>43922</v>
      </c>
      <c r="B29" s="13">
        <v>16</v>
      </c>
      <c r="C29" s="2">
        <f>Data!C67</f>
        <v>0</v>
      </c>
      <c r="G29" s="2">
        <f>Data!D67</f>
        <v>0</v>
      </c>
      <c r="L29">
        <f>Data!E67</f>
        <v>0</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3"/>
  <sheetViews>
    <sheetView workbookViewId="0">
      <selection activeCell="P1" sqref="P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Data!C8</f>
        <v>24960</v>
      </c>
      <c r="D6" s="2">
        <f>C6-23513</f>
        <v>1447</v>
      </c>
      <c r="E6" s="11">
        <f t="shared" ref="E6:E20" si="0">H6/D6</f>
        <v>2.9716655148583276E-2</v>
      </c>
      <c r="G6" s="2">
        <f>Data!D8</f>
        <v>321</v>
      </c>
      <c r="H6" s="3">
        <v>43</v>
      </c>
      <c r="L6" s="2">
        <f>Data!E8</f>
        <v>5</v>
      </c>
      <c r="M6">
        <v>2</v>
      </c>
      <c r="N6" s="1"/>
      <c r="O6" s="16"/>
    </row>
    <row r="7" spans="1:16">
      <c r="A7" s="8">
        <v>43900</v>
      </c>
      <c r="C7" s="2">
        <f>Data!C9</f>
        <v>26261</v>
      </c>
      <c r="D7" s="2">
        <f t="shared" ref="D7:D22" si="1">C7-C6</f>
        <v>1301</v>
      </c>
      <c r="E7" s="11">
        <f t="shared" si="0"/>
        <v>4.7655649500384319E-2</v>
      </c>
      <c r="G7" s="2">
        <f>Data!D9</f>
        <v>383</v>
      </c>
      <c r="H7" s="3">
        <f t="shared" ref="H7:H20" si="2">G7-G6</f>
        <v>62</v>
      </c>
      <c r="I7" s="1">
        <f t="shared" ref="I7:I22" si="3">G7/G6-1</f>
        <v>0.19314641744548289</v>
      </c>
      <c r="L7" s="2">
        <f>Data!E9</f>
        <v>6</v>
      </c>
      <c r="M7">
        <f>L7-L6</f>
        <v>1</v>
      </c>
      <c r="N7" s="1">
        <f t="shared" ref="N7:N9" si="4">L7/L6-1</f>
        <v>0.19999999999999996</v>
      </c>
      <c r="O7" s="16"/>
    </row>
    <row r="8" spans="1:16">
      <c r="A8" s="8">
        <v>43901</v>
      </c>
      <c r="C8" s="2">
        <f>Data!C10</f>
        <v>27476</v>
      </c>
      <c r="D8" s="2">
        <f t="shared" si="1"/>
        <v>1215</v>
      </c>
      <c r="E8" s="11">
        <f t="shared" si="0"/>
        <v>6.3374485596707816E-2</v>
      </c>
      <c r="G8" s="2">
        <f>Data!D10</f>
        <v>460</v>
      </c>
      <c r="H8" s="3">
        <f t="shared" si="2"/>
        <v>77</v>
      </c>
      <c r="I8" s="1">
        <f t="shared" si="3"/>
        <v>0.20104438642297651</v>
      </c>
      <c r="L8" s="2">
        <f>Data!E10</f>
        <v>8</v>
      </c>
      <c r="M8">
        <f t="shared" ref="M8:M22" si="5">L8-L7</f>
        <v>2</v>
      </c>
      <c r="N8" s="1">
        <f t="shared" si="4"/>
        <v>0.33333333333333326</v>
      </c>
      <c r="O8" s="16"/>
    </row>
    <row r="9" spans="1:16">
      <c r="A9" s="8">
        <v>43902</v>
      </c>
      <c r="C9" s="2">
        <f>Data!C11</f>
        <v>28764</v>
      </c>
      <c r="D9" s="2">
        <f t="shared" si="1"/>
        <v>1288</v>
      </c>
      <c r="E9" s="11">
        <f t="shared" si="0"/>
        <v>0.10093167701863354</v>
      </c>
      <c r="G9" s="2">
        <f>Data!D11</f>
        <v>590</v>
      </c>
      <c r="H9" s="3">
        <f t="shared" si="2"/>
        <v>130</v>
      </c>
      <c r="I9" s="1">
        <f t="shared" si="3"/>
        <v>0.28260869565217384</v>
      </c>
      <c r="L9" s="2">
        <f>Data!E11</f>
        <v>10</v>
      </c>
      <c r="M9">
        <f t="shared" si="5"/>
        <v>2</v>
      </c>
      <c r="N9" s="1">
        <f t="shared" si="4"/>
        <v>0.25</v>
      </c>
      <c r="O9" s="16"/>
    </row>
    <row r="10" spans="1:16">
      <c r="A10" s="8">
        <v>43903</v>
      </c>
      <c r="C10" s="2">
        <f>Data!C12</f>
        <v>32771</v>
      </c>
      <c r="D10" s="2">
        <f t="shared" si="1"/>
        <v>4007</v>
      </c>
      <c r="E10" s="11">
        <f t="shared" si="0"/>
        <v>5.1909158971799353E-2</v>
      </c>
      <c r="G10" s="2">
        <f>Data!D12</f>
        <v>798</v>
      </c>
      <c r="H10" s="3">
        <f t="shared" si="2"/>
        <v>208</v>
      </c>
      <c r="I10" s="1">
        <f t="shared" si="3"/>
        <v>0.35254237288135593</v>
      </c>
      <c r="L10" s="2">
        <f>Data!E12</f>
        <v>11</v>
      </c>
      <c r="M10">
        <f t="shared" si="5"/>
        <v>1</v>
      </c>
      <c r="N10" s="1">
        <f t="shared" ref="N10:N22" si="6">L10/L9-1</f>
        <v>0.10000000000000009</v>
      </c>
      <c r="O10" s="16"/>
    </row>
    <row r="11" spans="1:16">
      <c r="A11" s="8">
        <v>43904</v>
      </c>
      <c r="C11" s="2">
        <f>Data!C13</f>
        <v>37746</v>
      </c>
      <c r="D11" s="2">
        <f t="shared" si="1"/>
        <v>4975</v>
      </c>
      <c r="E11" s="11">
        <f t="shared" si="0"/>
        <v>6.8743718592964825E-2</v>
      </c>
      <c r="G11" s="2">
        <f>Data!D13</f>
        <v>1140</v>
      </c>
      <c r="H11" s="3">
        <f t="shared" si="2"/>
        <v>342</v>
      </c>
      <c r="I11" s="1">
        <f t="shared" si="3"/>
        <v>0.4285714285714286</v>
      </c>
      <c r="J11" s="16">
        <f>SUM(I7:I11)/5</f>
        <v>0.29158266019468354</v>
      </c>
      <c r="L11" s="2">
        <f>Data!E13</f>
        <v>21</v>
      </c>
      <c r="M11">
        <f t="shared" si="5"/>
        <v>10</v>
      </c>
      <c r="N11" s="1">
        <f t="shared" si="6"/>
        <v>0.90909090909090917</v>
      </c>
      <c r="O11" s="16"/>
    </row>
    <row r="12" spans="1:16">
      <c r="A12" s="8">
        <v>43905</v>
      </c>
      <c r="C12" s="2">
        <f>Data!C14</f>
        <v>40279</v>
      </c>
      <c r="D12" s="2">
        <f t="shared" si="1"/>
        <v>2533</v>
      </c>
      <c r="E12" s="11">
        <f t="shared" si="0"/>
        <v>9.9091985787603629E-2</v>
      </c>
      <c r="G12" s="2">
        <f>Data!D14</f>
        <v>1391</v>
      </c>
      <c r="H12" s="3">
        <f t="shared" si="2"/>
        <v>251</v>
      </c>
      <c r="I12" s="1">
        <f t="shared" si="3"/>
        <v>0.22017543859649114</v>
      </c>
      <c r="J12" s="16">
        <f t="shared" ref="J12:J26" si="7">SUM(I8:I12)/5</f>
        <v>0.29698846442488519</v>
      </c>
      <c r="L12" s="2">
        <f>Data!E14</f>
        <v>35</v>
      </c>
      <c r="M12">
        <f t="shared" si="5"/>
        <v>14</v>
      </c>
      <c r="N12" s="1">
        <f t="shared" si="6"/>
        <v>0.66666666666666674</v>
      </c>
      <c r="O12" s="16"/>
    </row>
    <row r="13" spans="1:16">
      <c r="A13" s="8">
        <v>43906</v>
      </c>
      <c r="C13" s="2">
        <f>Data!C15</f>
        <v>44105</v>
      </c>
      <c r="D13" s="2">
        <f t="shared" si="1"/>
        <v>3826</v>
      </c>
      <c r="E13" s="11">
        <f t="shared" si="0"/>
        <v>3.9728175640355461E-2</v>
      </c>
      <c r="G13" s="2">
        <f>Data!D15</f>
        <v>1543</v>
      </c>
      <c r="H13" s="3">
        <f t="shared" si="2"/>
        <v>152</v>
      </c>
      <c r="I13" s="1">
        <f t="shared" si="3"/>
        <v>0.10927390366642697</v>
      </c>
      <c r="J13" s="16">
        <f t="shared" si="7"/>
        <v>0.27863436787357532</v>
      </c>
      <c r="L13" s="2">
        <f>Data!E15</f>
        <v>55</v>
      </c>
      <c r="M13">
        <f t="shared" si="5"/>
        <v>20</v>
      </c>
      <c r="N13" s="1">
        <f t="shared" si="6"/>
        <v>0.5714285714285714</v>
      </c>
      <c r="O13" s="16">
        <f t="shared" ref="O13:O26" si="8">SUM(N9:N13)/5</f>
        <v>0.49943722943722946</v>
      </c>
    </row>
    <row r="14" spans="1:16">
      <c r="A14" s="8">
        <v>43907</v>
      </c>
      <c r="C14" s="2">
        <f>Data!C16</f>
        <v>50442</v>
      </c>
      <c r="D14" s="2">
        <f t="shared" si="1"/>
        <v>6337</v>
      </c>
      <c r="E14" s="11">
        <f t="shared" si="0"/>
        <v>6.4225974435852928E-2</v>
      </c>
      <c r="G14" s="2">
        <f>Data!D16</f>
        <v>1950</v>
      </c>
      <c r="H14" s="3">
        <f t="shared" si="2"/>
        <v>407</v>
      </c>
      <c r="I14" s="1">
        <f t="shared" si="3"/>
        <v>0.26377187297472449</v>
      </c>
      <c r="J14" s="16">
        <f t="shared" si="7"/>
        <v>0.27486700333808545</v>
      </c>
      <c r="L14" s="2">
        <f>Data!E16</f>
        <v>71</v>
      </c>
      <c r="M14">
        <f t="shared" si="5"/>
        <v>16</v>
      </c>
      <c r="N14" s="1">
        <f t="shared" si="6"/>
        <v>0.29090909090909101</v>
      </c>
      <c r="O14" s="16">
        <f t="shared" si="8"/>
        <v>0.50761904761904764</v>
      </c>
    </row>
    <row r="15" spans="1:16">
      <c r="A15" s="8">
        <v>43908</v>
      </c>
      <c r="C15" s="2">
        <f>Data!C17</f>
        <v>56221</v>
      </c>
      <c r="D15" s="2">
        <f t="shared" si="1"/>
        <v>5779</v>
      </c>
      <c r="E15" s="11">
        <f t="shared" si="0"/>
        <v>0.11697525523446964</v>
      </c>
      <c r="G15" s="2">
        <f>Data!D17</f>
        <v>2626</v>
      </c>
      <c r="H15" s="3">
        <f t="shared" si="2"/>
        <v>676</v>
      </c>
      <c r="I15" s="1">
        <f t="shared" si="3"/>
        <v>0.34666666666666668</v>
      </c>
      <c r="J15" s="16">
        <f t="shared" si="7"/>
        <v>0.27369186209514756</v>
      </c>
      <c r="L15" s="2">
        <f>Data!E17</f>
        <v>104</v>
      </c>
      <c r="M15">
        <f t="shared" si="5"/>
        <v>33</v>
      </c>
      <c r="N15" s="1">
        <f t="shared" si="6"/>
        <v>0.46478873239436624</v>
      </c>
      <c r="O15" s="16">
        <f t="shared" si="8"/>
        <v>0.58057679409792085</v>
      </c>
    </row>
    <row r="16" spans="1:16">
      <c r="A16" s="8">
        <v>43909</v>
      </c>
      <c r="C16" s="2">
        <f>Data!C18</f>
        <v>64621</v>
      </c>
      <c r="D16" s="2">
        <f t="shared" si="1"/>
        <v>8400</v>
      </c>
      <c r="E16" s="11">
        <f t="shared" si="0"/>
        <v>7.6547619047619045E-2</v>
      </c>
      <c r="G16" s="2">
        <f>Data!D18</f>
        <v>3269</v>
      </c>
      <c r="H16" s="3">
        <f t="shared" si="2"/>
        <v>643</v>
      </c>
      <c r="I16" s="1">
        <f t="shared" si="3"/>
        <v>0.24485910129474475</v>
      </c>
      <c r="J16" s="16">
        <f t="shared" si="7"/>
        <v>0.23694939663981079</v>
      </c>
      <c r="L16" s="2">
        <f>Data!E18</f>
        <v>144</v>
      </c>
      <c r="M16">
        <f t="shared" si="5"/>
        <v>40</v>
      </c>
      <c r="N16" s="1">
        <f t="shared" si="6"/>
        <v>0.38461538461538458</v>
      </c>
      <c r="O16" s="16">
        <f t="shared" si="8"/>
        <v>0.47568168920281606</v>
      </c>
    </row>
    <row r="17" spans="1:15">
      <c r="A17" s="8">
        <v>43910</v>
      </c>
      <c r="C17" s="2">
        <f>Data!C19</f>
        <v>66976</v>
      </c>
      <c r="D17" s="2">
        <f t="shared" si="1"/>
        <v>2355</v>
      </c>
      <c r="E17" s="11">
        <f t="shared" si="0"/>
        <v>0.30318471337579617</v>
      </c>
      <c r="G17" s="2">
        <f>Data!D19</f>
        <v>3983</v>
      </c>
      <c r="H17" s="3">
        <f t="shared" si="2"/>
        <v>714</v>
      </c>
      <c r="I17" s="1">
        <f t="shared" si="3"/>
        <v>0.2184154175588866</v>
      </c>
      <c r="J17" s="16">
        <f t="shared" si="7"/>
        <v>0.23659739243228989</v>
      </c>
      <c r="L17" s="2">
        <f>Data!E19</f>
        <v>177</v>
      </c>
      <c r="M17">
        <f t="shared" si="5"/>
        <v>33</v>
      </c>
      <c r="N17" s="1">
        <f t="shared" si="6"/>
        <v>0.22916666666666674</v>
      </c>
      <c r="O17" s="16">
        <f t="shared" si="8"/>
        <v>0.38818168920281598</v>
      </c>
    </row>
    <row r="18" spans="1:15">
      <c r="A18" s="8">
        <v>43911</v>
      </c>
      <c r="C18" s="2">
        <f>Data!C20</f>
        <v>72818</v>
      </c>
      <c r="D18" s="2">
        <f t="shared" si="1"/>
        <v>5842</v>
      </c>
      <c r="E18" s="11">
        <f t="shared" si="0"/>
        <v>0.17716535433070865</v>
      </c>
      <c r="G18" s="2">
        <f>Data!D20</f>
        <v>5018</v>
      </c>
      <c r="H18" s="3">
        <f t="shared" si="2"/>
        <v>1035</v>
      </c>
      <c r="I18" s="1">
        <f t="shared" si="3"/>
        <v>0.25985438111975889</v>
      </c>
      <c r="J18" s="16">
        <f t="shared" si="7"/>
        <v>0.26671348792295629</v>
      </c>
      <c r="L18" s="2">
        <f>Data!E20</f>
        <v>233</v>
      </c>
      <c r="M18">
        <f t="shared" si="5"/>
        <v>56</v>
      </c>
      <c r="N18" s="1">
        <f t="shared" si="6"/>
        <v>0.31638418079096042</v>
      </c>
      <c r="O18" s="16">
        <f t="shared" si="8"/>
        <v>0.33717281107529379</v>
      </c>
    </row>
    <row r="19" spans="1:15">
      <c r="A19" s="8">
        <v>43912</v>
      </c>
      <c r="C19" s="2">
        <f>Data!C21</f>
        <v>78340</v>
      </c>
      <c r="D19" s="2">
        <f t="shared" si="1"/>
        <v>5522</v>
      </c>
      <c r="E19" s="11">
        <f t="shared" si="0"/>
        <v>0.12042738138355669</v>
      </c>
      <c r="G19" s="2">
        <f>Data!D21</f>
        <v>5683</v>
      </c>
      <c r="H19" s="3">
        <f t="shared" si="2"/>
        <v>665</v>
      </c>
      <c r="I19" s="1">
        <f t="shared" si="3"/>
        <v>0.13252291749701084</v>
      </c>
      <c r="J19" s="16">
        <f t="shared" si="7"/>
        <v>0.24046369682741356</v>
      </c>
      <c r="L19" s="2">
        <f>Data!E21</f>
        <v>281</v>
      </c>
      <c r="M19">
        <f t="shared" si="5"/>
        <v>48</v>
      </c>
      <c r="N19" s="1">
        <f t="shared" si="6"/>
        <v>0.20600858369098707</v>
      </c>
      <c r="O19" s="16">
        <f t="shared" si="8"/>
        <v>0.32019270963167301</v>
      </c>
    </row>
    <row r="20" spans="1:15">
      <c r="A20" s="8">
        <v>43913</v>
      </c>
      <c r="B20" s="13">
        <v>0</v>
      </c>
      <c r="C20" s="2">
        <f>Data!C22</f>
        <v>83945</v>
      </c>
      <c r="D20" s="2">
        <f t="shared" si="1"/>
        <v>5605</v>
      </c>
      <c r="E20" s="11">
        <f t="shared" si="0"/>
        <v>0.17252453166815343</v>
      </c>
      <c r="G20" s="2">
        <f>Data!D22</f>
        <v>6650</v>
      </c>
      <c r="H20" s="3">
        <f t="shared" si="2"/>
        <v>967</v>
      </c>
      <c r="I20" s="1">
        <f t="shared" si="3"/>
        <v>0.17015660742565553</v>
      </c>
      <c r="J20" s="16">
        <f t="shared" si="7"/>
        <v>0.20516168497921133</v>
      </c>
      <c r="L20" s="2">
        <f>Data!E22</f>
        <v>335</v>
      </c>
      <c r="M20">
        <f t="shared" si="5"/>
        <v>54</v>
      </c>
      <c r="N20" s="1">
        <f t="shared" si="6"/>
        <v>0.19217081850533813</v>
      </c>
      <c r="O20" s="16">
        <f t="shared" si="8"/>
        <v>0.2656691268538674</v>
      </c>
    </row>
    <row r="21" spans="1:15">
      <c r="A21" s="8">
        <v>43914</v>
      </c>
      <c r="B21" s="13">
        <f>B20+1</f>
        <v>1</v>
      </c>
      <c r="C21" s="2">
        <f>Data!C23</f>
        <v>90436</v>
      </c>
      <c r="D21" s="2">
        <f t="shared" si="1"/>
        <v>6491</v>
      </c>
      <c r="E21" s="11">
        <f>H21/D21</f>
        <v>0.21984285934370668</v>
      </c>
      <c r="G21" s="2">
        <f>Data!D23</f>
        <v>8077</v>
      </c>
      <c r="H21" s="3">
        <f>G21-G20</f>
        <v>1427</v>
      </c>
      <c r="I21" s="1">
        <f t="shared" si="3"/>
        <v>0.21458646616541355</v>
      </c>
      <c r="J21" s="16">
        <f t="shared" si="7"/>
        <v>0.19910715795334508</v>
      </c>
      <c r="L21" s="2">
        <f>Data!E23</f>
        <v>422</v>
      </c>
      <c r="M21">
        <f t="shared" si="5"/>
        <v>87</v>
      </c>
      <c r="N21" s="1">
        <f t="shared" si="6"/>
        <v>0.25970149253731334</v>
      </c>
      <c r="O21" s="16">
        <f t="shared" si="8"/>
        <v>0.24068634843825315</v>
      </c>
    </row>
    <row r="22" spans="1:15">
      <c r="A22" s="8">
        <v>43915</v>
      </c>
      <c r="B22" s="13">
        <f t="shared" ref="B22:B33" si="9">B21+1</f>
        <v>2</v>
      </c>
      <c r="C22" s="2">
        <f>Data!C24</f>
        <v>97019</v>
      </c>
      <c r="D22" s="2">
        <f t="shared" si="1"/>
        <v>6583</v>
      </c>
      <c r="E22" s="11">
        <f>H22/D22</f>
        <v>0.22056813003190034</v>
      </c>
      <c r="G22" s="2">
        <f>Data!D24</f>
        <v>9529</v>
      </c>
      <c r="H22" s="3">
        <f>G22-G21</f>
        <v>1452</v>
      </c>
      <c r="I22" s="1">
        <f t="shared" si="3"/>
        <v>0.17976971647889073</v>
      </c>
      <c r="J22" s="16">
        <f t="shared" si="7"/>
        <v>0.19137801773734592</v>
      </c>
      <c r="L22" s="2">
        <f>Data!E24</f>
        <v>465</v>
      </c>
      <c r="M22">
        <f t="shared" si="5"/>
        <v>43</v>
      </c>
      <c r="N22" s="1">
        <f t="shared" si="6"/>
        <v>0.10189573459715651</v>
      </c>
      <c r="O22" s="16">
        <f t="shared" si="8"/>
        <v>0.21523216202435108</v>
      </c>
    </row>
    <row r="23" spans="1:15">
      <c r="A23" s="8">
        <v>43916</v>
      </c>
      <c r="B23" s="13">
        <f t="shared" si="9"/>
        <v>3</v>
      </c>
      <c r="C23" s="2">
        <f>Data!C25</f>
        <v>104866</v>
      </c>
      <c r="D23" s="2">
        <f t="shared" ref="D23" si="10">C23-C22</f>
        <v>7847</v>
      </c>
      <c r="E23" s="11">
        <f>H23/D23</f>
        <v>0.27131387791512679</v>
      </c>
      <c r="G23" s="2">
        <f>Data!D25</f>
        <v>11658</v>
      </c>
      <c r="H23" s="3">
        <f>G23-G22</f>
        <v>2129</v>
      </c>
      <c r="I23" s="1">
        <f t="shared" ref="I23" si="11">G23/G22-1</f>
        <v>0.22342323433728617</v>
      </c>
      <c r="J23" s="16">
        <f t="shared" si="7"/>
        <v>0.18409178838085136</v>
      </c>
      <c r="L23" s="2">
        <f>Data!E25</f>
        <v>578</v>
      </c>
      <c r="M23">
        <f t="shared" ref="M23" si="12">L23-L22</f>
        <v>113</v>
      </c>
      <c r="N23" s="1">
        <f t="shared" ref="N23" si="13">L23/L22-1</f>
        <v>0.24301075268817196</v>
      </c>
      <c r="O23" s="16">
        <f t="shared" si="8"/>
        <v>0.2005574764037934</v>
      </c>
    </row>
    <row r="24" spans="1:15">
      <c r="A24" s="8">
        <v>43917</v>
      </c>
      <c r="B24" s="13">
        <f t="shared" si="9"/>
        <v>4</v>
      </c>
      <c r="C24" s="2">
        <f>Data!C26</f>
        <v>113777</v>
      </c>
      <c r="D24" s="2">
        <f t="shared" ref="D24:D25" si="14">C24-C23</f>
        <v>8911</v>
      </c>
      <c r="E24" s="11">
        <f t="shared" ref="E24:E25" si="15">H24/D24</f>
        <v>0.32375715407922789</v>
      </c>
      <c r="G24" s="2">
        <f>Data!D26</f>
        <v>14543</v>
      </c>
      <c r="H24" s="3">
        <f t="shared" ref="H24:H25" si="16">G24-G23</f>
        <v>2885</v>
      </c>
      <c r="I24" s="1">
        <f t="shared" ref="I24:I25" si="17">G24/G23-1</f>
        <v>0.24746954880768568</v>
      </c>
      <c r="J24" s="16">
        <f t="shared" si="7"/>
        <v>0.20708111464298634</v>
      </c>
      <c r="L24" s="2">
        <f>Data!E26</f>
        <v>759</v>
      </c>
      <c r="M24">
        <f t="shared" ref="M24:M25" si="18">L24-L23</f>
        <v>181</v>
      </c>
      <c r="N24" s="1">
        <f t="shared" ref="N24:N25" si="19">L24/L23-1</f>
        <v>0.31314878892733566</v>
      </c>
      <c r="O24" s="16">
        <f t="shared" si="8"/>
        <v>0.22198551745106312</v>
      </c>
    </row>
    <row r="25" spans="1:15">
      <c r="A25" s="8">
        <v>43918</v>
      </c>
      <c r="B25" s="13">
        <f t="shared" si="9"/>
        <v>5</v>
      </c>
      <c r="C25" s="2">
        <f>Data!C27</f>
        <v>120766</v>
      </c>
      <c r="D25" s="2">
        <f t="shared" si="14"/>
        <v>6989</v>
      </c>
      <c r="E25" s="11">
        <f t="shared" si="15"/>
        <v>0.36428673629989983</v>
      </c>
      <c r="G25" s="2">
        <f>Data!D27</f>
        <v>17089</v>
      </c>
      <c r="H25" s="3">
        <f t="shared" si="16"/>
        <v>2546</v>
      </c>
      <c r="I25" s="1">
        <f t="shared" si="17"/>
        <v>0.17506704256343264</v>
      </c>
      <c r="J25" s="16">
        <f t="shared" si="7"/>
        <v>0.20806320167054176</v>
      </c>
      <c r="L25" s="2">
        <f>Data!E27</f>
        <v>1019</v>
      </c>
      <c r="M25">
        <f t="shared" si="18"/>
        <v>260</v>
      </c>
      <c r="N25" s="1">
        <f t="shared" si="19"/>
        <v>0.34255599472990772</v>
      </c>
      <c r="O25" s="16">
        <f t="shared" si="8"/>
        <v>0.25206255269597705</v>
      </c>
    </row>
    <row r="26" spans="1:15">
      <c r="A26" s="8">
        <v>43919</v>
      </c>
      <c r="B26" s="13">
        <f t="shared" si="9"/>
        <v>6</v>
      </c>
      <c r="C26" s="2">
        <f>Data!C28</f>
        <v>127737</v>
      </c>
      <c r="D26" s="2">
        <f t="shared" ref="D26" si="20">C26-C25</f>
        <v>6971</v>
      </c>
      <c r="E26" s="11">
        <f t="shared" ref="E26" si="21">H26/D26</f>
        <v>0.34901735762444414</v>
      </c>
      <c r="G26" s="2">
        <f>Data!D28</f>
        <v>19522</v>
      </c>
      <c r="H26" s="3">
        <f t="shared" ref="H26" si="22">G26-G25</f>
        <v>2433</v>
      </c>
      <c r="I26" s="1">
        <f t="shared" ref="I26" si="23">G26/G25-1</f>
        <v>0.14237228626601905</v>
      </c>
      <c r="J26" s="16">
        <f t="shared" si="7"/>
        <v>0.19362036569066285</v>
      </c>
      <c r="L26" s="2">
        <f>Data!E28</f>
        <v>1228</v>
      </c>
      <c r="M26">
        <f t="shared" ref="M26" si="24">L26-L25</f>
        <v>209</v>
      </c>
      <c r="N26" s="1">
        <f t="shared" ref="N26" si="25">L26/L25-1</f>
        <v>0.20510304219823361</v>
      </c>
      <c r="O26" s="16">
        <f t="shared" si="8"/>
        <v>0.24114286262816109</v>
      </c>
    </row>
    <row r="27" spans="1:15">
      <c r="A27" s="8">
        <v>43920</v>
      </c>
      <c r="B27" s="13">
        <f t="shared" si="9"/>
        <v>7</v>
      </c>
      <c r="C27" s="2">
        <f>Data!C29</f>
        <v>0</v>
      </c>
      <c r="G27" s="2">
        <f>Data!D29</f>
        <v>0</v>
      </c>
      <c r="L27" s="2">
        <f>Data!E29</f>
        <v>0</v>
      </c>
    </row>
    <row r="28" spans="1:15">
      <c r="A28" s="8">
        <v>43921</v>
      </c>
      <c r="B28" s="13">
        <f t="shared" si="9"/>
        <v>8</v>
      </c>
      <c r="C28" s="2">
        <f>Data!C30</f>
        <v>0</v>
      </c>
      <c r="G28" s="2">
        <f>Data!D30</f>
        <v>0</v>
      </c>
      <c r="L28" s="2">
        <f>Data!E30</f>
        <v>0</v>
      </c>
    </row>
    <row r="29" spans="1:15">
      <c r="A29" s="8">
        <v>43922</v>
      </c>
      <c r="B29" s="13">
        <f t="shared" si="9"/>
        <v>9</v>
      </c>
      <c r="C29" s="2">
        <f>Data!C31</f>
        <v>0</v>
      </c>
      <c r="G29" s="2">
        <f>Data!D31</f>
        <v>0</v>
      </c>
      <c r="L29" s="2">
        <f>Data!E31</f>
        <v>0</v>
      </c>
    </row>
    <row r="30" spans="1:15">
      <c r="A30" s="8">
        <v>43923</v>
      </c>
      <c r="B30" s="13">
        <f t="shared" si="9"/>
        <v>10</v>
      </c>
      <c r="C30" s="2">
        <f>Data!C32</f>
        <v>0</v>
      </c>
      <c r="G30" s="2">
        <f>Data!D32</f>
        <v>0</v>
      </c>
      <c r="L30" s="2">
        <f>Data!E32</f>
        <v>0</v>
      </c>
    </row>
    <row r="31" spans="1:15">
      <c r="A31" s="8">
        <v>43924</v>
      </c>
      <c r="B31" s="13">
        <f t="shared" si="9"/>
        <v>11</v>
      </c>
      <c r="C31" s="2">
        <f>Data!C33</f>
        <v>0</v>
      </c>
      <c r="G31" s="2">
        <f>Data!D33</f>
        <v>0</v>
      </c>
      <c r="L31" s="2">
        <f>Data!E33</f>
        <v>0</v>
      </c>
    </row>
    <row r="32" spans="1:15">
      <c r="A32" s="8">
        <v>43925</v>
      </c>
      <c r="B32" s="13">
        <f t="shared" si="9"/>
        <v>12</v>
      </c>
      <c r="C32" s="2">
        <f>Data!C34</f>
        <v>0</v>
      </c>
      <c r="G32" s="2">
        <f>Data!D34</f>
        <v>0</v>
      </c>
      <c r="L32" s="2">
        <f>Data!E34</f>
        <v>0</v>
      </c>
    </row>
    <row r="33" spans="1:12">
      <c r="A33" s="8">
        <v>43926</v>
      </c>
      <c r="B33" s="13">
        <f t="shared" si="9"/>
        <v>13</v>
      </c>
      <c r="C33" s="2">
        <f>Data!C35</f>
        <v>0</v>
      </c>
      <c r="G33" s="2">
        <f>Data!D35</f>
        <v>0</v>
      </c>
      <c r="L33"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4" workbookViewId="0">
      <selection activeCell="N50" sqref="N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H35/D35</f>
        <v>0.24418496464458503</v>
      </c>
      <c r="G35" s="2">
        <f>Data!D108</f>
        <v>69176</v>
      </c>
      <c r="H35" s="3">
        <f>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H36/D36</f>
        <v>0.18958553182198609</v>
      </c>
      <c r="G36" s="2">
        <f>Data!D109</f>
        <v>74386</v>
      </c>
      <c r="H36" s="3">
        <f>G36-G35</f>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H37/D37</f>
        <v>0.16804588283490374</v>
      </c>
      <c r="G37" s="2">
        <f>Data!D110</f>
        <v>80539</v>
      </c>
      <c r="H37" s="3">
        <f>G37-G36</f>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H38/D38</f>
        <v>0.18047184954117326</v>
      </c>
      <c r="G38" s="2">
        <f>Data!D111</f>
        <v>86498</v>
      </c>
      <c r="H38" s="3">
        <f>G38-G37</f>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H39/D39</f>
        <v>0.16853330324145907</v>
      </c>
      <c r="G39" s="2">
        <f>Data!D112</f>
        <v>92472</v>
      </c>
      <c r="H39" s="3">
        <f>G39-G38</f>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H40/D40</f>
        <v>0.21290401567091088</v>
      </c>
      <c r="G40" s="2">
        <f>Data!D113</f>
        <v>97689</v>
      </c>
      <c r="H40" s="3">
        <f>G40-G39</f>
        <v>5217</v>
      </c>
      <c r="I40" s="1">
        <f t="shared" ref="I40" si="15">G40/G39-1</f>
        <v>5.6417077601868648E-2</v>
      </c>
      <c r="J40" s="16">
        <f t="shared" ref="J40" si="16">SUM(I36:I40)/5</f>
        <v>7.1500714715988428E-2</v>
      </c>
      <c r="L40" s="2">
        <f>Data!E113</f>
        <v>10779</v>
      </c>
      <c r="M40">
        <f t="shared" ref="M40" si="17">L40-L39</f>
        <v>756</v>
      </c>
      <c r="N40" s="1">
        <f t="shared" ref="N40" si="18">L40/L39-1</f>
        <v>7.5426519006285497E-2</v>
      </c>
      <c r="O40" s="16">
        <f t="shared" ref="O40" si="19">SUM(N36:N40)/5</f>
        <v>9.5962092781701619E-2</v>
      </c>
    </row>
    <row r="41" spans="1:16">
      <c r="A41" s="8">
        <v>43920</v>
      </c>
      <c r="B41" s="13">
        <v>21</v>
      </c>
      <c r="C41" s="2">
        <f>Data!C114</f>
        <v>0</v>
      </c>
      <c r="G41" s="2">
        <f>Data!D114</f>
        <v>0</v>
      </c>
      <c r="L41" s="2">
        <f>Data!E114</f>
        <v>0</v>
      </c>
    </row>
    <row r="42" spans="1:16">
      <c r="A42" s="8">
        <v>43921</v>
      </c>
      <c r="B42" s="13">
        <v>22</v>
      </c>
      <c r="C42" s="2">
        <f>Data!C115</f>
        <v>0</v>
      </c>
      <c r="G42" s="2">
        <f>Data!D115</f>
        <v>0</v>
      </c>
      <c r="L42" s="2">
        <f>Data!E115</f>
        <v>0</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F83"/>
  <sheetViews>
    <sheetView workbookViewId="0">
      <selection activeCell="A2" sqref="A2:XFD2"/>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2" spans="1:6">
      <c r="A2" t="s">
        <v>23</v>
      </c>
      <c r="B2" s="21">
        <v>43894</v>
      </c>
      <c r="C2" s="2">
        <v>16659</v>
      </c>
      <c r="D2" s="2">
        <v>85</v>
      </c>
      <c r="E2" s="2">
        <v>0</v>
      </c>
    </row>
    <row r="3" spans="1:6">
      <c r="A3" t="s">
        <v>23</v>
      </c>
      <c r="B3" s="21">
        <v>43895</v>
      </c>
      <c r="C3" s="2">
        <v>19083</v>
      </c>
      <c r="D3" s="2">
        <v>115</v>
      </c>
      <c r="E3" s="2">
        <v>0</v>
      </c>
    </row>
    <row r="4" spans="1:6">
      <c r="A4" t="s">
        <v>23</v>
      </c>
      <c r="B4" s="21">
        <v>43896</v>
      </c>
      <c r="C4" s="2">
        <v>20338</v>
      </c>
      <c r="D4" s="2">
        <v>163</v>
      </c>
      <c r="E4" s="2">
        <v>1</v>
      </c>
    </row>
    <row r="5" spans="1:6">
      <c r="A5" t="s">
        <v>23</v>
      </c>
      <c r="B5" s="21">
        <v>43897</v>
      </c>
      <c r="C5" s="2">
        <v>21460</v>
      </c>
      <c r="D5" s="2">
        <v>206</v>
      </c>
      <c r="E5" s="2">
        <v>2</v>
      </c>
    </row>
    <row r="6" spans="1:6">
      <c r="A6" t="s">
        <v>23</v>
      </c>
      <c r="B6" s="21">
        <v>43898</v>
      </c>
      <c r="C6" s="2">
        <v>23513</v>
      </c>
      <c r="D6" s="2">
        <v>273</v>
      </c>
      <c r="E6" s="2">
        <v>2</v>
      </c>
    </row>
    <row r="7" spans="1:6">
      <c r="A7" t="s">
        <v>23</v>
      </c>
      <c r="B7" s="21">
        <v>43899</v>
      </c>
      <c r="C7" s="2">
        <v>24960</v>
      </c>
      <c r="D7" s="2">
        <v>321</v>
      </c>
      <c r="E7">
        <v>5</v>
      </c>
    </row>
    <row r="8" spans="1:6">
      <c r="A8" t="s">
        <v>23</v>
      </c>
      <c r="B8" s="21">
        <v>43900</v>
      </c>
      <c r="C8" s="2">
        <v>26261</v>
      </c>
      <c r="D8" s="2">
        <v>383</v>
      </c>
      <c r="E8">
        <v>6</v>
      </c>
    </row>
    <row r="9" spans="1:6">
      <c r="A9" t="s">
        <v>23</v>
      </c>
      <c r="B9" s="21">
        <v>43901</v>
      </c>
      <c r="C9" s="2">
        <v>27476</v>
      </c>
      <c r="D9" s="2">
        <v>460</v>
      </c>
      <c r="E9">
        <v>8</v>
      </c>
    </row>
    <row r="10" spans="1:6">
      <c r="A10" t="s">
        <v>23</v>
      </c>
      <c r="B10" s="21">
        <v>43902</v>
      </c>
      <c r="C10" s="2">
        <v>28764</v>
      </c>
      <c r="D10" s="2">
        <v>590</v>
      </c>
      <c r="E10">
        <v>10</v>
      </c>
    </row>
    <row r="11" spans="1:6">
      <c r="A11" t="s">
        <v>23</v>
      </c>
      <c r="B11" s="21">
        <v>43903</v>
      </c>
      <c r="C11" s="2">
        <v>32771</v>
      </c>
      <c r="D11" s="2">
        <v>798</v>
      </c>
      <c r="E11">
        <v>11</v>
      </c>
    </row>
    <row r="12" spans="1:6">
      <c r="A12" t="s">
        <v>23</v>
      </c>
      <c r="B12" s="21">
        <v>43904</v>
      </c>
      <c r="C12" s="2">
        <v>37746</v>
      </c>
      <c r="D12" s="2">
        <v>1140</v>
      </c>
      <c r="E12">
        <v>21</v>
      </c>
    </row>
    <row r="13" spans="1:6">
      <c r="A13" t="s">
        <v>23</v>
      </c>
      <c r="B13" s="21">
        <v>43905</v>
      </c>
      <c r="C13" s="2">
        <v>40279</v>
      </c>
      <c r="D13" s="2">
        <v>1391</v>
      </c>
      <c r="E13">
        <v>35</v>
      </c>
    </row>
    <row r="14" spans="1:6">
      <c r="A14" t="s">
        <v>23</v>
      </c>
      <c r="B14" s="21">
        <v>43906</v>
      </c>
      <c r="C14" s="2">
        <v>44105</v>
      </c>
      <c r="D14" s="2">
        <v>1543</v>
      </c>
      <c r="E14">
        <v>55</v>
      </c>
    </row>
    <row r="15" spans="1:6">
      <c r="A15" t="s">
        <v>23</v>
      </c>
      <c r="B15" s="21">
        <v>43907</v>
      </c>
      <c r="C15" s="2">
        <v>50442</v>
      </c>
      <c r="D15" s="2">
        <v>1950</v>
      </c>
      <c r="E15">
        <v>71</v>
      </c>
    </row>
    <row r="16" spans="1:6" s="2" customFormat="1">
      <c r="A16" t="s">
        <v>23</v>
      </c>
      <c r="B16" s="21">
        <v>43908</v>
      </c>
      <c r="C16" s="2">
        <v>56221</v>
      </c>
      <c r="D16" s="2">
        <v>2626</v>
      </c>
      <c r="E16">
        <v>104</v>
      </c>
    </row>
    <row r="17" spans="1:6" s="2" customFormat="1">
      <c r="A17" t="s">
        <v>23</v>
      </c>
      <c r="B17" s="21">
        <v>43909</v>
      </c>
      <c r="C17" s="2">
        <v>64621</v>
      </c>
      <c r="D17" s="2">
        <v>3269</v>
      </c>
      <c r="E17">
        <v>144</v>
      </c>
    </row>
    <row r="18" spans="1:6" s="2" customFormat="1">
      <c r="A18" t="s">
        <v>23</v>
      </c>
      <c r="B18" s="21">
        <v>43910</v>
      </c>
      <c r="C18" s="2">
        <v>66976</v>
      </c>
      <c r="D18" s="2">
        <v>3983</v>
      </c>
      <c r="E18">
        <v>177</v>
      </c>
    </row>
    <row r="19" spans="1:6" s="2" customFormat="1">
      <c r="A19" t="s">
        <v>23</v>
      </c>
      <c r="B19" s="21">
        <v>43911</v>
      </c>
      <c r="C19" s="2">
        <v>72818</v>
      </c>
      <c r="D19" s="2">
        <v>5018</v>
      </c>
      <c r="E19">
        <v>233</v>
      </c>
    </row>
    <row r="20" spans="1:6" s="2" customFormat="1">
      <c r="A20" t="s">
        <v>23</v>
      </c>
      <c r="B20" s="21">
        <v>43912</v>
      </c>
      <c r="C20" s="2">
        <v>78340</v>
      </c>
      <c r="D20" s="2">
        <v>5683</v>
      </c>
      <c r="E20">
        <v>281</v>
      </c>
    </row>
    <row r="21" spans="1:6" s="2" customFormat="1">
      <c r="A21" t="s">
        <v>23</v>
      </c>
      <c r="B21" s="21">
        <v>43913</v>
      </c>
      <c r="C21" s="2">
        <v>83945</v>
      </c>
      <c r="D21" s="2">
        <v>6650</v>
      </c>
      <c r="E21">
        <v>335</v>
      </c>
    </row>
    <row r="22" spans="1:6" s="2" customFormat="1">
      <c r="A22" t="s">
        <v>23</v>
      </c>
      <c r="B22" s="21">
        <v>43914</v>
      </c>
      <c r="C22" s="2">
        <v>90436</v>
      </c>
      <c r="D22" s="3">
        <v>8077</v>
      </c>
      <c r="E22">
        <v>422</v>
      </c>
    </row>
    <row r="23" spans="1:6" s="2" customFormat="1">
      <c r="A23" t="s">
        <v>23</v>
      </c>
      <c r="B23" s="21">
        <v>43915</v>
      </c>
      <c r="C23" s="2">
        <v>97019</v>
      </c>
      <c r="D23" s="2">
        <v>9529</v>
      </c>
      <c r="E23">
        <v>465</v>
      </c>
    </row>
    <row r="24" spans="1:6" s="2" customFormat="1">
      <c r="A24" t="s">
        <v>23</v>
      </c>
      <c r="B24" s="21">
        <v>43916</v>
      </c>
      <c r="C24" s="2">
        <v>104866</v>
      </c>
      <c r="D24" s="2">
        <v>11658</v>
      </c>
      <c r="E24">
        <v>578</v>
      </c>
    </row>
    <row r="25" spans="1:6" s="2" customFormat="1">
      <c r="A25" t="s">
        <v>23</v>
      </c>
      <c r="B25" s="21">
        <v>43917</v>
      </c>
      <c r="C25" s="2">
        <v>113777</v>
      </c>
      <c r="D25" s="2">
        <v>14543</v>
      </c>
      <c r="E25">
        <v>759</v>
      </c>
    </row>
    <row r="26" spans="1:6" s="2" customFormat="1">
      <c r="A26" t="s">
        <v>23</v>
      </c>
      <c r="B26" s="21">
        <v>43918</v>
      </c>
      <c r="C26" s="2">
        <v>120766</v>
      </c>
      <c r="D26" s="2">
        <v>17089</v>
      </c>
      <c r="E26">
        <v>1019</v>
      </c>
    </row>
    <row r="27" spans="1:6" s="2" customFormat="1">
      <c r="A27" t="s">
        <v>23</v>
      </c>
      <c r="B27" s="21">
        <v>43919</v>
      </c>
      <c r="C27" s="2">
        <v>127737</v>
      </c>
      <c r="D27" s="2">
        <v>19522</v>
      </c>
      <c r="E27">
        <v>1228</v>
      </c>
    </row>
    <row r="28" spans="1:6">
      <c r="A28" t="s">
        <v>24</v>
      </c>
      <c r="B28" s="21">
        <v>43898</v>
      </c>
      <c r="C28" s="2">
        <v>4509</v>
      </c>
      <c r="D28" s="2">
        <v>99</v>
      </c>
      <c r="E28" s="2">
        <v>0</v>
      </c>
      <c r="F28" s="2">
        <v>0</v>
      </c>
    </row>
    <row r="29" spans="1:6">
      <c r="A29" t="s">
        <v>24</v>
      </c>
      <c r="B29" s="21">
        <v>43899</v>
      </c>
      <c r="C29" s="2">
        <v>4734</v>
      </c>
      <c r="D29" s="2">
        <v>131</v>
      </c>
      <c r="E29">
        <v>0</v>
      </c>
      <c r="F29" s="2">
        <v>2</v>
      </c>
    </row>
    <row r="30" spans="1:6">
      <c r="A30" t="s">
        <v>24</v>
      </c>
      <c r="B30" s="21">
        <v>43900</v>
      </c>
      <c r="C30" s="2">
        <v>5026</v>
      </c>
      <c r="D30" s="2">
        <v>182</v>
      </c>
      <c r="E30">
        <v>0</v>
      </c>
    </row>
    <row r="31" spans="1:6">
      <c r="A31" t="s">
        <v>24</v>
      </c>
      <c r="B31" s="21">
        <v>43901</v>
      </c>
      <c r="C31" s="2">
        <v>5362</v>
      </c>
      <c r="D31" s="2">
        <v>246</v>
      </c>
      <c r="E31">
        <v>0</v>
      </c>
    </row>
    <row r="32" spans="1:6">
      <c r="A32" t="s">
        <v>24</v>
      </c>
      <c r="B32" s="21">
        <v>43902</v>
      </c>
      <c r="C32" s="2">
        <v>5869</v>
      </c>
      <c r="D32" s="2">
        <v>361</v>
      </c>
      <c r="E32">
        <v>1</v>
      </c>
    </row>
    <row r="33" spans="1:5">
      <c r="A33" t="s">
        <v>24</v>
      </c>
      <c r="B33" s="21">
        <v>43903</v>
      </c>
      <c r="C33" s="2">
        <v>6582</v>
      </c>
      <c r="D33" s="2">
        <v>504</v>
      </c>
      <c r="E33">
        <v>1</v>
      </c>
    </row>
    <row r="34" spans="1:5" s="2" customFormat="1">
      <c r="A34" t="s">
        <v>24</v>
      </c>
      <c r="B34" s="21">
        <v>43904</v>
      </c>
      <c r="C34" s="2">
        <v>7467</v>
      </c>
      <c r="D34" s="2">
        <v>655</v>
      </c>
      <c r="E34">
        <v>1</v>
      </c>
    </row>
    <row r="35" spans="1:5" s="2" customFormat="1">
      <c r="A35" t="s">
        <v>24</v>
      </c>
      <c r="B35" s="21">
        <v>43905</v>
      </c>
      <c r="C35" s="2">
        <v>8167</v>
      </c>
      <c r="D35" s="2">
        <v>860</v>
      </c>
      <c r="E35">
        <v>1</v>
      </c>
    </row>
    <row r="36" spans="1:5" s="2" customFormat="1">
      <c r="A36" t="s">
        <v>24</v>
      </c>
      <c r="B36" s="21">
        <v>43906</v>
      </c>
      <c r="C36" s="2">
        <v>8490</v>
      </c>
      <c r="D36" s="2">
        <v>1016</v>
      </c>
      <c r="E36">
        <v>3</v>
      </c>
    </row>
    <row r="37" spans="1:5" s="2" customFormat="1">
      <c r="A37" t="s">
        <v>24</v>
      </c>
      <c r="B37" s="21">
        <v>43907</v>
      </c>
      <c r="C37" s="2">
        <v>10278</v>
      </c>
      <c r="D37" s="2">
        <v>1332</v>
      </c>
      <c r="E37">
        <v>3</v>
      </c>
    </row>
    <row r="38" spans="1:5" s="2" customFormat="1">
      <c r="A38" t="s">
        <v>24</v>
      </c>
      <c r="B38" s="21">
        <v>43908</v>
      </c>
      <c r="C38" s="2">
        <v>11977</v>
      </c>
      <c r="D38" s="2">
        <v>1646</v>
      </c>
      <c r="E38">
        <v>4</v>
      </c>
    </row>
    <row r="39" spans="1:5" s="2" customFormat="1">
      <c r="A39" t="s">
        <v>24</v>
      </c>
      <c r="B39" s="21">
        <v>43909</v>
      </c>
      <c r="C39" s="2">
        <v>13724</v>
      </c>
      <c r="D39" s="2">
        <v>2013</v>
      </c>
      <c r="E39">
        <v>6</v>
      </c>
    </row>
    <row r="40" spans="1:5" s="2" customFormat="1">
      <c r="A40" t="s">
        <v>24</v>
      </c>
      <c r="B40" s="21">
        <v>43910</v>
      </c>
      <c r="C40" s="2">
        <v>15613</v>
      </c>
      <c r="D40" s="2">
        <v>2388</v>
      </c>
      <c r="E40">
        <v>6</v>
      </c>
    </row>
    <row r="41" spans="1:5" s="2" customFormat="1">
      <c r="A41" t="s">
        <v>24</v>
      </c>
      <c r="B41" s="21">
        <v>43911</v>
      </c>
      <c r="C41" s="2">
        <v>18545</v>
      </c>
      <c r="D41" s="2">
        <v>2814</v>
      </c>
      <c r="E41">
        <v>8</v>
      </c>
    </row>
    <row r="42" spans="1:5" s="2" customFormat="1">
      <c r="A42" t="s">
        <v>24</v>
      </c>
      <c r="B42" s="21">
        <v>43912</v>
      </c>
      <c r="C42" s="2">
        <v>21368</v>
      </c>
      <c r="D42" s="2">
        <v>3244</v>
      </c>
      <c r="E42">
        <v>16</v>
      </c>
    </row>
    <row r="43" spans="1:5" s="2" customFormat="1">
      <c r="A43" t="s">
        <v>24</v>
      </c>
      <c r="B43" s="21">
        <v>43913</v>
      </c>
      <c r="C43" s="2">
        <v>23429</v>
      </c>
      <c r="D43" s="2">
        <v>3924</v>
      </c>
      <c r="E43">
        <v>21</v>
      </c>
    </row>
    <row r="44" spans="1:5" s="2" customFormat="1">
      <c r="A44" t="s">
        <v>24</v>
      </c>
      <c r="B44" s="21">
        <v>43914</v>
      </c>
      <c r="C44" s="2">
        <v>28391</v>
      </c>
      <c r="D44" s="3">
        <v>4876</v>
      </c>
      <c r="E44">
        <v>28</v>
      </c>
    </row>
    <row r="45" spans="1:5" s="2" customFormat="1">
      <c r="A45" t="s">
        <v>24</v>
      </c>
      <c r="B45" s="21">
        <v>43915</v>
      </c>
      <c r="C45" s="2">
        <v>32407</v>
      </c>
      <c r="D45" s="2">
        <v>5560</v>
      </c>
      <c r="E45">
        <v>31</v>
      </c>
    </row>
    <row r="46" spans="1:5" s="2" customFormat="1">
      <c r="A46" t="s">
        <v>24</v>
      </c>
      <c r="B46" s="21">
        <v>43916</v>
      </c>
      <c r="C46" s="2">
        <v>35995</v>
      </c>
      <c r="D46" s="2">
        <v>6398</v>
      </c>
      <c r="E46">
        <v>49</v>
      </c>
    </row>
    <row r="47" spans="1:5" s="2" customFormat="1">
      <c r="A47" t="s">
        <v>24</v>
      </c>
      <c r="B47" s="21">
        <v>43917</v>
      </c>
      <c r="C47" s="2">
        <v>39552</v>
      </c>
      <c r="D47" s="2">
        <v>7399</v>
      </c>
      <c r="E47">
        <v>58</v>
      </c>
    </row>
    <row r="48" spans="1:5" s="2" customFormat="1">
      <c r="A48" t="s">
        <v>24</v>
      </c>
      <c r="B48" s="21">
        <v>43918</v>
      </c>
      <c r="C48" s="2">
        <v>42750</v>
      </c>
      <c r="D48" s="2">
        <v>7995</v>
      </c>
      <c r="E48">
        <v>68</v>
      </c>
    </row>
    <row r="49" spans="1:5" s="2" customFormat="1">
      <c r="A49" t="s">
        <v>24</v>
      </c>
      <c r="B49" s="21">
        <v>43919</v>
      </c>
      <c r="C49" s="2">
        <v>46441</v>
      </c>
      <c r="D49" s="2">
        <v>8636</v>
      </c>
      <c r="E49">
        <v>86</v>
      </c>
    </row>
    <row r="50" spans="1:5" s="2" customFormat="1">
      <c r="A50" t="s">
        <v>25</v>
      </c>
      <c r="B50" s="21">
        <v>43885</v>
      </c>
      <c r="C50" s="2">
        <v>4324</v>
      </c>
      <c r="D50" s="2">
        <v>229</v>
      </c>
      <c r="E50" s="2">
        <v>7</v>
      </c>
    </row>
    <row r="51" spans="1:5" s="2" customFormat="1">
      <c r="A51" t="s">
        <v>25</v>
      </c>
      <c r="B51" s="21">
        <v>43886</v>
      </c>
      <c r="C51" s="2">
        <v>8623</v>
      </c>
      <c r="D51" s="2">
        <v>322</v>
      </c>
      <c r="E51" s="2">
        <v>10</v>
      </c>
    </row>
    <row r="52" spans="1:5" s="2" customFormat="1">
      <c r="A52" t="s">
        <v>25</v>
      </c>
      <c r="B52" s="21">
        <v>43887</v>
      </c>
      <c r="C52" s="2">
        <v>9587</v>
      </c>
      <c r="D52" s="2">
        <v>400</v>
      </c>
      <c r="E52" s="2">
        <v>12</v>
      </c>
    </row>
    <row r="53" spans="1:5" s="2" customFormat="1">
      <c r="A53" t="s">
        <v>25</v>
      </c>
      <c r="B53" s="21">
        <v>43888</v>
      </c>
      <c r="C53" s="2">
        <v>12014</v>
      </c>
      <c r="D53" s="2">
        <v>650</v>
      </c>
      <c r="E53" s="2">
        <v>17</v>
      </c>
    </row>
    <row r="54" spans="1:5" s="2" customFormat="1">
      <c r="A54" t="s">
        <v>25</v>
      </c>
      <c r="B54" s="21">
        <v>43889</v>
      </c>
      <c r="C54" s="2">
        <v>15695</v>
      </c>
      <c r="D54" s="2">
        <v>888</v>
      </c>
      <c r="E54" s="2">
        <v>21</v>
      </c>
    </row>
    <row r="55" spans="1:5" s="2" customFormat="1">
      <c r="A55" t="s">
        <v>25</v>
      </c>
      <c r="B55" s="21">
        <v>43890</v>
      </c>
      <c r="C55" s="2">
        <v>18661</v>
      </c>
      <c r="D55" s="2">
        <v>1128</v>
      </c>
      <c r="E55" s="2">
        <v>29</v>
      </c>
    </row>
    <row r="56" spans="1:5" s="2" customFormat="1">
      <c r="A56" t="s">
        <v>25</v>
      </c>
      <c r="B56" s="21">
        <v>43891</v>
      </c>
      <c r="C56" s="2">
        <v>21127</v>
      </c>
      <c r="D56" s="2">
        <v>1694</v>
      </c>
      <c r="E56" s="2">
        <v>34</v>
      </c>
    </row>
    <row r="57" spans="1:5" s="2" customFormat="1">
      <c r="A57" t="s">
        <v>25</v>
      </c>
      <c r="B57" s="21">
        <v>43892</v>
      </c>
      <c r="C57" s="2">
        <v>23345</v>
      </c>
      <c r="D57" s="2">
        <v>2036</v>
      </c>
      <c r="E57" s="2">
        <v>52</v>
      </c>
    </row>
    <row r="58" spans="1:5" s="2" customFormat="1">
      <c r="A58" t="s">
        <v>25</v>
      </c>
      <c r="B58" s="21">
        <v>43893</v>
      </c>
      <c r="C58" s="2">
        <v>25856</v>
      </c>
      <c r="D58" s="2">
        <v>2502</v>
      </c>
      <c r="E58" s="2">
        <v>79</v>
      </c>
    </row>
    <row r="59" spans="1:5" s="2" customFormat="1">
      <c r="A59" t="s">
        <v>25</v>
      </c>
      <c r="B59" s="21">
        <v>43894</v>
      </c>
      <c r="C59" s="2">
        <v>29837</v>
      </c>
      <c r="D59" s="2">
        <v>3089</v>
      </c>
      <c r="E59" s="2">
        <v>107</v>
      </c>
    </row>
    <row r="60" spans="1:5" s="2" customFormat="1">
      <c r="A60" t="s">
        <v>25</v>
      </c>
      <c r="B60" s="21">
        <v>43895</v>
      </c>
      <c r="C60" s="2">
        <v>32362</v>
      </c>
      <c r="D60" s="2">
        <v>3858</v>
      </c>
      <c r="E60" s="2">
        <v>148</v>
      </c>
    </row>
    <row r="61" spans="1:5" s="2" customFormat="1">
      <c r="A61" t="s">
        <v>25</v>
      </c>
      <c r="B61" s="21">
        <v>43896</v>
      </c>
      <c r="C61" s="2">
        <v>36359</v>
      </c>
      <c r="D61" s="2">
        <v>4636</v>
      </c>
      <c r="E61" s="2">
        <v>197</v>
      </c>
    </row>
    <row r="62" spans="1:5" s="2" customFormat="1">
      <c r="A62" t="s">
        <v>25</v>
      </c>
      <c r="B62" s="21">
        <v>43897</v>
      </c>
      <c r="C62" s="2">
        <v>42062</v>
      </c>
      <c r="D62" s="2">
        <v>5883</v>
      </c>
      <c r="E62" s="2">
        <v>233</v>
      </c>
    </row>
    <row r="63" spans="1:5" s="2" customFormat="1">
      <c r="A63" t="s">
        <v>25</v>
      </c>
      <c r="B63" s="21">
        <v>43898</v>
      </c>
      <c r="C63" s="2">
        <v>49937</v>
      </c>
      <c r="D63" s="2">
        <v>7375</v>
      </c>
      <c r="E63" s="2">
        <v>366</v>
      </c>
    </row>
    <row r="64" spans="1:5" s="2" customFormat="1">
      <c r="A64" t="s">
        <v>25</v>
      </c>
      <c r="B64" s="21">
        <v>43899</v>
      </c>
      <c r="C64" s="2">
        <v>53826</v>
      </c>
      <c r="D64" s="2">
        <v>9172</v>
      </c>
      <c r="E64" s="2">
        <v>463</v>
      </c>
    </row>
    <row r="65" spans="1:5" s="2" customFormat="1">
      <c r="A65" t="s">
        <v>25</v>
      </c>
      <c r="B65" s="21">
        <v>43900</v>
      </c>
      <c r="C65" s="2">
        <v>60761</v>
      </c>
      <c r="D65" s="2">
        <v>10149</v>
      </c>
      <c r="E65" s="2">
        <v>631</v>
      </c>
    </row>
    <row r="66" spans="1:5" s="2" customFormat="1">
      <c r="A66" t="s">
        <v>25</v>
      </c>
      <c r="B66" s="21">
        <v>43901</v>
      </c>
      <c r="C66" s="2">
        <v>73154</v>
      </c>
      <c r="D66" s="2">
        <v>12462</v>
      </c>
      <c r="E66" s="2">
        <v>827</v>
      </c>
    </row>
    <row r="67" spans="1:5" s="2" customFormat="1">
      <c r="A67" t="s">
        <v>25</v>
      </c>
      <c r="B67" s="21">
        <v>43902</v>
      </c>
      <c r="C67" s="2">
        <v>86011</v>
      </c>
      <c r="D67" s="2">
        <v>15113</v>
      </c>
      <c r="E67" s="2">
        <v>1016</v>
      </c>
    </row>
    <row r="68" spans="1:5" s="2" customFormat="1">
      <c r="A68" t="s">
        <v>25</v>
      </c>
      <c r="B68" s="21">
        <v>43903</v>
      </c>
      <c r="C68" s="2">
        <v>97488</v>
      </c>
      <c r="D68" s="2">
        <v>17660</v>
      </c>
      <c r="E68" s="2">
        <v>1266</v>
      </c>
    </row>
    <row r="69" spans="1:5" s="2" customFormat="1">
      <c r="A69" t="s">
        <v>25</v>
      </c>
      <c r="B69" s="21">
        <v>43904</v>
      </c>
      <c r="C69" s="2">
        <v>109170</v>
      </c>
      <c r="D69" s="2">
        <v>21157</v>
      </c>
      <c r="E69" s="2">
        <v>1441</v>
      </c>
    </row>
    <row r="70" spans="1:5" s="2" customFormat="1">
      <c r="A70" t="s">
        <v>25</v>
      </c>
      <c r="B70" s="21">
        <v>43905</v>
      </c>
      <c r="C70" s="2">
        <v>124899</v>
      </c>
      <c r="D70" s="2">
        <v>24747</v>
      </c>
      <c r="E70" s="2">
        <v>1809</v>
      </c>
    </row>
    <row r="71" spans="1:5" s="2" customFormat="1">
      <c r="A71" t="s">
        <v>25</v>
      </c>
      <c r="B71" s="21">
        <v>43906</v>
      </c>
      <c r="C71" s="2">
        <v>137962</v>
      </c>
      <c r="D71" s="2">
        <v>27980</v>
      </c>
      <c r="E71" s="2">
        <v>2158</v>
      </c>
    </row>
    <row r="72" spans="1:5" s="2" customFormat="1">
      <c r="A72" t="s">
        <v>25</v>
      </c>
      <c r="B72" s="21">
        <v>43907</v>
      </c>
      <c r="C72" s="2">
        <v>148657</v>
      </c>
      <c r="D72" s="2">
        <v>31506</v>
      </c>
      <c r="E72" s="2">
        <v>2503</v>
      </c>
    </row>
    <row r="73" spans="1:5" s="2" customFormat="1">
      <c r="A73" t="s">
        <v>25</v>
      </c>
      <c r="B73" s="21">
        <v>43908</v>
      </c>
      <c r="C73" s="2">
        <v>165541</v>
      </c>
      <c r="D73" s="2">
        <v>35713</v>
      </c>
      <c r="E73" s="2">
        <v>2978</v>
      </c>
    </row>
    <row r="74" spans="1:5" s="2" customFormat="1">
      <c r="A74" t="s">
        <v>25</v>
      </c>
      <c r="B74" s="21">
        <v>43909</v>
      </c>
      <c r="C74" s="2">
        <v>182777</v>
      </c>
      <c r="D74" s="2">
        <v>41035</v>
      </c>
      <c r="E74" s="2">
        <v>3405</v>
      </c>
    </row>
    <row r="75" spans="1:5" s="2" customFormat="1">
      <c r="A75" t="s">
        <v>25</v>
      </c>
      <c r="B75" s="21">
        <v>43910</v>
      </c>
      <c r="C75" s="2">
        <v>206886</v>
      </c>
      <c r="D75" s="2">
        <v>47021</v>
      </c>
      <c r="E75" s="2">
        <v>4032</v>
      </c>
    </row>
    <row r="76" spans="1:5" s="2" customFormat="1">
      <c r="A76" t="s">
        <v>25</v>
      </c>
      <c r="B76" s="21">
        <v>43911</v>
      </c>
      <c r="C76" s="2">
        <v>233222</v>
      </c>
      <c r="D76" s="2">
        <v>53578</v>
      </c>
      <c r="E76" s="2">
        <v>4825</v>
      </c>
    </row>
    <row r="77" spans="1:5" s="2" customFormat="1">
      <c r="A77" t="s">
        <v>25</v>
      </c>
      <c r="B77" s="21">
        <v>43912</v>
      </c>
      <c r="C77" s="2">
        <v>258402</v>
      </c>
      <c r="D77" s="2">
        <v>59138</v>
      </c>
      <c r="E77" s="2">
        <v>5476</v>
      </c>
    </row>
    <row r="78" spans="1:5" s="2" customFormat="1">
      <c r="A78" t="s">
        <v>25</v>
      </c>
      <c r="B78" s="21">
        <v>43913</v>
      </c>
      <c r="C78" s="2">
        <v>275468</v>
      </c>
      <c r="D78" s="2">
        <v>63927</v>
      </c>
      <c r="E78" s="2">
        <v>6077</v>
      </c>
    </row>
    <row r="79" spans="1:5" s="2" customFormat="1">
      <c r="A79" t="s">
        <v>25</v>
      </c>
      <c r="B79" s="21">
        <v>43914</v>
      </c>
      <c r="C79" s="2">
        <v>296964</v>
      </c>
      <c r="D79" s="2">
        <v>69176</v>
      </c>
      <c r="E79" s="2">
        <v>6820</v>
      </c>
    </row>
    <row r="80" spans="1:5" s="2" customFormat="1">
      <c r="A80" t="s">
        <v>25</v>
      </c>
      <c r="B80" s="21">
        <v>43915</v>
      </c>
      <c r="C80" s="2">
        <v>324445</v>
      </c>
      <c r="D80" s="2">
        <v>74386</v>
      </c>
      <c r="E80" s="2">
        <v>7503</v>
      </c>
    </row>
    <row r="81" spans="1:5" s="2" customFormat="1">
      <c r="A81" t="s">
        <v>25</v>
      </c>
      <c r="B81" s="21">
        <v>43916</v>
      </c>
      <c r="C81" s="2">
        <v>361060</v>
      </c>
      <c r="D81" s="2">
        <v>80539</v>
      </c>
      <c r="E81" s="2">
        <v>8165</v>
      </c>
    </row>
    <row r="82" spans="1:5" s="2" customFormat="1">
      <c r="A82" t="s">
        <v>25</v>
      </c>
      <c r="B82" s="21">
        <v>43917</v>
      </c>
      <c r="C82" s="2">
        <v>394079</v>
      </c>
      <c r="D82" s="2">
        <v>86498</v>
      </c>
      <c r="E82" s="2">
        <v>9134</v>
      </c>
    </row>
    <row r="83" spans="1:5" s="2" customFormat="1">
      <c r="A83" t="s">
        <v>25</v>
      </c>
      <c r="B83" s="21">
        <v>43918</v>
      </c>
      <c r="C83" s="2">
        <v>429526</v>
      </c>
      <c r="D83" s="2">
        <v>92472</v>
      </c>
      <c r="E83" s="2">
        <v>10023</v>
      </c>
    </row>
  </sheetData>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Austria</vt:lpstr>
      <vt:lpstr>UK</vt:lpstr>
      <vt:lpstr>Italy</vt:lpstr>
      <vt:lpstr>Data (2)</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2020-03-30T14:50:40Z</dcterms:modified>
</cp:coreProperties>
</file>