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53" i="1"/>
  <c r="D53" s="1"/>
  <c r="G53"/>
  <c r="H53"/>
  <c r="AD53" s="1"/>
  <c r="I53"/>
  <c r="L53"/>
  <c r="M53"/>
  <c r="N53"/>
  <c r="AE53"/>
  <c r="C54"/>
  <c r="D54" s="1"/>
  <c r="G54"/>
  <c r="I54" s="1"/>
  <c r="L54"/>
  <c r="N54" s="1"/>
  <c r="C57" i="4"/>
  <c r="D57" s="1"/>
  <c r="G57"/>
  <c r="H57"/>
  <c r="AD57" s="1"/>
  <c r="I57"/>
  <c r="L57"/>
  <c r="M57"/>
  <c r="N57"/>
  <c r="AE57"/>
  <c r="C58"/>
  <c r="D58" s="1"/>
  <c r="G58"/>
  <c r="I58" s="1"/>
  <c r="L58"/>
  <c r="N58" s="1"/>
  <c r="C59"/>
  <c r="D59" s="1"/>
  <c r="G59"/>
  <c r="I59" s="1"/>
  <c r="L59"/>
  <c r="N59" s="1"/>
  <c r="C66" i="5"/>
  <c r="D66" s="1"/>
  <c r="G66"/>
  <c r="H66"/>
  <c r="AD66" s="1"/>
  <c r="I66"/>
  <c r="L66"/>
  <c r="M66"/>
  <c r="N66"/>
  <c r="O66"/>
  <c r="AE66"/>
  <c r="C67"/>
  <c r="D67" s="1"/>
  <c r="G67"/>
  <c r="I67" s="1"/>
  <c r="L67"/>
  <c r="N67" s="1"/>
  <c r="O67"/>
  <c r="C68"/>
  <c r="D68" s="1"/>
  <c r="G68"/>
  <c r="I68" s="1"/>
  <c r="L68"/>
  <c r="N68" s="1"/>
  <c r="O68"/>
  <c r="C57" i="7"/>
  <c r="D57" s="1"/>
  <c r="G57"/>
  <c r="H57" s="1"/>
  <c r="I57"/>
  <c r="J57"/>
  <c r="L57"/>
  <c r="M57" s="1"/>
  <c r="N57"/>
  <c r="C58"/>
  <c r="D58" s="1"/>
  <c r="G58"/>
  <c r="I58" s="1"/>
  <c r="J58"/>
  <c r="L58"/>
  <c r="N58" s="1"/>
  <c r="C52" i="1"/>
  <c r="D52" s="1"/>
  <c r="G52"/>
  <c r="I52" s="1"/>
  <c r="L52"/>
  <c r="N52" s="1"/>
  <c r="C54" i="7"/>
  <c r="G54"/>
  <c r="L54"/>
  <c r="N54"/>
  <c r="C55"/>
  <c r="D55" s="1"/>
  <c r="G55"/>
  <c r="L55"/>
  <c r="N55" s="1"/>
  <c r="C56"/>
  <c r="D56" s="1"/>
  <c r="G56"/>
  <c r="H56" s="1"/>
  <c r="L56"/>
  <c r="M56" s="1"/>
  <c r="C65" i="5"/>
  <c r="D65" s="1"/>
  <c r="G65"/>
  <c r="L65"/>
  <c r="M65" s="1"/>
  <c r="N65"/>
  <c r="C56" i="4"/>
  <c r="G56"/>
  <c r="I56" s="1"/>
  <c r="L56"/>
  <c r="M56"/>
  <c r="N56"/>
  <c r="B56"/>
  <c r="B57" s="1"/>
  <c r="B58" s="1"/>
  <c r="B59" s="1"/>
  <c r="B60" s="1"/>
  <c r="B61" s="1"/>
  <c r="B62" s="1"/>
  <c r="C51" i="1"/>
  <c r="D51" s="1"/>
  <c r="G51"/>
  <c r="I51" s="1"/>
  <c r="L51"/>
  <c r="N51" s="1"/>
  <c r="C63" i="5"/>
  <c r="G63"/>
  <c r="L63"/>
  <c r="C64"/>
  <c r="G64"/>
  <c r="I64" s="1"/>
  <c r="L64"/>
  <c r="C50" i="1"/>
  <c r="G50"/>
  <c r="L50"/>
  <c r="N50" s="1"/>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O54" i="1" l="1"/>
  <c r="J54"/>
  <c r="M54"/>
  <c r="AE54" s="1"/>
  <c r="H54"/>
  <c r="O53"/>
  <c r="J53"/>
  <c r="E53"/>
  <c r="J59" i="4"/>
  <c r="O59"/>
  <c r="O58"/>
  <c r="J58"/>
  <c r="M58"/>
  <c r="AE58" s="1"/>
  <c r="H58"/>
  <c r="M59"/>
  <c r="AE59" s="1"/>
  <c r="H59"/>
  <c r="O57"/>
  <c r="J57"/>
  <c r="E57"/>
  <c r="J68" i="5"/>
  <c r="J67"/>
  <c r="M67"/>
  <c r="AE67" s="1"/>
  <c r="H67"/>
  <c r="M68"/>
  <c r="AE68" s="1"/>
  <c r="H68"/>
  <c r="J66"/>
  <c r="E66"/>
  <c r="O58" i="7"/>
  <c r="M58"/>
  <c r="H58"/>
  <c r="O57"/>
  <c r="AE56" i="4"/>
  <c r="H65" i="5"/>
  <c r="H54" i="7"/>
  <c r="M51" i="1"/>
  <c r="AE51" s="1"/>
  <c r="H56" i="4"/>
  <c r="I65" i="5"/>
  <c r="N56" i="7"/>
  <c r="I54"/>
  <c r="N47" i="1"/>
  <c r="H51"/>
  <c r="I55" i="7"/>
  <c r="D56" i="4"/>
  <c r="E56" s="1"/>
  <c r="I56" i="7"/>
  <c r="M54"/>
  <c r="D54"/>
  <c r="M52" i="1"/>
  <c r="AE52" s="1"/>
  <c r="H52"/>
  <c r="O56" i="7"/>
  <c r="M55"/>
  <c r="H55"/>
  <c r="E65" i="5"/>
  <c r="D64"/>
  <c r="N64"/>
  <c r="D63"/>
  <c r="I63"/>
  <c r="N63"/>
  <c r="D55" i="4"/>
  <c r="N54"/>
  <c r="D54"/>
  <c r="E54" s="1"/>
  <c r="H54"/>
  <c r="I55"/>
  <c r="I54"/>
  <c r="N55"/>
  <c r="M54"/>
  <c r="E51" i="1"/>
  <c r="I50"/>
  <c r="J51" s="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O56" s="1"/>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O52" s="1"/>
  <c r="I48"/>
  <c r="D60" i="5"/>
  <c r="I61"/>
  <c r="D61"/>
  <c r="M61"/>
  <c r="N59"/>
  <c r="I48" i="4"/>
  <c r="H59" i="5"/>
  <c r="N48" i="7"/>
  <c r="O54" s="1"/>
  <c r="N49"/>
  <c r="O55" s="1"/>
  <c r="D49"/>
  <c r="M48"/>
  <c r="D48"/>
  <c r="H48"/>
  <c r="I48"/>
  <c r="D59" i="5"/>
  <c r="E59" s="1"/>
  <c r="D57"/>
  <c r="H58"/>
  <c r="N57"/>
  <c r="N58"/>
  <c r="I57"/>
  <c r="M59"/>
  <c r="I58"/>
  <c r="D58"/>
  <c r="M58"/>
  <c r="I59"/>
  <c r="H49" i="4"/>
  <c r="M49"/>
  <c r="I50"/>
  <c r="J56" s="1"/>
  <c r="D48"/>
  <c r="N50"/>
  <c r="M48"/>
  <c r="N49"/>
  <c r="M50"/>
  <c r="N48"/>
  <c r="H50"/>
  <c r="H48"/>
  <c r="D49"/>
  <c r="M44" i="1"/>
  <c r="D44"/>
  <c r="N45"/>
  <c r="O51" s="1"/>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J55" s="1"/>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54" i="1" l="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<sst xmlns="http://schemas.openxmlformats.org/spreadsheetml/2006/main" count="362" uniqueCount="33">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</sst>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numCache>
            </c:numRef>
          </c:val>
        </c:ser>
        <c:gapWidth val="75"/>
        <c:overlap val="-25"/>
        <c:axId val="178655232"/>
        <c:axId val="176081152"/>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numCache>
            </c:numRef>
          </c:val>
          <c:smooth val="1"/>
        </c:ser>
        <c:marker val="1"/>
        <c:axId val="176065536"/>
        <c:axId val="176079616"/>
      </c:lineChart>
      <c:catAx>
        <c:axId val="176065536"/>
        <c:scaling>
          <c:orientation val="minMax"/>
        </c:scaling>
        <c:axPos val="b"/>
        <c:numFmt formatCode="d/m" sourceLinked="0"/>
        <c:majorTickMark val="none"/>
        <c:tickLblPos val="nextTo"/>
        <c:txPr>
          <a:bodyPr rot="-5400000" vert="horz"/>
          <a:lstStyle/>
          <a:p>
            <a:pPr>
              <a:defRPr/>
            </a:pPr>
            <a:endParaRPr lang="en-US"/>
          </a:p>
        </c:txPr>
        <c:crossAx val="176079616"/>
        <c:crosses val="autoZero"/>
        <c:lblAlgn val="ctr"/>
        <c:lblOffset val="100"/>
      </c:catAx>
      <c:valAx>
        <c:axId val="176079616"/>
        <c:scaling>
          <c:orientation val="minMax"/>
          <c:max val="0.5"/>
          <c:min val="0"/>
        </c:scaling>
        <c:axPos val="l"/>
        <c:majorGridlines/>
        <c:numFmt formatCode="0%" sourceLinked="1"/>
        <c:majorTickMark val="none"/>
        <c:tickLblPos val="nextTo"/>
        <c:spPr>
          <a:ln w="9525">
            <a:noFill/>
          </a:ln>
        </c:spPr>
        <c:crossAx val="176065536"/>
        <c:crosses val="autoZero"/>
        <c:crossBetween val="between"/>
      </c:valAx>
      <c:valAx>
        <c:axId val="176081152"/>
        <c:scaling>
          <c:orientation val="minMax"/>
        </c:scaling>
        <c:axPos val="r"/>
        <c:numFmt formatCode="#,##0" sourceLinked="1"/>
        <c:tickLblPos val="nextTo"/>
        <c:crossAx val="178655232"/>
        <c:crosses val="max"/>
        <c:crossBetween val="between"/>
      </c:valAx>
      <c:dateAx>
        <c:axId val="178655232"/>
        <c:scaling>
          <c:orientation val="minMax"/>
        </c:scaling>
        <c:delete val="1"/>
        <c:axPos val="b"/>
        <c:numFmt formatCode="dd\-mmm" sourceLinked="1"/>
        <c:tickLblPos val="none"/>
        <c:crossAx val="176081152"/>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numCache>
            </c:numRef>
          </c:val>
        </c:ser>
        <c:gapWidth val="75"/>
        <c:overlap val="-25"/>
        <c:axId val="191340928"/>
        <c:axId val="191342464"/>
      </c:barChart>
      <c:dateAx>
        <c:axId val="191340928"/>
        <c:scaling>
          <c:orientation val="minMax"/>
        </c:scaling>
        <c:axPos val="b"/>
        <c:numFmt formatCode="dd\-mmm" sourceLinked="1"/>
        <c:majorTickMark val="none"/>
        <c:tickLblPos val="nextTo"/>
        <c:crossAx val="191342464"/>
        <c:crosses val="autoZero"/>
        <c:auto val="1"/>
        <c:lblOffset val="100"/>
      </c:dateAx>
      <c:valAx>
        <c:axId val="191342464"/>
        <c:scaling>
          <c:orientation val="minMax"/>
        </c:scaling>
        <c:axPos val="l"/>
        <c:majorGridlines/>
        <c:numFmt formatCode="#,##0" sourceLinked="0"/>
        <c:majorTickMark val="none"/>
        <c:tickLblPos val="nextTo"/>
        <c:spPr>
          <a:ln w="9525">
            <a:noFill/>
          </a:ln>
        </c:spPr>
        <c:crossAx val="191340928"/>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numCache>
            </c:numRef>
          </c:val>
        </c:ser>
        <c:gapWidth val="75"/>
        <c:overlap val="-25"/>
        <c:axId val="191759488"/>
        <c:axId val="191425920"/>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numCache>
            </c:numRef>
          </c:val>
          <c:smooth val="1"/>
        </c:ser>
        <c:marker val="1"/>
        <c:axId val="191422848"/>
        <c:axId val="191424384"/>
      </c:lineChart>
      <c:catAx>
        <c:axId val="191422848"/>
        <c:scaling>
          <c:orientation val="minMax"/>
        </c:scaling>
        <c:axPos val="b"/>
        <c:numFmt formatCode="d/m" sourceLinked="0"/>
        <c:majorTickMark val="none"/>
        <c:tickLblPos val="nextTo"/>
        <c:crossAx val="191424384"/>
        <c:crosses val="autoZero"/>
        <c:lblAlgn val="ctr"/>
        <c:lblOffset val="100"/>
      </c:catAx>
      <c:valAx>
        <c:axId val="191424384"/>
        <c:scaling>
          <c:orientation val="minMax"/>
          <c:max val="0.5"/>
          <c:min val="0"/>
        </c:scaling>
        <c:axPos val="l"/>
        <c:majorGridlines/>
        <c:numFmt formatCode="0%" sourceLinked="1"/>
        <c:majorTickMark val="none"/>
        <c:tickLblPos val="nextTo"/>
        <c:spPr>
          <a:ln w="9525">
            <a:noFill/>
          </a:ln>
        </c:spPr>
        <c:crossAx val="191422848"/>
        <c:crosses val="autoZero"/>
        <c:crossBetween val="between"/>
      </c:valAx>
      <c:valAx>
        <c:axId val="191425920"/>
        <c:scaling>
          <c:orientation val="minMax"/>
        </c:scaling>
        <c:axPos val="r"/>
        <c:numFmt formatCode="#,##0" sourceLinked="1"/>
        <c:tickLblPos val="nextTo"/>
        <c:crossAx val="191759488"/>
        <c:crosses val="max"/>
        <c:crossBetween val="between"/>
      </c:valAx>
      <c:dateAx>
        <c:axId val="191759488"/>
        <c:scaling>
          <c:orientation val="minMax"/>
        </c:scaling>
        <c:delete val="1"/>
        <c:axPos val="b"/>
        <c:numFmt formatCode="dd\-mmm" sourceLinked="1"/>
        <c:tickLblPos val="none"/>
        <c:crossAx val="19142592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numCache>
            </c:numRef>
          </c:val>
        </c:ser>
        <c:gapWidth val="75"/>
        <c:overlap val="-25"/>
        <c:axId val="191787776"/>
        <c:axId val="191789312"/>
      </c:barChart>
      <c:dateAx>
        <c:axId val="191787776"/>
        <c:scaling>
          <c:orientation val="minMax"/>
        </c:scaling>
        <c:axPos val="b"/>
        <c:numFmt formatCode="dd\-mmm" sourceLinked="1"/>
        <c:majorTickMark val="none"/>
        <c:tickLblPos val="nextTo"/>
        <c:crossAx val="191789312"/>
        <c:crosses val="autoZero"/>
        <c:auto val="1"/>
        <c:lblOffset val="100"/>
      </c:dateAx>
      <c:valAx>
        <c:axId val="191789312"/>
        <c:scaling>
          <c:orientation val="minMax"/>
        </c:scaling>
        <c:axPos val="l"/>
        <c:majorGridlines/>
        <c:numFmt formatCode="#,##0" sourceLinked="0"/>
        <c:majorTickMark val="none"/>
        <c:tickLblPos val="nextTo"/>
        <c:spPr>
          <a:ln w="9525">
            <a:noFill/>
          </a:ln>
        </c:spPr>
        <c:crossAx val="191787776"/>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numCache>
            </c:numRef>
          </c:val>
        </c:ser>
        <c:gapWidth val="75"/>
        <c:overlap val="-25"/>
        <c:axId val="191809024"/>
        <c:axId val="191810560"/>
      </c:barChart>
      <c:dateAx>
        <c:axId val="191809024"/>
        <c:scaling>
          <c:orientation val="minMax"/>
        </c:scaling>
        <c:axPos val="b"/>
        <c:numFmt formatCode="dd\-mmm" sourceLinked="1"/>
        <c:majorTickMark val="none"/>
        <c:tickLblPos val="nextTo"/>
        <c:crossAx val="191810560"/>
        <c:crosses val="autoZero"/>
        <c:auto val="1"/>
        <c:lblOffset val="100"/>
      </c:dateAx>
      <c:valAx>
        <c:axId val="191810560"/>
        <c:scaling>
          <c:orientation val="minMax"/>
        </c:scaling>
        <c:axPos val="l"/>
        <c:majorGridlines/>
        <c:numFmt formatCode="#,##0" sourceLinked="0"/>
        <c:majorTickMark val="none"/>
        <c:tickLblPos val="nextTo"/>
        <c:spPr>
          <a:ln w="9525">
            <a:noFill/>
          </a:ln>
        </c:spPr>
        <c:crossAx val="191809024"/>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numCache>
            </c:numRef>
          </c:val>
        </c:ser>
        <c:gapWidth val="75"/>
        <c:overlap val="-25"/>
        <c:axId val="191870848"/>
        <c:axId val="191869312"/>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numCache>
            </c:numRef>
          </c:val>
          <c:smooth val="1"/>
        </c:ser>
        <c:marker val="1"/>
        <c:axId val="191845504"/>
        <c:axId val="191847040"/>
      </c:lineChart>
      <c:catAx>
        <c:axId val="191845504"/>
        <c:scaling>
          <c:orientation val="minMax"/>
        </c:scaling>
        <c:axPos val="b"/>
        <c:numFmt formatCode="d/m" sourceLinked="0"/>
        <c:majorTickMark val="none"/>
        <c:tickLblPos val="nextTo"/>
        <c:crossAx val="191847040"/>
        <c:crosses val="autoZero"/>
        <c:lblAlgn val="ctr"/>
        <c:lblOffset val="100"/>
      </c:catAx>
      <c:valAx>
        <c:axId val="191847040"/>
        <c:scaling>
          <c:orientation val="minMax"/>
          <c:max val="0.6000000000000002"/>
          <c:min val="0"/>
        </c:scaling>
        <c:axPos val="l"/>
        <c:majorGridlines/>
        <c:numFmt formatCode="0%" sourceLinked="1"/>
        <c:majorTickMark val="none"/>
        <c:tickLblPos val="nextTo"/>
        <c:spPr>
          <a:ln w="9525">
            <a:noFill/>
          </a:ln>
        </c:spPr>
        <c:crossAx val="191845504"/>
        <c:crosses val="autoZero"/>
        <c:crossBetween val="between"/>
      </c:valAx>
      <c:valAx>
        <c:axId val="191869312"/>
        <c:scaling>
          <c:orientation val="minMax"/>
        </c:scaling>
        <c:axPos val="r"/>
        <c:numFmt formatCode="#,##0" sourceLinked="1"/>
        <c:tickLblPos val="nextTo"/>
        <c:crossAx val="191870848"/>
        <c:crosses val="max"/>
        <c:crossBetween val="between"/>
      </c:valAx>
      <c:dateAx>
        <c:axId val="191870848"/>
        <c:scaling>
          <c:orientation val="minMax"/>
        </c:scaling>
        <c:delete val="1"/>
        <c:axPos val="b"/>
        <c:numFmt formatCode="dd\-mmm" sourceLinked="1"/>
        <c:tickLblPos val="none"/>
        <c:crossAx val="191869312"/>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numCache>
            </c:numRef>
          </c:val>
        </c:ser>
        <c:gapWidth val="75"/>
        <c:overlap val="-25"/>
        <c:axId val="191886848"/>
        <c:axId val="191888384"/>
      </c:barChart>
      <c:dateAx>
        <c:axId val="191886848"/>
        <c:scaling>
          <c:orientation val="minMax"/>
        </c:scaling>
        <c:axPos val="b"/>
        <c:numFmt formatCode="dd\-mmm" sourceLinked="1"/>
        <c:majorTickMark val="none"/>
        <c:tickLblPos val="nextTo"/>
        <c:crossAx val="191888384"/>
        <c:crosses val="autoZero"/>
        <c:auto val="1"/>
        <c:lblOffset val="100"/>
      </c:dateAx>
      <c:valAx>
        <c:axId val="191888384"/>
        <c:scaling>
          <c:orientation val="minMax"/>
        </c:scaling>
        <c:axPos val="l"/>
        <c:majorGridlines/>
        <c:numFmt formatCode="#,##0" sourceLinked="0"/>
        <c:majorTickMark val="none"/>
        <c:tickLblPos val="nextTo"/>
        <c:spPr>
          <a:ln w="9525">
            <a:noFill/>
          </a:ln>
        </c:spPr>
        <c:crossAx val="191886848"/>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numCache>
            </c:numRef>
          </c:val>
        </c:ser>
        <c:gapWidth val="75"/>
        <c:overlap val="-25"/>
        <c:axId val="192155008"/>
        <c:axId val="192153472"/>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numCache>
            </c:numRef>
          </c:val>
          <c:smooth val="1"/>
        </c:ser>
        <c:marker val="1"/>
        <c:axId val="192010880"/>
        <c:axId val="192151936"/>
      </c:lineChart>
      <c:catAx>
        <c:axId val="192010880"/>
        <c:scaling>
          <c:orientation val="minMax"/>
        </c:scaling>
        <c:axPos val="b"/>
        <c:numFmt formatCode="d/m" sourceLinked="0"/>
        <c:majorTickMark val="none"/>
        <c:tickLblPos val="nextTo"/>
        <c:txPr>
          <a:bodyPr rot="-5400000" vert="horz"/>
          <a:lstStyle/>
          <a:p>
            <a:pPr>
              <a:defRPr/>
            </a:pPr>
            <a:endParaRPr lang="en-US"/>
          </a:p>
        </c:txPr>
        <c:crossAx val="192151936"/>
        <c:crosses val="autoZero"/>
        <c:lblAlgn val="ctr"/>
        <c:lblOffset val="100"/>
      </c:catAx>
      <c:valAx>
        <c:axId val="192151936"/>
        <c:scaling>
          <c:orientation val="minMax"/>
          <c:max val="0.6000000000000002"/>
        </c:scaling>
        <c:axPos val="l"/>
        <c:majorGridlines/>
        <c:numFmt formatCode="0%" sourceLinked="1"/>
        <c:majorTickMark val="none"/>
        <c:tickLblPos val="nextTo"/>
        <c:spPr>
          <a:ln w="9525">
            <a:noFill/>
          </a:ln>
        </c:spPr>
        <c:crossAx val="192010880"/>
        <c:crosses val="autoZero"/>
        <c:crossBetween val="between"/>
      </c:valAx>
      <c:valAx>
        <c:axId val="192153472"/>
        <c:scaling>
          <c:orientation val="minMax"/>
        </c:scaling>
        <c:axPos val="r"/>
        <c:numFmt formatCode="#,##0" sourceLinked="1"/>
        <c:tickLblPos val="nextTo"/>
        <c:crossAx val="192155008"/>
        <c:crosses val="max"/>
        <c:crossBetween val="between"/>
      </c:valAx>
      <c:dateAx>
        <c:axId val="192155008"/>
        <c:scaling>
          <c:orientation val="minMax"/>
        </c:scaling>
        <c:delete val="1"/>
        <c:axPos val="b"/>
        <c:numFmt formatCode="dd\-mmm" sourceLinked="1"/>
        <c:tickLblPos val="none"/>
        <c:crossAx val="192153472"/>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92166528"/>
        <c:axId val="192180608"/>
      </c:barChart>
      <c:dateAx>
        <c:axId val="192166528"/>
        <c:scaling>
          <c:orientation val="minMax"/>
        </c:scaling>
        <c:axPos val="b"/>
        <c:numFmt formatCode="dd\-mmm" sourceLinked="1"/>
        <c:majorTickMark val="none"/>
        <c:tickLblPos val="nextTo"/>
        <c:crossAx val="192180608"/>
        <c:crosses val="autoZero"/>
        <c:auto val="1"/>
        <c:lblOffset val="100"/>
      </c:dateAx>
      <c:valAx>
        <c:axId val="192180608"/>
        <c:scaling>
          <c:orientation val="minMax"/>
        </c:scaling>
        <c:axPos val="l"/>
        <c:majorGridlines/>
        <c:numFmt formatCode="#,##0" sourceLinked="0"/>
        <c:majorTickMark val="none"/>
        <c:tickLblPos val="nextTo"/>
        <c:spPr>
          <a:ln w="9525">
            <a:noFill/>
          </a:ln>
        </c:spPr>
        <c:crossAx val="192166528"/>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numCache>
            </c:numRef>
          </c:val>
        </c:ser>
        <c:gapWidth val="75"/>
        <c:overlap val="-25"/>
        <c:axId val="192187776"/>
        <c:axId val="192210048"/>
      </c:barChart>
      <c:dateAx>
        <c:axId val="192187776"/>
        <c:scaling>
          <c:orientation val="minMax"/>
        </c:scaling>
        <c:axPos val="b"/>
        <c:numFmt formatCode="dd\-mmm" sourceLinked="1"/>
        <c:majorTickMark val="none"/>
        <c:tickLblPos val="nextTo"/>
        <c:crossAx val="192210048"/>
        <c:crosses val="autoZero"/>
        <c:auto val="1"/>
        <c:lblOffset val="100"/>
      </c:dateAx>
      <c:valAx>
        <c:axId val="192210048"/>
        <c:scaling>
          <c:orientation val="minMax"/>
        </c:scaling>
        <c:axPos val="l"/>
        <c:majorGridlines/>
        <c:numFmt formatCode="#,##0" sourceLinked="0"/>
        <c:majorTickMark val="none"/>
        <c:tickLblPos val="nextTo"/>
        <c:spPr>
          <a:ln w="9525">
            <a:noFill/>
          </a:ln>
        </c:spPr>
        <c:crossAx val="19218777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numCache>
            </c:numRef>
          </c:val>
        </c:ser>
        <c:gapWidth val="75"/>
        <c:overlap val="-25"/>
        <c:axId val="192070784"/>
        <c:axId val="192064896"/>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numCache>
            </c:numRef>
          </c:val>
          <c:smooth val="1"/>
        </c:ser>
        <c:marker val="1"/>
        <c:axId val="192061824"/>
        <c:axId val="192063360"/>
      </c:lineChart>
      <c:catAx>
        <c:axId val="192061824"/>
        <c:scaling>
          <c:orientation val="minMax"/>
        </c:scaling>
        <c:axPos val="b"/>
        <c:numFmt formatCode="d/m" sourceLinked="0"/>
        <c:majorTickMark val="none"/>
        <c:tickLblPos val="nextTo"/>
        <c:txPr>
          <a:bodyPr rot="-5400000" vert="horz"/>
          <a:lstStyle/>
          <a:p>
            <a:pPr>
              <a:defRPr/>
            </a:pPr>
            <a:endParaRPr lang="en-US"/>
          </a:p>
        </c:txPr>
        <c:crossAx val="192063360"/>
        <c:crosses val="autoZero"/>
        <c:lblAlgn val="ctr"/>
        <c:lblOffset val="100"/>
      </c:catAx>
      <c:valAx>
        <c:axId val="192063360"/>
        <c:scaling>
          <c:orientation val="minMax"/>
          <c:max val="0.70000000000000018"/>
          <c:min val="0"/>
        </c:scaling>
        <c:axPos val="l"/>
        <c:majorGridlines/>
        <c:numFmt formatCode="0%" sourceLinked="1"/>
        <c:majorTickMark val="none"/>
        <c:tickLblPos val="nextTo"/>
        <c:spPr>
          <a:ln w="9525">
            <a:noFill/>
          </a:ln>
        </c:spPr>
        <c:crossAx val="192061824"/>
        <c:crosses val="autoZero"/>
        <c:crossBetween val="between"/>
      </c:valAx>
      <c:valAx>
        <c:axId val="192064896"/>
        <c:scaling>
          <c:orientation val="minMax"/>
        </c:scaling>
        <c:axPos val="r"/>
        <c:numFmt formatCode="#,##0" sourceLinked="1"/>
        <c:tickLblPos val="nextTo"/>
        <c:crossAx val="192070784"/>
        <c:crosses val="max"/>
        <c:crossBetween val="between"/>
      </c:valAx>
      <c:dateAx>
        <c:axId val="192070784"/>
        <c:scaling>
          <c:orientation val="minMax"/>
        </c:scaling>
        <c:delete val="1"/>
        <c:axPos val="b"/>
        <c:numFmt formatCode="dd\-mmm" sourceLinked="1"/>
        <c:tickLblPos val="none"/>
        <c:crossAx val="192064896"/>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numCache>
            </c:numRef>
          </c:val>
        </c:ser>
        <c:gapWidth val="75"/>
        <c:overlap val="-25"/>
        <c:axId val="178674304"/>
        <c:axId val="178684288"/>
      </c:barChart>
      <c:dateAx>
        <c:axId val="178674304"/>
        <c:scaling>
          <c:orientation val="minMax"/>
        </c:scaling>
        <c:axPos val="b"/>
        <c:numFmt formatCode="dd\-mmm" sourceLinked="1"/>
        <c:majorTickMark val="none"/>
        <c:tickLblPos val="nextTo"/>
        <c:crossAx val="178684288"/>
        <c:crosses val="autoZero"/>
        <c:auto val="1"/>
        <c:lblOffset val="100"/>
      </c:dateAx>
      <c:valAx>
        <c:axId val="178684288"/>
        <c:scaling>
          <c:orientation val="minMax"/>
          <c:max val="12000"/>
          <c:min val="0"/>
        </c:scaling>
        <c:axPos val="l"/>
        <c:majorGridlines/>
        <c:numFmt formatCode="#,##0" sourceLinked="0"/>
        <c:majorTickMark val="none"/>
        <c:tickLblPos val="nextTo"/>
        <c:spPr>
          <a:ln w="9525">
            <a:noFill/>
          </a:ln>
        </c:spPr>
        <c:crossAx val="178674304"/>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numCache>
            </c:numRef>
          </c:val>
        </c:ser>
        <c:gapWidth val="75"/>
        <c:overlap val="-25"/>
        <c:axId val="192081280"/>
        <c:axId val="192230528"/>
      </c:barChart>
      <c:dateAx>
        <c:axId val="192081280"/>
        <c:scaling>
          <c:orientation val="minMax"/>
        </c:scaling>
        <c:axPos val="b"/>
        <c:numFmt formatCode="dd\-mmm" sourceLinked="1"/>
        <c:majorTickMark val="none"/>
        <c:tickLblPos val="nextTo"/>
        <c:crossAx val="192230528"/>
        <c:crosses val="autoZero"/>
        <c:auto val="1"/>
        <c:lblOffset val="100"/>
      </c:dateAx>
      <c:valAx>
        <c:axId val="192230528"/>
        <c:scaling>
          <c:orientation val="minMax"/>
        </c:scaling>
        <c:axPos val="l"/>
        <c:majorGridlines/>
        <c:numFmt formatCode="#,##0" sourceLinked="0"/>
        <c:majorTickMark val="none"/>
        <c:tickLblPos val="nextTo"/>
        <c:spPr>
          <a:ln w="9525">
            <a:noFill/>
          </a:ln>
        </c:spPr>
        <c:crossAx val="192081280"/>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numCache>
            </c:numRef>
          </c:val>
        </c:ser>
        <c:gapWidth val="75"/>
        <c:overlap val="-25"/>
        <c:axId val="178699648"/>
        <c:axId val="178709632"/>
      </c:barChart>
      <c:dateAx>
        <c:axId val="178699648"/>
        <c:scaling>
          <c:orientation val="minMax"/>
        </c:scaling>
        <c:axPos val="b"/>
        <c:numFmt formatCode="dd\-mmm" sourceLinked="1"/>
        <c:majorTickMark val="none"/>
        <c:tickLblPos val="nextTo"/>
        <c:crossAx val="178709632"/>
        <c:crosses val="autoZero"/>
        <c:auto val="1"/>
        <c:lblOffset val="100"/>
      </c:dateAx>
      <c:valAx>
        <c:axId val="178709632"/>
        <c:scaling>
          <c:orientation val="minMax"/>
        </c:scaling>
        <c:axPos val="l"/>
        <c:majorGridlines/>
        <c:numFmt formatCode="#,##0" sourceLinked="0"/>
        <c:majorTickMark val="none"/>
        <c:tickLblPos val="nextTo"/>
        <c:spPr>
          <a:ln w="9525">
            <a:noFill/>
          </a:ln>
        </c:spPr>
        <c:crossAx val="178699648"/>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numCache>
            </c:numRef>
          </c:val>
        </c:ser>
        <c:gapWidth val="75"/>
        <c:overlap val="-25"/>
        <c:axId val="189850752"/>
        <c:axId val="189836672"/>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numCache>
            </c:numRef>
          </c:val>
          <c:smooth val="1"/>
        </c:ser>
        <c:marker val="1"/>
        <c:axId val="189833600"/>
        <c:axId val="189835136"/>
      </c:lineChart>
      <c:catAx>
        <c:axId val="189833600"/>
        <c:scaling>
          <c:orientation val="minMax"/>
        </c:scaling>
        <c:axPos val="b"/>
        <c:numFmt formatCode="d/m" sourceLinked="0"/>
        <c:majorTickMark val="none"/>
        <c:tickLblPos val="nextTo"/>
        <c:txPr>
          <a:bodyPr rot="-5400000" vert="horz"/>
          <a:lstStyle/>
          <a:p>
            <a:pPr>
              <a:defRPr/>
            </a:pPr>
            <a:endParaRPr lang="en-US"/>
          </a:p>
        </c:txPr>
        <c:crossAx val="189835136"/>
        <c:crosses val="autoZero"/>
        <c:lblAlgn val="ctr"/>
        <c:lblOffset val="100"/>
      </c:catAx>
      <c:valAx>
        <c:axId val="189835136"/>
        <c:scaling>
          <c:orientation val="minMax"/>
          <c:max val="0.8"/>
          <c:min val="0"/>
        </c:scaling>
        <c:axPos val="l"/>
        <c:majorGridlines/>
        <c:numFmt formatCode="0%" sourceLinked="1"/>
        <c:majorTickMark val="none"/>
        <c:tickLblPos val="nextTo"/>
        <c:spPr>
          <a:ln w="9525">
            <a:noFill/>
          </a:ln>
        </c:spPr>
        <c:crossAx val="189833600"/>
        <c:crosses val="autoZero"/>
        <c:crossBetween val="between"/>
      </c:valAx>
      <c:valAx>
        <c:axId val="189836672"/>
        <c:scaling>
          <c:orientation val="minMax"/>
        </c:scaling>
        <c:axPos val="r"/>
        <c:numFmt formatCode="General" sourceLinked="1"/>
        <c:tickLblPos val="nextTo"/>
        <c:crossAx val="189850752"/>
        <c:crosses val="max"/>
        <c:crossBetween val="between"/>
      </c:valAx>
      <c:dateAx>
        <c:axId val="189850752"/>
        <c:scaling>
          <c:orientation val="minMax"/>
        </c:scaling>
        <c:delete val="1"/>
        <c:axPos val="b"/>
        <c:numFmt formatCode="dd\-mmm" sourceLinked="1"/>
        <c:tickLblPos val="none"/>
        <c:crossAx val="189836672"/>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numCache>
            </c:numRef>
          </c:val>
        </c:ser>
        <c:gapWidth val="75"/>
        <c:overlap val="-25"/>
        <c:axId val="189865344"/>
        <c:axId val="189867136"/>
      </c:barChart>
      <c:dateAx>
        <c:axId val="189865344"/>
        <c:scaling>
          <c:orientation val="minMax"/>
        </c:scaling>
        <c:axPos val="b"/>
        <c:numFmt formatCode="dd\-mmm" sourceLinked="1"/>
        <c:majorTickMark val="none"/>
        <c:tickLblPos val="nextTo"/>
        <c:crossAx val="189867136"/>
        <c:crosses val="autoZero"/>
        <c:auto val="1"/>
        <c:lblOffset val="100"/>
      </c:dateAx>
      <c:valAx>
        <c:axId val="189867136"/>
        <c:scaling>
          <c:orientation val="minMax"/>
        </c:scaling>
        <c:axPos val="l"/>
        <c:majorGridlines/>
        <c:numFmt formatCode="#,##0" sourceLinked="0"/>
        <c:majorTickMark val="none"/>
        <c:tickLblPos val="nextTo"/>
        <c:spPr>
          <a:ln w="9525">
            <a:noFill/>
          </a:ln>
        </c:spPr>
        <c:crossAx val="189865344"/>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numCache>
            </c:numRef>
          </c:val>
        </c:ser>
        <c:gapWidth val="75"/>
        <c:overlap val="-25"/>
        <c:axId val="189974016"/>
        <c:axId val="189972480"/>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numCache>
            </c:numRef>
          </c:val>
          <c:smooth val="1"/>
        </c:ser>
        <c:marker val="1"/>
        <c:axId val="189969152"/>
        <c:axId val="189970688"/>
      </c:lineChart>
      <c:catAx>
        <c:axId val="189969152"/>
        <c:scaling>
          <c:orientation val="minMax"/>
        </c:scaling>
        <c:axPos val="b"/>
        <c:numFmt formatCode="d/m" sourceLinked="0"/>
        <c:majorTickMark val="none"/>
        <c:tickLblPos val="nextTo"/>
        <c:txPr>
          <a:bodyPr rot="-5400000" vert="horz"/>
          <a:lstStyle/>
          <a:p>
            <a:pPr>
              <a:defRPr/>
            </a:pPr>
            <a:endParaRPr lang="en-US"/>
          </a:p>
        </c:txPr>
        <c:crossAx val="189970688"/>
        <c:crosses val="autoZero"/>
        <c:lblAlgn val="ctr"/>
        <c:lblOffset val="100"/>
      </c:catAx>
      <c:valAx>
        <c:axId val="189970688"/>
        <c:scaling>
          <c:orientation val="minMax"/>
          <c:max val="0.4"/>
          <c:min val="0"/>
        </c:scaling>
        <c:axPos val="l"/>
        <c:majorGridlines/>
        <c:numFmt formatCode="0%" sourceLinked="1"/>
        <c:majorTickMark val="none"/>
        <c:tickLblPos val="nextTo"/>
        <c:spPr>
          <a:ln w="9525">
            <a:noFill/>
          </a:ln>
        </c:spPr>
        <c:crossAx val="189969152"/>
        <c:crosses val="autoZero"/>
        <c:crossBetween val="between"/>
      </c:valAx>
      <c:valAx>
        <c:axId val="189972480"/>
        <c:scaling>
          <c:orientation val="minMax"/>
        </c:scaling>
        <c:axPos val="r"/>
        <c:numFmt formatCode="#,##0" sourceLinked="1"/>
        <c:tickLblPos val="nextTo"/>
        <c:crossAx val="189974016"/>
        <c:crosses val="max"/>
        <c:crossBetween val="between"/>
      </c:valAx>
      <c:dateAx>
        <c:axId val="189974016"/>
        <c:scaling>
          <c:orientation val="minMax"/>
        </c:scaling>
        <c:delete val="1"/>
        <c:axPos val="b"/>
        <c:numFmt formatCode="dd\-mmm" sourceLinked="1"/>
        <c:tickLblPos val="none"/>
        <c:crossAx val="18997248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numCache>
            </c:numRef>
          </c:val>
        </c:ser>
        <c:gapWidth val="75"/>
        <c:overlap val="-25"/>
        <c:axId val="189979648"/>
        <c:axId val="190133760"/>
      </c:barChart>
      <c:dateAx>
        <c:axId val="189979648"/>
        <c:scaling>
          <c:orientation val="minMax"/>
        </c:scaling>
        <c:axPos val="b"/>
        <c:numFmt formatCode="dd\-mmm" sourceLinked="1"/>
        <c:majorTickMark val="none"/>
        <c:tickLblPos val="nextTo"/>
        <c:crossAx val="190133760"/>
        <c:crosses val="autoZero"/>
        <c:auto val="1"/>
        <c:lblOffset val="100"/>
      </c:dateAx>
      <c:valAx>
        <c:axId val="190133760"/>
        <c:scaling>
          <c:orientation val="minMax"/>
        </c:scaling>
        <c:axPos val="l"/>
        <c:majorGridlines/>
        <c:numFmt formatCode="#,##0" sourceLinked="0"/>
        <c:majorTickMark val="none"/>
        <c:tickLblPos val="nextTo"/>
        <c:spPr>
          <a:ln w="9525">
            <a:noFill/>
          </a:ln>
        </c:spPr>
        <c:crossAx val="189979648"/>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numCache>
            </c:numRef>
          </c:val>
        </c:ser>
        <c:gapWidth val="75"/>
        <c:overlap val="-25"/>
        <c:axId val="190173568"/>
        <c:axId val="190175104"/>
      </c:barChart>
      <c:dateAx>
        <c:axId val="190173568"/>
        <c:scaling>
          <c:orientation val="minMax"/>
        </c:scaling>
        <c:axPos val="b"/>
        <c:numFmt formatCode="dd\-mmm" sourceLinked="1"/>
        <c:majorTickMark val="none"/>
        <c:tickLblPos val="nextTo"/>
        <c:crossAx val="190175104"/>
        <c:crosses val="autoZero"/>
        <c:auto val="1"/>
        <c:lblOffset val="100"/>
      </c:dateAx>
      <c:valAx>
        <c:axId val="190175104"/>
        <c:scaling>
          <c:orientation val="minMax"/>
        </c:scaling>
        <c:axPos val="l"/>
        <c:majorGridlines/>
        <c:numFmt formatCode="#,##0" sourceLinked="0"/>
        <c:majorTickMark val="none"/>
        <c:tickLblPos val="nextTo"/>
        <c:spPr>
          <a:ln w="9525">
            <a:noFill/>
          </a:ln>
        </c:spPr>
        <c:crossAx val="190173568"/>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numCache>
            </c:numRef>
          </c:val>
        </c:ser>
        <c:gapWidth val="75"/>
        <c:overlap val="-25"/>
        <c:axId val="191309696"/>
        <c:axId val="191308160"/>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numCache>
            </c:numRef>
          </c:val>
          <c:smooth val="1"/>
        </c:ser>
        <c:marker val="1"/>
        <c:axId val="191304832"/>
        <c:axId val="191306368"/>
      </c:lineChart>
      <c:catAx>
        <c:axId val="191304832"/>
        <c:scaling>
          <c:orientation val="minMax"/>
        </c:scaling>
        <c:axPos val="b"/>
        <c:numFmt formatCode="d/m" sourceLinked="0"/>
        <c:majorTickMark val="none"/>
        <c:tickLblPos val="nextTo"/>
        <c:txPr>
          <a:bodyPr rot="-5400000" vert="horz"/>
          <a:lstStyle/>
          <a:p>
            <a:pPr>
              <a:defRPr/>
            </a:pPr>
            <a:endParaRPr lang="en-US"/>
          </a:p>
        </c:txPr>
        <c:crossAx val="191306368"/>
        <c:crosses val="autoZero"/>
        <c:lblAlgn val="ctr"/>
        <c:lblOffset val="100"/>
      </c:catAx>
      <c:valAx>
        <c:axId val="191306368"/>
        <c:scaling>
          <c:orientation val="minMax"/>
          <c:max val="0.70000000000000018"/>
        </c:scaling>
        <c:axPos val="l"/>
        <c:majorGridlines/>
        <c:numFmt formatCode="0%" sourceLinked="1"/>
        <c:majorTickMark val="none"/>
        <c:tickLblPos val="nextTo"/>
        <c:spPr>
          <a:ln w="9525">
            <a:noFill/>
          </a:ln>
        </c:spPr>
        <c:crossAx val="191304832"/>
        <c:crosses val="autoZero"/>
        <c:crossBetween val="between"/>
      </c:valAx>
      <c:valAx>
        <c:axId val="191308160"/>
        <c:scaling>
          <c:orientation val="minMax"/>
        </c:scaling>
        <c:axPos val="r"/>
        <c:numFmt formatCode="#,##0" sourceLinked="1"/>
        <c:tickLblPos val="nextTo"/>
        <c:crossAx val="191309696"/>
        <c:crosses val="max"/>
        <c:crossBetween val="between"/>
      </c:valAx>
      <c:dateAx>
        <c:axId val="191309696"/>
        <c:scaling>
          <c:orientation val="minMax"/>
        </c:scaling>
        <c:delete val="1"/>
        <c:axPos val="b"/>
        <c:numFmt formatCode="dd\-mmm" sourceLinked="1"/>
        <c:tickLblPos val="none"/>
        <c:crossAx val="19130816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29"/>
  <sheetViews>
    <sheetView topLeftCell="A34" zoomScaleNormal="100" workbookViewId="0">
      <selection activeCell="E57" sqref="E57"/>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9" spans="1:8">
      <c r="A59" t="s">
        <v>23</v>
      </c>
      <c r="B59" s="21">
        <v>43898</v>
      </c>
      <c r="C59" s="2">
        <v>4509</v>
      </c>
      <c r="D59" s="2">
        <v>99</v>
      </c>
      <c r="E59" s="2">
        <v>0</v>
      </c>
      <c r="F59" s="2">
        <v>0</v>
      </c>
      <c r="H59" s="12" t="s">
        <v>12</v>
      </c>
    </row>
    <row r="60" spans="1:8">
      <c r="A60" t="s">
        <v>23</v>
      </c>
      <c r="B60" s="21">
        <v>43899</v>
      </c>
      <c r="C60" s="2">
        <v>4734</v>
      </c>
      <c r="D60" s="2">
        <v>131</v>
      </c>
      <c r="E60">
        <v>0</v>
      </c>
      <c r="F60" s="2">
        <v>2</v>
      </c>
    </row>
    <row r="61" spans="1:8">
      <c r="A61" t="s">
        <v>23</v>
      </c>
      <c r="B61" s="21">
        <v>43900</v>
      </c>
      <c r="C61" s="2">
        <v>5026</v>
      </c>
      <c r="D61" s="2">
        <v>182</v>
      </c>
      <c r="E61">
        <v>0</v>
      </c>
    </row>
    <row r="62" spans="1:8">
      <c r="A62" t="s">
        <v>23</v>
      </c>
      <c r="B62" s="21">
        <v>43901</v>
      </c>
      <c r="C62" s="2">
        <v>5362</v>
      </c>
      <c r="D62" s="2">
        <v>246</v>
      </c>
      <c r="E62">
        <v>0</v>
      </c>
    </row>
    <row r="63" spans="1:8">
      <c r="A63" t="s">
        <v>23</v>
      </c>
      <c r="B63" s="21">
        <v>43902</v>
      </c>
      <c r="C63" s="2">
        <v>5869</v>
      </c>
      <c r="D63" s="2">
        <v>361</v>
      </c>
      <c r="E63">
        <v>1</v>
      </c>
    </row>
    <row r="64" spans="1:8">
      <c r="A64" t="s">
        <v>23</v>
      </c>
      <c r="B64" s="21">
        <v>43903</v>
      </c>
      <c r="C64" s="2">
        <v>6582</v>
      </c>
      <c r="D64" s="2">
        <v>504</v>
      </c>
      <c r="E64">
        <v>1</v>
      </c>
    </row>
    <row r="65" spans="1:5">
      <c r="A65" t="s">
        <v>23</v>
      </c>
      <c r="B65" s="21">
        <v>43904</v>
      </c>
      <c r="C65" s="2">
        <v>7467</v>
      </c>
      <c r="D65" s="2">
        <v>655</v>
      </c>
      <c r="E65">
        <v>1</v>
      </c>
    </row>
    <row r="66" spans="1:5">
      <c r="A66" t="s">
        <v>23</v>
      </c>
      <c r="B66" s="21">
        <v>43905</v>
      </c>
      <c r="C66" s="2">
        <v>8167</v>
      </c>
      <c r="D66" s="2">
        <v>860</v>
      </c>
      <c r="E66">
        <v>1</v>
      </c>
    </row>
    <row r="67" spans="1:5">
      <c r="A67" t="s">
        <v>23</v>
      </c>
      <c r="B67" s="21">
        <v>43906</v>
      </c>
      <c r="C67" s="2">
        <v>8490</v>
      </c>
      <c r="D67" s="2">
        <v>1016</v>
      </c>
      <c r="E67">
        <v>3</v>
      </c>
    </row>
    <row r="68" spans="1:5">
      <c r="A68" t="s">
        <v>23</v>
      </c>
      <c r="B68" s="21">
        <v>43907</v>
      </c>
      <c r="C68" s="2">
        <v>10278</v>
      </c>
      <c r="D68" s="2">
        <v>1332</v>
      </c>
      <c r="E68">
        <v>3</v>
      </c>
    </row>
    <row r="69" spans="1:5">
      <c r="A69" t="s">
        <v>23</v>
      </c>
      <c r="B69" s="21">
        <v>43908</v>
      </c>
      <c r="C69" s="2">
        <v>11977</v>
      </c>
      <c r="D69" s="2">
        <v>1646</v>
      </c>
      <c r="E69">
        <v>4</v>
      </c>
    </row>
    <row r="70" spans="1:5">
      <c r="A70" t="s">
        <v>23</v>
      </c>
      <c r="B70" s="21">
        <v>43909</v>
      </c>
      <c r="C70" s="2">
        <v>13724</v>
      </c>
      <c r="D70" s="2">
        <v>2013</v>
      </c>
      <c r="E70">
        <v>6</v>
      </c>
    </row>
    <row r="71" spans="1:5">
      <c r="A71" t="s">
        <v>23</v>
      </c>
      <c r="B71" s="21">
        <v>43910</v>
      </c>
      <c r="C71" s="2">
        <v>15613</v>
      </c>
      <c r="D71" s="2">
        <v>2388</v>
      </c>
      <c r="E71">
        <v>6</v>
      </c>
    </row>
    <row r="72" spans="1:5">
      <c r="A72" t="s">
        <v>23</v>
      </c>
      <c r="B72" s="21">
        <v>43911</v>
      </c>
      <c r="C72" s="2">
        <v>18545</v>
      </c>
      <c r="D72" s="2">
        <v>2814</v>
      </c>
      <c r="E72">
        <v>8</v>
      </c>
    </row>
    <row r="73" spans="1:5">
      <c r="A73" t="s">
        <v>23</v>
      </c>
      <c r="B73" s="21">
        <v>43912</v>
      </c>
      <c r="C73" s="2">
        <v>21368</v>
      </c>
      <c r="D73" s="2">
        <v>3244</v>
      </c>
      <c r="E73">
        <v>16</v>
      </c>
    </row>
    <row r="74" spans="1:5">
      <c r="A74" t="s">
        <v>23</v>
      </c>
      <c r="B74" s="21">
        <v>43913</v>
      </c>
      <c r="C74" s="2">
        <v>23429</v>
      </c>
      <c r="D74" s="2">
        <v>3924</v>
      </c>
      <c r="E74">
        <v>21</v>
      </c>
    </row>
    <row r="75" spans="1:5">
      <c r="A75" t="s">
        <v>23</v>
      </c>
      <c r="B75" s="21">
        <v>43914</v>
      </c>
      <c r="C75" s="2">
        <v>28391</v>
      </c>
      <c r="D75" s="3">
        <v>4876</v>
      </c>
      <c r="E75">
        <v>28</v>
      </c>
    </row>
    <row r="76" spans="1:5">
      <c r="A76" t="s">
        <v>23</v>
      </c>
      <c r="B76" s="21">
        <v>43915</v>
      </c>
      <c r="C76" s="2">
        <v>32407</v>
      </c>
      <c r="D76" s="2">
        <v>5560</v>
      </c>
      <c r="E76">
        <v>31</v>
      </c>
    </row>
    <row r="77" spans="1:5">
      <c r="A77" t="s">
        <v>23</v>
      </c>
      <c r="B77" s="21">
        <v>43916</v>
      </c>
      <c r="C77" s="2">
        <v>35995</v>
      </c>
      <c r="D77" s="2">
        <v>6398</v>
      </c>
      <c r="E77">
        <v>49</v>
      </c>
    </row>
    <row r="78" spans="1:5">
      <c r="A78" t="s">
        <v>23</v>
      </c>
      <c r="B78" s="21">
        <v>43917</v>
      </c>
      <c r="C78" s="2">
        <v>39552</v>
      </c>
      <c r="D78" s="2">
        <v>7399</v>
      </c>
      <c r="E78">
        <v>58</v>
      </c>
    </row>
    <row r="79" spans="1:5">
      <c r="A79" t="s">
        <v>23</v>
      </c>
      <c r="B79" s="21">
        <v>43918</v>
      </c>
      <c r="C79" s="2">
        <v>42750</v>
      </c>
      <c r="D79" s="2">
        <v>7995</v>
      </c>
      <c r="E79">
        <v>68</v>
      </c>
    </row>
    <row r="80" spans="1:5">
      <c r="A80" t="s">
        <v>23</v>
      </c>
      <c r="B80" s="21">
        <v>43919</v>
      </c>
      <c r="C80" s="2">
        <v>46441</v>
      </c>
      <c r="D80" s="2">
        <v>8636</v>
      </c>
      <c r="E80">
        <v>86</v>
      </c>
    </row>
    <row r="81" spans="1:8">
      <c r="A81" t="s">
        <v>23</v>
      </c>
      <c r="B81" s="21">
        <v>43920</v>
      </c>
      <c r="C81" s="2">
        <v>49455</v>
      </c>
      <c r="D81" s="2">
        <v>9377</v>
      </c>
      <c r="E81" s="2">
        <v>108</v>
      </c>
      <c r="F81" s="2">
        <v>636</v>
      </c>
    </row>
    <row r="82" spans="1:8">
      <c r="A82" t="s">
        <v>23</v>
      </c>
      <c r="B82" s="21">
        <v>43921</v>
      </c>
      <c r="C82" s="2">
        <v>52344</v>
      </c>
      <c r="D82" s="2">
        <v>9974</v>
      </c>
      <c r="E82" s="2">
        <v>128</v>
      </c>
      <c r="F82" s="2">
        <v>1095</v>
      </c>
    </row>
    <row r="83" spans="1:8">
      <c r="A83" t="s">
        <v>23</v>
      </c>
      <c r="B83" s="21">
        <v>43922</v>
      </c>
      <c r="C83" s="2">
        <v>55863</v>
      </c>
      <c r="D83" s="2">
        <v>10482</v>
      </c>
      <c r="E83" s="2">
        <v>146</v>
      </c>
      <c r="F83" s="2">
        <v>1436</v>
      </c>
    </row>
    <row r="84" spans="1:8">
      <c r="A84" t="s">
        <v>23</v>
      </c>
      <c r="B84" s="21">
        <v>43923</v>
      </c>
      <c r="C84" s="2">
        <v>92190</v>
      </c>
      <c r="D84" s="2">
        <v>10967</v>
      </c>
      <c r="E84" s="2">
        <v>158</v>
      </c>
      <c r="F84" s="2">
        <v>1749</v>
      </c>
      <c r="H84" t="s">
        <v>25</v>
      </c>
    </row>
    <row r="85" spans="1:8">
      <c r="A85" t="s">
        <v>23</v>
      </c>
      <c r="B85" s="21">
        <v>43924</v>
      </c>
      <c r="C85" s="2">
        <v>98343</v>
      </c>
      <c r="D85" s="2">
        <v>11383</v>
      </c>
      <c r="E85" s="2">
        <v>168</v>
      </c>
      <c r="F85" s="2">
        <v>2022</v>
      </c>
    </row>
    <row r="86" spans="1:8">
      <c r="A86" t="s">
        <v>23</v>
      </c>
      <c r="B86" s="21">
        <v>43925</v>
      </c>
      <c r="C86" s="2">
        <v>104134</v>
      </c>
      <c r="D86" s="2">
        <v>11665</v>
      </c>
      <c r="E86" s="2">
        <v>186</v>
      </c>
      <c r="F86" s="2">
        <v>2507</v>
      </c>
    </row>
    <row r="87" spans="1:8">
      <c r="A87" t="s">
        <v>23</v>
      </c>
      <c r="B87" s="21">
        <v>43926</v>
      </c>
      <c r="C87" s="2">
        <v>108416</v>
      </c>
      <c r="D87" s="2">
        <v>11907</v>
      </c>
      <c r="E87" s="2">
        <v>204</v>
      </c>
      <c r="F87" s="2">
        <v>2998</v>
      </c>
    </row>
    <row r="88" spans="1:8">
      <c r="A88" t="s">
        <v>23</v>
      </c>
      <c r="B88" s="21">
        <v>43927</v>
      </c>
      <c r="C88" s="2">
        <v>111296</v>
      </c>
      <c r="D88" s="2">
        <v>12206</v>
      </c>
      <c r="E88" s="2">
        <v>220</v>
      </c>
      <c r="F88" s="2">
        <v>3463</v>
      </c>
    </row>
    <row r="89" spans="1:8">
      <c r="A89" t="s">
        <v>23</v>
      </c>
      <c r="B89" s="21">
        <v>43928</v>
      </c>
      <c r="C89" s="2">
        <v>115235</v>
      </c>
      <c r="D89" s="2">
        <v>12519</v>
      </c>
      <c r="E89" s="2">
        <v>243</v>
      </c>
      <c r="F89" s="2">
        <v>4046</v>
      </c>
    </row>
    <row r="90" spans="1:8">
      <c r="A90" t="s">
        <v>23</v>
      </c>
      <c r="B90" s="21">
        <v>43929</v>
      </c>
      <c r="C90" s="2">
        <v>120755</v>
      </c>
      <c r="D90" s="2">
        <v>12852</v>
      </c>
      <c r="E90" s="2">
        <v>273</v>
      </c>
      <c r="F90" s="2">
        <v>4512</v>
      </c>
    </row>
    <row r="91" spans="1:8">
      <c r="A91" t="s">
        <v>23</v>
      </c>
      <c r="B91" s="21">
        <v>43930</v>
      </c>
      <c r="C91" s="2">
        <v>126287</v>
      </c>
      <c r="D91" s="2">
        <v>13138</v>
      </c>
      <c r="E91" s="2">
        <v>295</v>
      </c>
      <c r="F91" s="2">
        <v>5240</v>
      </c>
    </row>
    <row r="92" spans="1:8">
      <c r="A92" t="s">
        <v>23</v>
      </c>
      <c r="B92" s="21">
        <v>43931</v>
      </c>
      <c r="C92" s="2">
        <v>134743</v>
      </c>
      <c r="D92" s="2">
        <v>13492</v>
      </c>
      <c r="E92" s="2">
        <v>319</v>
      </c>
      <c r="F92" s="2">
        <v>5064</v>
      </c>
    </row>
    <row r="93" spans="1:8">
      <c r="A93" t="s">
        <v>23</v>
      </c>
      <c r="B93" s="21">
        <v>43932</v>
      </c>
      <c r="C93" s="2">
        <v>140975</v>
      </c>
      <c r="D93" s="2">
        <v>13776</v>
      </c>
      <c r="E93" s="2">
        <v>337</v>
      </c>
      <c r="F93" s="2">
        <v>6604</v>
      </c>
    </row>
    <row r="94" spans="1:8">
      <c r="A94" t="s">
        <v>23</v>
      </c>
      <c r="B94" s="21">
        <v>43933</v>
      </c>
      <c r="C94" s="2">
        <v>144877</v>
      </c>
      <c r="D94" s="2">
        <v>13945</v>
      </c>
      <c r="E94" s="2">
        <v>350</v>
      </c>
      <c r="F94" s="2">
        <v>6987</v>
      </c>
      <c r="H94" t="s">
        <v>26</v>
      </c>
    </row>
    <row r="95" spans="1:8">
      <c r="A95" t="s">
        <v>23</v>
      </c>
      <c r="B95" s="21">
        <v>43934</v>
      </c>
      <c r="C95" s="2">
        <v>148412</v>
      </c>
      <c r="D95" s="2">
        <v>13999</v>
      </c>
      <c r="E95" s="2">
        <v>368</v>
      </c>
      <c r="F95" s="2">
        <v>7343</v>
      </c>
    </row>
    <row r="96" spans="1:8">
      <c r="A96" t="s">
        <v>23</v>
      </c>
      <c r="B96" s="21">
        <v>43935</v>
      </c>
      <c r="C96" s="2">
        <v>151796</v>
      </c>
      <c r="D96" s="2">
        <v>14159</v>
      </c>
      <c r="E96" s="2">
        <v>384</v>
      </c>
      <c r="F96" s="2">
        <v>7633</v>
      </c>
    </row>
    <row r="97" spans="1:8">
      <c r="A97" t="s">
        <v>23</v>
      </c>
      <c r="B97" s="21">
        <v>43936</v>
      </c>
      <c r="C97" s="2">
        <v>156801</v>
      </c>
      <c r="D97" s="2">
        <v>14321</v>
      </c>
      <c r="E97" s="2">
        <v>393</v>
      </c>
      <c r="F97" s="2">
        <v>8098</v>
      </c>
    </row>
    <row r="98" spans="1:8">
      <c r="A98" t="s">
        <v>23</v>
      </c>
      <c r="B98" s="21">
        <v>43937</v>
      </c>
      <c r="C98" s="2">
        <v>162816</v>
      </c>
      <c r="D98" s="2">
        <v>14451</v>
      </c>
      <c r="E98" s="2">
        <v>410</v>
      </c>
      <c r="F98" s="2">
        <v>8986</v>
      </c>
    </row>
    <row r="99" spans="1:8">
      <c r="A99" t="s">
        <v>23</v>
      </c>
      <c r="B99" s="21">
        <v>43938</v>
      </c>
      <c r="C99" s="2">
        <v>169272</v>
      </c>
      <c r="D99" s="2">
        <v>14553</v>
      </c>
      <c r="E99" s="2">
        <v>431</v>
      </c>
      <c r="F99" s="2">
        <v>9704</v>
      </c>
    </row>
    <row r="100" spans="1:8">
      <c r="A100" t="s">
        <v>23</v>
      </c>
      <c r="B100" s="21">
        <v>43939</v>
      </c>
      <c r="C100" s="2">
        <v>175932</v>
      </c>
      <c r="D100" s="2">
        <v>14637</v>
      </c>
      <c r="E100" s="2">
        <v>443</v>
      </c>
      <c r="F100" s="2">
        <v>10214</v>
      </c>
    </row>
    <row r="101" spans="1:8">
      <c r="A101" t="s">
        <v>23</v>
      </c>
      <c r="B101" s="21">
        <v>43940</v>
      </c>
      <c r="C101" s="2">
        <v>179243</v>
      </c>
      <c r="D101" s="2">
        <v>14696</v>
      </c>
      <c r="E101" s="2">
        <v>452</v>
      </c>
      <c r="F101" s="2">
        <v>10501</v>
      </c>
    </row>
    <row r="102" spans="1:8">
      <c r="A102" t="s">
        <v>23</v>
      </c>
      <c r="B102" s="21">
        <v>43941</v>
      </c>
      <c r="C102" s="2">
        <v>182949</v>
      </c>
      <c r="D102" s="2">
        <v>14755</v>
      </c>
      <c r="E102" s="2">
        <v>470</v>
      </c>
      <c r="F102" s="2">
        <v>10631</v>
      </c>
    </row>
    <row r="103" spans="1:8">
      <c r="A103" t="s">
        <v>23</v>
      </c>
      <c r="B103" s="21">
        <v>43942</v>
      </c>
      <c r="C103" s="2">
        <v>189018</v>
      </c>
      <c r="D103" s="2">
        <v>14810</v>
      </c>
      <c r="E103" s="2">
        <v>491</v>
      </c>
      <c r="F103" s="2">
        <v>10971</v>
      </c>
    </row>
    <row r="104" spans="1:8">
      <c r="A104" t="s">
        <v>23</v>
      </c>
      <c r="B104" s="21">
        <v>43943</v>
      </c>
      <c r="C104" s="2">
        <v>201794</v>
      </c>
      <c r="D104" s="2">
        <v>14889</v>
      </c>
      <c r="E104" s="2">
        <v>510</v>
      </c>
      <c r="F104" s="2">
        <v>11328</v>
      </c>
    </row>
    <row r="105" spans="1:8">
      <c r="A105" t="s">
        <v>23</v>
      </c>
      <c r="B105" s="21">
        <v>43944</v>
      </c>
      <c r="C105" s="2">
        <v>205835</v>
      </c>
      <c r="D105" s="2">
        <v>14963</v>
      </c>
      <c r="E105" s="2">
        <v>522</v>
      </c>
      <c r="F105" s="2">
        <v>11694</v>
      </c>
    </row>
    <row r="106" spans="1:8">
      <c r="A106" t="s">
        <v>23</v>
      </c>
      <c r="B106" s="21">
        <v>43945</v>
      </c>
      <c r="C106" s="2">
        <v>212686</v>
      </c>
      <c r="D106" s="2">
        <v>15038</v>
      </c>
      <c r="E106" s="2">
        <v>530</v>
      </c>
      <c r="F106" s="2">
        <v>11872</v>
      </c>
    </row>
    <row r="107" spans="1:8">
      <c r="A107" t="s">
        <v>23</v>
      </c>
      <c r="B107" s="21">
        <v>43946</v>
      </c>
      <c r="C107" s="2">
        <v>221089</v>
      </c>
      <c r="D107" s="2">
        <v>15069</v>
      </c>
      <c r="E107" s="2">
        <v>536</v>
      </c>
      <c r="F107" s="2">
        <v>12103</v>
      </c>
    </row>
    <row r="108" spans="1:8">
      <c r="A108" t="s">
        <v>23</v>
      </c>
      <c r="B108" s="21">
        <v>43947</v>
      </c>
      <c r="C108" s="2">
        <v>227631</v>
      </c>
      <c r="D108" s="2">
        <v>15175</v>
      </c>
      <c r="E108" s="2">
        <v>542</v>
      </c>
      <c r="F108" s="2">
        <v>12282</v>
      </c>
    </row>
    <row r="111" spans="1:8">
      <c r="A111" t="s">
        <v>24</v>
      </c>
      <c r="B111" s="21">
        <v>43885</v>
      </c>
      <c r="C111" s="2">
        <v>4324</v>
      </c>
      <c r="D111" s="2">
        <v>229</v>
      </c>
      <c r="E111" s="2">
        <v>7</v>
      </c>
      <c r="H111" s="12" t="s">
        <v>16</v>
      </c>
    </row>
    <row r="112" spans="1:8">
      <c r="A112" t="s">
        <v>24</v>
      </c>
      <c r="B112" s="21">
        <v>43886</v>
      </c>
      <c r="C112" s="2">
        <v>8623</v>
      </c>
      <c r="D112" s="2">
        <v>322</v>
      </c>
      <c r="E112" s="2">
        <v>10</v>
      </c>
    </row>
    <row r="113" spans="1:5">
      <c r="A113" t="s">
        <v>24</v>
      </c>
      <c r="B113" s="21">
        <v>43887</v>
      </c>
      <c r="C113" s="2">
        <v>9587</v>
      </c>
      <c r="D113" s="2">
        <v>400</v>
      </c>
      <c r="E113" s="2">
        <v>12</v>
      </c>
    </row>
    <row r="114" spans="1:5">
      <c r="A114" t="s">
        <v>24</v>
      </c>
      <c r="B114" s="21">
        <v>43888</v>
      </c>
      <c r="C114" s="2">
        <v>12014</v>
      </c>
      <c r="D114" s="2">
        <v>650</v>
      </c>
      <c r="E114" s="2">
        <v>17</v>
      </c>
    </row>
    <row r="115" spans="1:5">
      <c r="A115" t="s">
        <v>24</v>
      </c>
      <c r="B115" s="21">
        <v>43889</v>
      </c>
      <c r="C115" s="2">
        <v>15695</v>
      </c>
      <c r="D115" s="2">
        <v>888</v>
      </c>
      <c r="E115" s="2">
        <v>21</v>
      </c>
    </row>
    <row r="116" spans="1:5">
      <c r="A116" t="s">
        <v>24</v>
      </c>
      <c r="B116" s="21">
        <v>43890</v>
      </c>
      <c r="C116" s="2">
        <v>18661</v>
      </c>
      <c r="D116" s="2">
        <v>1128</v>
      </c>
      <c r="E116" s="2">
        <v>29</v>
      </c>
    </row>
    <row r="117" spans="1:5">
      <c r="A117" t="s">
        <v>24</v>
      </c>
      <c r="B117" s="21">
        <v>43891</v>
      </c>
      <c r="C117" s="2">
        <v>21127</v>
      </c>
      <c r="D117" s="2">
        <v>1694</v>
      </c>
      <c r="E117" s="2">
        <v>34</v>
      </c>
    </row>
    <row r="118" spans="1:5">
      <c r="A118" t="s">
        <v>24</v>
      </c>
      <c r="B118" s="21">
        <v>43892</v>
      </c>
      <c r="C118" s="2">
        <v>23345</v>
      </c>
      <c r="D118" s="2">
        <v>2036</v>
      </c>
      <c r="E118" s="2">
        <v>52</v>
      </c>
    </row>
    <row r="119" spans="1:5">
      <c r="A119" t="s">
        <v>24</v>
      </c>
      <c r="B119" s="21">
        <v>43893</v>
      </c>
      <c r="C119" s="2">
        <v>25856</v>
      </c>
      <c r="D119" s="2">
        <v>2502</v>
      </c>
      <c r="E119" s="2">
        <v>79</v>
      </c>
    </row>
    <row r="120" spans="1:5">
      <c r="A120" t="s">
        <v>24</v>
      </c>
      <c r="B120" s="21">
        <v>43894</v>
      </c>
      <c r="C120" s="2">
        <v>29837</v>
      </c>
      <c r="D120" s="2">
        <v>3089</v>
      </c>
      <c r="E120" s="2">
        <v>107</v>
      </c>
    </row>
    <row r="121" spans="1:5">
      <c r="A121" t="s">
        <v>24</v>
      </c>
      <c r="B121" s="21">
        <v>43895</v>
      </c>
      <c r="C121" s="2">
        <v>32362</v>
      </c>
      <c r="D121" s="2">
        <v>3858</v>
      </c>
      <c r="E121" s="2">
        <v>148</v>
      </c>
    </row>
    <row r="122" spans="1:5">
      <c r="A122" t="s">
        <v>24</v>
      </c>
      <c r="B122" s="21">
        <v>43896</v>
      </c>
      <c r="C122" s="2">
        <v>36359</v>
      </c>
      <c r="D122" s="2">
        <v>4636</v>
      </c>
      <c r="E122" s="2">
        <v>197</v>
      </c>
    </row>
    <row r="123" spans="1:5">
      <c r="A123" t="s">
        <v>24</v>
      </c>
      <c r="B123" s="21">
        <v>43897</v>
      </c>
      <c r="C123" s="2">
        <v>42062</v>
      </c>
      <c r="D123" s="2">
        <v>5883</v>
      </c>
      <c r="E123" s="2">
        <v>233</v>
      </c>
    </row>
    <row r="124" spans="1:5">
      <c r="A124" t="s">
        <v>24</v>
      </c>
      <c r="B124" s="21">
        <v>43898</v>
      </c>
      <c r="C124" s="2">
        <v>49937</v>
      </c>
      <c r="D124" s="2">
        <v>7375</v>
      </c>
      <c r="E124" s="2">
        <v>366</v>
      </c>
    </row>
    <row r="125" spans="1:5">
      <c r="A125" t="s">
        <v>24</v>
      </c>
      <c r="B125" s="21">
        <v>43899</v>
      </c>
      <c r="C125" s="2">
        <v>53826</v>
      </c>
      <c r="D125" s="2">
        <v>9172</v>
      </c>
      <c r="E125" s="2">
        <v>463</v>
      </c>
    </row>
    <row r="126" spans="1:5">
      <c r="A126" t="s">
        <v>24</v>
      </c>
      <c r="B126" s="21">
        <v>43900</v>
      </c>
      <c r="C126" s="2">
        <v>60761</v>
      </c>
      <c r="D126" s="2">
        <v>10149</v>
      </c>
      <c r="E126" s="2">
        <v>631</v>
      </c>
    </row>
    <row r="127" spans="1:5">
      <c r="A127" t="s">
        <v>24</v>
      </c>
      <c r="B127" s="21">
        <v>43901</v>
      </c>
      <c r="C127" s="2">
        <v>73154</v>
      </c>
      <c r="D127" s="2">
        <v>12462</v>
      </c>
      <c r="E127" s="2">
        <v>827</v>
      </c>
    </row>
    <row r="128" spans="1:5">
      <c r="A128" t="s">
        <v>24</v>
      </c>
      <c r="B128" s="21">
        <v>43902</v>
      </c>
      <c r="C128" s="2">
        <v>86011</v>
      </c>
      <c r="D128" s="2">
        <v>15113</v>
      </c>
      <c r="E128" s="2">
        <v>1016</v>
      </c>
    </row>
    <row r="129" spans="1:5">
      <c r="A129" t="s">
        <v>24</v>
      </c>
      <c r="B129" s="21">
        <v>43903</v>
      </c>
      <c r="C129" s="2">
        <v>97488</v>
      </c>
      <c r="D129" s="2">
        <v>17660</v>
      </c>
      <c r="E129" s="2">
        <v>1266</v>
      </c>
    </row>
    <row r="130" spans="1:5">
      <c r="A130" t="s">
        <v>24</v>
      </c>
      <c r="B130" s="21">
        <v>43904</v>
      </c>
      <c r="C130" s="2">
        <v>109170</v>
      </c>
      <c r="D130" s="2">
        <v>21157</v>
      </c>
      <c r="E130" s="2">
        <v>1441</v>
      </c>
    </row>
    <row r="131" spans="1:5">
      <c r="A131" t="s">
        <v>24</v>
      </c>
      <c r="B131" s="21">
        <v>43905</v>
      </c>
      <c r="C131" s="2">
        <v>124899</v>
      </c>
      <c r="D131" s="2">
        <v>24747</v>
      </c>
      <c r="E131" s="2">
        <v>1809</v>
      </c>
    </row>
    <row r="132" spans="1:5">
      <c r="A132" t="s">
        <v>24</v>
      </c>
      <c r="B132" s="21">
        <v>43906</v>
      </c>
      <c r="C132" s="2">
        <v>137962</v>
      </c>
      <c r="D132" s="2">
        <v>27980</v>
      </c>
      <c r="E132" s="2">
        <v>2158</v>
      </c>
    </row>
    <row r="133" spans="1:5">
      <c r="A133" t="s">
        <v>24</v>
      </c>
      <c r="B133" s="21">
        <v>43907</v>
      </c>
      <c r="C133" s="2">
        <v>148657</v>
      </c>
      <c r="D133" s="2">
        <v>31506</v>
      </c>
      <c r="E133" s="2">
        <v>2503</v>
      </c>
    </row>
    <row r="134" spans="1:5">
      <c r="A134" t="s">
        <v>24</v>
      </c>
      <c r="B134" s="21">
        <v>43908</v>
      </c>
      <c r="C134" s="2">
        <v>165541</v>
      </c>
      <c r="D134" s="2">
        <v>35713</v>
      </c>
      <c r="E134" s="2">
        <v>2978</v>
      </c>
    </row>
    <row r="135" spans="1:5">
      <c r="A135" t="s">
        <v>24</v>
      </c>
      <c r="B135" s="21">
        <v>43909</v>
      </c>
      <c r="C135" s="2">
        <v>182777</v>
      </c>
      <c r="D135" s="2">
        <v>41035</v>
      </c>
      <c r="E135" s="2">
        <v>3405</v>
      </c>
    </row>
    <row r="136" spans="1:5">
      <c r="A136" t="s">
        <v>24</v>
      </c>
      <c r="B136" s="21">
        <v>43910</v>
      </c>
      <c r="C136" s="2">
        <v>206886</v>
      </c>
      <c r="D136" s="2">
        <v>47021</v>
      </c>
      <c r="E136" s="2">
        <v>4032</v>
      </c>
    </row>
    <row r="137" spans="1:5">
      <c r="A137" t="s">
        <v>24</v>
      </c>
      <c r="B137" s="21">
        <v>43911</v>
      </c>
      <c r="C137" s="2">
        <v>233222</v>
      </c>
      <c r="D137" s="2">
        <v>53578</v>
      </c>
      <c r="E137" s="2">
        <v>4825</v>
      </c>
    </row>
    <row r="138" spans="1:5">
      <c r="A138" t="s">
        <v>24</v>
      </c>
      <c r="B138" s="21">
        <v>43912</v>
      </c>
      <c r="C138" s="2">
        <v>258402</v>
      </c>
      <c r="D138" s="2">
        <v>59138</v>
      </c>
      <c r="E138" s="2">
        <v>5476</v>
      </c>
    </row>
    <row r="139" spans="1:5">
      <c r="A139" t="s">
        <v>24</v>
      </c>
      <c r="B139" s="21">
        <v>43913</v>
      </c>
      <c r="C139" s="2">
        <v>275468</v>
      </c>
      <c r="D139" s="2">
        <v>63927</v>
      </c>
      <c r="E139" s="2">
        <v>6077</v>
      </c>
    </row>
    <row r="140" spans="1:5">
      <c r="A140" t="s">
        <v>24</v>
      </c>
      <c r="B140" s="21">
        <v>43914</v>
      </c>
      <c r="C140" s="2">
        <v>296964</v>
      </c>
      <c r="D140" s="2">
        <v>69176</v>
      </c>
      <c r="E140" s="2">
        <v>6820</v>
      </c>
    </row>
    <row r="141" spans="1:5">
      <c r="A141" t="s">
        <v>24</v>
      </c>
      <c r="B141" s="21">
        <v>43915</v>
      </c>
      <c r="C141" s="2">
        <v>324445</v>
      </c>
      <c r="D141" s="2">
        <v>74386</v>
      </c>
      <c r="E141" s="2">
        <v>7503</v>
      </c>
    </row>
    <row r="142" spans="1:5">
      <c r="A142" t="s">
        <v>24</v>
      </c>
      <c r="B142" s="21">
        <v>43916</v>
      </c>
      <c r="C142" s="2">
        <v>361060</v>
      </c>
      <c r="D142" s="2">
        <v>80539</v>
      </c>
      <c r="E142" s="2">
        <v>8165</v>
      </c>
    </row>
    <row r="143" spans="1:5">
      <c r="A143" t="s">
        <v>24</v>
      </c>
      <c r="B143" s="21">
        <v>43917</v>
      </c>
      <c r="C143" s="2">
        <v>394079</v>
      </c>
      <c r="D143" s="2">
        <v>86498</v>
      </c>
      <c r="E143" s="2">
        <v>9134</v>
      </c>
    </row>
    <row r="144" spans="1:5">
      <c r="A144" t="s">
        <v>24</v>
      </c>
      <c r="B144" s="21">
        <v>43918</v>
      </c>
      <c r="C144" s="2">
        <v>429526</v>
      </c>
      <c r="D144" s="2">
        <v>92472</v>
      </c>
      <c r="E144" s="2">
        <v>10023</v>
      </c>
    </row>
    <row r="145" spans="1:5">
      <c r="A145" t="s">
        <v>24</v>
      </c>
      <c r="B145" s="21">
        <v>43919</v>
      </c>
      <c r="C145" s="2">
        <v>454030</v>
      </c>
      <c r="D145" s="2">
        <v>97689</v>
      </c>
      <c r="E145" s="2">
        <v>10779</v>
      </c>
    </row>
    <row r="146" spans="1:5">
      <c r="A146" t="s">
        <v>24</v>
      </c>
      <c r="B146" s="21">
        <v>43920</v>
      </c>
      <c r="C146" s="2">
        <v>477359</v>
      </c>
      <c r="D146" s="2">
        <v>101739</v>
      </c>
      <c r="E146" s="2">
        <v>11591</v>
      </c>
    </row>
    <row r="147" spans="1:5">
      <c r="A147" t="s">
        <v>24</v>
      </c>
      <c r="B147" s="21">
        <v>43921</v>
      </c>
      <c r="C147" s="2">
        <v>506968</v>
      </c>
      <c r="D147" s="2">
        <v>105972</v>
      </c>
      <c r="E147" s="2">
        <v>12428</v>
      </c>
    </row>
    <row r="148" spans="1:5">
      <c r="A148" t="s">
        <v>24</v>
      </c>
      <c r="B148" s="21">
        <v>43922</v>
      </c>
      <c r="C148" s="2">
        <v>541423</v>
      </c>
      <c r="D148" s="2">
        <v>110574</v>
      </c>
      <c r="E148" s="2">
        <v>13155</v>
      </c>
    </row>
    <row r="149" spans="1:5">
      <c r="A149" t="s">
        <v>24</v>
      </c>
      <c r="B149" s="21">
        <v>43923</v>
      </c>
      <c r="C149" s="2">
        <v>581232</v>
      </c>
      <c r="D149" s="2">
        <v>115242</v>
      </c>
      <c r="E149" s="2">
        <v>13915</v>
      </c>
    </row>
    <row r="150" spans="1:5">
      <c r="A150" t="s">
        <v>24</v>
      </c>
      <c r="B150" s="21">
        <v>43924</v>
      </c>
      <c r="C150" s="2">
        <v>619849</v>
      </c>
      <c r="D150" s="2">
        <v>119827</v>
      </c>
      <c r="E150" s="2">
        <v>14681</v>
      </c>
    </row>
    <row r="151" spans="1:5">
      <c r="A151" t="s">
        <v>24</v>
      </c>
      <c r="B151" s="21">
        <v>43925</v>
      </c>
      <c r="C151" s="2">
        <v>657224</v>
      </c>
      <c r="D151" s="2">
        <v>124632</v>
      </c>
      <c r="E151" s="2">
        <v>15362</v>
      </c>
    </row>
    <row r="152" spans="1:5">
      <c r="A152" t="s">
        <v>24</v>
      </c>
      <c r="B152" s="21">
        <v>43926</v>
      </c>
      <c r="C152" s="2">
        <v>691461</v>
      </c>
      <c r="D152" s="2">
        <v>128948</v>
      </c>
      <c r="E152" s="2">
        <v>15887</v>
      </c>
    </row>
    <row r="153" spans="1:5">
      <c r="A153" t="s">
        <v>24</v>
      </c>
      <c r="B153" s="21">
        <v>43927</v>
      </c>
      <c r="C153" s="2">
        <v>721732</v>
      </c>
      <c r="D153" s="2">
        <v>132547</v>
      </c>
      <c r="E153" s="2">
        <v>16523</v>
      </c>
    </row>
    <row r="154" spans="1:5">
      <c r="A154" t="s">
        <v>24</v>
      </c>
      <c r="B154" s="21">
        <v>43928</v>
      </c>
      <c r="C154" s="2">
        <v>755445</v>
      </c>
      <c r="D154" s="2">
        <v>135586</v>
      </c>
      <c r="E154" s="2">
        <v>17127</v>
      </c>
    </row>
    <row r="155" spans="1:5">
      <c r="A155" t="s">
        <v>24</v>
      </c>
      <c r="B155" s="21">
        <v>43929</v>
      </c>
      <c r="C155" s="2">
        <v>807125</v>
      </c>
      <c r="D155" s="2">
        <v>139422</v>
      </c>
      <c r="E155" s="2">
        <v>17669</v>
      </c>
    </row>
    <row r="156" spans="1:5">
      <c r="A156" t="s">
        <v>24</v>
      </c>
      <c r="B156" s="21">
        <v>43930</v>
      </c>
      <c r="C156" s="2">
        <v>853369</v>
      </c>
      <c r="D156" s="2">
        <v>143626</v>
      </c>
      <c r="E156" s="2">
        <v>18279</v>
      </c>
    </row>
    <row r="157" spans="1:5">
      <c r="A157" t="s">
        <v>24</v>
      </c>
      <c r="B157" s="21">
        <v>43931</v>
      </c>
      <c r="C157" s="2">
        <v>906864</v>
      </c>
      <c r="D157" s="2">
        <v>147577</v>
      </c>
      <c r="E157" s="2">
        <v>18849</v>
      </c>
    </row>
    <row r="158" spans="1:5">
      <c r="A158" t="s">
        <v>24</v>
      </c>
      <c r="B158" s="21">
        <v>43932</v>
      </c>
      <c r="C158" s="2">
        <v>963473</v>
      </c>
      <c r="D158" s="2">
        <v>152271</v>
      </c>
      <c r="E158" s="2">
        <v>19468</v>
      </c>
    </row>
    <row r="159" spans="1:5">
      <c r="A159" t="s">
        <v>24</v>
      </c>
      <c r="B159" s="21">
        <v>43933</v>
      </c>
      <c r="C159" s="2">
        <v>1010193</v>
      </c>
      <c r="D159" s="2">
        <v>156363</v>
      </c>
      <c r="E159" s="2">
        <v>19899</v>
      </c>
    </row>
    <row r="160" spans="1:5">
      <c r="A160" t="s">
        <v>24</v>
      </c>
      <c r="B160" s="21">
        <v>43934</v>
      </c>
      <c r="C160" s="2">
        <v>1046910</v>
      </c>
      <c r="D160" s="2">
        <v>159516</v>
      </c>
      <c r="E160" s="2">
        <v>20465</v>
      </c>
    </row>
    <row r="161" spans="1:8">
      <c r="A161" t="s">
        <v>24</v>
      </c>
      <c r="B161" s="21">
        <v>43935</v>
      </c>
      <c r="C161" s="2">
        <v>1073689</v>
      </c>
      <c r="D161" s="2">
        <v>162488</v>
      </c>
      <c r="E161" s="2">
        <v>21067</v>
      </c>
    </row>
    <row r="162" spans="1:8">
      <c r="A162" t="s">
        <v>24</v>
      </c>
      <c r="B162" s="21">
        <v>43936</v>
      </c>
      <c r="C162" s="2">
        <v>1117404</v>
      </c>
      <c r="D162" s="2">
        <v>165155</v>
      </c>
      <c r="E162" s="2">
        <v>21645</v>
      </c>
    </row>
    <row r="163" spans="1:8">
      <c r="A163" t="s">
        <v>24</v>
      </c>
      <c r="B163" s="21">
        <v>43937</v>
      </c>
      <c r="C163" s="2">
        <v>1178403</v>
      </c>
      <c r="D163" s="2">
        <v>168941</v>
      </c>
      <c r="E163" s="2">
        <v>22170</v>
      </c>
    </row>
    <row r="164" spans="1:8">
      <c r="A164" t="s">
        <v>24</v>
      </c>
      <c r="B164" s="21">
        <v>43938</v>
      </c>
      <c r="C164" s="2">
        <v>1244108</v>
      </c>
      <c r="D164" s="2">
        <v>172434</v>
      </c>
      <c r="E164" s="2">
        <v>22745</v>
      </c>
    </row>
    <row r="165" spans="1:8">
      <c r="A165" t="s">
        <v>24</v>
      </c>
      <c r="B165" s="21">
        <v>43939</v>
      </c>
      <c r="C165" s="2">
        <v>1305833</v>
      </c>
      <c r="D165" s="2">
        <v>175925</v>
      </c>
      <c r="E165" s="2">
        <v>23227</v>
      </c>
    </row>
    <row r="166" spans="1:8">
      <c r="A166" t="s">
        <v>24</v>
      </c>
      <c r="B166" s="21">
        <v>43940</v>
      </c>
      <c r="C166" s="2">
        <v>1356541</v>
      </c>
      <c r="D166" s="2">
        <v>178972</v>
      </c>
      <c r="E166" s="2">
        <v>23660</v>
      </c>
    </row>
    <row r="167" spans="1:8">
      <c r="A167" t="s">
        <v>24</v>
      </c>
      <c r="B167" s="21">
        <v>43941</v>
      </c>
      <c r="C167" s="2">
        <v>1398024</v>
      </c>
      <c r="D167" s="2">
        <v>181228</v>
      </c>
      <c r="E167" s="2">
        <v>24114</v>
      </c>
    </row>
    <row r="168" spans="1:8">
      <c r="A168" t="s">
        <v>24</v>
      </c>
      <c r="B168" s="21">
        <v>43942</v>
      </c>
      <c r="C168" s="2">
        <v>1450150</v>
      </c>
      <c r="D168" s="2">
        <v>183957</v>
      </c>
      <c r="E168" s="2">
        <v>24648</v>
      </c>
    </row>
    <row r="169" spans="1:8">
      <c r="A169" t="s">
        <v>24</v>
      </c>
      <c r="B169" s="21">
        <v>43943</v>
      </c>
      <c r="C169" s="2">
        <v>1513251</v>
      </c>
      <c r="D169" s="2">
        <v>187327</v>
      </c>
      <c r="E169" s="2">
        <v>25085</v>
      </c>
    </row>
    <row r="170" spans="1:8">
      <c r="A170" t="s">
        <v>24</v>
      </c>
      <c r="B170" s="21">
        <v>43944</v>
      </c>
      <c r="C170" s="2">
        <v>1579909</v>
      </c>
      <c r="D170" s="2">
        <v>189973</v>
      </c>
      <c r="E170" s="2">
        <v>25549</v>
      </c>
    </row>
    <row r="171" spans="1:8">
      <c r="A171" t="s">
        <v>24</v>
      </c>
      <c r="B171" s="21">
        <v>43945</v>
      </c>
      <c r="C171" s="2">
        <v>1642356</v>
      </c>
      <c r="D171" s="2">
        <v>192994</v>
      </c>
      <c r="E171" s="2">
        <v>25969</v>
      </c>
    </row>
    <row r="172" spans="1:8">
      <c r="A172" t="s">
        <v>24</v>
      </c>
      <c r="B172" s="21">
        <v>43946</v>
      </c>
      <c r="C172" s="2">
        <v>1707743</v>
      </c>
      <c r="D172" s="2">
        <v>195351</v>
      </c>
      <c r="E172" s="2">
        <v>26384</v>
      </c>
    </row>
    <row r="173" spans="1:8">
      <c r="A173" t="s">
        <v>24</v>
      </c>
      <c r="B173" s="21">
        <v>43947</v>
      </c>
      <c r="C173" s="2">
        <v>1757659</v>
      </c>
      <c r="D173" s="2">
        <v>197675</v>
      </c>
      <c r="E173" s="2">
        <v>26644</v>
      </c>
    </row>
    <row r="176" spans="1:8">
      <c r="A176" t="s">
        <v>27</v>
      </c>
      <c r="B176" s="21">
        <v>43894</v>
      </c>
      <c r="D176" s="2">
        <v>35</v>
      </c>
      <c r="E176" s="2">
        <v>0</v>
      </c>
      <c r="F176" s="2">
        <v>0</v>
      </c>
      <c r="H176" s="12" t="s">
        <v>28</v>
      </c>
    </row>
    <row r="177" spans="1:6">
      <c r="A177" t="s">
        <v>27</v>
      </c>
      <c r="B177" s="21">
        <v>43895</v>
      </c>
      <c r="D177" s="2">
        <v>94</v>
      </c>
      <c r="E177" s="2">
        <v>0</v>
      </c>
      <c r="F177" s="2">
        <v>0</v>
      </c>
    </row>
    <row r="178" spans="1:6">
      <c r="A178" t="s">
        <v>27</v>
      </c>
      <c r="B178" s="21">
        <v>43896</v>
      </c>
      <c r="D178" s="2">
        <v>101</v>
      </c>
      <c r="E178" s="2">
        <v>0</v>
      </c>
      <c r="F178" s="2">
        <v>0</v>
      </c>
    </row>
    <row r="179" spans="1:6">
      <c r="A179" t="s">
        <v>27</v>
      </c>
      <c r="B179" s="21">
        <v>43897</v>
      </c>
      <c r="D179" s="2">
        <v>161</v>
      </c>
      <c r="E179" s="2">
        <v>0</v>
      </c>
      <c r="F179" s="2">
        <v>0</v>
      </c>
    </row>
    <row r="180" spans="1:6">
      <c r="A180" t="s">
        <v>27</v>
      </c>
      <c r="B180" s="21">
        <v>43898</v>
      </c>
      <c r="D180" s="2">
        <v>203</v>
      </c>
      <c r="E180" s="2">
        <v>0</v>
      </c>
      <c r="F180" s="2">
        <v>0</v>
      </c>
    </row>
    <row r="181" spans="1:6">
      <c r="A181" t="s">
        <v>27</v>
      </c>
      <c r="B181" s="21">
        <v>43899</v>
      </c>
      <c r="D181" s="2">
        <v>248</v>
      </c>
      <c r="E181" s="2">
        <v>0</v>
      </c>
      <c r="F181" s="2">
        <v>1</v>
      </c>
    </row>
    <row r="182" spans="1:6">
      <c r="A182" t="s">
        <v>27</v>
      </c>
      <c r="B182" s="21">
        <v>43900</v>
      </c>
      <c r="D182" s="2">
        <v>355</v>
      </c>
      <c r="E182" s="2">
        <v>0</v>
      </c>
      <c r="F182" s="2">
        <v>1</v>
      </c>
    </row>
    <row r="183" spans="1:6">
      <c r="A183" t="s">
        <v>27</v>
      </c>
      <c r="B183" s="21">
        <v>43901</v>
      </c>
      <c r="D183" s="2">
        <v>500</v>
      </c>
      <c r="E183" s="2">
        <v>1</v>
      </c>
      <c r="F183" s="2">
        <v>1</v>
      </c>
    </row>
    <row r="184" spans="1:6">
      <c r="A184" t="s">
        <v>27</v>
      </c>
      <c r="B184" s="21">
        <v>43902</v>
      </c>
      <c r="D184" s="2">
        <v>599</v>
      </c>
      <c r="E184" s="2">
        <v>1</v>
      </c>
      <c r="F184" s="2">
        <v>1</v>
      </c>
    </row>
    <row r="185" spans="1:6">
      <c r="A185" t="s">
        <v>27</v>
      </c>
      <c r="B185" s="21">
        <v>43903</v>
      </c>
      <c r="D185" s="2">
        <v>814</v>
      </c>
      <c r="E185" s="2">
        <v>1</v>
      </c>
      <c r="F185" s="2">
        <v>1</v>
      </c>
    </row>
    <row r="186" spans="1:6">
      <c r="A186" t="s">
        <v>27</v>
      </c>
      <c r="B186" s="21">
        <v>43904</v>
      </c>
      <c r="D186" s="2">
        <v>961</v>
      </c>
      <c r="E186" s="2">
        <v>2</v>
      </c>
      <c r="F186" s="2">
        <v>1</v>
      </c>
    </row>
    <row r="187" spans="1:6">
      <c r="A187" t="s">
        <v>27</v>
      </c>
      <c r="B187" s="21">
        <v>43905</v>
      </c>
      <c r="D187" s="2">
        <v>1022</v>
      </c>
      <c r="E187" s="2">
        <v>3</v>
      </c>
      <c r="F187" s="2">
        <v>1</v>
      </c>
    </row>
    <row r="188" spans="1:6">
      <c r="A188" t="s">
        <v>27</v>
      </c>
      <c r="B188" s="21">
        <v>43906</v>
      </c>
      <c r="D188" s="2">
        <v>1103</v>
      </c>
      <c r="E188" s="2">
        <v>6</v>
      </c>
      <c r="F188" s="2">
        <v>1</v>
      </c>
    </row>
    <row r="189" spans="1:6">
      <c r="A189" t="s">
        <v>27</v>
      </c>
      <c r="B189" s="21">
        <v>43907</v>
      </c>
      <c r="D189" s="2">
        <v>1190</v>
      </c>
      <c r="E189" s="2">
        <v>7</v>
      </c>
      <c r="F189" s="2">
        <v>1</v>
      </c>
    </row>
    <row r="190" spans="1:6">
      <c r="A190" t="s">
        <v>27</v>
      </c>
      <c r="B190" s="21">
        <v>43908</v>
      </c>
      <c r="D190" s="2">
        <v>1279</v>
      </c>
      <c r="E190" s="2">
        <v>10</v>
      </c>
      <c r="F190" s="2">
        <v>1</v>
      </c>
    </row>
    <row r="191" spans="1:6">
      <c r="A191" t="s">
        <v>27</v>
      </c>
      <c r="B191" s="21">
        <v>43909</v>
      </c>
      <c r="D191" s="2">
        <v>1439</v>
      </c>
      <c r="E191" s="2">
        <v>11</v>
      </c>
      <c r="F191" s="2">
        <v>16</v>
      </c>
    </row>
    <row r="192" spans="1:6">
      <c r="A192" t="s">
        <v>27</v>
      </c>
      <c r="B192" s="21">
        <v>43910</v>
      </c>
      <c r="D192" s="2">
        <v>1639</v>
      </c>
      <c r="E192" s="2">
        <v>16</v>
      </c>
      <c r="F192" s="2">
        <v>16</v>
      </c>
    </row>
    <row r="193" spans="1:6">
      <c r="A193" t="s">
        <v>27</v>
      </c>
      <c r="B193" s="21">
        <v>43911</v>
      </c>
      <c r="D193" s="2">
        <v>1763</v>
      </c>
      <c r="E193" s="2">
        <v>20</v>
      </c>
      <c r="F193" s="2">
        <v>16</v>
      </c>
    </row>
    <row r="194" spans="1:6">
      <c r="A194" t="s">
        <v>27</v>
      </c>
      <c r="B194" s="21">
        <v>43912</v>
      </c>
      <c r="D194" s="2">
        <v>1934</v>
      </c>
      <c r="E194" s="2">
        <v>21</v>
      </c>
      <c r="F194" s="2">
        <v>16</v>
      </c>
    </row>
    <row r="195" spans="1:6">
      <c r="A195" t="s">
        <v>27</v>
      </c>
      <c r="B195" s="21">
        <v>43913</v>
      </c>
      <c r="D195" s="2">
        <v>2046</v>
      </c>
      <c r="E195" s="2">
        <v>25</v>
      </c>
      <c r="F195" s="2">
        <v>16</v>
      </c>
    </row>
    <row r="196" spans="1:6">
      <c r="A196" t="s">
        <v>27</v>
      </c>
      <c r="B196" s="21">
        <v>43914</v>
      </c>
      <c r="D196" s="2">
        <v>2286</v>
      </c>
      <c r="E196" s="2">
        <v>36</v>
      </c>
      <c r="F196" s="2">
        <v>16</v>
      </c>
    </row>
    <row r="197" spans="1:6">
      <c r="A197" t="s">
        <v>27</v>
      </c>
      <c r="B197" s="21">
        <v>43915</v>
      </c>
      <c r="D197" s="2">
        <v>2526</v>
      </c>
      <c r="E197" s="2">
        <v>62</v>
      </c>
      <c r="F197" s="2">
        <v>16</v>
      </c>
    </row>
    <row r="198" spans="1:6">
      <c r="A198" t="s">
        <v>27</v>
      </c>
      <c r="B198" s="21">
        <v>43916</v>
      </c>
      <c r="D198" s="2">
        <v>2840</v>
      </c>
      <c r="E198" s="2">
        <v>77</v>
      </c>
      <c r="F198" s="2">
        <v>16</v>
      </c>
    </row>
    <row r="199" spans="1:6">
      <c r="A199" t="s">
        <v>27</v>
      </c>
      <c r="B199" s="21">
        <v>43917</v>
      </c>
      <c r="D199" s="2">
        <v>3069</v>
      </c>
      <c r="E199" s="2">
        <v>105</v>
      </c>
      <c r="F199" s="2">
        <v>16</v>
      </c>
    </row>
    <row r="200" spans="1:6">
      <c r="A200" t="s">
        <v>27</v>
      </c>
      <c r="B200" s="21">
        <v>43918</v>
      </c>
      <c r="D200" s="2">
        <v>3447</v>
      </c>
      <c r="E200" s="2">
        <v>105</v>
      </c>
      <c r="F200" s="2">
        <v>16</v>
      </c>
    </row>
    <row r="201" spans="1:6">
      <c r="A201" t="s">
        <v>27</v>
      </c>
      <c r="B201" s="21">
        <v>43919</v>
      </c>
      <c r="D201" s="2">
        <v>3700</v>
      </c>
      <c r="E201" s="2">
        <v>110</v>
      </c>
      <c r="F201" s="2">
        <v>16</v>
      </c>
    </row>
    <row r="202" spans="1:6">
      <c r="A202" t="s">
        <v>27</v>
      </c>
      <c r="B202" s="21">
        <v>43920</v>
      </c>
      <c r="D202" s="2">
        <v>4028</v>
      </c>
      <c r="E202" s="2">
        <v>146</v>
      </c>
      <c r="F202" s="2">
        <v>16</v>
      </c>
    </row>
    <row r="203" spans="1:6">
      <c r="A203" t="s">
        <v>27</v>
      </c>
      <c r="B203" s="21">
        <v>43921</v>
      </c>
      <c r="D203" s="2">
        <v>4435</v>
      </c>
      <c r="E203" s="2">
        <v>180</v>
      </c>
      <c r="F203" s="2">
        <v>16</v>
      </c>
    </row>
    <row r="204" spans="1:6">
      <c r="A204" t="s">
        <v>27</v>
      </c>
      <c r="B204" s="21">
        <v>43922</v>
      </c>
      <c r="D204" s="2">
        <v>4947</v>
      </c>
      <c r="E204" s="2">
        <v>239</v>
      </c>
      <c r="F204" s="2">
        <v>103</v>
      </c>
    </row>
    <row r="205" spans="1:6">
      <c r="A205" t="s">
        <v>27</v>
      </c>
      <c r="B205" s="21">
        <v>43923</v>
      </c>
      <c r="D205" s="2">
        <v>5568</v>
      </c>
      <c r="E205" s="2">
        <v>308</v>
      </c>
      <c r="F205" s="2">
        <v>103</v>
      </c>
    </row>
    <row r="206" spans="1:6">
      <c r="A206" t="s">
        <v>27</v>
      </c>
      <c r="B206" s="21">
        <v>43924</v>
      </c>
      <c r="D206" s="2">
        <v>6131</v>
      </c>
      <c r="E206" s="2">
        <v>358</v>
      </c>
      <c r="F206" s="2">
        <v>205</v>
      </c>
    </row>
    <row r="207" spans="1:6">
      <c r="A207" t="s">
        <v>27</v>
      </c>
      <c r="B207" s="21">
        <v>43925</v>
      </c>
      <c r="D207" s="2">
        <v>6443</v>
      </c>
      <c r="E207" s="2">
        <v>373</v>
      </c>
      <c r="F207" s="2">
        <v>205</v>
      </c>
    </row>
    <row r="208" spans="1:6">
      <c r="A208" t="s">
        <v>27</v>
      </c>
      <c r="B208" s="21">
        <v>43926</v>
      </c>
      <c r="D208" s="2">
        <v>6830</v>
      </c>
      <c r="E208" s="2">
        <v>401</v>
      </c>
      <c r="F208" s="2">
        <v>205</v>
      </c>
    </row>
    <row r="209" spans="1:6">
      <c r="A209" t="s">
        <v>27</v>
      </c>
      <c r="B209" s="21">
        <v>43927</v>
      </c>
      <c r="D209" s="2">
        <v>7206</v>
      </c>
      <c r="E209" s="2">
        <v>477</v>
      </c>
      <c r="F209" s="2">
        <v>205</v>
      </c>
    </row>
    <row r="210" spans="1:6">
      <c r="A210" t="s">
        <v>27</v>
      </c>
      <c r="B210" s="21">
        <v>43928</v>
      </c>
      <c r="D210" s="2">
        <v>7693</v>
      </c>
      <c r="E210" s="2">
        <v>591</v>
      </c>
      <c r="F210" s="2">
        <v>205</v>
      </c>
    </row>
    <row r="211" spans="1:6">
      <c r="A211" t="s">
        <v>27</v>
      </c>
      <c r="B211" s="21">
        <v>43929</v>
      </c>
      <c r="D211" s="2">
        <v>8419</v>
      </c>
      <c r="E211" s="2">
        <v>687</v>
      </c>
      <c r="F211" s="2">
        <v>205</v>
      </c>
    </row>
    <row r="212" spans="1:6">
      <c r="A212" t="s">
        <v>27</v>
      </c>
      <c r="B212" s="21">
        <v>43930</v>
      </c>
      <c r="D212" s="2">
        <v>9141</v>
      </c>
      <c r="E212" s="2">
        <v>793</v>
      </c>
      <c r="F212" s="2">
        <v>205</v>
      </c>
    </row>
    <row r="213" spans="1:6">
      <c r="A213" t="s">
        <v>27</v>
      </c>
      <c r="B213" s="21">
        <v>43931</v>
      </c>
      <c r="D213" s="2">
        <v>9685</v>
      </c>
      <c r="E213" s="2">
        <v>870</v>
      </c>
      <c r="F213" s="2">
        <v>381</v>
      </c>
    </row>
    <row r="214" spans="1:6">
      <c r="A214" t="s">
        <v>27</v>
      </c>
      <c r="B214" s="21">
        <v>43932</v>
      </c>
      <c r="D214" s="2">
        <v>10151</v>
      </c>
      <c r="E214" s="2">
        <v>887</v>
      </c>
      <c r="F214" s="2">
        <v>381</v>
      </c>
    </row>
    <row r="215" spans="1:6">
      <c r="A215" t="s">
        <v>27</v>
      </c>
      <c r="B215" s="21">
        <v>43933</v>
      </c>
      <c r="D215" s="2">
        <v>10483</v>
      </c>
      <c r="E215" s="2">
        <v>899</v>
      </c>
      <c r="F215" s="2">
        <v>381</v>
      </c>
    </row>
    <row r="216" spans="1:6">
      <c r="A216" t="s">
        <v>27</v>
      </c>
      <c r="B216" s="21">
        <v>43934</v>
      </c>
      <c r="D216" s="2">
        <v>10948</v>
      </c>
      <c r="E216" s="2">
        <v>919</v>
      </c>
      <c r="F216" s="2">
        <v>381</v>
      </c>
    </row>
    <row r="217" spans="1:6">
      <c r="A217" t="s">
        <v>27</v>
      </c>
      <c r="B217" s="21">
        <v>43935</v>
      </c>
      <c r="D217" s="2">
        <v>11445</v>
      </c>
      <c r="E217" s="2">
        <v>1033</v>
      </c>
      <c r="F217" s="2">
        <v>381</v>
      </c>
    </row>
    <row r="218" spans="1:6">
      <c r="A218" t="s">
        <v>27</v>
      </c>
      <c r="B218" s="21">
        <v>43936</v>
      </c>
      <c r="D218" s="2">
        <v>11927</v>
      </c>
      <c r="E218" s="2">
        <v>1203</v>
      </c>
      <c r="F218" s="2">
        <v>381</v>
      </c>
    </row>
    <row r="219" spans="1:6">
      <c r="A219" t="s">
        <v>27</v>
      </c>
      <c r="B219" s="21">
        <v>43937</v>
      </c>
      <c r="D219" s="2">
        <v>12540</v>
      </c>
      <c r="E219" s="2">
        <v>1333</v>
      </c>
      <c r="F219" s="2">
        <v>550</v>
      </c>
    </row>
    <row r="220" spans="1:6">
      <c r="A220" t="s">
        <v>27</v>
      </c>
      <c r="B220" s="21">
        <v>43938</v>
      </c>
      <c r="D220" s="2">
        <v>13216</v>
      </c>
      <c r="E220" s="2">
        <v>1400</v>
      </c>
      <c r="F220" s="2">
        <v>550</v>
      </c>
    </row>
    <row r="221" spans="1:6">
      <c r="A221" t="s">
        <v>27</v>
      </c>
      <c r="B221" s="21">
        <v>43939</v>
      </c>
      <c r="D221" s="2">
        <v>13822</v>
      </c>
      <c r="E221" s="2">
        <v>1511</v>
      </c>
      <c r="F221" s="2">
        <v>550</v>
      </c>
    </row>
    <row r="222" spans="1:6">
      <c r="A222" t="s">
        <v>27</v>
      </c>
      <c r="B222" s="21">
        <v>43940</v>
      </c>
      <c r="D222" s="2">
        <v>14385</v>
      </c>
      <c r="E222" s="2">
        <v>1540</v>
      </c>
      <c r="F222" s="2">
        <v>550</v>
      </c>
    </row>
    <row r="223" spans="1:6">
      <c r="A223" t="s">
        <v>27</v>
      </c>
      <c r="B223" s="21">
        <v>43941</v>
      </c>
      <c r="D223" s="2">
        <v>14777</v>
      </c>
      <c r="E223" s="2">
        <v>1580</v>
      </c>
      <c r="F223" s="2">
        <v>550</v>
      </c>
    </row>
    <row r="224" spans="1:6">
      <c r="A224" t="s">
        <v>27</v>
      </c>
      <c r="B224" s="21">
        <v>43942</v>
      </c>
      <c r="D224" s="2">
        <v>15322</v>
      </c>
      <c r="E224" s="2">
        <v>1765</v>
      </c>
      <c r="F224" s="2">
        <v>550</v>
      </c>
    </row>
    <row r="225" spans="1:6">
      <c r="A225" t="s">
        <v>27</v>
      </c>
      <c r="B225" s="21">
        <v>43943</v>
      </c>
      <c r="D225" s="2">
        <v>16004</v>
      </c>
      <c r="E225" s="2">
        <v>1937</v>
      </c>
      <c r="F225" s="2">
        <v>550</v>
      </c>
    </row>
    <row r="226" spans="1:6">
      <c r="A226" t="s">
        <v>27</v>
      </c>
      <c r="B226" s="21">
        <v>43944</v>
      </c>
      <c r="D226" s="2">
        <v>16755</v>
      </c>
      <c r="E226" s="2">
        <v>2021</v>
      </c>
      <c r="F226" s="2">
        <v>550</v>
      </c>
    </row>
    <row r="227" spans="1:6">
      <c r="A227" t="s">
        <v>27</v>
      </c>
      <c r="B227" s="21">
        <v>43945</v>
      </c>
      <c r="D227" s="2">
        <v>17567</v>
      </c>
      <c r="E227" s="2">
        <v>2152</v>
      </c>
    </row>
    <row r="228" spans="1:6">
      <c r="A228" t="s">
        <v>27</v>
      </c>
      <c r="B228" s="21">
        <v>43946</v>
      </c>
      <c r="D228" s="2">
        <v>18177</v>
      </c>
      <c r="E228" s="2">
        <v>2192</v>
      </c>
    </row>
    <row r="229" spans="1:6">
      <c r="A229" t="s">
        <v>27</v>
      </c>
      <c r="B229" s="21">
        <v>43947</v>
      </c>
    </row>
  </sheetData>
  <hyperlinks>
    <hyperlink ref="H59" r:id="rId1"/>
    <hyperlink ref="H3" r:id="rId2"/>
    <hyperlink ref="H111" r:id="rId3"/>
    <hyperlink ref="H176"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abSelected="1" topLeftCell="A7" workbookViewId="0">
      <selection activeCell="AE60" sqref="AE6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Data!C60</f>
        <v>4734</v>
      </c>
      <c r="G6" s="2">
        <f>Data!D60</f>
        <v>131</v>
      </c>
      <c r="H6" s="3">
        <f t="shared" ref="H6:H20" si="0">G6-G5</f>
        <v>131</v>
      </c>
      <c r="L6">
        <f>Data!E60</f>
        <v>0</v>
      </c>
      <c r="N6" s="1"/>
      <c r="O6" s="16"/>
    </row>
    <row r="7" spans="1:31">
      <c r="A7" s="8">
        <v>43900</v>
      </c>
      <c r="C7" s="2">
        <f>Data!C61</f>
        <v>5026</v>
      </c>
      <c r="D7" s="2">
        <f t="shared" ref="D7:D22" si="1">C7-C6</f>
        <v>292</v>
      </c>
      <c r="E7" s="11">
        <f t="shared" ref="E7:E20" si="2">H7/D7</f>
        <v>0.17465753424657535</v>
      </c>
      <c r="G7" s="2">
        <f>Data!D61</f>
        <v>182</v>
      </c>
      <c r="H7" s="3">
        <f t="shared" si="0"/>
        <v>51</v>
      </c>
      <c r="I7" s="1">
        <f t="shared" ref="I7:I13" si="3">G7/G6-1</f>
        <v>0.38931297709923673</v>
      </c>
      <c r="L7">
        <f>Data!E61</f>
        <v>0</v>
      </c>
      <c r="M7">
        <f>L7-L6</f>
        <v>0</v>
      </c>
      <c r="N7" s="1"/>
      <c r="O7" s="16"/>
      <c r="AD7" s="1">
        <f t="shared" ref="AD7:AD47" si="4">H7/PEAK_CASES_AT</f>
        <v>5.0949050949050952E-2</v>
      </c>
      <c r="AE7" s="1">
        <f t="shared" ref="AE7:AE47" si="5">M7/PEAK_DEATHS_AT</f>
        <v>0</v>
      </c>
    </row>
    <row r="8" spans="1:31">
      <c r="A8" s="8">
        <v>43901</v>
      </c>
      <c r="C8" s="2">
        <f>Data!C62</f>
        <v>5362</v>
      </c>
      <c r="D8" s="2">
        <f t="shared" si="1"/>
        <v>336</v>
      </c>
      <c r="E8" s="11">
        <f t="shared" si="2"/>
        <v>0.19047619047619047</v>
      </c>
      <c r="G8" s="2">
        <f>Data!D62</f>
        <v>246</v>
      </c>
      <c r="H8" s="3">
        <f t="shared" si="0"/>
        <v>64</v>
      </c>
      <c r="I8" s="1">
        <f t="shared" si="3"/>
        <v>0.35164835164835173</v>
      </c>
      <c r="L8">
        <f>Data!E62</f>
        <v>0</v>
      </c>
      <c r="M8">
        <f t="shared" ref="M8:M23" si="6">L8-L7</f>
        <v>0</v>
      </c>
      <c r="N8" s="1"/>
      <c r="O8" s="16"/>
      <c r="AD8" s="1">
        <f t="shared" si="4"/>
        <v>6.3936063936063936E-2</v>
      </c>
      <c r="AE8" s="1">
        <f t="shared" si="5"/>
        <v>0</v>
      </c>
    </row>
    <row r="9" spans="1:31">
      <c r="A9" s="8">
        <v>43902</v>
      </c>
      <c r="C9" s="2">
        <f>Data!C63</f>
        <v>5869</v>
      </c>
      <c r="D9" s="2">
        <f t="shared" si="1"/>
        <v>507</v>
      </c>
      <c r="E9" s="11">
        <f t="shared" si="2"/>
        <v>0.22682445759368836</v>
      </c>
      <c r="G9" s="2">
        <f>Data!D63</f>
        <v>361</v>
      </c>
      <c r="H9" s="3">
        <f t="shared" si="0"/>
        <v>115</v>
      </c>
      <c r="I9" s="1">
        <f t="shared" si="3"/>
        <v>0.46747967479674801</v>
      </c>
      <c r="L9">
        <f>Data!E63</f>
        <v>1</v>
      </c>
      <c r="M9">
        <f t="shared" si="6"/>
        <v>1</v>
      </c>
      <c r="N9" s="1">
        <v>1</v>
      </c>
      <c r="O9" s="16"/>
      <c r="AD9" s="1">
        <f t="shared" si="4"/>
        <v>0.11488511488511488</v>
      </c>
      <c r="AE9" s="1">
        <f t="shared" si="5"/>
        <v>3.3333333333333333E-2</v>
      </c>
    </row>
    <row r="10" spans="1:31">
      <c r="A10" s="8">
        <v>43903</v>
      </c>
      <c r="C10" s="2">
        <f>Data!C64</f>
        <v>6582</v>
      </c>
      <c r="D10" s="2">
        <f t="shared" si="1"/>
        <v>713</v>
      </c>
      <c r="E10" s="11">
        <f t="shared" si="2"/>
        <v>0.2005610098176718</v>
      </c>
      <c r="G10" s="2">
        <f>Data!D64</f>
        <v>504</v>
      </c>
      <c r="H10" s="3">
        <f t="shared" si="0"/>
        <v>143</v>
      </c>
      <c r="I10" s="1">
        <f t="shared" si="3"/>
        <v>0.39612188365650969</v>
      </c>
      <c r="L10">
        <f>Data!E64</f>
        <v>1</v>
      </c>
      <c r="M10">
        <f t="shared" si="6"/>
        <v>0</v>
      </c>
      <c r="N10" s="1">
        <f t="shared" ref="N10:N19" si="7">L10/L9-1</f>
        <v>0</v>
      </c>
      <c r="O10" s="16"/>
      <c r="AD10" s="1">
        <f t="shared" si="4"/>
        <v>0.14285714285714285</v>
      </c>
      <c r="AE10" s="1">
        <f t="shared" si="5"/>
        <v>0</v>
      </c>
    </row>
    <row r="11" spans="1:31">
      <c r="A11" s="8">
        <v>43904</v>
      </c>
      <c r="C11" s="2">
        <f>Data!C65</f>
        <v>7467</v>
      </c>
      <c r="D11" s="2">
        <f t="shared" si="1"/>
        <v>885</v>
      </c>
      <c r="E11" s="11">
        <f t="shared" si="2"/>
        <v>0.17062146892655367</v>
      </c>
      <c r="G11" s="2">
        <f>Data!D65</f>
        <v>655</v>
      </c>
      <c r="H11" s="3">
        <f t="shared" si="0"/>
        <v>151</v>
      </c>
      <c r="I11" s="1">
        <f t="shared" si="3"/>
        <v>0.29960317460317465</v>
      </c>
      <c r="L11">
        <f>Data!E65</f>
        <v>1</v>
      </c>
      <c r="M11">
        <f t="shared" si="6"/>
        <v>0</v>
      </c>
      <c r="N11" s="1">
        <f t="shared" si="7"/>
        <v>0</v>
      </c>
      <c r="O11" s="16"/>
      <c r="AD11" s="1">
        <f t="shared" si="4"/>
        <v>0.15084915084915085</v>
      </c>
      <c r="AE11" s="1">
        <f t="shared" si="5"/>
        <v>0</v>
      </c>
    </row>
    <row r="12" spans="1:31">
      <c r="A12" s="8">
        <v>43905</v>
      </c>
      <c r="C12" s="2">
        <f>Data!C66</f>
        <v>8167</v>
      </c>
      <c r="D12" s="2">
        <f t="shared" si="1"/>
        <v>700</v>
      </c>
      <c r="E12" s="11">
        <f t="shared" si="2"/>
        <v>0.29285714285714287</v>
      </c>
      <c r="G12" s="2">
        <f>Data!D66</f>
        <v>860</v>
      </c>
      <c r="H12" s="3">
        <f t="shared" si="0"/>
        <v>205</v>
      </c>
      <c r="I12" s="1">
        <f t="shared" si="3"/>
        <v>0.31297709923664119</v>
      </c>
      <c r="L12">
        <f>Data!E66</f>
        <v>1</v>
      </c>
      <c r="M12">
        <f t="shared" si="6"/>
        <v>0</v>
      </c>
      <c r="N12" s="1">
        <f t="shared" si="7"/>
        <v>0</v>
      </c>
      <c r="O12" s="16"/>
      <c r="AD12" s="1">
        <f t="shared" si="4"/>
        <v>0.2047952047952048</v>
      </c>
      <c r="AE12" s="1">
        <f t="shared" si="5"/>
        <v>0</v>
      </c>
    </row>
    <row r="13" spans="1:31">
      <c r="A13" s="8">
        <v>43906</v>
      </c>
      <c r="B13" s="13">
        <v>0</v>
      </c>
      <c r="C13" s="2">
        <f>Data!C67</f>
        <v>8490</v>
      </c>
      <c r="D13" s="2">
        <f t="shared" si="1"/>
        <v>323</v>
      </c>
      <c r="E13" s="11">
        <f t="shared" si="2"/>
        <v>0.48297213622291024</v>
      </c>
      <c r="G13" s="2">
        <f>Data!D67</f>
        <v>1016</v>
      </c>
      <c r="H13" s="3">
        <f t="shared" si="0"/>
        <v>156</v>
      </c>
      <c r="I13" s="1">
        <f t="shared" si="3"/>
        <v>0.18139534883720931</v>
      </c>
      <c r="J13" s="16">
        <f>SUM(I7:I13)/7</f>
        <v>0.34264835855398157</v>
      </c>
      <c r="L13">
        <f>Data!E67</f>
        <v>3</v>
      </c>
      <c r="M13">
        <f t="shared" si="6"/>
        <v>2</v>
      </c>
      <c r="N13" s="1">
        <f t="shared" si="7"/>
        <v>2</v>
      </c>
      <c r="O13" s="16"/>
      <c r="AD13" s="1">
        <f t="shared" si="4"/>
        <v>0.15584415584415584</v>
      </c>
      <c r="AE13" s="1">
        <f t="shared" si="5"/>
        <v>6.6666666666666666E-2</v>
      </c>
    </row>
    <row r="14" spans="1:31">
      <c r="A14" s="8">
        <v>43907</v>
      </c>
      <c r="B14" s="13">
        <v>1</v>
      </c>
      <c r="C14" s="2">
        <f>Data!C68</f>
        <v>10278</v>
      </c>
      <c r="D14" s="2">
        <f t="shared" si="1"/>
        <v>1788</v>
      </c>
      <c r="E14" s="11">
        <f t="shared" si="2"/>
        <v>0.1767337807606264</v>
      </c>
      <c r="G14" s="2">
        <f>Data!D68</f>
        <v>1332</v>
      </c>
      <c r="H14" s="3">
        <f t="shared" si="0"/>
        <v>316</v>
      </c>
      <c r="I14" s="1">
        <f t="shared" ref="I14:I21" si="8">G14/G13-1</f>
        <v>0.31102362204724399</v>
      </c>
      <c r="J14" s="16">
        <f t="shared" ref="J14:J48" si="9">SUM(I8:I14)/7</f>
        <v>0.33146416497512549</v>
      </c>
      <c r="L14">
        <f>Data!E68</f>
        <v>3</v>
      </c>
      <c r="M14">
        <f t="shared" si="6"/>
        <v>0</v>
      </c>
      <c r="N14" s="1">
        <f t="shared" si="7"/>
        <v>0</v>
      </c>
      <c r="O14" s="16"/>
      <c r="AD14" s="1">
        <f t="shared" si="4"/>
        <v>0.31568431568431571</v>
      </c>
      <c r="AE14" s="1">
        <f t="shared" si="5"/>
        <v>0</v>
      </c>
    </row>
    <row r="15" spans="1:31">
      <c r="A15" s="8">
        <v>43908</v>
      </c>
      <c r="B15" s="13">
        <v>2</v>
      </c>
      <c r="C15" s="2">
        <f>Data!C69</f>
        <v>11977</v>
      </c>
      <c r="D15" s="2">
        <f t="shared" si="1"/>
        <v>1699</v>
      </c>
      <c r="E15" s="11">
        <f t="shared" si="2"/>
        <v>0.18481459682165979</v>
      </c>
      <c r="G15" s="2">
        <f>Data!D69</f>
        <v>1646</v>
      </c>
      <c r="H15" s="3">
        <f t="shared" si="0"/>
        <v>314</v>
      </c>
      <c r="I15" s="1">
        <f t="shared" si="8"/>
        <v>0.2357357357357357</v>
      </c>
      <c r="J15" s="16">
        <f t="shared" si="9"/>
        <v>0.31490521984475178</v>
      </c>
      <c r="L15">
        <f>Data!E69</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Data!C70</f>
        <v>13724</v>
      </c>
      <c r="D16" s="2">
        <f t="shared" si="1"/>
        <v>1747</v>
      </c>
      <c r="E16" s="11">
        <f t="shared" si="2"/>
        <v>0.21007441327990842</v>
      </c>
      <c r="G16" s="2">
        <f>Data!D70</f>
        <v>2013</v>
      </c>
      <c r="H16" s="3">
        <f t="shared" si="0"/>
        <v>367</v>
      </c>
      <c r="I16" s="1">
        <f t="shared" si="8"/>
        <v>0.22296476306196844</v>
      </c>
      <c r="J16" s="16">
        <f t="shared" si="9"/>
        <v>0.27997451816835472</v>
      </c>
      <c r="L16">
        <f>Data!E70</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Data!C71</f>
        <v>15613</v>
      </c>
      <c r="D17" s="2">
        <f t="shared" si="1"/>
        <v>1889</v>
      </c>
      <c r="E17" s="11">
        <f t="shared" si="2"/>
        <v>0.19851773425092642</v>
      </c>
      <c r="G17" s="2">
        <f>Data!D71</f>
        <v>2388</v>
      </c>
      <c r="H17" s="3">
        <f t="shared" si="0"/>
        <v>375</v>
      </c>
      <c r="I17" s="1">
        <f t="shared" si="8"/>
        <v>0.18628912071535031</v>
      </c>
      <c r="J17" s="16">
        <f t="shared" si="9"/>
        <v>0.2499984091767605</v>
      </c>
      <c r="L17">
        <f>Data!E71</f>
        <v>6</v>
      </c>
      <c r="M17">
        <f t="shared" si="6"/>
        <v>0</v>
      </c>
      <c r="N17" s="1">
        <f t="shared" si="7"/>
        <v>0</v>
      </c>
      <c r="O17" s="16">
        <f t="shared" si="10"/>
        <v>0.40476190476190471</v>
      </c>
      <c r="AD17" s="1">
        <f t="shared" si="4"/>
        <v>0.37462537462537465</v>
      </c>
      <c r="AE17" s="1">
        <f t="shared" si="5"/>
        <v>0</v>
      </c>
    </row>
    <row r="18" spans="1:31">
      <c r="A18" s="8">
        <v>43911</v>
      </c>
      <c r="B18" s="13">
        <v>5</v>
      </c>
      <c r="C18" s="2">
        <f>Data!C72</f>
        <v>18545</v>
      </c>
      <c r="D18" s="2">
        <f t="shared" si="1"/>
        <v>2932</v>
      </c>
      <c r="E18" s="11">
        <f t="shared" si="2"/>
        <v>0.14529331514324692</v>
      </c>
      <c r="G18" s="2">
        <f>Data!D72</f>
        <v>2814</v>
      </c>
      <c r="H18" s="3">
        <f t="shared" si="0"/>
        <v>426</v>
      </c>
      <c r="I18" s="1">
        <f t="shared" si="8"/>
        <v>0.17839195979899491</v>
      </c>
      <c r="J18" s="16">
        <f t="shared" si="9"/>
        <v>0.23268252134759199</v>
      </c>
      <c r="L18">
        <f>Data!E72</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Data!C73</f>
        <v>21368</v>
      </c>
      <c r="D19" s="2">
        <f t="shared" si="1"/>
        <v>2823</v>
      </c>
      <c r="E19" s="11">
        <f t="shared" si="2"/>
        <v>0.15232022670917464</v>
      </c>
      <c r="G19" s="2">
        <f>Data!D73</f>
        <v>3244</v>
      </c>
      <c r="H19" s="3">
        <f t="shared" si="0"/>
        <v>430</v>
      </c>
      <c r="I19" s="1">
        <f t="shared" si="8"/>
        <v>0.15280739161336165</v>
      </c>
      <c r="J19" s="16">
        <f t="shared" si="9"/>
        <v>0.20980113454426633</v>
      </c>
      <c r="L19">
        <f>Data!E73</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Data!C74</f>
        <v>23429</v>
      </c>
      <c r="D20" s="2">
        <f t="shared" si="1"/>
        <v>2061</v>
      </c>
      <c r="E20" s="11">
        <f t="shared" si="2"/>
        <v>0.32993692382338669</v>
      </c>
      <c r="G20" s="2">
        <f>Data!D74</f>
        <v>3924</v>
      </c>
      <c r="H20" s="3">
        <f t="shared" si="0"/>
        <v>680</v>
      </c>
      <c r="I20" s="1">
        <f t="shared" si="8"/>
        <v>0.20961775585696674</v>
      </c>
      <c r="J20" s="16">
        <f t="shared" si="9"/>
        <v>0.21383290697566024</v>
      </c>
      <c r="L20">
        <f>Data!E74</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Data!C75</f>
        <v>28391</v>
      </c>
      <c r="D21" s="2">
        <f t="shared" si="1"/>
        <v>4962</v>
      </c>
      <c r="E21" s="11">
        <f t="shared" ref="E21:E26" si="12">H21/D21</f>
        <v>0.19185812172511085</v>
      </c>
      <c r="G21" s="2">
        <f>Data!D75</f>
        <v>4876</v>
      </c>
      <c r="H21" s="3">
        <f t="shared" ref="H21:H26" si="13">G21-G20</f>
        <v>952</v>
      </c>
      <c r="I21" s="1">
        <f t="shared" si="8"/>
        <v>0.24260958205912342</v>
      </c>
      <c r="J21" s="16">
        <f t="shared" si="9"/>
        <v>0.20405947269164301</v>
      </c>
      <c r="L21">
        <f>Data!E75</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Data!C76</f>
        <v>32407</v>
      </c>
      <c r="D22" s="2">
        <f t="shared" si="1"/>
        <v>4016</v>
      </c>
      <c r="E22" s="11">
        <f t="shared" si="12"/>
        <v>0.17031872509960158</v>
      </c>
      <c r="G22" s="2">
        <f>Data!D76</f>
        <v>5560</v>
      </c>
      <c r="H22" s="3">
        <f t="shared" si="13"/>
        <v>684</v>
      </c>
      <c r="I22" s="1">
        <f t="shared" ref="I22" si="14">G22/G21-1</f>
        <v>0.14027891714520102</v>
      </c>
      <c r="J22" s="16">
        <f t="shared" si="9"/>
        <v>0.19042278432156665</v>
      </c>
      <c r="L22">
        <f>Data!E76</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Data!C77</f>
        <v>35995</v>
      </c>
      <c r="D23" s="2">
        <f t="shared" ref="D23:D28" si="15">C23-C22</f>
        <v>3588</v>
      </c>
      <c r="E23" s="11">
        <f t="shared" si="12"/>
        <v>0.23355629877369008</v>
      </c>
      <c r="G23" s="2">
        <f>Data!D77</f>
        <v>6398</v>
      </c>
      <c r="H23" s="3">
        <f t="shared" si="13"/>
        <v>838</v>
      </c>
      <c r="I23" s="1">
        <f t="shared" ref="I23" si="16">G23/G22-1</f>
        <v>0.15071942446043174</v>
      </c>
      <c r="J23" s="16">
        <f t="shared" si="9"/>
        <v>0.18010202166420425</v>
      </c>
      <c r="L23">
        <f>Data!E77</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Data!C78</f>
        <v>39552</v>
      </c>
      <c r="D24" s="2">
        <f t="shared" si="15"/>
        <v>3557</v>
      </c>
      <c r="E24" s="11">
        <f t="shared" si="12"/>
        <v>0.28141692437447285</v>
      </c>
      <c r="G24" s="2">
        <f>Data!D78</f>
        <v>7399</v>
      </c>
      <c r="H24" s="3">
        <f t="shared" si="13"/>
        <v>1001</v>
      </c>
      <c r="I24" s="1">
        <f t="shared" ref="I24" si="18">G24/G23-1</f>
        <v>0.15645514223194756</v>
      </c>
      <c r="J24" s="16">
        <f t="shared" si="9"/>
        <v>0.17584002473800386</v>
      </c>
      <c r="L24">
        <f>Data!E78</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Data!C79</f>
        <v>42750</v>
      </c>
      <c r="D25" s="2">
        <f t="shared" si="15"/>
        <v>3198</v>
      </c>
      <c r="E25" s="11">
        <f t="shared" si="12"/>
        <v>0.18636647904940587</v>
      </c>
      <c r="G25" s="2">
        <f>Data!D79</f>
        <v>7995</v>
      </c>
      <c r="H25" s="3">
        <f t="shared" si="13"/>
        <v>596</v>
      </c>
      <c r="I25" s="1">
        <f t="shared" ref="I25" si="21">G25/G24-1</f>
        <v>8.0551425868360615E-2</v>
      </c>
      <c r="J25" s="16">
        <f t="shared" si="9"/>
        <v>0.16186280560505611</v>
      </c>
      <c r="L25">
        <f>Data!E79</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Data!C80</f>
        <v>46441</v>
      </c>
      <c r="D26" s="2">
        <f t="shared" si="15"/>
        <v>3691</v>
      </c>
      <c r="E26" s="11">
        <f t="shared" si="12"/>
        <v>0.17366567325927934</v>
      </c>
      <c r="G26" s="2">
        <f>Data!D80</f>
        <v>8636</v>
      </c>
      <c r="H26" s="3">
        <f t="shared" si="13"/>
        <v>641</v>
      </c>
      <c r="I26" s="1">
        <f t="shared" ref="I26" si="24">G26/G25-1</f>
        <v>8.0175109443402226E-2</v>
      </c>
      <c r="J26" s="16">
        <f t="shared" si="9"/>
        <v>0.15148676529506191</v>
      </c>
      <c r="L26">
        <f>Data!E80</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Data!C81</f>
        <v>49455</v>
      </c>
      <c r="D27" s="2">
        <f t="shared" si="15"/>
        <v>3014</v>
      </c>
      <c r="E27" s="11">
        <f t="shared" ref="E27" si="27">H27/D27</f>
        <v>0.24585268745852687</v>
      </c>
      <c r="G27" s="2">
        <f>Data!D81</f>
        <v>9377</v>
      </c>
      <c r="H27" s="3">
        <f t="shared" ref="H27" si="28">G27-G26</f>
        <v>741</v>
      </c>
      <c r="I27" s="1">
        <f t="shared" ref="I27" si="29">G27/G26-1</f>
        <v>8.5803612783696082E-2</v>
      </c>
      <c r="J27" s="16">
        <f t="shared" si="9"/>
        <v>0.13379903057030895</v>
      </c>
      <c r="L27">
        <f>Data!E81</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Data!C82</f>
        <v>52344</v>
      </c>
      <c r="D28" s="2">
        <f t="shared" si="15"/>
        <v>2889</v>
      </c>
      <c r="E28" s="11">
        <f t="shared" ref="E28" si="32">H28/D28</f>
        <v>0.2066458982346833</v>
      </c>
      <c r="G28" s="2">
        <f>Data!D82</f>
        <v>9974</v>
      </c>
      <c r="H28" s="3">
        <f t="shared" ref="H28" si="33">G28-G27</f>
        <v>597</v>
      </c>
      <c r="I28" s="1">
        <f t="shared" ref="I28" si="34">G28/G27-1</f>
        <v>6.3666417830862798E-2</v>
      </c>
      <c r="J28" s="16">
        <f t="shared" si="9"/>
        <v>0.10823572139484315</v>
      </c>
      <c r="L28">
        <f>Data!E82</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Data!C83</f>
        <v>55863</v>
      </c>
      <c r="D29" s="2">
        <f t="shared" ref="D29" si="37">C29-C28</f>
        <v>3519</v>
      </c>
      <c r="E29" s="11">
        <f t="shared" ref="E29" si="38">H29/D29</f>
        <v>0.14435919295254335</v>
      </c>
      <c r="G29" s="2">
        <f>Data!D83</f>
        <v>10482</v>
      </c>
      <c r="H29" s="3">
        <f t="shared" ref="H29" si="39">G29-G28</f>
        <v>508</v>
      </c>
      <c r="I29" s="1">
        <f t="shared" ref="I29" si="40">G29/G28-1</f>
        <v>5.0932424303188339E-2</v>
      </c>
      <c r="J29" s="16">
        <f t="shared" si="9"/>
        <v>9.547193670312705E-2</v>
      </c>
      <c r="L29">
        <f>Data!E83</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Data!C84</f>
        <v>92190</v>
      </c>
      <c r="D30" s="2">
        <f t="shared" ref="D30" si="43">C30-C29</f>
        <v>36327</v>
      </c>
      <c r="E30" s="11">
        <f t="shared" ref="E30" si="44">H30/D30</f>
        <v>1.335095108321634E-2</v>
      </c>
      <c r="G30" s="2">
        <f>Data!D84</f>
        <v>10967</v>
      </c>
      <c r="H30" s="3">
        <f t="shared" ref="H30" si="45">G30-G29</f>
        <v>485</v>
      </c>
      <c r="I30" s="1">
        <f t="shared" ref="I30" si="46">G30/G29-1</f>
        <v>4.6269795840488515E-2</v>
      </c>
      <c r="J30" s="16">
        <f t="shared" si="9"/>
        <v>8.0550561185992312E-2</v>
      </c>
      <c r="L30">
        <f>Data!E84</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Data!C85</f>
        <v>98343</v>
      </c>
      <c r="D31" s="2">
        <f t="shared" ref="D31" si="49">C31-C30</f>
        <v>6153</v>
      </c>
      <c r="E31" s="11">
        <f t="shared" ref="E31" si="50">H31/D31</f>
        <v>6.7609296278238251E-2</v>
      </c>
      <c r="G31" s="2">
        <f>Data!D85</f>
        <v>11383</v>
      </c>
      <c r="H31" s="3">
        <f t="shared" ref="H31" si="51">G31-G30</f>
        <v>416</v>
      </c>
      <c r="I31" s="1">
        <f t="shared" ref="I31" si="52">G31/G30-1</f>
        <v>3.7931977751436197E-2</v>
      </c>
      <c r="J31" s="16">
        <f t="shared" si="9"/>
        <v>6.3618680545919251E-2</v>
      </c>
      <c r="L31">
        <f>Data!E85</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Data!C86</f>
        <v>104134</v>
      </c>
      <c r="D32" s="2">
        <f t="shared" ref="D32" si="55">C32-C31</f>
        <v>5791</v>
      </c>
      <c r="E32" s="11">
        <f t="shared" ref="E32" si="56">H32/D32</f>
        <v>4.8696252806078401E-2</v>
      </c>
      <c r="G32" s="2">
        <f>Data!D86</f>
        <v>11665</v>
      </c>
      <c r="H32" s="3">
        <f t="shared" ref="H32" si="57">G32-G31</f>
        <v>282</v>
      </c>
      <c r="I32" s="1">
        <f t="shared" ref="I32" si="58">G32/G31-1</f>
        <v>2.4773785469559773E-2</v>
      </c>
      <c r="J32" s="16">
        <f t="shared" si="9"/>
        <v>5.5650446203233415E-2</v>
      </c>
      <c r="L32">
        <f>Data!E86</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Data!C87</f>
        <v>108416</v>
      </c>
      <c r="D33" s="2">
        <f t="shared" ref="D33" si="61">C33-C32</f>
        <v>4282</v>
      </c>
      <c r="E33" s="11">
        <f t="shared" ref="E33" si="62">H33/D33</f>
        <v>5.6515646893974779E-2</v>
      </c>
      <c r="G33" s="2">
        <f>Data!D87</f>
        <v>11907</v>
      </c>
      <c r="H33" s="3">
        <f t="shared" ref="H33" si="63">G33-G32</f>
        <v>242</v>
      </c>
      <c r="I33" s="1">
        <f t="shared" ref="I33" si="64">G33/G32-1</f>
        <v>2.0745820831547412E-2</v>
      </c>
      <c r="J33" s="16">
        <f t="shared" si="9"/>
        <v>4.7160547830111303E-2</v>
      </c>
      <c r="L33">
        <f>Data!E87</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Data!C88</f>
        <v>111296</v>
      </c>
      <c r="D34" s="2">
        <f t="shared" ref="D34" si="67">C34-C33</f>
        <v>2880</v>
      </c>
      <c r="E34" s="11">
        <f t="shared" ref="E34" si="68">H34/D34</f>
        <v>0.10381944444444445</v>
      </c>
      <c r="G34" s="2">
        <f>Data!D88</f>
        <v>12206</v>
      </c>
      <c r="H34" s="3">
        <f t="shared" ref="H34" si="69">G34-G33</f>
        <v>299</v>
      </c>
      <c r="I34" s="1">
        <f t="shared" ref="I34" si="70">G34/G33-1</f>
        <v>2.5111279079533144E-2</v>
      </c>
      <c r="J34" s="16">
        <f t="shared" si="9"/>
        <v>3.8490214443802309E-2</v>
      </c>
      <c r="L34">
        <f>Data!E88</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Data!C89</f>
        <v>115235</v>
      </c>
      <c r="D35" s="2">
        <f t="shared" ref="D35" si="73">C35-C34</f>
        <v>3939</v>
      </c>
      <c r="E35" s="11">
        <f t="shared" ref="E35" si="74">H35/D35</f>
        <v>7.9461792333079456E-2</v>
      </c>
      <c r="G35" s="2">
        <f>Data!D89</f>
        <v>12519</v>
      </c>
      <c r="H35" s="3">
        <f t="shared" ref="H35" si="75">G35-G34</f>
        <v>313</v>
      </c>
      <c r="I35" s="1">
        <f t="shared" ref="I35" si="76">G35/G34-1</f>
        <v>2.5643126331312383E-2</v>
      </c>
      <c r="J35" s="16">
        <f t="shared" si="9"/>
        <v>3.3058315658152253E-2</v>
      </c>
      <c r="L35">
        <f>Data!E89</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Data!C90</f>
        <v>120755</v>
      </c>
      <c r="D36" s="2">
        <f t="shared" ref="D36" si="79">C36-C35</f>
        <v>5520</v>
      </c>
      <c r="E36" s="11">
        <f t="shared" ref="E36" si="80">H36/D36</f>
        <v>6.0326086956521738E-2</v>
      </c>
      <c r="G36" s="2">
        <f>Data!D90</f>
        <v>12852</v>
      </c>
      <c r="H36" s="3">
        <f t="shared" ref="H36" si="81">G36-G35</f>
        <v>333</v>
      </c>
      <c r="I36" s="1">
        <f t="shared" ref="I36" si="82">G36/G35-1</f>
        <v>2.6599568655643502E-2</v>
      </c>
      <c r="J36" s="16">
        <f t="shared" si="9"/>
        <v>2.9582193422788703E-2</v>
      </c>
      <c r="L36">
        <f>Data!E90</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Data!C91</f>
        <v>126287</v>
      </c>
      <c r="D37" s="2">
        <f t="shared" ref="D37" si="85">C37-C36</f>
        <v>5532</v>
      </c>
      <c r="E37" s="11">
        <f t="shared" ref="E37" si="86">H37/D37</f>
        <v>5.1699204627621113E-2</v>
      </c>
      <c r="G37" s="2">
        <f>Data!D91</f>
        <v>13138</v>
      </c>
      <c r="H37" s="3">
        <f t="shared" ref="H37" si="87">G37-G36</f>
        <v>286</v>
      </c>
      <c r="I37" s="1">
        <f t="shared" ref="I37" si="88">G37/G36-1</f>
        <v>2.2253345782757616E-2</v>
      </c>
      <c r="J37" s="16">
        <f t="shared" si="9"/>
        <v>2.6151271985970004E-2</v>
      </c>
      <c r="L37">
        <f>Data!E91</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Data!C92</f>
        <v>134743</v>
      </c>
      <c r="D38" s="2">
        <f t="shared" ref="D38" si="91">C38-C37</f>
        <v>8456</v>
      </c>
      <c r="E38" s="11">
        <f t="shared" ref="E38" si="92">H38/D38</f>
        <v>4.1863765373699145E-2</v>
      </c>
      <c r="G38" s="2">
        <f>Data!D92</f>
        <v>13492</v>
      </c>
      <c r="H38" s="3">
        <f t="shared" ref="H38" si="93">G38-G37</f>
        <v>354</v>
      </c>
      <c r="I38" s="1">
        <f t="shared" ref="I38" si="94">G38/G37-1</f>
        <v>2.6944740447556681E-2</v>
      </c>
      <c r="J38" s="16">
        <f t="shared" si="9"/>
        <v>2.4581666656844359E-2</v>
      </c>
      <c r="L38">
        <f>Data!E92</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Data!C93</f>
        <v>140975</v>
      </c>
      <c r="D39" s="2">
        <f t="shared" ref="D39" si="97">C39-C38</f>
        <v>6232</v>
      </c>
      <c r="E39" s="11">
        <f t="shared" ref="E39" si="98">H39/D39</f>
        <v>4.5571245186136075E-2</v>
      </c>
      <c r="G39" s="2">
        <f>Data!D93</f>
        <v>13776</v>
      </c>
      <c r="H39" s="3">
        <f t="shared" ref="H39" si="99">G39-G38</f>
        <v>284</v>
      </c>
      <c r="I39" s="1">
        <f t="shared" ref="I39" si="100">G39/G38-1</f>
        <v>2.1049510821227413E-2</v>
      </c>
      <c r="J39" s="16">
        <f t="shared" si="9"/>
        <v>2.4049627421368309E-2</v>
      </c>
      <c r="L39">
        <f>Data!E93</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Data!C94</f>
        <v>144877</v>
      </c>
      <c r="D40" s="2">
        <f t="shared" ref="D40" si="103">C40-C39</f>
        <v>3902</v>
      </c>
      <c r="E40" s="11">
        <f t="shared" ref="E40" si="104">H40/D40</f>
        <v>4.3311122501281392E-2</v>
      </c>
      <c r="G40" s="2">
        <f>Data!D94</f>
        <v>13945</v>
      </c>
      <c r="H40" s="3">
        <f t="shared" ref="H40" si="105">G40-G39</f>
        <v>169</v>
      </c>
      <c r="I40" s="1">
        <f t="shared" ref="I40" si="106">G40/G39-1</f>
        <v>1.2267711962833827E-2</v>
      </c>
      <c r="J40" s="16">
        <f t="shared" si="9"/>
        <v>2.2838469011552082E-2</v>
      </c>
      <c r="L40">
        <f>Data!E94</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Data!C95</f>
        <v>148412</v>
      </c>
      <c r="D41" s="2">
        <f t="shared" ref="D41" si="109">C41-C40</f>
        <v>3535</v>
      </c>
      <c r="E41" s="11">
        <f t="shared" ref="E41" si="110">H41/D41</f>
        <v>1.5275813295615276E-2</v>
      </c>
      <c r="G41" s="2">
        <f>Data!D95</f>
        <v>13999</v>
      </c>
      <c r="H41" s="3">
        <f t="shared" ref="H41" si="111">G41-G40</f>
        <v>54</v>
      </c>
      <c r="I41" s="1">
        <f t="shared" ref="I41" si="112">G41/G40-1</f>
        <v>3.8723556830404515E-3</v>
      </c>
      <c r="J41" s="16">
        <f t="shared" si="9"/>
        <v>1.980433709776741E-2</v>
      </c>
      <c r="L41">
        <f>Data!E95</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Data!C96</f>
        <v>151796</v>
      </c>
      <c r="D42" s="2">
        <f t="shared" ref="D42" si="115">C42-C41</f>
        <v>3384</v>
      </c>
      <c r="E42" s="11">
        <f t="shared" ref="E42" si="116">H42/D42</f>
        <v>4.7281323877068557E-2</v>
      </c>
      <c r="G42" s="2">
        <f>Data!D96</f>
        <v>14159</v>
      </c>
      <c r="H42" s="3">
        <f t="shared" ref="H42" si="117">G42-G41</f>
        <v>160</v>
      </c>
      <c r="I42" s="1">
        <f t="shared" ref="I42" si="118">G42/G41-1</f>
        <v>1.1429387813415293E-2</v>
      </c>
      <c r="J42" s="16">
        <f t="shared" si="9"/>
        <v>1.7773803023782113E-2</v>
      </c>
      <c r="L42">
        <f>Data!E96</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Data!C97</f>
        <v>156801</v>
      </c>
      <c r="D43" s="2">
        <f t="shared" ref="D43" si="121">C43-C42</f>
        <v>5005</v>
      </c>
      <c r="E43" s="11">
        <f t="shared" ref="E43" si="122">H43/D43</f>
        <v>3.2367632367632369E-2</v>
      </c>
      <c r="G43" s="2">
        <f>Data!D97</f>
        <v>14321</v>
      </c>
      <c r="H43" s="3">
        <f t="shared" ref="H43" si="123">G43-G42</f>
        <v>162</v>
      </c>
      <c r="I43" s="1">
        <f t="shared" ref="I43" si="124">G43/G42-1</f>
        <v>1.1441485980648425E-2</v>
      </c>
      <c r="J43" s="16">
        <f t="shared" si="9"/>
        <v>1.5608362641639959E-2</v>
      </c>
      <c r="L43">
        <f>Data!E97</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Data!C98</f>
        <v>162816</v>
      </c>
      <c r="D44" s="2">
        <f t="shared" ref="D44" si="127">C44-C43</f>
        <v>6015</v>
      </c>
      <c r="E44" s="11">
        <f t="shared" ref="E44" si="128">H44/D44</f>
        <v>2.1612635078969242E-2</v>
      </c>
      <c r="G44" s="2">
        <f>Data!D98</f>
        <v>14451</v>
      </c>
      <c r="H44" s="3">
        <f t="shared" ref="H44" si="129">G44-G43</f>
        <v>130</v>
      </c>
      <c r="I44" s="1">
        <f t="shared" ref="I44" si="130">G44/G43-1</f>
        <v>9.0775783813978883E-3</v>
      </c>
      <c r="J44" s="16">
        <f t="shared" si="9"/>
        <v>1.3726110155731426E-2</v>
      </c>
      <c r="L44">
        <f>Data!E98</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Data!C99</f>
        <v>169272</v>
      </c>
      <c r="D45" s="2">
        <f t="shared" ref="D45" si="133">C45-C44</f>
        <v>6456</v>
      </c>
      <c r="E45" s="11">
        <f t="shared" ref="E45" si="134">H45/D45</f>
        <v>1.5799256505576207E-2</v>
      </c>
      <c r="G45" s="2">
        <f>Data!D99</f>
        <v>14553</v>
      </c>
      <c r="H45" s="3">
        <f t="shared" ref="H45" si="135">G45-G44</f>
        <v>102</v>
      </c>
      <c r="I45" s="1">
        <f t="shared" ref="I45" si="136">G45/G44-1</f>
        <v>7.0583350633173225E-3</v>
      </c>
      <c r="J45" s="16">
        <f t="shared" si="9"/>
        <v>1.0885195100840088E-2</v>
      </c>
      <c r="L45">
        <f>Data!E99</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Data!C100</f>
        <v>175932</v>
      </c>
      <c r="D46" s="2">
        <f t="shared" ref="D46" si="139">C46-C45</f>
        <v>6660</v>
      </c>
      <c r="E46" s="11">
        <f t="shared" ref="E46" si="140">H46/D46</f>
        <v>1.2612612612612612E-2</v>
      </c>
      <c r="G46" s="2">
        <f>Data!D100</f>
        <v>14637</v>
      </c>
      <c r="H46" s="3">
        <f t="shared" ref="H46" si="141">G46-G45</f>
        <v>84</v>
      </c>
      <c r="I46" s="1">
        <f t="shared" ref="I46" si="142">G46/G45-1</f>
        <v>5.7720057720058726E-3</v>
      </c>
      <c r="J46" s="16">
        <f t="shared" si="9"/>
        <v>8.7026943795227261E-3</v>
      </c>
      <c r="L46">
        <f>Data!E100</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Data!C101</f>
        <v>179243</v>
      </c>
      <c r="D47" s="2">
        <f t="shared" ref="D47" si="145">C47-C46</f>
        <v>3311</v>
      </c>
      <c r="E47" s="11">
        <f t="shared" ref="E47" si="146">H47/D47</f>
        <v>1.7819389912413167E-2</v>
      </c>
      <c r="G47" s="2">
        <f>Data!D101</f>
        <v>14696</v>
      </c>
      <c r="H47" s="3">
        <f t="shared" ref="H47" si="147">G47-G46</f>
        <v>59</v>
      </c>
      <c r="I47" s="1">
        <f t="shared" ref="I47" si="148">G47/G46-1</f>
        <v>4.0308806449409484E-3</v>
      </c>
      <c r="J47" s="16">
        <f t="shared" si="9"/>
        <v>7.5260041912523145E-3</v>
      </c>
      <c r="L47">
        <f>Data!E101</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Data!C102</f>
        <v>182949</v>
      </c>
      <c r="D48" s="2">
        <f t="shared" ref="D48" si="151">C48-C47</f>
        <v>3706</v>
      </c>
      <c r="E48" s="11">
        <f t="shared" ref="E48" si="152">H48/D48</f>
        <v>1.5920129519697786E-2</v>
      </c>
      <c r="G48" s="2">
        <f>Data!D102</f>
        <v>14755</v>
      </c>
      <c r="H48" s="3">
        <f t="shared" ref="H48" si="153">G48-G47</f>
        <v>59</v>
      </c>
      <c r="I48" s="1">
        <f t="shared" ref="I48" si="154">G48/G47-1</f>
        <v>4.0146978769732833E-3</v>
      </c>
      <c r="J48" s="16">
        <f t="shared" si="9"/>
        <v>7.5463387903855761E-3</v>
      </c>
      <c r="L48">
        <f>Data!E102</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Data!C103</f>
        <v>189018</v>
      </c>
      <c r="D49" s="2">
        <f t="shared" ref="D49" si="159">C49-C48</f>
        <v>6069</v>
      </c>
      <c r="E49" s="11">
        <f t="shared" ref="E49" si="160">H49/D49</f>
        <v>9.062448508815291E-3</v>
      </c>
      <c r="G49" s="2">
        <f>Data!D103</f>
        <v>14810</v>
      </c>
      <c r="H49" s="3">
        <f t="shared" ref="H49" si="161">G49-G48</f>
        <v>55</v>
      </c>
      <c r="I49" s="1">
        <f t="shared" ref="I49" si="162">G49/G48-1</f>
        <v>3.7275499830566883E-3</v>
      </c>
      <c r="J49" s="16">
        <f t="shared" ref="J49" si="163">SUM(I43:I49)/7</f>
        <v>6.4460762431914898E-3</v>
      </c>
      <c r="L49">
        <f>Data!E103</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Data!C104</f>
        <v>201794</v>
      </c>
      <c r="D50" s="2">
        <f t="shared" ref="D50" si="169">C50-C49</f>
        <v>12776</v>
      </c>
      <c r="E50" s="11">
        <f t="shared" ref="E50" si="170">H50/D50</f>
        <v>6.1834690043832182E-3</v>
      </c>
      <c r="G50" s="2">
        <f>Data!D104</f>
        <v>14889</v>
      </c>
      <c r="H50" s="3">
        <f t="shared" ref="H50" si="171">G50-G49</f>
        <v>79</v>
      </c>
      <c r="I50" s="1">
        <f t="shared" ref="I50" si="172">G50/G49-1</f>
        <v>5.3342336259283307E-3</v>
      </c>
      <c r="J50" s="16">
        <f t="shared" ref="J50" si="173">SUM(I44:I50)/7</f>
        <v>5.5736116210886189E-3</v>
      </c>
      <c r="L50">
        <f>Data!E104</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Data!C105</f>
        <v>205835</v>
      </c>
      <c r="D51" s="2">
        <f t="shared" ref="D51" si="179">C51-C50</f>
        <v>4041</v>
      </c>
      <c r="E51" s="11">
        <f t="shared" ref="E51" si="180">H51/D51</f>
        <v>1.8312298935906954E-2</v>
      </c>
      <c r="G51" s="2">
        <f>Data!D105</f>
        <v>14963</v>
      </c>
      <c r="H51" s="3">
        <f t="shared" ref="H51" si="181">G51-G50</f>
        <v>74</v>
      </c>
      <c r="I51" s="1">
        <f t="shared" ref="I51" si="182">G51/G50-1</f>
        <v>4.9701121633420886E-3</v>
      </c>
      <c r="J51" s="16">
        <f t="shared" ref="J51" si="183">SUM(I45:I51)/7</f>
        <v>4.9868307327949335E-3</v>
      </c>
      <c r="L51">
        <f>Data!E105</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Data!C106</f>
        <v>212686</v>
      </c>
      <c r="D52" s="2">
        <f t="shared" ref="D52" si="189">C52-C51</f>
        <v>6851</v>
      </c>
      <c r="E52" s="11">
        <f t="shared" ref="E52" si="190">H52/D52</f>
        <v>1.0947306962487227E-2</v>
      </c>
      <c r="G52" s="2">
        <f>Data!D106</f>
        <v>15038</v>
      </c>
      <c r="H52" s="3">
        <f t="shared" ref="H52" si="191">G52-G51</f>
        <v>75</v>
      </c>
      <c r="I52" s="1">
        <f t="shared" ref="I52" si="192">G52/G51-1</f>
        <v>5.012363830782629E-3</v>
      </c>
      <c r="J52" s="16">
        <f t="shared" ref="J52" si="193">SUM(I46:I52)/7</f>
        <v>4.6945491281471198E-3</v>
      </c>
      <c r="L52">
        <f>Data!E106</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Data!C107</f>
        <v>221089</v>
      </c>
      <c r="D53" s="2">
        <f t="shared" ref="D53:D54" si="199">C53-C52</f>
        <v>8403</v>
      </c>
      <c r="E53" s="11">
        <f t="shared" ref="E53:E54" si="200">H53/D53</f>
        <v>3.6891586338212543E-3</v>
      </c>
      <c r="G53" s="2">
        <f>Data!D107</f>
        <v>15069</v>
      </c>
      <c r="H53" s="3">
        <f t="shared" ref="H53:H54" si="201">G53-G52</f>
        <v>31</v>
      </c>
      <c r="I53" s="1">
        <f t="shared" ref="I53:I54" si="202">G53/G52-1</f>
        <v>2.0614443410027494E-3</v>
      </c>
      <c r="J53" s="16">
        <f t="shared" ref="J53:J54" si="203">SUM(I47:I53)/7</f>
        <v>4.1644689237181022E-3</v>
      </c>
      <c r="L53">
        <f>Data!E107</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Data!C108</f>
        <v>227631</v>
      </c>
      <c r="D54" s="2">
        <f t="shared" si="199"/>
        <v>6542</v>
      </c>
      <c r="E54" s="11">
        <f t="shared" si="200"/>
        <v>1.6202996025680219E-2</v>
      </c>
      <c r="G54" s="2">
        <f>Data!D108</f>
        <v>15175</v>
      </c>
      <c r="H54" s="3">
        <f t="shared" si="201"/>
        <v>106</v>
      </c>
      <c r="I54" s="1">
        <f t="shared" si="202"/>
        <v>7.0343088459752234E-3</v>
      </c>
      <c r="J54" s="16">
        <f t="shared" si="203"/>
        <v>4.5935300952944279E-3</v>
      </c>
      <c r="L54">
        <f>Data!E108</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H55" s="3"/>
      <c r="N55" s="1"/>
      <c r="O55" s="16"/>
    </row>
    <row r="56" spans="1:31">
      <c r="A56" s="8">
        <v>43949</v>
      </c>
      <c r="B56" s="13">
        <v>43</v>
      </c>
      <c r="H56" s="3"/>
      <c r="N56" s="1"/>
      <c r="O56" s="16"/>
    </row>
    <row r="57" spans="1:31">
      <c r="A57" s="8">
        <v>43950</v>
      </c>
      <c r="B57" s="13">
        <v>44</v>
      </c>
      <c r="H57" s="3"/>
      <c r="N57" s="1"/>
      <c r="O57"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22" workbookViewId="0">
      <selection activeCell="L61" sqref="L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H60" s="3"/>
      <c r="L60" s="2"/>
      <c r="N60" s="1"/>
      <c r="O60" s="16"/>
    </row>
    <row r="61" spans="1:31">
      <c r="A61" s="8">
        <v>43949</v>
      </c>
      <c r="B61" s="13">
        <f t="shared" si="16"/>
        <v>36</v>
      </c>
      <c r="H61" s="3"/>
      <c r="L61" s="2"/>
      <c r="N61" s="1"/>
      <c r="O61" s="16"/>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AE71" sqref="AE7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Data!C111</f>
        <v>4324</v>
      </c>
      <c r="D6" s="2">
        <f t="shared" ref="D6:D21" si="0">C6-C5</f>
        <v>4324</v>
      </c>
      <c r="E6" s="11">
        <f t="shared" ref="E6:E20" si="1">H6/D6</f>
        <v>0</v>
      </c>
      <c r="G6" s="2">
        <f>Data!D111</f>
        <v>229</v>
      </c>
      <c r="H6" s="3"/>
      <c r="L6" s="2">
        <f>Data!E111</f>
        <v>7</v>
      </c>
      <c r="M6">
        <v>1</v>
      </c>
      <c r="N6" s="1"/>
      <c r="O6" s="16"/>
    </row>
    <row r="7" spans="1:31">
      <c r="A7" s="8">
        <v>43886</v>
      </c>
      <c r="C7" s="2">
        <f>Data!C112</f>
        <v>8623</v>
      </c>
      <c r="D7" s="2">
        <f t="shared" si="0"/>
        <v>4299</v>
      </c>
      <c r="E7" s="11">
        <f t="shared" si="1"/>
        <v>2.1632937892533146E-2</v>
      </c>
      <c r="G7" s="2">
        <f>Data!D112</f>
        <v>322</v>
      </c>
      <c r="H7" s="3">
        <f t="shared" ref="H7:H21" si="2">G7-G6</f>
        <v>93</v>
      </c>
      <c r="I7" s="1">
        <f t="shared" ref="I7:I21" si="3">G7/G6-1</f>
        <v>0.40611353711790388</v>
      </c>
      <c r="L7" s="2">
        <f>Data!E112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Data!C113</f>
        <v>9587</v>
      </c>
      <c r="D8" s="2">
        <f t="shared" si="0"/>
        <v>964</v>
      </c>
      <c r="E8" s="11">
        <f t="shared" si="1"/>
        <v>8.0912863070539423E-2</v>
      </c>
      <c r="G8" s="2">
        <f>Data!D113</f>
        <v>400</v>
      </c>
      <c r="H8" s="3">
        <f t="shared" si="2"/>
        <v>78</v>
      </c>
      <c r="I8" s="1">
        <f t="shared" si="3"/>
        <v>0.2422360248447204</v>
      </c>
      <c r="L8" s="2">
        <f>Data!E113</f>
        <v>12</v>
      </c>
      <c r="M8">
        <f t="shared" ref="M8:M39" si="7">L8-L7</f>
        <v>2</v>
      </c>
      <c r="N8" s="1">
        <f t="shared" si="4"/>
        <v>0.19999999999999996</v>
      </c>
      <c r="O8" s="16"/>
      <c r="AD8" s="1">
        <f t="shared" si="5"/>
        <v>1.1895684001830106E-2</v>
      </c>
      <c r="AE8" s="1">
        <f t="shared" si="6"/>
        <v>2.0639834881320948E-3</v>
      </c>
    </row>
    <row r="9" spans="1:31">
      <c r="A9" s="8">
        <v>43888</v>
      </c>
      <c r="C9" s="2">
        <f>Data!C114</f>
        <v>12014</v>
      </c>
      <c r="D9" s="2">
        <f t="shared" si="0"/>
        <v>2427</v>
      </c>
      <c r="E9" s="11">
        <f t="shared" si="1"/>
        <v>0.10300782859497322</v>
      </c>
      <c r="G9" s="2">
        <f>Data!D114</f>
        <v>650</v>
      </c>
      <c r="H9" s="3">
        <f t="shared" si="2"/>
        <v>250</v>
      </c>
      <c r="I9" s="1">
        <f t="shared" si="3"/>
        <v>0.625</v>
      </c>
      <c r="L9" s="2">
        <f>Data!E114</f>
        <v>17</v>
      </c>
      <c r="M9">
        <f t="shared" si="7"/>
        <v>5</v>
      </c>
      <c r="N9" s="1">
        <f t="shared" si="4"/>
        <v>0.41666666666666674</v>
      </c>
      <c r="O9" s="16"/>
      <c r="AD9" s="1">
        <f t="shared" si="5"/>
        <v>3.8127192313558031E-2</v>
      </c>
      <c r="AE9" s="1">
        <f t="shared" si="6"/>
        <v>5.1599587203302374E-3</v>
      </c>
    </row>
    <row r="10" spans="1:31">
      <c r="A10" s="8">
        <v>43889</v>
      </c>
      <c r="C10" s="2">
        <f>Data!C115</f>
        <v>15695</v>
      </c>
      <c r="D10" s="2">
        <f t="shared" si="0"/>
        <v>3681</v>
      </c>
      <c r="E10" s="11">
        <f t="shared" si="1"/>
        <v>6.4656343384949744E-2</v>
      </c>
      <c r="G10" s="2">
        <f>Data!D115</f>
        <v>888</v>
      </c>
      <c r="H10" s="3">
        <f t="shared" si="2"/>
        <v>238</v>
      </c>
      <c r="I10" s="1">
        <f t="shared" si="3"/>
        <v>0.36615384615384605</v>
      </c>
      <c r="L10" s="2">
        <f>Data!E115</f>
        <v>21</v>
      </c>
      <c r="M10">
        <f t="shared" si="7"/>
        <v>4</v>
      </c>
      <c r="N10" s="1">
        <f t="shared" si="4"/>
        <v>0.23529411764705888</v>
      </c>
      <c r="O10" s="16"/>
      <c r="AD10" s="1">
        <f t="shared" si="5"/>
        <v>3.6297087082507243E-2</v>
      </c>
      <c r="AE10" s="1">
        <f t="shared" si="6"/>
        <v>4.1279669762641896E-3</v>
      </c>
    </row>
    <row r="11" spans="1:31">
      <c r="A11" s="8">
        <v>43890</v>
      </c>
      <c r="C11" s="2">
        <f>Data!C116</f>
        <v>18661</v>
      </c>
      <c r="D11" s="2">
        <f t="shared" si="0"/>
        <v>2966</v>
      </c>
      <c r="E11" s="11">
        <f t="shared" si="1"/>
        <v>8.0917060013486183E-2</v>
      </c>
      <c r="G11" s="2">
        <f>Data!D116</f>
        <v>1128</v>
      </c>
      <c r="H11" s="3">
        <f t="shared" si="2"/>
        <v>240</v>
      </c>
      <c r="I11" s="1">
        <f t="shared" si="3"/>
        <v>0.27027027027027017</v>
      </c>
      <c r="L11" s="2">
        <f>Data!E116</f>
        <v>29</v>
      </c>
      <c r="M11">
        <f t="shared" si="7"/>
        <v>8</v>
      </c>
      <c r="N11" s="1">
        <f t="shared" si="4"/>
        <v>0.38095238095238093</v>
      </c>
      <c r="O11" s="16"/>
      <c r="AD11" s="1">
        <f t="shared" si="5"/>
        <v>3.6602104621015707E-2</v>
      </c>
      <c r="AE11" s="1">
        <f t="shared" si="6"/>
        <v>8.2559339525283791E-3</v>
      </c>
    </row>
    <row r="12" spans="1:31">
      <c r="A12" s="8">
        <v>43891</v>
      </c>
      <c r="C12" s="2">
        <f>Data!C117</f>
        <v>21127</v>
      </c>
      <c r="D12" s="2">
        <f t="shared" si="0"/>
        <v>2466</v>
      </c>
      <c r="E12" s="11">
        <f t="shared" si="1"/>
        <v>0.22952149229521493</v>
      </c>
      <c r="G12" s="2">
        <f>Data!D117</f>
        <v>1694</v>
      </c>
      <c r="H12" s="3">
        <f t="shared" si="2"/>
        <v>566</v>
      </c>
      <c r="I12" s="1">
        <f t="shared" si="3"/>
        <v>0.50177304964539005</v>
      </c>
      <c r="L12" s="2">
        <f>Data!E117</f>
        <v>34</v>
      </c>
      <c r="M12">
        <f t="shared" si="7"/>
        <v>5</v>
      </c>
      <c r="N12" s="1">
        <f t="shared" si="4"/>
        <v>0.17241379310344818</v>
      </c>
      <c r="O12" s="16"/>
      <c r="AD12" s="1">
        <f t="shared" si="5"/>
        <v>8.6319963397895383E-2</v>
      </c>
      <c r="AE12" s="1">
        <f t="shared" si="6"/>
        <v>5.1599587203302374E-3</v>
      </c>
    </row>
    <row r="13" spans="1:31">
      <c r="A13" s="8">
        <v>43892</v>
      </c>
      <c r="C13" s="2">
        <f>Data!C118</f>
        <v>23345</v>
      </c>
      <c r="D13" s="2">
        <f t="shared" si="0"/>
        <v>2218</v>
      </c>
      <c r="E13" s="11">
        <f t="shared" si="1"/>
        <v>0.15419296663660956</v>
      </c>
      <c r="G13" s="2">
        <f>Data!D118</f>
        <v>2036</v>
      </c>
      <c r="H13" s="3">
        <f t="shared" si="2"/>
        <v>342</v>
      </c>
      <c r="I13" s="1">
        <f t="shared" si="3"/>
        <v>0.20188902007083831</v>
      </c>
      <c r="J13" s="16">
        <f t="shared" ref="J13:J62" si="8">SUM(I7:I13)/7</f>
        <v>0.37334796401470982</v>
      </c>
      <c r="L13" s="2">
        <f>Data!E118</f>
        <v>52</v>
      </c>
      <c r="M13">
        <f t="shared" si="7"/>
        <v>18</v>
      </c>
      <c r="N13" s="1">
        <f t="shared" si="4"/>
        <v>0.52941176470588225</v>
      </c>
      <c r="O13" s="16"/>
      <c r="AD13" s="1">
        <f t="shared" si="5"/>
        <v>5.2157999084947386E-2</v>
      </c>
      <c r="AE13" s="1">
        <f t="shared" si="6"/>
        <v>1.8575851393188854E-2</v>
      </c>
    </row>
    <row r="14" spans="1:31">
      <c r="A14" s="8">
        <v>43893</v>
      </c>
      <c r="C14" s="2">
        <f>Data!C119</f>
        <v>25856</v>
      </c>
      <c r="D14" s="2">
        <f t="shared" si="0"/>
        <v>2511</v>
      </c>
      <c r="E14" s="11">
        <f t="shared" si="1"/>
        <v>0.18558343289526086</v>
      </c>
      <c r="G14" s="2">
        <f>Data!D119</f>
        <v>2502</v>
      </c>
      <c r="H14" s="3">
        <f t="shared" si="2"/>
        <v>466</v>
      </c>
      <c r="I14" s="1">
        <f t="shared" si="3"/>
        <v>0.22888015717092336</v>
      </c>
      <c r="J14" s="16">
        <f t="shared" si="8"/>
        <v>0.34802890973656975</v>
      </c>
      <c r="L14" s="2">
        <f>Data!E119</f>
        <v>79</v>
      </c>
      <c r="M14">
        <f t="shared" si="7"/>
        <v>27</v>
      </c>
      <c r="N14" s="1">
        <f t="shared" si="4"/>
        <v>0.51923076923076916</v>
      </c>
      <c r="O14" s="16"/>
      <c r="AD14" s="1">
        <f t="shared" si="5"/>
        <v>7.1069086472472162E-2</v>
      </c>
      <c r="AE14" s="1">
        <f t="shared" si="6"/>
        <v>2.7863777089783281E-2</v>
      </c>
    </row>
    <row r="15" spans="1:31">
      <c r="A15" s="8">
        <v>43894</v>
      </c>
      <c r="C15" s="2">
        <f>Data!C120</f>
        <v>29837</v>
      </c>
      <c r="D15" s="2">
        <f t="shared" si="0"/>
        <v>3981</v>
      </c>
      <c r="E15" s="11">
        <f t="shared" si="1"/>
        <v>0.14745038934940968</v>
      </c>
      <c r="G15" s="2">
        <f>Data!D120</f>
        <v>3089</v>
      </c>
      <c r="H15" s="3">
        <f t="shared" si="2"/>
        <v>587</v>
      </c>
      <c r="I15" s="1">
        <f t="shared" si="3"/>
        <v>0.23461231015187844</v>
      </c>
      <c r="J15" s="16">
        <f t="shared" si="8"/>
        <v>0.34693980763759236</v>
      </c>
      <c r="L15" s="2">
        <f>Data!E120</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Data!C121</f>
        <v>32362</v>
      </c>
      <c r="D16" s="2">
        <f t="shared" si="0"/>
        <v>2525</v>
      </c>
      <c r="E16" s="11">
        <f t="shared" si="1"/>
        <v>0.30455445544554455</v>
      </c>
      <c r="G16" s="2">
        <f>Data!D121</f>
        <v>3858</v>
      </c>
      <c r="H16" s="3">
        <f t="shared" si="2"/>
        <v>769</v>
      </c>
      <c r="I16" s="1">
        <f t="shared" si="3"/>
        <v>0.24894787957267717</v>
      </c>
      <c r="J16" s="16">
        <f t="shared" si="8"/>
        <v>0.29321807614797485</v>
      </c>
      <c r="L16" s="2">
        <f>Data!E121</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Data!C122</f>
        <v>36359</v>
      </c>
      <c r="D17" s="2">
        <f t="shared" si="0"/>
        <v>3997</v>
      </c>
      <c r="E17" s="11">
        <f t="shared" si="1"/>
        <v>0.19464598448836629</v>
      </c>
      <c r="G17" s="2">
        <f>Data!D122</f>
        <v>4636</v>
      </c>
      <c r="H17" s="3">
        <f t="shared" si="2"/>
        <v>778</v>
      </c>
      <c r="I17" s="1">
        <f t="shared" si="3"/>
        <v>0.2016588906168999</v>
      </c>
      <c r="J17" s="16">
        <f t="shared" si="8"/>
        <v>0.26971879678555394</v>
      </c>
      <c r="L17" s="2">
        <f>Data!E122</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Data!C123</f>
        <v>42062</v>
      </c>
      <c r="D18" s="2">
        <f t="shared" si="0"/>
        <v>5703</v>
      </c>
      <c r="E18" s="11">
        <f t="shared" si="1"/>
        <v>0.2186568472733649</v>
      </c>
      <c r="G18" s="2">
        <f>Data!D123</f>
        <v>5883</v>
      </c>
      <c r="H18" s="3">
        <f t="shared" si="2"/>
        <v>1247</v>
      </c>
      <c r="I18" s="1">
        <f t="shared" si="3"/>
        <v>0.26898188093183784</v>
      </c>
      <c r="J18" s="16">
        <f>SUM(I12:I18)/7</f>
        <v>0.26953474116577786</v>
      </c>
      <c r="L18" s="2">
        <f>Data!E123</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Data!C124</f>
        <v>49937</v>
      </c>
      <c r="D19" s="2">
        <f t="shared" si="0"/>
        <v>7875</v>
      </c>
      <c r="E19" s="11">
        <f t="shared" si="1"/>
        <v>0.18946031746031747</v>
      </c>
      <c r="G19" s="2">
        <f>Data!D124</f>
        <v>7375</v>
      </c>
      <c r="H19" s="3">
        <f t="shared" si="2"/>
        <v>1492</v>
      </c>
      <c r="I19" s="1">
        <f t="shared" si="3"/>
        <v>0.25361210266870637</v>
      </c>
      <c r="J19" s="16">
        <f t="shared" si="8"/>
        <v>0.2340831773119659</v>
      </c>
      <c r="L19" s="2">
        <f>Data!E124</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Data!C125</f>
        <v>53826</v>
      </c>
      <c r="D20" s="2">
        <f t="shared" si="0"/>
        <v>3889</v>
      </c>
      <c r="E20" s="11">
        <f t="shared" si="1"/>
        <v>0.46207251221393675</v>
      </c>
      <c r="G20" s="2">
        <f>Data!D125</f>
        <v>9172</v>
      </c>
      <c r="H20" s="3">
        <f t="shared" si="2"/>
        <v>1797</v>
      </c>
      <c r="I20" s="1">
        <f t="shared" si="3"/>
        <v>0.24366101694915265</v>
      </c>
      <c r="J20" s="16">
        <f t="shared" si="8"/>
        <v>0.24005060543743939</v>
      </c>
      <c r="L20" s="2">
        <f>Data!E125</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Data!C126</f>
        <v>60761</v>
      </c>
      <c r="D21" s="2">
        <f t="shared" si="0"/>
        <v>6935</v>
      </c>
      <c r="E21" s="11">
        <f t="shared" ref="E21:E34" si="10">H21/D21</f>
        <v>0.14087959625090121</v>
      </c>
      <c r="G21" s="2">
        <f>Data!D126</f>
        <v>10149</v>
      </c>
      <c r="H21" s="3">
        <f t="shared" si="2"/>
        <v>977</v>
      </c>
      <c r="I21" s="1">
        <f t="shared" si="3"/>
        <v>0.10651984300043615</v>
      </c>
      <c r="J21" s="16">
        <f t="shared" si="8"/>
        <v>0.22257056055594121</v>
      </c>
      <c r="L21" s="2">
        <f>Data!E126</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Data!C127</f>
        <v>73154</v>
      </c>
      <c r="D22" s="2">
        <f t="shared" ref="D22:D36" si="11">C22-C21</f>
        <v>12393</v>
      </c>
      <c r="E22" s="11">
        <f t="shared" si="10"/>
        <v>0.18663761801016704</v>
      </c>
      <c r="G22" s="2">
        <f>Data!D127</f>
        <v>12462</v>
      </c>
      <c r="H22" s="3">
        <f t="shared" ref="H22:H34" si="12">G22-G21</f>
        <v>2313</v>
      </c>
      <c r="I22" s="1">
        <f t="shared" ref="I22:I39" si="13">G22/G21-1</f>
        <v>0.22790422701744006</v>
      </c>
      <c r="J22" s="16">
        <f t="shared" si="8"/>
        <v>0.22161226296530717</v>
      </c>
      <c r="L22" s="2">
        <f>Data!E127</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Data!C128</f>
        <v>86011</v>
      </c>
      <c r="D23" s="2">
        <f t="shared" si="11"/>
        <v>12857</v>
      </c>
      <c r="E23" s="11">
        <f t="shared" si="10"/>
        <v>0.20619117990199892</v>
      </c>
      <c r="G23" s="2">
        <f>Data!D128</f>
        <v>15113</v>
      </c>
      <c r="H23" s="3">
        <f t="shared" si="12"/>
        <v>2651</v>
      </c>
      <c r="I23" s="1">
        <f t="shared" si="13"/>
        <v>0.21272668913497039</v>
      </c>
      <c r="J23" s="16">
        <f t="shared" si="8"/>
        <v>0.2164378071884919</v>
      </c>
      <c r="L23" s="2">
        <f>Data!E128</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Data!C129</f>
        <v>97488</v>
      </c>
      <c r="D24" s="2">
        <f t="shared" si="11"/>
        <v>11477</v>
      </c>
      <c r="E24" s="11">
        <f t="shared" si="10"/>
        <v>0.22192210507972468</v>
      </c>
      <c r="G24" s="2">
        <f>Data!D129</f>
        <v>17660</v>
      </c>
      <c r="H24" s="3">
        <f t="shared" si="12"/>
        <v>2547</v>
      </c>
      <c r="I24" s="1">
        <f t="shared" si="13"/>
        <v>0.16853040428769939</v>
      </c>
      <c r="J24" s="16">
        <f t="shared" si="8"/>
        <v>0.2117051662843204</v>
      </c>
      <c r="L24" s="2">
        <f>Data!E129</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Data!C130</f>
        <v>109170</v>
      </c>
      <c r="D25" s="2">
        <f t="shared" si="11"/>
        <v>11682</v>
      </c>
      <c r="E25" s="11">
        <f t="shared" si="10"/>
        <v>0.29934942646807056</v>
      </c>
      <c r="G25" s="2">
        <f>Data!D130</f>
        <v>21157</v>
      </c>
      <c r="H25" s="3">
        <f t="shared" si="12"/>
        <v>3497</v>
      </c>
      <c r="I25" s="1">
        <f t="shared" si="13"/>
        <v>0.19801812004530017</v>
      </c>
      <c r="J25" s="16">
        <f t="shared" si="8"/>
        <v>0.20156748615767217</v>
      </c>
      <c r="L25" s="2">
        <f>Data!E130</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Data!C131</f>
        <v>124899</v>
      </c>
      <c r="D26" s="2">
        <f t="shared" si="11"/>
        <v>15729</v>
      </c>
      <c r="E26" s="11">
        <f t="shared" si="10"/>
        <v>0.22824082904189713</v>
      </c>
      <c r="G26" s="2">
        <f>Data!D131</f>
        <v>24747</v>
      </c>
      <c r="H26" s="3">
        <f t="shared" si="12"/>
        <v>3590</v>
      </c>
      <c r="I26" s="1">
        <f t="shared" si="13"/>
        <v>0.16968379259819444</v>
      </c>
      <c r="J26" s="16">
        <f t="shared" si="8"/>
        <v>0.18957772757617047</v>
      </c>
      <c r="L26" s="2">
        <f>Data!E131</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Data!C132</f>
        <v>137962</v>
      </c>
      <c r="D27" s="2">
        <f t="shared" si="11"/>
        <v>13063</v>
      </c>
      <c r="E27" s="11">
        <f t="shared" si="10"/>
        <v>0.24749291893133277</v>
      </c>
      <c r="G27" s="2">
        <f>Data!D132</f>
        <v>27980</v>
      </c>
      <c r="H27" s="3">
        <f t="shared" si="12"/>
        <v>3233</v>
      </c>
      <c r="I27" s="1">
        <f t="shared" si="13"/>
        <v>0.1306420980320846</v>
      </c>
      <c r="J27" s="16">
        <f t="shared" si="8"/>
        <v>0.17343216773087503</v>
      </c>
      <c r="L27" s="2">
        <f>Data!E132</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Data!C133</f>
        <v>148657</v>
      </c>
      <c r="D28" s="2">
        <f t="shared" si="11"/>
        <v>10695</v>
      </c>
      <c r="E28" s="11">
        <f t="shared" si="10"/>
        <v>0.32968676951846659</v>
      </c>
      <c r="G28" s="2">
        <f>Data!D133</f>
        <v>31506</v>
      </c>
      <c r="H28" s="3">
        <f t="shared" si="12"/>
        <v>3526</v>
      </c>
      <c r="I28" s="1">
        <f t="shared" si="13"/>
        <v>0.12601858470335947</v>
      </c>
      <c r="J28" s="16">
        <f t="shared" si="8"/>
        <v>0.17621770225986408</v>
      </c>
      <c r="L28" s="2">
        <f>Data!E133</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Data!C134</f>
        <v>165541</v>
      </c>
      <c r="D29" s="2">
        <f t="shared" si="11"/>
        <v>16884</v>
      </c>
      <c r="E29" s="11">
        <f t="shared" si="10"/>
        <v>0.24917081260364843</v>
      </c>
      <c r="G29" s="2">
        <f>Data!D134</f>
        <v>35713</v>
      </c>
      <c r="H29" s="3">
        <f t="shared" si="12"/>
        <v>4207</v>
      </c>
      <c r="I29" s="1">
        <f t="shared" si="13"/>
        <v>0.13353012124674657</v>
      </c>
      <c r="J29" s="16">
        <f t="shared" si="8"/>
        <v>0.162735687149765</v>
      </c>
      <c r="L29" s="2">
        <f>Data!E134</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Data!C135</f>
        <v>182777</v>
      </c>
      <c r="D30" s="2">
        <f t="shared" si="11"/>
        <v>17236</v>
      </c>
      <c r="E30" s="11">
        <f t="shared" si="10"/>
        <v>0.30877233696913436</v>
      </c>
      <c r="G30" s="2">
        <f>Data!D135</f>
        <v>41035</v>
      </c>
      <c r="H30" s="3">
        <f t="shared" si="12"/>
        <v>5322</v>
      </c>
      <c r="I30" s="1">
        <f t="shared" si="13"/>
        <v>0.14902136476913164</v>
      </c>
      <c r="J30" s="16">
        <f t="shared" si="8"/>
        <v>0.15363492652607375</v>
      </c>
      <c r="L30" s="2">
        <f>Data!E135</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Data!C136</f>
        <v>206886</v>
      </c>
      <c r="D31" s="2">
        <f t="shared" si="11"/>
        <v>24109</v>
      </c>
      <c r="E31" s="11">
        <f t="shared" si="10"/>
        <v>0.24828902069766479</v>
      </c>
      <c r="G31" s="2">
        <f>Data!D136</f>
        <v>47021</v>
      </c>
      <c r="H31" s="3">
        <f t="shared" si="12"/>
        <v>5986</v>
      </c>
      <c r="I31" s="1">
        <f t="shared" si="13"/>
        <v>0.14587547215791408</v>
      </c>
      <c r="J31" s="16">
        <f t="shared" si="8"/>
        <v>0.15039850765039015</v>
      </c>
      <c r="L31" s="2">
        <f>Data!E136</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Data!C137</f>
        <v>233222</v>
      </c>
      <c r="D32" s="2">
        <f t="shared" si="11"/>
        <v>26336</v>
      </c>
      <c r="E32" s="11">
        <f t="shared" si="10"/>
        <v>0.24897478736330497</v>
      </c>
      <c r="G32" s="2">
        <f>Data!D137</f>
        <v>53578</v>
      </c>
      <c r="H32" s="3">
        <f t="shared" si="12"/>
        <v>6557</v>
      </c>
      <c r="I32" s="1">
        <f t="shared" si="13"/>
        <v>0.1394483315965207</v>
      </c>
      <c r="J32" s="16">
        <f t="shared" si="8"/>
        <v>0.14203139501485021</v>
      </c>
      <c r="L32" s="2">
        <f>Data!E137</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Data!C138</f>
        <v>258402</v>
      </c>
      <c r="D33" s="2">
        <f t="shared" si="11"/>
        <v>25180</v>
      </c>
      <c r="E33" s="11">
        <f t="shared" si="10"/>
        <v>0.22081016679904686</v>
      </c>
      <c r="G33" s="2">
        <f>Data!D138</f>
        <v>59138</v>
      </c>
      <c r="H33" s="3">
        <f t="shared" si="12"/>
        <v>5560</v>
      </c>
      <c r="I33" s="1">
        <f t="shared" si="13"/>
        <v>0.10377393706372029</v>
      </c>
      <c r="J33" s="16">
        <f t="shared" si="8"/>
        <v>0.13261570136706818</v>
      </c>
      <c r="L33" s="2">
        <f>Data!E138</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Data!C139</f>
        <v>275468</v>
      </c>
      <c r="D34" s="2">
        <f t="shared" si="11"/>
        <v>17066</v>
      </c>
      <c r="E34" s="11">
        <f t="shared" si="10"/>
        <v>0.28061643032930972</v>
      </c>
      <c r="G34" s="2">
        <f>Data!D139</f>
        <v>63927</v>
      </c>
      <c r="H34" s="3">
        <f t="shared" si="12"/>
        <v>4789</v>
      </c>
      <c r="I34" s="1">
        <f t="shared" si="13"/>
        <v>8.0980080489702067E-2</v>
      </c>
      <c r="J34" s="16">
        <f t="shared" si="8"/>
        <v>0.12552112743244212</v>
      </c>
      <c r="L34" s="2">
        <f>Data!E139</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Data!C140</f>
        <v>296964</v>
      </c>
      <c r="D35" s="2">
        <f t="shared" si="11"/>
        <v>21496</v>
      </c>
      <c r="E35" s="11">
        <f t="shared" ref="E35:E40" si="15">H35/D35</f>
        <v>0.24418496464458503</v>
      </c>
      <c r="G35" s="2">
        <f>Data!D140</f>
        <v>69176</v>
      </c>
      <c r="H35" s="3">
        <f t="shared" ref="H35:H40" si="16">G35-G34</f>
        <v>5249</v>
      </c>
      <c r="I35" s="1">
        <f t="shared" si="13"/>
        <v>8.2109280898524872E-2</v>
      </c>
      <c r="J35" s="16">
        <f t="shared" si="8"/>
        <v>0.11924836974603717</v>
      </c>
      <c r="L35" s="2">
        <f>Data!E140</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Data!C141</f>
        <v>324445</v>
      </c>
      <c r="D36" s="2">
        <f t="shared" si="11"/>
        <v>27481</v>
      </c>
      <c r="E36" s="11">
        <f t="shared" si="15"/>
        <v>0.18958553182198609</v>
      </c>
      <c r="G36" s="2">
        <f>Data!D141</f>
        <v>74386</v>
      </c>
      <c r="H36" s="3">
        <f t="shared" si="16"/>
        <v>5210</v>
      </c>
      <c r="I36" s="1">
        <f t="shared" si="13"/>
        <v>7.5315138198219111E-2</v>
      </c>
      <c r="J36" s="16">
        <f t="shared" si="8"/>
        <v>0.11093194359624754</v>
      </c>
      <c r="L36" s="2">
        <f>Data!E141</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Data!C142</f>
        <v>361060</v>
      </c>
      <c r="D37" s="2">
        <f t="shared" ref="D37:D43" si="17">C37-C36</f>
        <v>36615</v>
      </c>
      <c r="E37" s="11">
        <f t="shared" si="15"/>
        <v>0.16804588283490374</v>
      </c>
      <c r="G37" s="2">
        <f>Data!D142</f>
        <v>80539</v>
      </c>
      <c r="H37" s="3">
        <f t="shared" si="16"/>
        <v>6153</v>
      </c>
      <c r="I37" s="1">
        <f t="shared" si="13"/>
        <v>8.2717177963595345E-2</v>
      </c>
      <c r="J37" s="16">
        <f t="shared" si="8"/>
        <v>0.10145991690974235</v>
      </c>
      <c r="L37" s="2">
        <f>Data!E142</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Data!C143</f>
        <v>394079</v>
      </c>
      <c r="D38" s="2">
        <f t="shared" si="17"/>
        <v>33019</v>
      </c>
      <c r="E38" s="11">
        <f t="shared" si="15"/>
        <v>0.18047184954117326</v>
      </c>
      <c r="G38" s="2">
        <f>Data!D143</f>
        <v>86498</v>
      </c>
      <c r="H38" s="3">
        <f t="shared" si="16"/>
        <v>5959</v>
      </c>
      <c r="I38" s="1">
        <f t="shared" si="13"/>
        <v>7.398899911843948E-2</v>
      </c>
      <c r="J38" s="16">
        <f t="shared" si="8"/>
        <v>9.1190420761245977E-2</v>
      </c>
      <c r="L38" s="2">
        <f>Data!E143</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Data!C144</f>
        <v>429526</v>
      </c>
      <c r="D39" s="2">
        <f t="shared" si="17"/>
        <v>35447</v>
      </c>
      <c r="E39" s="11">
        <f t="shared" si="15"/>
        <v>0.16853330324145907</v>
      </c>
      <c r="G39" s="2">
        <f>Data!D144</f>
        <v>92472</v>
      </c>
      <c r="H39" s="3">
        <f t="shared" si="16"/>
        <v>5974</v>
      </c>
      <c r="I39" s="1">
        <f t="shared" si="13"/>
        <v>6.9065180697819528E-2</v>
      </c>
      <c r="J39" s="16">
        <f t="shared" si="8"/>
        <v>8.1135684918574383E-2</v>
      </c>
      <c r="L39" s="2">
        <f>Data!E144</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Data!C145</f>
        <v>454030</v>
      </c>
      <c r="D40" s="2">
        <f t="shared" si="17"/>
        <v>24504</v>
      </c>
      <c r="E40" s="11">
        <f t="shared" si="15"/>
        <v>0.21290401567091088</v>
      </c>
      <c r="G40" s="2">
        <f>Data!D145</f>
        <v>97689</v>
      </c>
      <c r="H40" s="3">
        <f t="shared" si="16"/>
        <v>5217</v>
      </c>
      <c r="I40" s="1">
        <f t="shared" ref="I40" si="20">G40/G39-1</f>
        <v>5.6417077601868648E-2</v>
      </c>
      <c r="J40" s="16">
        <f t="shared" si="8"/>
        <v>7.4370419281167013E-2</v>
      </c>
      <c r="L40" s="2">
        <f>Data!E145</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Data!C146</f>
        <v>477359</v>
      </c>
      <c r="D41" s="2">
        <f t="shared" si="17"/>
        <v>23329</v>
      </c>
      <c r="E41" s="11">
        <f t="shared" ref="E41" si="23">H41/D41</f>
        <v>0.17360366925286125</v>
      </c>
      <c r="G41" s="2">
        <f>Data!D146</f>
        <v>101739</v>
      </c>
      <c r="H41" s="3">
        <f t="shared" ref="H41" si="24">G41-G40</f>
        <v>4050</v>
      </c>
      <c r="I41" s="1">
        <f t="shared" ref="I41" si="25">G41/G40-1</f>
        <v>4.1458096612720041E-2</v>
      </c>
      <c r="J41" s="16">
        <f t="shared" si="8"/>
        <v>6.8724421584455284E-2</v>
      </c>
      <c r="L41" s="2">
        <f>Data!E146</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Data!C147</f>
        <v>506968</v>
      </c>
      <c r="D42" s="2">
        <f t="shared" si="17"/>
        <v>29609</v>
      </c>
      <c r="E42" s="11">
        <f t="shared" ref="E42" si="28">H42/D42</f>
        <v>0.14296328818940188</v>
      </c>
      <c r="G42" s="2">
        <f>Data!D147</f>
        <v>105972</v>
      </c>
      <c r="H42" s="3">
        <f t="shared" ref="H42" si="29">G42-G41</f>
        <v>4233</v>
      </c>
      <c r="I42" s="1">
        <f t="shared" ref="I42" si="30">G42/G41-1</f>
        <v>4.1606463598030219E-2</v>
      </c>
      <c r="J42" s="16">
        <f t="shared" si="8"/>
        <v>6.2938304827241762E-2</v>
      </c>
      <c r="L42" s="2">
        <f>Data!E147</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Data!C148</f>
        <v>541423</v>
      </c>
      <c r="D43" s="2">
        <f t="shared" si="17"/>
        <v>34455</v>
      </c>
      <c r="E43" s="11">
        <f t="shared" ref="E43" si="33">H43/D43</f>
        <v>0.13356552024379625</v>
      </c>
      <c r="G43" s="2">
        <f>Data!D148</f>
        <v>110574</v>
      </c>
      <c r="H43" s="3">
        <f t="shared" ref="H43" si="34">G43-G42</f>
        <v>4602</v>
      </c>
      <c r="I43" s="1">
        <f t="shared" ref="I43" si="35">G43/G42-1</f>
        <v>4.3426565507870052E-2</v>
      </c>
      <c r="J43" s="16">
        <f t="shared" si="8"/>
        <v>5.8382794442906186E-2</v>
      </c>
      <c r="L43" s="2">
        <f>Data!E148</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Data!C149</f>
        <v>581232</v>
      </c>
      <c r="D44" s="2">
        <f t="shared" ref="D44:D45" si="38">C44-C43</f>
        <v>39809</v>
      </c>
      <c r="E44" s="11">
        <f t="shared" ref="E44:E45" si="39">H44/D44</f>
        <v>0.11725991609937451</v>
      </c>
      <c r="G44" s="2">
        <f>Data!D149</f>
        <v>115242</v>
      </c>
      <c r="H44" s="3">
        <f t="shared" ref="H44:H45" si="40">G44-G43</f>
        <v>4668</v>
      </c>
      <c r="I44" s="1">
        <f t="shared" ref="I44:I45" si="41">G44/G43-1</f>
        <v>4.2216072494438039E-2</v>
      </c>
      <c r="J44" s="16">
        <f t="shared" si="8"/>
        <v>5.2596922233026575E-2</v>
      </c>
      <c r="L44" s="2">
        <f>Data!E149</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Data!C150</f>
        <v>619849</v>
      </c>
      <c r="D45" s="2">
        <f t="shared" si="38"/>
        <v>38617</v>
      </c>
      <c r="E45" s="11">
        <f t="shared" si="39"/>
        <v>0.11873009296423855</v>
      </c>
      <c r="G45" s="2">
        <f>Data!D150</f>
        <v>119827</v>
      </c>
      <c r="H45" s="3">
        <f t="shared" si="40"/>
        <v>4585</v>
      </c>
      <c r="I45" s="1">
        <f t="shared" si="41"/>
        <v>3.9785841967338254E-2</v>
      </c>
      <c r="J45" s="16">
        <f t="shared" si="8"/>
        <v>4.7710756925726398E-2</v>
      </c>
      <c r="L45" s="2">
        <f>Data!E150</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Data!C151</f>
        <v>657224</v>
      </c>
      <c r="D46" s="2">
        <f t="shared" ref="D46" si="44">C46-C45</f>
        <v>37375</v>
      </c>
      <c r="E46" s="11">
        <f t="shared" ref="E46" si="45">H46/D46</f>
        <v>0.128561872909699</v>
      </c>
      <c r="G46" s="2">
        <f>Data!D151</f>
        <v>124632</v>
      </c>
      <c r="H46" s="3">
        <f t="shared" ref="H46" si="46">G46-G45</f>
        <v>4805</v>
      </c>
      <c r="I46" s="1">
        <f t="shared" ref="I46" si="47">G46/G45-1</f>
        <v>4.0099476745641738E-2</v>
      </c>
      <c r="J46" s="16">
        <f t="shared" si="8"/>
        <v>4.357279921827243E-2</v>
      </c>
      <c r="L46" s="2">
        <f>Data!E151</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Data!C152</f>
        <v>691461</v>
      </c>
      <c r="D47" s="2">
        <f t="shared" ref="D47" si="50">C47-C46</f>
        <v>34237</v>
      </c>
      <c r="E47" s="11">
        <f t="shared" ref="E47" si="51">H47/D47</f>
        <v>0.12606244706019804</v>
      </c>
      <c r="G47" s="2">
        <f>Data!D152</f>
        <v>128948</v>
      </c>
      <c r="H47" s="3">
        <f t="shared" ref="H47" si="52">G47-G46</f>
        <v>4316</v>
      </c>
      <c r="I47" s="1">
        <f t="shared" ref="I47" si="53">G47/G46-1</f>
        <v>3.4629950574491364E-2</v>
      </c>
      <c r="J47" s="16">
        <f t="shared" si="8"/>
        <v>4.0460352500075673E-2</v>
      </c>
      <c r="K47"/>
      <c r="L47" s="2">
        <f>Data!E152</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Data!C153</f>
        <v>721732</v>
      </c>
      <c r="D48" s="2">
        <f t="shared" ref="D48:D49" si="56">C48-C47</f>
        <v>30271</v>
      </c>
      <c r="E48" s="11">
        <f t="shared" ref="E48:E49" si="57">H48/D48</f>
        <v>0.11889266955171617</v>
      </c>
      <c r="G48" s="2">
        <f>Data!D153</f>
        <v>132547</v>
      </c>
      <c r="H48" s="3">
        <f t="shared" ref="H48:H49" si="58">G48-G47</f>
        <v>3599</v>
      </c>
      <c r="I48" s="1">
        <f t="shared" ref="I48:I49" si="59">G48/G47-1</f>
        <v>2.7910475540527946E-2</v>
      </c>
      <c r="J48" s="16">
        <f t="shared" si="8"/>
        <v>3.8524978061191088E-2</v>
      </c>
      <c r="L48" s="2">
        <f>Data!E153</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Data!C154</f>
        <v>755445</v>
      </c>
      <c r="D49" s="2">
        <f t="shared" si="56"/>
        <v>33713</v>
      </c>
      <c r="E49" s="11">
        <f t="shared" si="57"/>
        <v>9.0143268175481267E-2</v>
      </c>
      <c r="G49" s="2">
        <f>Data!D154</f>
        <v>135586</v>
      </c>
      <c r="H49" s="3">
        <f t="shared" si="58"/>
        <v>3039</v>
      </c>
      <c r="I49" s="1">
        <f t="shared" si="59"/>
        <v>2.2927716206326831E-2</v>
      </c>
      <c r="J49" s="16">
        <f t="shared" si="8"/>
        <v>3.5856585576662034E-2</v>
      </c>
      <c r="L49" s="2">
        <f>Data!E154</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Data!C155</f>
        <v>807125</v>
      </c>
      <c r="D50" s="2">
        <f t="shared" ref="D50" si="62">C50-C49</f>
        <v>51680</v>
      </c>
      <c r="E50" s="11">
        <f t="shared" ref="E50" si="63">H50/D50</f>
        <v>7.4226006191950467E-2</v>
      </c>
      <c r="G50" s="2">
        <f>Data!D155</f>
        <v>139422</v>
      </c>
      <c r="H50" s="3">
        <f t="shared" ref="H50" si="64">G50-G49</f>
        <v>3836</v>
      </c>
      <c r="I50" s="1">
        <f t="shared" ref="I50" si="65">G50/G49-1</f>
        <v>2.8292006549348825E-2</v>
      </c>
      <c r="J50" s="16">
        <f t="shared" si="8"/>
        <v>3.3694505725444711E-2</v>
      </c>
      <c r="L50" s="2">
        <f>Data!E155</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Data!C156</f>
        <v>853369</v>
      </c>
      <c r="D51" s="2">
        <f t="shared" ref="D51" si="68">C51-C50</f>
        <v>46244</v>
      </c>
      <c r="E51" s="11">
        <f t="shared" ref="E51" si="69">H51/D51</f>
        <v>9.0909090909090912E-2</v>
      </c>
      <c r="G51" s="2">
        <f>Data!D156</f>
        <v>143626</v>
      </c>
      <c r="H51" s="3">
        <f t="shared" ref="H51" si="70">G51-G50</f>
        <v>4204</v>
      </c>
      <c r="I51" s="1">
        <f t="shared" ref="I51" si="71">G51/G50-1</f>
        <v>3.0153060492605244E-2</v>
      </c>
      <c r="J51" s="16">
        <f t="shared" si="8"/>
        <v>3.197121829661146E-2</v>
      </c>
      <c r="L51" s="2">
        <f>Data!E156</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Data!C157</f>
        <v>906864</v>
      </c>
      <c r="D52" s="2">
        <f t="shared" ref="D52" si="74">C52-C51</f>
        <v>53495</v>
      </c>
      <c r="E52" s="11">
        <f t="shared" ref="E52" si="75">H52/D52</f>
        <v>7.3857369847649318E-2</v>
      </c>
      <c r="G52" s="2">
        <f>Data!D157</f>
        <v>147577</v>
      </c>
      <c r="H52" s="3">
        <f t="shared" ref="H52" si="76">G52-G51</f>
        <v>3951</v>
      </c>
      <c r="I52" s="1">
        <f t="shared" ref="I52" si="77">G52/G51-1</f>
        <v>2.750894684806382E-2</v>
      </c>
      <c r="J52" s="16">
        <f t="shared" si="8"/>
        <v>3.0217376136715109E-2</v>
      </c>
      <c r="L52" s="2">
        <f>Data!E157</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Data!C158</f>
        <v>963473</v>
      </c>
      <c r="D53" s="2">
        <f t="shared" ref="D53" si="80">C53-C52</f>
        <v>56609</v>
      </c>
      <c r="E53" s="11">
        <f t="shared" ref="E53" si="81">H53/D53</f>
        <v>8.2919677083149318E-2</v>
      </c>
      <c r="G53" s="2">
        <f>Data!D158</f>
        <v>152271</v>
      </c>
      <c r="H53" s="3">
        <f t="shared" ref="H53" si="82">G53-G52</f>
        <v>4694</v>
      </c>
      <c r="I53" s="1">
        <f t="shared" ref="I53" si="83">G53/G52-1</f>
        <v>3.1807124416406429E-2</v>
      </c>
      <c r="J53" s="16">
        <f t="shared" si="8"/>
        <v>2.9032754375395781E-2</v>
      </c>
      <c r="L53" s="2">
        <f>Data!E158</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Data!C159</f>
        <v>1010193</v>
      </c>
      <c r="D54" s="2">
        <f t="shared" ref="D54" si="86">C54-C53</f>
        <v>46720</v>
      </c>
      <c r="E54" s="11">
        <f t="shared" ref="E54" si="87">H54/D54</f>
        <v>8.7585616438356162E-2</v>
      </c>
      <c r="G54" s="2">
        <f>Data!D159</f>
        <v>156363</v>
      </c>
      <c r="H54" s="3">
        <f t="shared" ref="H54" si="88">G54-G53</f>
        <v>4092</v>
      </c>
      <c r="I54" s="1">
        <f t="shared" ref="I54" si="89">G54/G53-1</f>
        <v>2.6873140650550686E-2</v>
      </c>
      <c r="J54" s="16">
        <f t="shared" si="8"/>
        <v>2.7924638671975682E-2</v>
      </c>
      <c r="L54" s="2">
        <f>Data!E159</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Data!C160</f>
        <v>1046910</v>
      </c>
      <c r="D55" s="2">
        <f t="shared" ref="D55" si="92">C55-C54</f>
        <v>36717</v>
      </c>
      <c r="E55" s="11">
        <f t="shared" ref="E55" si="93">H55/D55</f>
        <v>8.5873028842225668E-2</v>
      </c>
      <c r="G55" s="2">
        <f>Data!D160</f>
        <v>159516</v>
      </c>
      <c r="H55" s="3">
        <f t="shared" ref="H55" si="94">G55-G54</f>
        <v>3153</v>
      </c>
      <c r="I55" s="1">
        <f t="shared" ref="I55" si="95">G55/G54-1</f>
        <v>2.0164616949022385E-2</v>
      </c>
      <c r="J55" s="16">
        <f t="shared" si="8"/>
        <v>2.6818087444617746E-2</v>
      </c>
      <c r="L55" s="2">
        <f>Data!E160</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Data!C161</f>
        <v>1073689</v>
      </c>
      <c r="D56" s="2">
        <f t="shared" ref="D56" si="98">C56-C55</f>
        <v>26779</v>
      </c>
      <c r="E56" s="11">
        <f t="shared" ref="E56" si="99">H56/D56</f>
        <v>0.11098248627655999</v>
      </c>
      <c r="G56" s="2">
        <f>Data!D161</f>
        <v>162488</v>
      </c>
      <c r="H56" s="3">
        <f t="shared" ref="H56" si="100">G56-G55</f>
        <v>2972</v>
      </c>
      <c r="I56" s="1">
        <f t="shared" ref="I56" si="101">G56/G55-1</f>
        <v>1.8631359863587438E-2</v>
      </c>
      <c r="J56" s="16">
        <f t="shared" si="8"/>
        <v>2.6204322252797833E-2</v>
      </c>
      <c r="L56" s="2">
        <f>Data!E161</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Data!C162</f>
        <v>1117404</v>
      </c>
      <c r="D57" s="2">
        <f t="shared" ref="D57" si="104">C57-C56</f>
        <v>43715</v>
      </c>
      <c r="E57" s="11">
        <f t="shared" ref="E57" si="105">H57/D57</f>
        <v>6.1008807045636507E-2</v>
      </c>
      <c r="G57" s="2">
        <f>Data!D162</f>
        <v>165155</v>
      </c>
      <c r="H57" s="3">
        <f t="shared" ref="H57" si="106">G57-G56</f>
        <v>2667</v>
      </c>
      <c r="I57" s="1">
        <f t="shared" ref="I57" si="107">G57/G56-1</f>
        <v>1.6413519767613627E-2</v>
      </c>
      <c r="J57" s="16">
        <f t="shared" si="8"/>
        <v>2.4507395569692805E-2</v>
      </c>
      <c r="L57" s="2">
        <f>Data!E162</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Data!C163</f>
        <v>1178403</v>
      </c>
      <c r="D58" s="2">
        <f t="shared" ref="D58" si="110">C58-C57</f>
        <v>60999</v>
      </c>
      <c r="E58" s="11">
        <f t="shared" ref="E58:E59" si="111">H58/D58</f>
        <v>6.2066591255594356E-2</v>
      </c>
      <c r="G58" s="2">
        <f>Data!D163</f>
        <v>168941</v>
      </c>
      <c r="H58" s="3">
        <f t="shared" ref="H58" si="112">G58-G57</f>
        <v>3786</v>
      </c>
      <c r="I58" s="1">
        <f t="shared" ref="I58" si="113">G58/G57-1</f>
        <v>2.2923919953982574E-2</v>
      </c>
      <c r="J58" s="16">
        <f t="shared" si="8"/>
        <v>2.3474661207032423E-2</v>
      </c>
      <c r="L58" s="2">
        <f>Data!E163</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Data!C164</f>
        <v>1244108</v>
      </c>
      <c r="D59" s="2">
        <f>C59-C58</f>
        <v>65705</v>
      </c>
      <c r="E59" s="11">
        <f t="shared" si="111"/>
        <v>5.316185982801918E-2</v>
      </c>
      <c r="G59" s="2">
        <f>Data!D164</f>
        <v>172434</v>
      </c>
      <c r="H59" s="3">
        <f>G59-G58</f>
        <v>3493</v>
      </c>
      <c r="I59" s="1">
        <f>G59/G58-1</f>
        <v>2.06758572519401E-2</v>
      </c>
      <c r="J59" s="16">
        <f t="shared" si="8"/>
        <v>2.2498505550443321E-2</v>
      </c>
      <c r="L59" s="2">
        <f>Data!E164</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Data!C165</f>
        <v>1305833</v>
      </c>
      <c r="D60" s="2">
        <f t="shared" ref="D60" si="116">C60-C59</f>
        <v>61725</v>
      </c>
      <c r="E60" s="11">
        <f t="shared" ref="E60" si="117">H60/D60</f>
        <v>5.6557310652085864E-2</v>
      </c>
      <c r="G60" s="2">
        <f>Data!D165</f>
        <v>175925</v>
      </c>
      <c r="H60" s="3">
        <f t="shared" ref="H60" si="118">G60-G59</f>
        <v>3491</v>
      </c>
      <c r="I60" s="1">
        <f t="shared" ref="I60" si="119">G60/G59-1</f>
        <v>2.0245427235928037E-2</v>
      </c>
      <c r="J60" s="16">
        <f t="shared" si="8"/>
        <v>2.0846834524660691E-2</v>
      </c>
      <c r="L60" s="2">
        <f>Data!E165</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Data!C166</f>
        <v>1356541</v>
      </c>
      <c r="D61" s="2">
        <f t="shared" ref="D61" si="122">C61-C60</f>
        <v>50708</v>
      </c>
      <c r="E61" s="11">
        <f t="shared" ref="E61" si="123">H61/D61</f>
        <v>6.0089137808629803E-2</v>
      </c>
      <c r="G61" s="2">
        <f>Data!D166</f>
        <v>178972</v>
      </c>
      <c r="H61" s="3">
        <f t="shared" ref="H61" si="124">G61-G60</f>
        <v>3047</v>
      </c>
      <c r="I61" s="1">
        <f t="shared" ref="I61" si="125">G61/G60-1</f>
        <v>1.731988063095069E-2</v>
      </c>
      <c r="J61" s="16">
        <f t="shared" si="8"/>
        <v>1.9482083093289266E-2</v>
      </c>
      <c r="L61" s="2">
        <f>Data!E166</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Data!C167</f>
        <v>1398024</v>
      </c>
      <c r="D62" s="2">
        <f t="shared" ref="D62" si="128">C62-C61</f>
        <v>41483</v>
      </c>
      <c r="E62" s="11">
        <f t="shared" ref="E62" si="129">H62/D62</f>
        <v>5.4383723452980738E-2</v>
      </c>
      <c r="G62" s="2">
        <f>Data!D167</f>
        <v>181228</v>
      </c>
      <c r="H62" s="3">
        <f t="shared" ref="H62" si="130">G62-G61</f>
        <v>2256</v>
      </c>
      <c r="I62" s="1">
        <f t="shared" ref="I62" si="131">G62/G61-1</f>
        <v>1.2605323737791441E-2</v>
      </c>
      <c r="J62" s="16">
        <f t="shared" si="8"/>
        <v>1.8402184063113416E-2</v>
      </c>
      <c r="L62" s="2">
        <f>Data!E167</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Data!C168</f>
        <v>1450150</v>
      </c>
      <c r="D63" s="2">
        <f t="shared" ref="D63:D64" si="136">C63-C62</f>
        <v>52126</v>
      </c>
      <c r="E63" s="11">
        <f t="shared" ref="E63:E64" si="137">H63/D63</f>
        <v>5.2353911675555385E-2</v>
      </c>
      <c r="G63" s="2">
        <f>Data!D168</f>
        <v>183957</v>
      </c>
      <c r="H63" s="3">
        <f t="shared" ref="H63:H64" si="138">G63-G62</f>
        <v>2729</v>
      </c>
      <c r="I63" s="1">
        <f t="shared" ref="I63:I64" si="139">G63/G62-1</f>
        <v>1.5058379499856445E-2</v>
      </c>
      <c r="J63" s="16">
        <f t="shared" ref="J63:J64" si="140">SUM(I57:I63)/7</f>
        <v>1.789175829686613E-2</v>
      </c>
      <c r="L63" s="2">
        <f>Data!E168</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Data!C169</f>
        <v>1513251</v>
      </c>
      <c r="D64" s="2">
        <f t="shared" si="136"/>
        <v>63101</v>
      </c>
      <c r="E64" s="11">
        <f t="shared" si="137"/>
        <v>5.3406443637977211E-2</v>
      </c>
      <c r="G64" s="2">
        <f>Data!D169</f>
        <v>187327</v>
      </c>
      <c r="H64" s="3">
        <f t="shared" si="138"/>
        <v>3370</v>
      </c>
      <c r="I64" s="1">
        <f t="shared" si="139"/>
        <v>1.8319498578472038E-2</v>
      </c>
      <c r="J64" s="16">
        <f t="shared" si="140"/>
        <v>1.8164040984131619E-2</v>
      </c>
      <c r="L64" s="2">
        <f>Data!E169</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Data!C170</f>
        <v>1579909</v>
      </c>
      <c r="D65" s="2">
        <f t="shared" ref="D65" si="146">C65-C64</f>
        <v>66658</v>
      </c>
      <c r="E65" s="11">
        <f t="shared" ref="E65" si="147">H65/D65</f>
        <v>3.9695160370848213E-2</v>
      </c>
      <c r="G65" s="2">
        <f>Data!D170</f>
        <v>189973</v>
      </c>
      <c r="H65" s="3">
        <f t="shared" ref="H65" si="148">G65-G64</f>
        <v>2646</v>
      </c>
      <c r="I65" s="1">
        <f t="shared" ref="I65" si="149">G65/G64-1</f>
        <v>1.412503269683496E-2</v>
      </c>
      <c r="J65" s="16">
        <f t="shared" ref="J65" si="150">SUM(I59:I65)/7</f>
        <v>1.6907057090253388E-2</v>
      </c>
      <c r="L65" s="2">
        <f>Data!E170</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Data!C171</f>
        <v>1642356</v>
      </c>
      <c r="D66" s="2">
        <f t="shared" ref="D66:D68" si="156">C66-C65</f>
        <v>62447</v>
      </c>
      <c r="E66" s="11">
        <f t="shared" ref="E66:E68" si="157">H66/D66</f>
        <v>4.8377023716111266E-2</v>
      </c>
      <c r="G66" s="2">
        <f>Data!D171</f>
        <v>192994</v>
      </c>
      <c r="H66" s="3">
        <f t="shared" ref="H66:H68" si="158">G66-G65</f>
        <v>3021</v>
      </c>
      <c r="I66" s="1">
        <f t="shared" ref="I66:I68" si="159">G66/G65-1</f>
        <v>1.5902259794812856E-2</v>
      </c>
      <c r="J66" s="16">
        <f t="shared" ref="J66:J68" si="160">SUM(I60:I66)/7</f>
        <v>1.6225114596378067E-2</v>
      </c>
      <c r="L66" s="2">
        <f>Data!E171</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Data!C172</f>
        <v>1707743</v>
      </c>
      <c r="D67" s="2">
        <f t="shared" si="156"/>
        <v>65387</v>
      </c>
      <c r="E67" s="11">
        <f t="shared" si="157"/>
        <v>3.6046920641717772E-2</v>
      </c>
      <c r="G67" s="2">
        <f>Data!D172</f>
        <v>195351</v>
      </c>
      <c r="H67" s="3">
        <f t="shared" si="158"/>
        <v>2357</v>
      </c>
      <c r="I67" s="1">
        <f t="shared" si="159"/>
        <v>1.2212814906162883E-2</v>
      </c>
      <c r="J67" s="16">
        <f t="shared" si="160"/>
        <v>1.5077598549268758E-2</v>
      </c>
      <c r="L67" s="2">
        <f>Data!E172</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Data!C173</f>
        <v>1757659</v>
      </c>
      <c r="D68" s="2">
        <f t="shared" si="156"/>
        <v>49916</v>
      </c>
      <c r="E68" s="11">
        <f t="shared" si="157"/>
        <v>4.6558217805913939E-2</v>
      </c>
      <c r="G68" s="2">
        <f>Data!D173</f>
        <v>197675</v>
      </c>
      <c r="H68" s="3">
        <f t="shared" si="158"/>
        <v>2324</v>
      </c>
      <c r="I68" s="1">
        <f t="shared" si="159"/>
        <v>1.1896534955029736E-2</v>
      </c>
      <c r="J68" s="16">
        <f t="shared" si="160"/>
        <v>1.4302834881280051E-2</v>
      </c>
      <c r="L68" s="2">
        <f>Data!E173</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H69" s="3"/>
      <c r="N69" s="1"/>
      <c r="O69" s="16"/>
    </row>
    <row r="70" spans="1:31">
      <c r="A70" s="8">
        <v>43949</v>
      </c>
      <c r="B70" s="13">
        <v>50</v>
      </c>
      <c r="H70" s="3"/>
      <c r="N70" s="1"/>
      <c r="O70" s="16"/>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topLeftCell="A7" workbookViewId="0">
      <selection activeCell="AF61" sqref="AF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Data!C176</f>
        <v>0</v>
      </c>
      <c r="G6" s="2">
        <f>Data!D176</f>
        <v>35</v>
      </c>
      <c r="H6" s="3"/>
      <c r="L6" s="2">
        <f>Data!E176</f>
        <v>0</v>
      </c>
      <c r="M6">
        <f t="shared" ref="M6:M46" si="0">L6-L5</f>
        <v>0</v>
      </c>
      <c r="N6" s="1"/>
      <c r="O6" s="16"/>
    </row>
    <row r="7" spans="1:31">
      <c r="A7" s="8">
        <v>43895</v>
      </c>
      <c r="C7" s="2">
        <f>Data!C177</f>
        <v>0</v>
      </c>
      <c r="D7" s="2">
        <f t="shared" ref="D7:D46" si="1">C7-C6</f>
        <v>0</v>
      </c>
      <c r="G7" s="2">
        <f>Data!D177</f>
        <v>94</v>
      </c>
      <c r="H7" s="3">
        <f t="shared" ref="H7:H25" si="2">G7-G6</f>
        <v>59</v>
      </c>
      <c r="I7" s="1">
        <f t="shared" ref="I7:I46" si="3">G7/G6-1</f>
        <v>1.6857142857142855</v>
      </c>
      <c r="L7" s="2">
        <f>Data!E177</f>
        <v>0</v>
      </c>
      <c r="M7">
        <f t="shared" si="0"/>
        <v>0</v>
      </c>
      <c r="N7" s="1"/>
      <c r="O7" s="16"/>
      <c r="AD7" s="1" t="e">
        <f>H7/PEAK_CASES_SE</f>
        <v>#NAME?</v>
      </c>
      <c r="AE7" s="1" t="e">
        <f>M7/PEAK_DEATHS_SE</f>
        <v>#NAME?</v>
      </c>
    </row>
    <row r="8" spans="1:31">
      <c r="A8" s="8">
        <v>43896</v>
      </c>
      <c r="C8" s="2">
        <f>Data!C178</f>
        <v>0</v>
      </c>
      <c r="D8" s="2">
        <f t="shared" si="1"/>
        <v>0</v>
      </c>
      <c r="G8" s="2">
        <f>Data!D178</f>
        <v>101</v>
      </c>
      <c r="H8" s="3">
        <f t="shared" si="2"/>
        <v>7</v>
      </c>
      <c r="I8" s="1">
        <f t="shared" si="3"/>
        <v>7.4468085106383031E-2</v>
      </c>
      <c r="L8" s="2">
        <f>Data!E178</f>
        <v>0</v>
      </c>
      <c r="M8">
        <f t="shared" si="0"/>
        <v>0</v>
      </c>
      <c r="N8" s="1"/>
      <c r="O8" s="16"/>
    </row>
    <row r="9" spans="1:31">
      <c r="A9" s="8">
        <v>43897</v>
      </c>
      <c r="C9" s="2">
        <f>Data!C179</f>
        <v>0</v>
      </c>
      <c r="D9" s="2">
        <f t="shared" si="1"/>
        <v>0</v>
      </c>
      <c r="G9" s="2">
        <f>Data!D179</f>
        <v>161</v>
      </c>
      <c r="H9" s="3">
        <f t="shared" si="2"/>
        <v>60</v>
      </c>
      <c r="I9" s="1">
        <f t="shared" si="3"/>
        <v>0.59405940594059414</v>
      </c>
      <c r="L9" s="2">
        <f>Data!E179</f>
        <v>0</v>
      </c>
      <c r="M9">
        <f t="shared" si="0"/>
        <v>0</v>
      </c>
      <c r="N9" s="1"/>
      <c r="O9" s="16"/>
    </row>
    <row r="10" spans="1:31">
      <c r="A10" s="8">
        <v>43898</v>
      </c>
      <c r="C10" s="2">
        <f>Data!C180</f>
        <v>0</v>
      </c>
      <c r="D10" s="2">
        <f t="shared" si="1"/>
        <v>0</v>
      </c>
      <c r="G10" s="2">
        <f>Data!D180</f>
        <v>203</v>
      </c>
      <c r="H10" s="3">
        <f t="shared" si="2"/>
        <v>42</v>
      </c>
      <c r="I10" s="1">
        <f t="shared" si="3"/>
        <v>0.26086956521739135</v>
      </c>
      <c r="L10" s="2">
        <f>Data!E180</f>
        <v>0</v>
      </c>
      <c r="M10">
        <f t="shared" si="0"/>
        <v>0</v>
      </c>
      <c r="N10" s="1"/>
      <c r="O10" s="16"/>
    </row>
    <row r="11" spans="1:31">
      <c r="A11" s="8">
        <v>43899</v>
      </c>
      <c r="C11" s="2">
        <f>Data!C181</f>
        <v>0</v>
      </c>
      <c r="D11" s="2">
        <f t="shared" si="1"/>
        <v>0</v>
      </c>
      <c r="G11" s="2">
        <f>Data!D181</f>
        <v>248</v>
      </c>
      <c r="H11" s="3">
        <f t="shared" si="2"/>
        <v>45</v>
      </c>
      <c r="I11" s="1">
        <f t="shared" si="3"/>
        <v>0.2216748768472907</v>
      </c>
      <c r="L11" s="2">
        <f>Data!E181</f>
        <v>0</v>
      </c>
      <c r="M11">
        <f t="shared" si="0"/>
        <v>0</v>
      </c>
      <c r="N11" s="1"/>
      <c r="O11" s="16"/>
    </row>
    <row r="12" spans="1:31">
      <c r="A12" s="8">
        <v>43900</v>
      </c>
      <c r="C12" s="2">
        <f>Data!C182</f>
        <v>0</v>
      </c>
      <c r="D12" s="2">
        <f t="shared" si="1"/>
        <v>0</v>
      </c>
      <c r="G12" s="2">
        <f>Data!D182</f>
        <v>355</v>
      </c>
      <c r="H12" s="3">
        <f t="shared" si="2"/>
        <v>107</v>
      </c>
      <c r="I12" s="1">
        <f t="shared" si="3"/>
        <v>0.43145161290322576</v>
      </c>
      <c r="L12" s="2">
        <f>Data!E182</f>
        <v>0</v>
      </c>
      <c r="M12">
        <f t="shared" si="0"/>
        <v>0</v>
      </c>
      <c r="N12" s="1"/>
      <c r="O12" s="16"/>
    </row>
    <row r="13" spans="1:31">
      <c r="A13" s="8">
        <v>43901</v>
      </c>
      <c r="C13" s="2">
        <f>Data!C183</f>
        <v>0</v>
      </c>
      <c r="D13" s="2">
        <f t="shared" si="1"/>
        <v>0</v>
      </c>
      <c r="G13" s="2">
        <f>Data!D183</f>
        <v>500</v>
      </c>
      <c r="H13" s="3">
        <f t="shared" si="2"/>
        <v>145</v>
      </c>
      <c r="I13" s="1">
        <f t="shared" si="3"/>
        <v>0.40845070422535201</v>
      </c>
      <c r="L13" s="2">
        <f>Data!E183</f>
        <v>1</v>
      </c>
      <c r="M13">
        <f t="shared" si="0"/>
        <v>1</v>
      </c>
      <c r="N13" s="1"/>
      <c r="O13" s="16"/>
    </row>
    <row r="14" spans="1:31">
      <c r="A14" s="8">
        <v>43902</v>
      </c>
      <c r="C14" s="2">
        <f>Data!C184</f>
        <v>0</v>
      </c>
      <c r="D14" s="2">
        <f t="shared" si="1"/>
        <v>0</v>
      </c>
      <c r="G14" s="2">
        <f>Data!D184</f>
        <v>599</v>
      </c>
      <c r="H14" s="3">
        <f t="shared" si="2"/>
        <v>99</v>
      </c>
      <c r="I14" s="1">
        <f t="shared" si="3"/>
        <v>0.19799999999999995</v>
      </c>
      <c r="J14" s="16">
        <f t="shared" ref="J14:J53" si="4">SUM(I6:I12)/7</f>
        <v>0.46689111881845297</v>
      </c>
      <c r="L14" s="2">
        <f>Data!E184</f>
        <v>1</v>
      </c>
      <c r="M14">
        <f t="shared" si="0"/>
        <v>0</v>
      </c>
      <c r="N14" s="1">
        <f t="shared" ref="N14:N46" si="5">L14/L13-1</f>
        <v>0</v>
      </c>
      <c r="O14" s="16"/>
    </row>
    <row r="15" spans="1:31">
      <c r="A15" s="8">
        <v>43903</v>
      </c>
      <c r="C15" s="2">
        <f>Data!C185</f>
        <v>0</v>
      </c>
      <c r="D15" s="2">
        <f t="shared" si="1"/>
        <v>0</v>
      </c>
      <c r="G15" s="2">
        <f>Data!D185</f>
        <v>814</v>
      </c>
      <c r="H15" s="3">
        <f t="shared" si="2"/>
        <v>215</v>
      </c>
      <c r="I15" s="1">
        <f t="shared" si="3"/>
        <v>0.35893155258764597</v>
      </c>
      <c r="J15" s="16">
        <f t="shared" si="4"/>
        <v>0.52524121942207469</v>
      </c>
      <c r="L15" s="2">
        <f>Data!E185</f>
        <v>1</v>
      </c>
      <c r="M15">
        <f t="shared" si="0"/>
        <v>0</v>
      </c>
      <c r="N15" s="1">
        <f t="shared" si="5"/>
        <v>0</v>
      </c>
      <c r="O15" s="16"/>
    </row>
    <row r="16" spans="1:31">
      <c r="A16" s="8">
        <v>43904</v>
      </c>
      <c r="C16" s="2">
        <f>Data!C186</f>
        <v>0</v>
      </c>
      <c r="D16" s="2">
        <f t="shared" si="1"/>
        <v>0</v>
      </c>
      <c r="G16" s="2">
        <f>Data!D186</f>
        <v>961</v>
      </c>
      <c r="H16" s="3">
        <f t="shared" si="2"/>
        <v>147</v>
      </c>
      <c r="I16" s="1">
        <f t="shared" si="3"/>
        <v>0.1805896805896805</v>
      </c>
      <c r="J16" s="16">
        <f t="shared" si="4"/>
        <v>0.31271060717717669</v>
      </c>
      <c r="L16" s="2">
        <f>Data!E186</f>
        <v>2</v>
      </c>
      <c r="M16">
        <f t="shared" si="0"/>
        <v>1</v>
      </c>
      <c r="N16" s="1">
        <f t="shared" si="5"/>
        <v>1</v>
      </c>
      <c r="O16" s="16"/>
    </row>
    <row r="17" spans="1:15">
      <c r="A17" s="8">
        <v>43905</v>
      </c>
      <c r="C17" s="2">
        <f>Data!C187</f>
        <v>0</v>
      </c>
      <c r="D17" s="2">
        <f t="shared" si="1"/>
        <v>0</v>
      </c>
      <c r="G17" s="2">
        <f>Data!D187</f>
        <v>1022</v>
      </c>
      <c r="H17" s="3">
        <f t="shared" si="2"/>
        <v>61</v>
      </c>
      <c r="I17" s="1">
        <f t="shared" si="3"/>
        <v>6.347554630593133E-2</v>
      </c>
      <c r="J17" s="16">
        <f t="shared" si="4"/>
        <v>0.35334824538878568</v>
      </c>
      <c r="L17" s="2">
        <f>Data!E187</f>
        <v>3</v>
      </c>
      <c r="M17">
        <f t="shared" si="0"/>
        <v>1</v>
      </c>
      <c r="N17" s="1">
        <f t="shared" si="5"/>
        <v>0.5</v>
      </c>
      <c r="O17" s="16"/>
    </row>
    <row r="18" spans="1:15">
      <c r="A18" s="8">
        <v>43906</v>
      </c>
      <c r="C18" s="2">
        <f>Data!C188</f>
        <v>0</v>
      </c>
      <c r="D18" s="2">
        <f t="shared" si="1"/>
        <v>0</v>
      </c>
      <c r="G18" s="2">
        <f>Data!D188</f>
        <v>1103</v>
      </c>
      <c r="H18" s="3">
        <f t="shared" si="2"/>
        <v>81</v>
      </c>
      <c r="I18" s="1">
        <f t="shared" si="3"/>
        <v>7.9256360078277854E-2</v>
      </c>
      <c r="J18" s="16">
        <f t="shared" si="4"/>
        <v>0.29428114176722658</v>
      </c>
      <c r="L18" s="2">
        <f>Data!E188</f>
        <v>6</v>
      </c>
      <c r="M18">
        <f t="shared" si="0"/>
        <v>3</v>
      </c>
      <c r="N18" s="1">
        <f t="shared" si="5"/>
        <v>1</v>
      </c>
      <c r="O18" s="16"/>
    </row>
    <row r="19" spans="1:15">
      <c r="A19" s="8">
        <v>43907</v>
      </c>
      <c r="C19" s="2">
        <f>Data!C189</f>
        <v>0</v>
      </c>
      <c r="D19" s="2">
        <f t="shared" si="1"/>
        <v>0</v>
      </c>
      <c r="G19" s="2">
        <f>Data!D189</f>
        <v>1190</v>
      </c>
      <c r="H19" s="3">
        <f t="shared" si="2"/>
        <v>87</v>
      </c>
      <c r="I19" s="1">
        <f t="shared" si="3"/>
        <v>7.8875793291024454E-2</v>
      </c>
      <c r="J19" s="16">
        <f t="shared" si="4"/>
        <v>0.26608199620844658</v>
      </c>
      <c r="L19" s="2">
        <f>Data!E189</f>
        <v>7</v>
      </c>
      <c r="M19">
        <f t="shared" si="0"/>
        <v>1</v>
      </c>
      <c r="N19" s="1">
        <f t="shared" si="5"/>
        <v>0.16666666666666674</v>
      </c>
      <c r="O19" s="16"/>
    </row>
    <row r="20" spans="1:15">
      <c r="A20" s="8">
        <v>43908</v>
      </c>
      <c r="C20" s="2">
        <f>Data!C190</f>
        <v>0</v>
      </c>
      <c r="D20" s="2">
        <f t="shared" si="1"/>
        <v>0</v>
      </c>
      <c r="G20" s="2">
        <f>Data!D190</f>
        <v>1279</v>
      </c>
      <c r="H20" s="3">
        <f t="shared" si="2"/>
        <v>89</v>
      </c>
      <c r="I20" s="1">
        <f t="shared" si="3"/>
        <v>7.4789915966386511E-2</v>
      </c>
      <c r="J20" s="16">
        <f>SUM(I12:I18)/7</f>
        <v>0.24573649381287335</v>
      </c>
      <c r="L20" s="2">
        <f>Data!E190</f>
        <v>10</v>
      </c>
      <c r="M20">
        <f t="shared" si="0"/>
        <v>3</v>
      </c>
      <c r="N20" s="1">
        <f t="shared" si="5"/>
        <v>0.4285714285714286</v>
      </c>
      <c r="O20" s="16">
        <f t="shared" ref="O20:O53" si="6">SUM(N14:N20)/7</f>
        <v>0.44217687074829942</v>
      </c>
    </row>
    <row r="21" spans="1:15">
      <c r="A21" s="8">
        <v>43909</v>
      </c>
      <c r="C21" s="2">
        <f>Data!C191</f>
        <v>0</v>
      </c>
      <c r="D21" s="2">
        <f t="shared" si="1"/>
        <v>0</v>
      </c>
      <c r="G21" s="2">
        <f>Data!D191</f>
        <v>1439</v>
      </c>
      <c r="H21" s="3">
        <f t="shared" si="2"/>
        <v>160</v>
      </c>
      <c r="I21" s="1">
        <f t="shared" si="3"/>
        <v>0.12509773260359647</v>
      </c>
      <c r="J21" s="16">
        <f t="shared" si="4"/>
        <v>0.19536851958255888</v>
      </c>
      <c r="L21" s="2">
        <f>Data!E191</f>
        <v>11</v>
      </c>
      <c r="M21">
        <f t="shared" si="0"/>
        <v>1</v>
      </c>
      <c r="N21" s="1">
        <f t="shared" si="5"/>
        <v>0.10000000000000009</v>
      </c>
      <c r="O21" s="16">
        <f t="shared" si="6"/>
        <v>0.45646258503401371</v>
      </c>
    </row>
    <row r="22" spans="1:15">
      <c r="A22" s="8">
        <v>43910</v>
      </c>
      <c r="C22" s="2">
        <f>Data!C192</f>
        <v>0</v>
      </c>
      <c r="D22" s="2">
        <f t="shared" si="1"/>
        <v>0</v>
      </c>
      <c r="G22" s="2">
        <f>Data!D192</f>
        <v>1639</v>
      </c>
      <c r="H22" s="3">
        <f t="shared" si="2"/>
        <v>200</v>
      </c>
      <c r="I22" s="1">
        <f t="shared" si="3"/>
        <v>0.13898540653231417</v>
      </c>
      <c r="J22" s="16">
        <f t="shared" si="4"/>
        <v>0.14770269268842093</v>
      </c>
      <c r="L22" s="2">
        <f>Data!E192</f>
        <v>16</v>
      </c>
      <c r="M22">
        <f t="shared" si="0"/>
        <v>5</v>
      </c>
      <c r="N22" s="1">
        <f t="shared" si="5"/>
        <v>0.45454545454545459</v>
      </c>
      <c r="O22" s="16">
        <f t="shared" si="6"/>
        <v>0.52139764996907867</v>
      </c>
    </row>
    <row r="23" spans="1:15">
      <c r="A23" s="8">
        <v>43911</v>
      </c>
      <c r="C23" s="2">
        <f>Data!C193</f>
        <v>0</v>
      </c>
      <c r="D23" s="2">
        <f t="shared" si="1"/>
        <v>0</v>
      </c>
      <c r="G23" s="2">
        <f>Data!D193</f>
        <v>1763</v>
      </c>
      <c r="H23" s="3">
        <f t="shared" si="2"/>
        <v>124</v>
      </c>
      <c r="I23" s="1">
        <f t="shared" si="3"/>
        <v>7.5655887736424621E-2</v>
      </c>
      <c r="J23" s="16">
        <f t="shared" si="4"/>
        <v>0.1372880830603633</v>
      </c>
      <c r="L23" s="2">
        <f>Data!E193</f>
        <v>20</v>
      </c>
      <c r="M23">
        <f t="shared" si="0"/>
        <v>4</v>
      </c>
      <c r="N23" s="1">
        <f t="shared" si="5"/>
        <v>0.25</v>
      </c>
      <c r="O23" s="16">
        <f t="shared" si="6"/>
        <v>0.41425479282622141</v>
      </c>
    </row>
    <row r="24" spans="1:15">
      <c r="A24" s="8">
        <v>43912</v>
      </c>
      <c r="C24" s="2">
        <f>Data!C194</f>
        <v>0</v>
      </c>
      <c r="D24" s="2">
        <f t="shared" si="1"/>
        <v>0</v>
      </c>
      <c r="G24" s="2">
        <f>Data!D194</f>
        <v>1934</v>
      </c>
      <c r="H24" s="3">
        <f t="shared" si="2"/>
        <v>171</v>
      </c>
      <c r="I24" s="1">
        <f t="shared" si="3"/>
        <v>9.6993760635280868E-2</v>
      </c>
      <c r="J24" s="16">
        <f t="shared" si="4"/>
        <v>0.10586720505245875</v>
      </c>
      <c r="L24" s="2">
        <f>Data!E194</f>
        <v>21</v>
      </c>
      <c r="M24">
        <f t="shared" si="0"/>
        <v>1</v>
      </c>
      <c r="N24" s="1">
        <f t="shared" si="5"/>
        <v>5.0000000000000044E-2</v>
      </c>
      <c r="O24" s="16">
        <f t="shared" si="6"/>
        <v>0.34996907854050718</v>
      </c>
    </row>
    <row r="25" spans="1:15">
      <c r="A25" s="8">
        <v>43913</v>
      </c>
      <c r="C25" s="2">
        <f>Data!C195</f>
        <v>0</v>
      </c>
      <c r="D25" s="2">
        <f t="shared" si="1"/>
        <v>0</v>
      </c>
      <c r="G25" s="2">
        <f>Data!D195</f>
        <v>2046</v>
      </c>
      <c r="H25" s="3">
        <f t="shared" si="2"/>
        <v>112</v>
      </c>
      <c r="I25" s="1">
        <f t="shared" si="3"/>
        <v>5.7911065149948371E-2</v>
      </c>
      <c r="J25" s="16">
        <f t="shared" si="4"/>
        <v>9.0876663216279338E-2</v>
      </c>
      <c r="L25" s="2">
        <f>Data!E195</f>
        <v>25</v>
      </c>
      <c r="M25">
        <f t="shared" si="0"/>
        <v>4</v>
      </c>
      <c r="N25" s="1">
        <f t="shared" si="5"/>
        <v>0.19047619047619047</v>
      </c>
      <c r="O25" s="16">
        <f t="shared" si="6"/>
        <v>0.23432282003710578</v>
      </c>
    </row>
    <row r="26" spans="1:15">
      <c r="A26" s="8">
        <v>43914</v>
      </c>
      <c r="C26" s="2">
        <f>Data!C196</f>
        <v>0</v>
      </c>
      <c r="D26" s="2">
        <f t="shared" si="1"/>
        <v>0</v>
      </c>
      <c r="G26" s="2">
        <f>Data!D196</f>
        <v>2286</v>
      </c>
      <c r="H26" s="3">
        <f>G26-G25</f>
        <v>240</v>
      </c>
      <c r="I26" s="1">
        <f t="shared" si="3"/>
        <v>0.11730205278592365</v>
      </c>
      <c r="J26" s="16">
        <f t="shared" si="4"/>
        <v>9.5664979549043558E-2</v>
      </c>
      <c r="L26" s="2">
        <f>Data!E196</f>
        <v>36</v>
      </c>
      <c r="M26">
        <f t="shared" si="0"/>
        <v>11</v>
      </c>
      <c r="N26" s="1">
        <f t="shared" si="5"/>
        <v>0.43999999999999995</v>
      </c>
      <c r="O26" s="16">
        <f t="shared" si="6"/>
        <v>0.2733704390847248</v>
      </c>
    </row>
    <row r="27" spans="1:15">
      <c r="A27" s="8">
        <v>43915</v>
      </c>
      <c r="C27" s="2">
        <f>Data!C197</f>
        <v>0</v>
      </c>
      <c r="D27" s="2">
        <f t="shared" si="1"/>
        <v>0</v>
      </c>
      <c r="G27" s="2">
        <f>Data!D197</f>
        <v>2526</v>
      </c>
      <c r="H27" s="3">
        <f>G27-G26</f>
        <v>240</v>
      </c>
      <c r="I27" s="1">
        <f t="shared" si="3"/>
        <v>0.10498687664042006</v>
      </c>
      <c r="J27" s="16">
        <f t="shared" si="4"/>
        <v>9.2615651702139354E-2</v>
      </c>
      <c r="L27" s="2">
        <f>Data!E197</f>
        <v>62</v>
      </c>
      <c r="M27">
        <f t="shared" si="0"/>
        <v>26</v>
      </c>
      <c r="N27" s="1">
        <f t="shared" si="5"/>
        <v>0.72222222222222232</v>
      </c>
      <c r="O27" s="16">
        <f t="shared" si="6"/>
        <v>0.31532055246340962</v>
      </c>
    </row>
    <row r="28" spans="1:15">
      <c r="A28" s="8">
        <v>43916</v>
      </c>
      <c r="C28" s="2">
        <f>Data!C198</f>
        <v>0</v>
      </c>
      <c r="D28" s="2">
        <f t="shared" si="1"/>
        <v>0</v>
      </c>
      <c r="G28" s="2">
        <f>Data!D198</f>
        <v>2840</v>
      </c>
      <c r="H28" s="3">
        <f>G28-G27</f>
        <v>314</v>
      </c>
      <c r="I28" s="1">
        <f t="shared" si="3"/>
        <v>0.12430720506729998</v>
      </c>
      <c r="J28" s="16">
        <f t="shared" si="4"/>
        <v>9.8105117344267814E-2</v>
      </c>
      <c r="L28" s="2">
        <f>Data!E198</f>
        <v>77</v>
      </c>
      <c r="M28">
        <f t="shared" si="0"/>
        <v>15</v>
      </c>
      <c r="N28" s="1">
        <f t="shared" si="5"/>
        <v>0.24193548387096775</v>
      </c>
      <c r="O28" s="16">
        <f t="shared" si="6"/>
        <v>0.33559705015926217</v>
      </c>
    </row>
    <row r="29" spans="1:15">
      <c r="A29" s="8">
        <v>43917</v>
      </c>
      <c r="C29" s="2">
        <f>Data!C199</f>
        <v>0</v>
      </c>
      <c r="D29" s="2">
        <f t="shared" si="1"/>
        <v>0</v>
      </c>
      <c r="G29" s="2">
        <f>Data!D199</f>
        <v>3069</v>
      </c>
      <c r="H29" s="3">
        <f t="shared" ref="H29:H46" si="7">G29-G28</f>
        <v>229</v>
      </c>
      <c r="I29" s="1">
        <f t="shared" si="3"/>
        <v>8.0633802816901357E-2</v>
      </c>
      <c r="J29" s="16">
        <f t="shared" si="4"/>
        <v>0.10241896886912974</v>
      </c>
      <c r="L29" s="2">
        <f>Data!E199</f>
        <v>105</v>
      </c>
      <c r="M29">
        <f t="shared" si="0"/>
        <v>28</v>
      </c>
      <c r="N29" s="1">
        <f t="shared" si="5"/>
        <v>0.36363636363636354</v>
      </c>
      <c r="O29" s="16">
        <f t="shared" si="6"/>
        <v>0.32261003717224918</v>
      </c>
    </row>
    <row r="30" spans="1:15">
      <c r="A30" s="8">
        <v>43918</v>
      </c>
      <c r="C30" s="2">
        <f>Data!C200</f>
        <v>0</v>
      </c>
      <c r="D30" s="2">
        <f t="shared" si="1"/>
        <v>0</v>
      </c>
      <c r="G30" s="2">
        <f>Data!D200</f>
        <v>3447</v>
      </c>
      <c r="H30" s="3">
        <f t="shared" si="7"/>
        <v>378</v>
      </c>
      <c r="I30" s="1">
        <f t="shared" si="3"/>
        <v>0.12316715542521983</v>
      </c>
      <c r="J30" s="16">
        <f t="shared" si="4"/>
        <v>0.10230603636394453</v>
      </c>
      <c r="L30" s="2">
        <f>Data!E200</f>
        <v>105</v>
      </c>
      <c r="M30">
        <f t="shared" si="0"/>
        <v>0</v>
      </c>
      <c r="N30" s="1">
        <f t="shared" si="5"/>
        <v>0</v>
      </c>
      <c r="O30" s="16">
        <f t="shared" si="6"/>
        <v>0.28689575145796342</v>
      </c>
    </row>
    <row r="31" spans="1:15">
      <c r="A31" s="8">
        <v>43919</v>
      </c>
      <c r="C31" s="2">
        <f>Data!C201</f>
        <v>0</v>
      </c>
      <c r="D31" s="2">
        <f t="shared" si="1"/>
        <v>0</v>
      </c>
      <c r="G31" s="2">
        <f>Data!D201</f>
        <v>3700</v>
      </c>
      <c r="H31" s="3">
        <f t="shared" si="7"/>
        <v>253</v>
      </c>
      <c r="I31" s="1">
        <f t="shared" si="3"/>
        <v>7.3397156948070696E-2</v>
      </c>
      <c r="J31" s="16">
        <f t="shared" si="4"/>
        <v>9.3970092976028416E-2</v>
      </c>
      <c r="L31" s="2">
        <f>Data!E201</f>
        <v>110</v>
      </c>
      <c r="M31">
        <f t="shared" si="0"/>
        <v>5</v>
      </c>
      <c r="N31" s="1">
        <f t="shared" si="5"/>
        <v>4.7619047619047672E-2</v>
      </c>
      <c r="O31" s="16">
        <f t="shared" si="6"/>
        <v>0.28655561540354169</v>
      </c>
    </row>
    <row r="32" spans="1:15">
      <c r="A32" s="8">
        <v>43920</v>
      </c>
      <c r="C32" s="2">
        <f>Data!C202</f>
        <v>0</v>
      </c>
      <c r="D32" s="2">
        <f t="shared" si="1"/>
        <v>0</v>
      </c>
      <c r="G32" s="2">
        <f>Data!D202</f>
        <v>4028</v>
      </c>
      <c r="H32" s="3">
        <f t="shared" si="7"/>
        <v>328</v>
      </c>
      <c r="I32" s="1">
        <f t="shared" si="3"/>
        <v>8.8648648648648631E-2</v>
      </c>
      <c r="J32" s="16">
        <f t="shared" si="4"/>
        <v>0.10075741693157059</v>
      </c>
      <c r="L32" s="2">
        <f>Data!E202</f>
        <v>146</v>
      </c>
      <c r="M32">
        <f t="shared" si="0"/>
        <v>36</v>
      </c>
      <c r="N32" s="1">
        <f t="shared" si="5"/>
        <v>0.32727272727272738</v>
      </c>
      <c r="O32" s="16">
        <f t="shared" si="6"/>
        <v>0.30609797780304693</v>
      </c>
    </row>
    <row r="33" spans="1:15">
      <c r="A33" s="8">
        <v>43921</v>
      </c>
      <c r="C33" s="2">
        <f>Data!C203</f>
        <v>0</v>
      </c>
      <c r="D33" s="2">
        <f t="shared" si="1"/>
        <v>0</v>
      </c>
      <c r="G33" s="2">
        <f>Data!D203</f>
        <v>4435</v>
      </c>
      <c r="H33" s="3">
        <f t="shared" si="7"/>
        <v>407</v>
      </c>
      <c r="I33" s="1">
        <f t="shared" si="3"/>
        <v>0.10104270109235358</v>
      </c>
      <c r="J33" s="16">
        <f t="shared" si="4"/>
        <v>9.7386473547683414E-2</v>
      </c>
      <c r="L33" s="2">
        <f>Data!E203</f>
        <v>180</v>
      </c>
      <c r="M33">
        <f t="shared" si="0"/>
        <v>34</v>
      </c>
      <c r="N33" s="1">
        <f t="shared" si="5"/>
        <v>0.23287671232876717</v>
      </c>
      <c r="O33" s="16">
        <f t="shared" si="6"/>
        <v>0.27650893670715654</v>
      </c>
    </row>
    <row r="34" spans="1:15">
      <c r="A34" s="8">
        <v>43922</v>
      </c>
      <c r="C34" s="2">
        <f>Data!C204</f>
        <v>0</v>
      </c>
      <c r="D34" s="2">
        <f t="shared" si="1"/>
        <v>0</v>
      </c>
      <c r="G34" s="2">
        <f>Data!D204</f>
        <v>4947</v>
      </c>
      <c r="H34" s="3">
        <f t="shared" si="7"/>
        <v>512</v>
      </c>
      <c r="I34" s="1">
        <f t="shared" si="3"/>
        <v>0.11544532130777907</v>
      </c>
      <c r="J34" s="16">
        <f t="shared" si="4"/>
        <v>0.1017775569046406</v>
      </c>
      <c r="L34" s="2">
        <f>Data!E204</f>
        <v>239</v>
      </c>
      <c r="M34">
        <f t="shared" si="0"/>
        <v>59</v>
      </c>
      <c r="N34" s="1">
        <f t="shared" si="5"/>
        <v>0.32777777777777772</v>
      </c>
      <c r="O34" s="16">
        <f t="shared" si="6"/>
        <v>0.22015973035795017</v>
      </c>
    </row>
    <row r="35" spans="1:15">
      <c r="A35" s="8">
        <v>43923</v>
      </c>
      <c r="C35" s="2">
        <f>Data!C205</f>
        <v>0</v>
      </c>
      <c r="D35" s="2">
        <f t="shared" si="1"/>
        <v>0</v>
      </c>
      <c r="G35" s="2">
        <f>Data!D205</f>
        <v>5568</v>
      </c>
      <c r="H35" s="3">
        <f t="shared" si="7"/>
        <v>621</v>
      </c>
      <c r="I35" s="1">
        <f t="shared" si="3"/>
        <v>0.12553062462098241</v>
      </c>
      <c r="J35" s="16">
        <f t="shared" si="4"/>
        <v>9.9454792376987733E-2</v>
      </c>
      <c r="L35" s="2">
        <f>Data!E205</f>
        <v>308</v>
      </c>
      <c r="M35">
        <f t="shared" si="0"/>
        <v>69</v>
      </c>
      <c r="N35" s="1">
        <f t="shared" si="5"/>
        <v>0.28870292887029292</v>
      </c>
      <c r="O35" s="16">
        <f t="shared" si="6"/>
        <v>0.22684079392928233</v>
      </c>
    </row>
    <row r="36" spans="1:15">
      <c r="A36" s="8">
        <v>43924</v>
      </c>
      <c r="C36" s="2">
        <f>Data!C206</f>
        <v>0</v>
      </c>
      <c r="D36" s="2">
        <f t="shared" si="1"/>
        <v>0</v>
      </c>
      <c r="G36" s="2">
        <f>Data!D206</f>
        <v>6131</v>
      </c>
      <c r="H36" s="3">
        <f t="shared" si="7"/>
        <v>563</v>
      </c>
      <c r="I36" s="1">
        <f t="shared" si="3"/>
        <v>0.10111350574712641</v>
      </c>
      <c r="J36" s="16">
        <f t="shared" si="4"/>
        <v>0.10094885590089617</v>
      </c>
      <c r="L36" s="2">
        <f>Data!E206</f>
        <v>358</v>
      </c>
      <c r="M36">
        <f t="shared" si="0"/>
        <v>50</v>
      </c>
      <c r="N36" s="1">
        <f t="shared" si="5"/>
        <v>0.16233766233766245</v>
      </c>
      <c r="O36" s="16">
        <f t="shared" si="6"/>
        <v>0.19808383660089648</v>
      </c>
    </row>
    <row r="37" spans="1:15">
      <c r="A37" s="8">
        <v>43925</v>
      </c>
      <c r="C37" s="2">
        <f>Data!C207</f>
        <v>0</v>
      </c>
      <c r="D37" s="2">
        <f t="shared" si="1"/>
        <v>0</v>
      </c>
      <c r="G37" s="2">
        <f>Data!D207</f>
        <v>6443</v>
      </c>
      <c r="H37" s="3">
        <f t="shared" si="7"/>
        <v>312</v>
      </c>
      <c r="I37" s="1">
        <f t="shared" si="3"/>
        <v>5.0888925134562113E-2</v>
      </c>
      <c r="J37" s="16">
        <f t="shared" si="4"/>
        <v>0.10112363012285079</v>
      </c>
      <c r="L37" s="2">
        <f>Data!E207</f>
        <v>373</v>
      </c>
      <c r="M37">
        <f t="shared" si="0"/>
        <v>15</v>
      </c>
      <c r="N37" s="1">
        <f t="shared" si="5"/>
        <v>4.1899441340782051E-2</v>
      </c>
      <c r="O37" s="16">
        <f t="shared" si="6"/>
        <v>0.20406947107815104</v>
      </c>
    </row>
    <row r="38" spans="1:15">
      <c r="A38" s="8">
        <v>43926</v>
      </c>
      <c r="C38" s="2">
        <f>Data!C208</f>
        <v>0</v>
      </c>
      <c r="D38" s="2">
        <f t="shared" si="1"/>
        <v>0</v>
      </c>
      <c r="G38" s="2">
        <f>Data!D208</f>
        <v>6830</v>
      </c>
      <c r="H38" s="3">
        <f t="shared" si="7"/>
        <v>387</v>
      </c>
      <c r="I38" s="1">
        <f t="shared" si="3"/>
        <v>6.0065187024678002E-2</v>
      </c>
      <c r="J38" s="16">
        <f t="shared" si="4"/>
        <v>0.10404930197002581</v>
      </c>
      <c r="L38" s="2">
        <f>Data!E208</f>
        <v>401</v>
      </c>
      <c r="M38">
        <f t="shared" si="0"/>
        <v>28</v>
      </c>
      <c r="N38" s="1">
        <f t="shared" si="5"/>
        <v>7.5067024128686377E-2</v>
      </c>
      <c r="O38" s="16">
        <f t="shared" si="6"/>
        <v>0.207990610579528</v>
      </c>
    </row>
    <row r="39" spans="1:15">
      <c r="A39" s="8">
        <v>43927</v>
      </c>
      <c r="C39" s="2">
        <f>Data!C209</f>
        <v>0</v>
      </c>
      <c r="D39" s="2">
        <f t="shared" si="1"/>
        <v>0</v>
      </c>
      <c r="G39" s="2">
        <f>Data!D209</f>
        <v>7206</v>
      </c>
      <c r="H39" s="3">
        <f t="shared" si="7"/>
        <v>376</v>
      </c>
      <c r="I39" s="1">
        <f t="shared" si="3"/>
        <v>5.5051244509516817E-2</v>
      </c>
      <c r="J39" s="16">
        <f t="shared" si="4"/>
        <v>9.3723840499931849E-2</v>
      </c>
      <c r="L39" s="2">
        <f>Data!E209</f>
        <v>477</v>
      </c>
      <c r="M39">
        <f t="shared" si="0"/>
        <v>76</v>
      </c>
      <c r="N39" s="1">
        <f t="shared" si="5"/>
        <v>0.18952618453865333</v>
      </c>
      <c r="O39" s="16">
        <f t="shared" si="6"/>
        <v>0.18831253304608886</v>
      </c>
    </row>
    <row r="40" spans="1:15">
      <c r="A40" s="8">
        <v>43928</v>
      </c>
      <c r="C40" s="2">
        <f>Data!C210</f>
        <v>0</v>
      </c>
      <c r="D40" s="2">
        <f t="shared" si="1"/>
        <v>0</v>
      </c>
      <c r="G40" s="2">
        <f>Data!D210</f>
        <v>7693</v>
      </c>
      <c r="H40" s="3">
        <f t="shared" si="7"/>
        <v>487</v>
      </c>
      <c r="I40" s="1">
        <f t="shared" si="3"/>
        <v>6.7582570080488402E-2</v>
      </c>
      <c r="J40" s="16">
        <f t="shared" si="4"/>
        <v>9.1819273368018609E-2</v>
      </c>
      <c r="L40" s="2">
        <f>Data!E210</f>
        <v>591</v>
      </c>
      <c r="M40">
        <f t="shared" si="0"/>
        <v>114</v>
      </c>
      <c r="N40" s="1">
        <f t="shared" si="5"/>
        <v>0.23899371069182385</v>
      </c>
      <c r="O40" s="16">
        <f t="shared" si="6"/>
        <v>0.18918638995509696</v>
      </c>
    </row>
    <row r="41" spans="1:15">
      <c r="A41" s="8">
        <v>43929</v>
      </c>
      <c r="C41" s="2">
        <f>Data!C211</f>
        <v>0</v>
      </c>
      <c r="D41" s="2">
        <f t="shared" si="1"/>
        <v>0</v>
      </c>
      <c r="G41" s="2">
        <f>Data!D211</f>
        <v>8419</v>
      </c>
      <c r="H41" s="3">
        <f t="shared" si="7"/>
        <v>726</v>
      </c>
      <c r="I41" s="1">
        <f t="shared" si="3"/>
        <v>9.4371506564409291E-2</v>
      </c>
      <c r="J41" s="16">
        <f t="shared" si="4"/>
        <v>8.701964420528549E-2</v>
      </c>
      <c r="L41" s="2">
        <f>Data!E211</f>
        <v>687</v>
      </c>
      <c r="M41">
        <f t="shared" si="0"/>
        <v>96</v>
      </c>
      <c r="N41" s="1">
        <f t="shared" si="5"/>
        <v>0.1624365482233503</v>
      </c>
      <c r="O41" s="16">
        <f t="shared" si="6"/>
        <v>0.16556621430446447</v>
      </c>
    </row>
    <row r="42" spans="1:15">
      <c r="A42" s="8">
        <v>43930</v>
      </c>
      <c r="C42" s="2">
        <f>Data!C212</f>
        <v>0</v>
      </c>
      <c r="D42" s="2">
        <f t="shared" si="1"/>
        <v>0</v>
      </c>
      <c r="G42" s="2">
        <f>Data!D212</f>
        <v>9141</v>
      </c>
      <c r="H42" s="3">
        <f t="shared" si="7"/>
        <v>722</v>
      </c>
      <c r="I42" s="1">
        <f t="shared" si="3"/>
        <v>8.5758403610880052E-2</v>
      </c>
      <c r="J42" s="16">
        <f t="shared" si="4"/>
        <v>8.2239625489304746E-2</v>
      </c>
      <c r="L42" s="2">
        <f>Data!E212</f>
        <v>793</v>
      </c>
      <c r="M42">
        <f t="shared" si="0"/>
        <v>106</v>
      </c>
      <c r="N42" s="1">
        <f t="shared" si="5"/>
        <v>0.15429403202328973</v>
      </c>
      <c r="O42" s="16">
        <f t="shared" si="6"/>
        <v>0.14636494332632116</v>
      </c>
    </row>
    <row r="43" spans="1:15">
      <c r="A43" s="8">
        <v>43931</v>
      </c>
      <c r="C43" s="2">
        <f>Data!C213</f>
        <v>0</v>
      </c>
      <c r="D43" s="2">
        <f t="shared" si="1"/>
        <v>0</v>
      </c>
      <c r="G43" s="2">
        <f>Data!D213</f>
        <v>9685</v>
      </c>
      <c r="H43" s="3">
        <f t="shared" si="7"/>
        <v>544</v>
      </c>
      <c r="I43" s="1">
        <f t="shared" si="3"/>
        <v>5.9512088392954743E-2</v>
      </c>
      <c r="J43" s="16">
        <f t="shared" si="4"/>
        <v>7.9229080525966208E-2</v>
      </c>
      <c r="L43" s="2">
        <f>Data!E213</f>
        <v>870</v>
      </c>
      <c r="M43">
        <f t="shared" si="0"/>
        <v>77</v>
      </c>
      <c r="N43" s="1">
        <f t="shared" si="5"/>
        <v>9.7099621689785698E-2</v>
      </c>
      <c r="O43" s="16">
        <f t="shared" si="6"/>
        <v>0.13704522323376733</v>
      </c>
    </row>
    <row r="44" spans="1:15">
      <c r="A44" s="8">
        <v>43932</v>
      </c>
      <c r="C44" s="2">
        <f>Data!C214</f>
        <v>0</v>
      </c>
      <c r="D44" s="2">
        <f t="shared" si="1"/>
        <v>0</v>
      </c>
      <c r="G44" s="2">
        <f>Data!D214</f>
        <v>10151</v>
      </c>
      <c r="H44" s="3">
        <f t="shared" si="7"/>
        <v>466</v>
      </c>
      <c r="I44" s="1">
        <f t="shared" si="3"/>
        <v>4.8115642746515253E-2</v>
      </c>
      <c r="J44" s="16">
        <f t="shared" si="4"/>
        <v>7.3547334667380157E-2</v>
      </c>
      <c r="L44" s="2">
        <f>Data!E214</f>
        <v>887</v>
      </c>
      <c r="M44">
        <f t="shared" si="0"/>
        <v>17</v>
      </c>
      <c r="N44" s="1">
        <f t="shared" si="5"/>
        <v>1.9540229885057547E-2</v>
      </c>
      <c r="O44" s="16">
        <f t="shared" si="6"/>
        <v>0.13385105016866383</v>
      </c>
    </row>
    <row r="45" spans="1:15">
      <c r="A45" s="8">
        <v>43933</v>
      </c>
      <c r="C45" s="2">
        <f>Data!C215</f>
        <v>0</v>
      </c>
      <c r="D45" s="2">
        <f t="shared" si="1"/>
        <v>0</v>
      </c>
      <c r="G45" s="2">
        <f>Data!D215</f>
        <v>10483</v>
      </c>
      <c r="H45" s="3">
        <f t="shared" si="7"/>
        <v>332</v>
      </c>
      <c r="I45" s="1">
        <f t="shared" si="3"/>
        <v>3.2706137326371731E-2</v>
      </c>
      <c r="J45" s="16">
        <f t="shared" si="4"/>
        <v>6.7604275045355627E-2</v>
      </c>
      <c r="L45" s="2">
        <f>Data!E215</f>
        <v>899</v>
      </c>
      <c r="M45">
        <f t="shared" si="0"/>
        <v>12</v>
      </c>
      <c r="N45" s="1">
        <f t="shared" si="5"/>
        <v>1.3528748590755368E-2</v>
      </c>
      <c r="O45" s="16">
        <f t="shared" si="6"/>
        <v>0.1250598679489594</v>
      </c>
    </row>
    <row r="46" spans="1:15">
      <c r="A46" s="8">
        <v>43934</v>
      </c>
      <c r="C46" s="2">
        <f>Data!C216</f>
        <v>0</v>
      </c>
      <c r="D46" s="2">
        <f t="shared" si="1"/>
        <v>0</v>
      </c>
      <c r="G46" s="2">
        <f>Data!D216</f>
        <v>10948</v>
      </c>
      <c r="H46" s="3">
        <f t="shared" si="7"/>
        <v>465</v>
      </c>
      <c r="I46" s="1">
        <f t="shared" si="3"/>
        <v>4.4357531241056902E-2</v>
      </c>
      <c r="J46" s="16">
        <f t="shared" si="4"/>
        <v>6.7208091847063223E-2</v>
      </c>
      <c r="L46" s="2">
        <f>Data!E216</f>
        <v>919</v>
      </c>
      <c r="M46">
        <f t="shared" si="0"/>
        <v>20</v>
      </c>
      <c r="N46" s="1">
        <f t="shared" si="5"/>
        <v>2.2246941045606317E-2</v>
      </c>
      <c r="O46" s="16">
        <f t="shared" si="6"/>
        <v>0.10116283316423839</v>
      </c>
    </row>
    <row r="47" spans="1:15">
      <c r="A47" s="8">
        <v>43935</v>
      </c>
      <c r="C47" s="2">
        <f>Data!C217</f>
        <v>0</v>
      </c>
      <c r="D47" s="2">
        <f t="shared" ref="D47" si="8">C47-C46</f>
        <v>0</v>
      </c>
      <c r="G47" s="2">
        <f>Data!D217</f>
        <v>11445</v>
      </c>
      <c r="H47" s="3">
        <f t="shared" ref="H47" si="9">G47-G46</f>
        <v>497</v>
      </c>
      <c r="I47" s="1">
        <f t="shared" ref="I47" si="10">G47/G46-1</f>
        <v>4.5396419437340185E-2</v>
      </c>
      <c r="J47" s="16">
        <f t="shared" si="4"/>
        <v>6.3299656175876615E-2</v>
      </c>
      <c r="L47" s="2">
        <f>Data!E217</f>
        <v>1033</v>
      </c>
      <c r="M47">
        <f t="shared" ref="M47" si="11">L47-L46</f>
        <v>114</v>
      </c>
      <c r="N47" s="1">
        <f t="shared" ref="N47" si="12">L47/L46-1</f>
        <v>0.12404787812840046</v>
      </c>
      <c r="O47" s="16">
        <f t="shared" si="6"/>
        <v>8.4741999940892196E-2</v>
      </c>
    </row>
    <row r="48" spans="1:15">
      <c r="A48" s="8">
        <v>43936</v>
      </c>
      <c r="C48" s="2">
        <f>Data!C218</f>
        <v>0</v>
      </c>
      <c r="D48" s="2">
        <f t="shared" ref="D48:D49" si="13">C48-C47</f>
        <v>0</v>
      </c>
      <c r="G48" s="2">
        <f>Data!D218</f>
        <v>11927</v>
      </c>
      <c r="H48" s="3">
        <f t="shared" ref="H48:H49" si="14">G48-G47</f>
        <v>482</v>
      </c>
      <c r="I48" s="1">
        <f t="shared" ref="I48:I49" si="15">G48/G47-1</f>
        <v>4.2114460463084313E-2</v>
      </c>
      <c r="J48" s="16">
        <f t="shared" si="4"/>
        <v>6.177198285181091E-2</v>
      </c>
      <c r="L48" s="2">
        <f>Data!E218</f>
        <v>1203</v>
      </c>
      <c r="M48">
        <f t="shared" ref="M48:M49" si="16">L48-L47</f>
        <v>170</v>
      </c>
      <c r="N48" s="1">
        <f t="shared" ref="N48:N49" si="17">L48/L47-1</f>
        <v>0.16456921587608897</v>
      </c>
      <c r="O48" s="16">
        <f t="shared" si="6"/>
        <v>8.50466667484263E-2</v>
      </c>
    </row>
    <row r="49" spans="1:15">
      <c r="A49" s="8">
        <v>43937</v>
      </c>
      <c r="C49" s="2">
        <f>Data!C219</f>
        <v>0</v>
      </c>
      <c r="D49" s="2">
        <f t="shared" si="13"/>
        <v>0</v>
      </c>
      <c r="G49" s="2">
        <f>Data!D219</f>
        <v>12540</v>
      </c>
      <c r="H49" s="3">
        <f t="shared" si="14"/>
        <v>613</v>
      </c>
      <c r="I49" s="1">
        <f t="shared" si="15"/>
        <v>5.1395992286408898E-2</v>
      </c>
      <c r="J49" s="16">
        <f t="shared" si="4"/>
        <v>5.8602532759932595E-2</v>
      </c>
      <c r="L49" s="2">
        <f>Data!E219</f>
        <v>1333</v>
      </c>
      <c r="M49">
        <f t="shared" si="16"/>
        <v>130</v>
      </c>
      <c r="N49" s="1">
        <f t="shared" si="17"/>
        <v>0.10806317539484622</v>
      </c>
      <c r="O49" s="16">
        <f t="shared" si="6"/>
        <v>7.844225865864865E-2</v>
      </c>
    </row>
    <row r="50" spans="1:15">
      <c r="A50" s="8">
        <v>43938</v>
      </c>
      <c r="C50" s="2">
        <f>Data!C220</f>
        <v>0</v>
      </c>
      <c r="D50" s="2">
        <f t="shared" ref="D50:D53" si="18">C50-C49</f>
        <v>0</v>
      </c>
      <c r="G50" s="2">
        <f>Data!D220</f>
        <v>13216</v>
      </c>
      <c r="H50" s="3">
        <f t="shared" ref="H50:H53" si="19">G50-G49</f>
        <v>676</v>
      </c>
      <c r="I50" s="1">
        <f t="shared" ref="I50:I53" si="20">G50/G49-1</f>
        <v>5.3907496012759237E-2</v>
      </c>
      <c r="J50" s="16">
        <f t="shared" si="4"/>
        <v>5.1137240459743313E-2</v>
      </c>
      <c r="L50" s="2">
        <f>Data!E220</f>
        <v>1400</v>
      </c>
      <c r="M50">
        <f t="shared" ref="M50:M53" si="21">L50-L49</f>
        <v>67</v>
      </c>
      <c r="N50" s="1">
        <f t="shared" ref="N50:N53" si="22">L50/L49-1</f>
        <v>5.0262565641410406E-2</v>
      </c>
      <c r="O50" s="16">
        <f t="shared" si="6"/>
        <v>7.1751250651737902E-2</v>
      </c>
    </row>
    <row r="51" spans="1:15">
      <c r="A51" s="8">
        <v>43939</v>
      </c>
      <c r="C51" s="2">
        <f>Data!C221</f>
        <v>0</v>
      </c>
      <c r="D51" s="2">
        <f t="shared" si="18"/>
        <v>0</v>
      </c>
      <c r="G51" s="2">
        <f>Data!D221</f>
        <v>13822</v>
      </c>
      <c r="H51" s="3">
        <f t="shared" si="19"/>
        <v>606</v>
      </c>
      <c r="I51" s="1">
        <f t="shared" si="20"/>
        <v>4.5853510895883742E-2</v>
      </c>
      <c r="J51" s="16">
        <f t="shared" si="4"/>
        <v>4.6228324556247431E-2</v>
      </c>
      <c r="L51" s="2">
        <f>Data!E221</f>
        <v>1511</v>
      </c>
      <c r="M51">
        <f t="shared" si="21"/>
        <v>111</v>
      </c>
      <c r="N51" s="1">
        <f t="shared" si="22"/>
        <v>7.9285714285714182E-2</v>
      </c>
      <c r="O51" s="16">
        <f t="shared" si="6"/>
        <v>8.0286319851831697E-2</v>
      </c>
    </row>
    <row r="52" spans="1:15">
      <c r="A52" s="8">
        <v>43940</v>
      </c>
      <c r="C52" s="2">
        <f>Data!C222</f>
        <v>0</v>
      </c>
      <c r="D52" s="2">
        <f t="shared" si="18"/>
        <v>0</v>
      </c>
      <c r="G52" s="2">
        <f>Data!D222</f>
        <v>14385</v>
      </c>
      <c r="H52" s="3">
        <f t="shared" si="19"/>
        <v>563</v>
      </c>
      <c r="I52" s="1">
        <f t="shared" si="20"/>
        <v>4.073216611199526E-2</v>
      </c>
      <c r="J52" s="16">
        <f t="shared" si="4"/>
        <v>4.5427668501933791E-2</v>
      </c>
      <c r="L52" s="2">
        <f>Data!E222</f>
        <v>1540</v>
      </c>
      <c r="M52">
        <f t="shared" si="21"/>
        <v>29</v>
      </c>
      <c r="N52" s="1">
        <f t="shared" si="22"/>
        <v>1.9192587690271434E-2</v>
      </c>
      <c r="O52" s="16">
        <f t="shared" si="6"/>
        <v>8.1095439723191137E-2</v>
      </c>
    </row>
    <row r="53" spans="1:15">
      <c r="A53" s="8">
        <v>43941</v>
      </c>
      <c r="C53" s="2">
        <f>Data!C223</f>
        <v>0</v>
      </c>
      <c r="D53" s="2">
        <f t="shared" si="18"/>
        <v>0</v>
      </c>
      <c r="G53" s="2">
        <f>Data!D223</f>
        <v>14777</v>
      </c>
      <c r="H53" s="3">
        <f t="shared" si="19"/>
        <v>392</v>
      </c>
      <c r="I53" s="1">
        <f t="shared" si="20"/>
        <v>2.7250608272506138E-2</v>
      </c>
      <c r="J53" s="16">
        <f t="shared" si="4"/>
        <v>4.5104506808986429E-2</v>
      </c>
      <c r="L53" s="2">
        <f>Data!E223</f>
        <v>1580</v>
      </c>
      <c r="M53">
        <f t="shared" si="21"/>
        <v>40</v>
      </c>
      <c r="N53" s="1">
        <f t="shared" si="22"/>
        <v>2.5974025974025983E-2</v>
      </c>
      <c r="O53" s="16">
        <f t="shared" si="6"/>
        <v>8.1627880427251095E-2</v>
      </c>
    </row>
    <row r="54" spans="1:15">
      <c r="A54" s="8">
        <v>43942</v>
      </c>
      <c r="C54" s="2">
        <f>Data!C224</f>
        <v>0</v>
      </c>
      <c r="D54" s="2">
        <f t="shared" ref="D54:D56" si="23">C54-C53</f>
        <v>0</v>
      </c>
      <c r="G54" s="2">
        <f>Data!D224</f>
        <v>15322</v>
      </c>
      <c r="H54" s="3">
        <f t="shared" ref="H54:H56" si="24">G54-G53</f>
        <v>545</v>
      </c>
      <c r="I54" s="1">
        <f t="shared" ref="I54:I56" si="25">G54/G53-1</f>
        <v>3.6881640387087966E-2</v>
      </c>
      <c r="J54" s="16">
        <f t="shared" ref="J54:J56" si="26">SUM(I46:I52)/7</f>
        <v>4.6251082349789793E-2</v>
      </c>
      <c r="L54" s="2">
        <f>Data!E224</f>
        <v>1765</v>
      </c>
      <c r="M54">
        <f t="shared" ref="M54:M56" si="27">L54-L53</f>
        <v>185</v>
      </c>
      <c r="N54" s="1">
        <f t="shared" ref="N54:N56" si="28">L54/L53-1</f>
        <v>0.11708860759493667</v>
      </c>
      <c r="O54" s="16">
        <f t="shared" ref="O54:O56" si="29">SUM(N48:N54)/7</f>
        <v>8.0633698922470548E-2</v>
      </c>
    </row>
    <row r="55" spans="1:15">
      <c r="A55" s="8">
        <v>43943</v>
      </c>
      <c r="C55" s="2">
        <f>Data!C225</f>
        <v>0</v>
      </c>
      <c r="D55" s="2">
        <f t="shared" si="23"/>
        <v>0</v>
      </c>
      <c r="G55" s="2">
        <f>Data!D225</f>
        <v>16004</v>
      </c>
      <c r="H55" s="3">
        <f t="shared" si="24"/>
        <v>682</v>
      </c>
      <c r="I55" s="1">
        <f t="shared" si="25"/>
        <v>4.4511160422921359E-2</v>
      </c>
      <c r="J55" s="16">
        <f t="shared" si="26"/>
        <v>4.3807236211425397E-2</v>
      </c>
      <c r="L55" s="2">
        <f>Data!E225</f>
        <v>1937</v>
      </c>
      <c r="M55">
        <f t="shared" si="27"/>
        <v>172</v>
      </c>
      <c r="N55" s="1">
        <f t="shared" si="28"/>
        <v>9.7450424929178547E-2</v>
      </c>
      <c r="O55" s="16">
        <f t="shared" si="29"/>
        <v>7.1045300215769061E-2</v>
      </c>
    </row>
    <row r="56" spans="1:15">
      <c r="A56" s="8">
        <v>43944</v>
      </c>
      <c r="C56" s="2">
        <f>Data!C226</f>
        <v>0</v>
      </c>
      <c r="D56" s="2">
        <f t="shared" si="23"/>
        <v>0</v>
      </c>
      <c r="G56" s="2">
        <f>Data!D226</f>
        <v>16755</v>
      </c>
      <c r="H56" s="3">
        <f t="shared" si="24"/>
        <v>751</v>
      </c>
      <c r="I56" s="1">
        <f t="shared" si="25"/>
        <v>4.692576855786057E-2</v>
      </c>
      <c r="J56" s="16">
        <f t="shared" si="26"/>
        <v>4.2590839204246507E-2</v>
      </c>
      <c r="L56" s="2">
        <f>Data!E226</f>
        <v>2021</v>
      </c>
      <c r="M56">
        <f t="shared" si="27"/>
        <v>84</v>
      </c>
      <c r="N56" s="1">
        <f t="shared" si="28"/>
        <v>4.3366029943211259E-2</v>
      </c>
      <c r="O56" s="16">
        <f t="shared" si="29"/>
        <v>6.1802850865535497E-2</v>
      </c>
    </row>
    <row r="57" spans="1:15">
      <c r="A57" s="8">
        <v>43945</v>
      </c>
      <c r="C57" s="2">
        <f>Data!C227</f>
        <v>0</v>
      </c>
      <c r="D57" s="2">
        <f t="shared" ref="D57:D59" si="30">C57-C56</f>
        <v>0</v>
      </c>
      <c r="G57" s="2">
        <f>Data!D227</f>
        <v>17567</v>
      </c>
      <c r="H57" s="3">
        <f t="shared" ref="H57:H59" si="31">G57-G56</f>
        <v>812</v>
      </c>
      <c r="I57" s="1">
        <f t="shared" ref="I57:I59" si="32">G57/G56-1</f>
        <v>4.8463145329752377E-2</v>
      </c>
      <c r="J57" s="16">
        <f t="shared" ref="J57:J59" si="33">SUM(I49:I55)/7</f>
        <v>4.2933224912794658E-2</v>
      </c>
      <c r="L57" s="2">
        <f>Data!E227</f>
        <v>2152</v>
      </c>
      <c r="M57">
        <f t="shared" ref="M57:M59" si="34">L57-L56</f>
        <v>131</v>
      </c>
      <c r="N57" s="1">
        <f t="shared" ref="N57:N59" si="35">L57/L56-1</f>
        <v>6.4819396338446245E-2</v>
      </c>
      <c r="O57" s="16">
        <f t="shared" ref="O57:O59" si="36">SUM(N51:N57)/7</f>
        <v>6.3882398107969182E-2</v>
      </c>
    </row>
    <row r="58" spans="1:15">
      <c r="A58" s="8">
        <v>43946</v>
      </c>
      <c r="C58" s="2">
        <f>Data!C228</f>
        <v>0</v>
      </c>
      <c r="D58" s="2">
        <f t="shared" si="30"/>
        <v>0</v>
      </c>
      <c r="G58" s="2">
        <f>Data!D228</f>
        <v>18177</v>
      </c>
      <c r="H58" s="3">
        <f t="shared" si="31"/>
        <v>610</v>
      </c>
      <c r="I58" s="1">
        <f t="shared" si="32"/>
        <v>3.472419878180677E-2</v>
      </c>
      <c r="J58" s="16">
        <f t="shared" si="33"/>
        <v>4.2294621523002042E-2</v>
      </c>
      <c r="L58" s="2">
        <f>Data!E228</f>
        <v>2192</v>
      </c>
      <c r="M58">
        <f t="shared" si="34"/>
        <v>40</v>
      </c>
      <c r="N58" s="1">
        <f t="shared" si="35"/>
        <v>1.8587360594795488E-2</v>
      </c>
      <c r="O58" s="16">
        <f t="shared" si="36"/>
        <v>5.5211204723552232E-2</v>
      </c>
    </row>
    <row r="59" spans="1:15">
      <c r="A59" s="8">
        <v>43947</v>
      </c>
      <c r="H59" s="3"/>
      <c r="L59" s="2"/>
      <c r="N59" s="1"/>
      <c r="O59" s="16"/>
    </row>
    <row r="60" spans="1:15">
      <c r="A60" s="8">
        <v>43948</v>
      </c>
    </row>
    <row r="61" spans="1:15">
      <c r="A61" s="8">
        <v>43949</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2020-04-26T16:33:38Z</dcterms:modified>
</cp:coreProperties>
</file>