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4" yWindow="60" windowWidth="31620" windowHeight="12456"/>
  </bookViews>
  <sheets>
    <sheet name="Austria" sheetId="1" r:id="rId1"/>
    <sheet name="UK" sheetId="4" r:id="rId2"/>
    <sheet name="Italy" sheetId="5" r:id="rId3"/>
    <sheet name="Sheet2" sheetId="2" r:id="rId4"/>
    <sheet name="Sheet3" sheetId="3" r:id="rId5"/>
  </sheets>
  <calcPr calcId="125725"/>
</workbook>
</file>

<file path=xl/calcChain.xml><?xml version="1.0" encoding="utf-8"?>
<calcChain xmlns="http://schemas.openxmlformats.org/spreadsheetml/2006/main">
  <c r="E6" i="5"/>
  <c r="E7"/>
  <c r="E8"/>
  <c r="E9"/>
  <c r="E10"/>
  <c r="E11"/>
  <c r="E12"/>
  <c r="E13"/>
  <c r="E14"/>
  <c r="E15"/>
  <c r="E16"/>
  <c r="E17"/>
  <c r="E18"/>
  <c r="E19"/>
  <c r="E20"/>
  <c r="D6"/>
  <c r="D7"/>
  <c r="D8"/>
  <c r="D9"/>
  <c r="D10"/>
  <c r="D11"/>
  <c r="D12"/>
  <c r="D13"/>
  <c r="D14"/>
  <c r="D15"/>
  <c r="D16"/>
  <c r="D17"/>
  <c r="D18"/>
  <c r="D19"/>
  <c r="D20"/>
  <c r="D21"/>
  <c r="J10"/>
  <c r="J11"/>
  <c r="J12"/>
  <c r="J13"/>
  <c r="J14"/>
  <c r="J15"/>
  <c r="J16"/>
  <c r="J17"/>
  <c r="J18"/>
  <c r="J19"/>
  <c r="J20"/>
  <c r="J21"/>
  <c r="J22"/>
  <c r="J23"/>
  <c r="J24"/>
  <c r="I7"/>
  <c r="I8"/>
  <c r="I9"/>
  <c r="I10"/>
  <c r="I11"/>
  <c r="I12"/>
  <c r="I13"/>
  <c r="I14"/>
  <c r="I15"/>
  <c r="I16"/>
  <c r="I17"/>
  <c r="I18"/>
  <c r="I19"/>
  <c r="I20"/>
  <c r="I21"/>
  <c r="H7"/>
  <c r="H8"/>
  <c r="H9"/>
  <c r="H10"/>
  <c r="H11"/>
  <c r="H12"/>
  <c r="H13"/>
  <c r="H14"/>
  <c r="H15"/>
  <c r="H16"/>
  <c r="H17"/>
  <c r="H18"/>
  <c r="H19"/>
  <c r="H20"/>
  <c r="H21"/>
  <c r="O10"/>
  <c r="O11"/>
  <c r="O12"/>
  <c r="O13"/>
  <c r="O14"/>
  <c r="O15"/>
  <c r="O16"/>
  <c r="O17"/>
  <c r="O18"/>
  <c r="O19"/>
  <c r="O20"/>
  <c r="O21"/>
  <c r="O22"/>
  <c r="O23"/>
  <c r="O24"/>
  <c r="O25"/>
  <c r="O26"/>
  <c r="N7"/>
  <c r="N8"/>
  <c r="N9"/>
  <c r="N10"/>
  <c r="N11"/>
  <c r="N12"/>
  <c r="N13"/>
  <c r="N14"/>
  <c r="N15"/>
  <c r="N16"/>
  <c r="N17"/>
  <c r="N18"/>
  <c r="N19"/>
  <c r="N20"/>
  <c r="N21"/>
  <c r="N22"/>
  <c r="N23"/>
  <c r="N24"/>
  <c r="M8"/>
  <c r="M9"/>
  <c r="M10"/>
  <c r="M11"/>
  <c r="M12"/>
  <c r="M13"/>
  <c r="M14"/>
  <c r="M15"/>
  <c r="M16"/>
  <c r="M17"/>
  <c r="M18"/>
  <c r="M19"/>
  <c r="M20"/>
  <c r="M21"/>
  <c r="M22"/>
  <c r="M23"/>
  <c r="M24"/>
  <c r="M25"/>
  <c r="M26"/>
  <c r="M27"/>
  <c r="M28"/>
  <c r="M29"/>
  <c r="M30"/>
  <c r="M31"/>
  <c r="M32"/>
  <c r="M33"/>
  <c r="M34"/>
  <c r="M35"/>
  <c r="M36"/>
  <c r="M37"/>
  <c r="M38"/>
  <c r="M39"/>
  <c r="M7"/>
  <c r="N39"/>
  <c r="I39"/>
  <c r="H39"/>
  <c r="E39" s="1"/>
  <c r="D39"/>
  <c r="N38"/>
  <c r="I38"/>
  <c r="H38"/>
  <c r="E38" s="1"/>
  <c r="D38"/>
  <c r="N37"/>
  <c r="I37"/>
  <c r="H37"/>
  <c r="E37" s="1"/>
  <c r="D37"/>
  <c r="N36"/>
  <c r="I36"/>
  <c r="H36"/>
  <c r="D36"/>
  <c r="N35"/>
  <c r="I35"/>
  <c r="H35"/>
  <c r="D35"/>
  <c r="N34"/>
  <c r="I34"/>
  <c r="H34"/>
  <c r="E34" s="1"/>
  <c r="D34"/>
  <c r="N33"/>
  <c r="I33"/>
  <c r="H33"/>
  <c r="D33"/>
  <c r="N32"/>
  <c r="I32"/>
  <c r="H32"/>
  <c r="E32" s="1"/>
  <c r="D32"/>
  <c r="N31"/>
  <c r="I31"/>
  <c r="H31"/>
  <c r="D31"/>
  <c r="N30"/>
  <c r="I30"/>
  <c r="H30"/>
  <c r="E30" s="1"/>
  <c r="D30"/>
  <c r="N29"/>
  <c r="O33" s="1"/>
  <c r="I29"/>
  <c r="H29"/>
  <c r="D29"/>
  <c r="N28"/>
  <c r="I28"/>
  <c r="H28"/>
  <c r="E28" s="1"/>
  <c r="D28"/>
  <c r="N27"/>
  <c r="I27"/>
  <c r="H27"/>
  <c r="D27"/>
  <c r="N26"/>
  <c r="I26"/>
  <c r="H26"/>
  <c r="D26"/>
  <c r="N25"/>
  <c r="I25"/>
  <c r="H25"/>
  <c r="D25"/>
  <c r="I24"/>
  <c r="H24"/>
  <c r="D24"/>
  <c r="I23"/>
  <c r="H23"/>
  <c r="D23"/>
  <c r="I22"/>
  <c r="H22"/>
  <c r="D22"/>
  <c r="O26" i="4"/>
  <c r="O25"/>
  <c r="O24"/>
  <c r="O23"/>
  <c r="O22"/>
  <c r="O21"/>
  <c r="O20"/>
  <c r="O19"/>
  <c r="O18"/>
  <c r="O17"/>
  <c r="O16"/>
  <c r="O15"/>
  <c r="O14"/>
  <c r="O13"/>
  <c r="J26"/>
  <c r="J25"/>
  <c r="J24"/>
  <c r="J23"/>
  <c r="J22"/>
  <c r="J21"/>
  <c r="J20"/>
  <c r="J19"/>
  <c r="J18"/>
  <c r="J17"/>
  <c r="J16"/>
  <c r="J15"/>
  <c r="J14"/>
  <c r="J13"/>
  <c r="J12"/>
  <c r="J11"/>
  <c r="O13" i="1"/>
  <c r="O14"/>
  <c r="O15"/>
  <c r="O16"/>
  <c r="O17"/>
  <c r="O18"/>
  <c r="O19"/>
  <c r="O20"/>
  <c r="O21"/>
  <c r="O22"/>
  <c r="O23"/>
  <c r="O24"/>
  <c r="O25"/>
  <c r="O26"/>
  <c r="J12"/>
  <c r="J13"/>
  <c r="J14"/>
  <c r="J15"/>
  <c r="J16"/>
  <c r="J17"/>
  <c r="J18"/>
  <c r="J19"/>
  <c r="J20"/>
  <c r="J21"/>
  <c r="J22"/>
  <c r="J23"/>
  <c r="J24"/>
  <c r="J25"/>
  <c r="J26"/>
  <c r="J11"/>
  <c r="M26"/>
  <c r="N26"/>
  <c r="H26"/>
  <c r="I26"/>
  <c r="D26"/>
  <c r="M26" i="4"/>
  <c r="N26"/>
  <c r="H26"/>
  <c r="E26" s="1"/>
  <c r="I26"/>
  <c r="D26"/>
  <c r="M25" i="1"/>
  <c r="N25"/>
  <c r="H25"/>
  <c r="I25"/>
  <c r="D25"/>
  <c r="M24" i="4"/>
  <c r="N24"/>
  <c r="M25"/>
  <c r="N25"/>
  <c r="H24"/>
  <c r="I24"/>
  <c r="H25"/>
  <c r="I25"/>
  <c r="D24"/>
  <c r="E24"/>
  <c r="D25"/>
  <c r="E25" s="1"/>
  <c r="D24" i="1"/>
  <c r="M24"/>
  <c r="N24"/>
  <c r="H24"/>
  <c r="I24"/>
  <c r="N7" i="4"/>
  <c r="N8"/>
  <c r="N9"/>
  <c r="M23"/>
  <c r="N23"/>
  <c r="H23"/>
  <c r="I23"/>
  <c r="D23"/>
  <c r="B22"/>
  <c r="B23"/>
  <c r="B24" s="1"/>
  <c r="B25" s="1"/>
  <c r="B26" s="1"/>
  <c r="B27" s="1"/>
  <c r="B28" s="1"/>
  <c r="B29" s="1"/>
  <c r="B30" s="1"/>
  <c r="B31" s="1"/>
  <c r="B32" s="1"/>
  <c r="B33" s="1"/>
  <c r="B21"/>
  <c r="M23" i="1"/>
  <c r="N23"/>
  <c r="H23"/>
  <c r="I23"/>
  <c r="D23"/>
  <c r="E6" i="4"/>
  <c r="D6"/>
  <c r="N22"/>
  <c r="M22"/>
  <c r="I22"/>
  <c r="H22"/>
  <c r="D22"/>
  <c r="N21"/>
  <c r="M21"/>
  <c r="I21"/>
  <c r="H21"/>
  <c r="D21"/>
  <c r="N20"/>
  <c r="M20"/>
  <c r="I20"/>
  <c r="H20"/>
  <c r="D20"/>
  <c r="N19"/>
  <c r="M19"/>
  <c r="I19"/>
  <c r="H19"/>
  <c r="D19"/>
  <c r="N18"/>
  <c r="M18"/>
  <c r="I18"/>
  <c r="H18"/>
  <c r="D18"/>
  <c r="N17"/>
  <c r="M17"/>
  <c r="I17"/>
  <c r="H17"/>
  <c r="D17"/>
  <c r="N16"/>
  <c r="M16"/>
  <c r="I16"/>
  <c r="H16"/>
  <c r="D16"/>
  <c r="N15"/>
  <c r="M15"/>
  <c r="I15"/>
  <c r="H15"/>
  <c r="D15"/>
  <c r="N14"/>
  <c r="M14"/>
  <c r="I14"/>
  <c r="H14"/>
  <c r="D14"/>
  <c r="N13"/>
  <c r="M13"/>
  <c r="I13"/>
  <c r="H13"/>
  <c r="E13" s="1"/>
  <c r="D13"/>
  <c r="N12"/>
  <c r="M12"/>
  <c r="I12"/>
  <c r="H12"/>
  <c r="E12" s="1"/>
  <c r="D12"/>
  <c r="N11"/>
  <c r="M11"/>
  <c r="I11"/>
  <c r="H11"/>
  <c r="D11"/>
  <c r="N10"/>
  <c r="M10"/>
  <c r="I10"/>
  <c r="H10"/>
  <c r="D10"/>
  <c r="M9"/>
  <c r="I9"/>
  <c r="H9"/>
  <c r="D9"/>
  <c r="M8"/>
  <c r="I8"/>
  <c r="H8"/>
  <c r="D8"/>
  <c r="M7"/>
  <c r="I7"/>
  <c r="H7"/>
  <c r="D7"/>
  <c r="M8" i="1"/>
  <c r="M9"/>
  <c r="M10"/>
  <c r="M11"/>
  <c r="M12"/>
  <c r="M13"/>
  <c r="M14"/>
  <c r="M15"/>
  <c r="M16"/>
  <c r="M17"/>
  <c r="M18"/>
  <c r="M19"/>
  <c r="M20"/>
  <c r="M21"/>
  <c r="M22"/>
  <c r="M7"/>
  <c r="H22"/>
  <c r="I22"/>
  <c r="D22"/>
  <c r="N22"/>
  <c r="H6"/>
  <c r="H7"/>
  <c r="H8"/>
  <c r="H9"/>
  <c r="E9" s="1"/>
  <c r="H10"/>
  <c r="H11"/>
  <c r="H12"/>
  <c r="H13"/>
  <c r="E13" s="1"/>
  <c r="H14"/>
  <c r="H15"/>
  <c r="H16"/>
  <c r="E16" s="1"/>
  <c r="H17"/>
  <c r="E17" s="1"/>
  <c r="H18"/>
  <c r="H19"/>
  <c r="H20"/>
  <c r="H21"/>
  <c r="E21" s="1"/>
  <c r="D7"/>
  <c r="D8"/>
  <c r="D9"/>
  <c r="D10"/>
  <c r="E10" s="1"/>
  <c r="D11"/>
  <c r="D12"/>
  <c r="D13"/>
  <c r="D14"/>
  <c r="D15"/>
  <c r="D16"/>
  <c r="D17"/>
  <c r="D18"/>
  <c r="D19"/>
  <c r="D20"/>
  <c r="D21"/>
  <c r="N10"/>
  <c r="N11"/>
  <c r="N12"/>
  <c r="N13"/>
  <c r="N14"/>
  <c r="N15"/>
  <c r="N16"/>
  <c r="N17"/>
  <c r="N18"/>
  <c r="N19"/>
  <c r="N21"/>
  <c r="N20"/>
  <c r="I7"/>
  <c r="I8"/>
  <c r="I9"/>
  <c r="I10"/>
  <c r="I11"/>
  <c r="I12"/>
  <c r="I14"/>
  <c r="I15"/>
  <c r="I16"/>
  <c r="I17"/>
  <c r="I18"/>
  <c r="I19"/>
  <c r="I20"/>
  <c r="I21"/>
  <c r="I13"/>
  <c r="E22" i="5" l="1"/>
  <c r="E36"/>
  <c r="J33"/>
  <c r="O39"/>
  <c r="O37"/>
  <c r="J27"/>
  <c r="J32"/>
  <c r="J38"/>
  <c r="J36"/>
  <c r="J31"/>
  <c r="E35"/>
  <c r="J30"/>
  <c r="O31"/>
  <c r="O34"/>
  <c r="E26"/>
  <c r="J37"/>
  <c r="J26"/>
  <c r="O32"/>
  <c r="J34"/>
  <c r="O35"/>
  <c r="E33"/>
  <c r="O38"/>
  <c r="E27"/>
  <c r="O36"/>
  <c r="J35"/>
  <c r="E25"/>
  <c r="O30"/>
  <c r="E31"/>
  <c r="J39"/>
  <c r="E24"/>
  <c r="E23"/>
  <c r="E29"/>
  <c r="E21"/>
  <c r="O27"/>
  <c r="O28"/>
  <c r="O29"/>
  <c r="J25"/>
  <c r="J28"/>
  <c r="J29"/>
  <c r="E26" i="1"/>
  <c r="E8"/>
  <c r="E11"/>
  <c r="E18"/>
  <c r="E19"/>
  <c r="E20"/>
  <c r="E12"/>
  <c r="E14"/>
  <c r="E15"/>
  <c r="E7"/>
  <c r="E25"/>
  <c r="E24"/>
  <c r="E23" i="4"/>
  <c r="E23" i="1"/>
  <c r="E19" i="4"/>
  <c r="E20"/>
  <c r="E16"/>
  <c r="E22"/>
  <c r="E15"/>
  <c r="E11"/>
  <c r="E14"/>
  <c r="E17"/>
  <c r="E18"/>
  <c r="E8"/>
  <c r="E10"/>
  <c r="E9"/>
  <c r="E21"/>
  <c r="E7"/>
  <c r="E22" i="1"/>
</calcChain>
</file>

<file path=xl/comments1.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C14" authorId="0">
      <text>
        <r>
          <rPr>
            <b/>
            <sz val="9"/>
            <color indexed="81"/>
            <rFont val="Tahoma"/>
            <family val="2"/>
          </rPr>
          <t>David Goddard:</t>
        </r>
        <r>
          <rPr>
            <sz val="9"/>
            <color indexed="81"/>
            <rFont val="Tahoma"/>
            <family val="2"/>
          </rPr>
          <t xml:space="preserve">
https://fullfact.org/health/coronavirus-testing-numbers-UK/</t>
        </r>
      </text>
    </comment>
    <comment ref="C17" authorId="0">
      <text>
        <r>
          <rPr>
            <b/>
            <sz val="9"/>
            <color indexed="81"/>
            <rFont val="Tahoma"/>
            <family val="2"/>
          </rPr>
          <t>David Goddard:</t>
        </r>
        <r>
          <rPr>
            <sz val="9"/>
            <color indexed="81"/>
            <rFont val="Tahoma"/>
            <family val="2"/>
          </rPr>
          <t xml:space="preserve">
https://ourworldindata.org/covid-testing</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<sst xmlns="http://schemas.openxmlformats.org/spreadsheetml/2006/main" count="57" uniqueCount="18">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</sst>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3">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3" fontId="1" fillId="0" borderId="1" xfId="0" applyNumberFormat="1" applyFont="1" applyBorder="1" applyAlignment="1">
      <alignment horizontal="center"/>
    </xf>
    <xf numFmtId="0" fontId="1" fillId="0" borderId="1" xfId="0" applyFont="1" applyBorder="1" applyAlignment="1">
      <alignment horizontal="center"/>
    </xf>
    <xf numFmtId="0" fontId="3" fillId="0" borderId="0" xfId="0" applyFont="1" applyAlignment="1">
      <alignment horizontal="left"/>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numCache>
            </c:numRef>
          </c:val>
        </c:ser>
        <c:gapWidth val="75"/>
        <c:overlap val="-25"/>
        <c:axId val="81601280"/>
        <c:axId val="8157491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numCache>
            </c:numRef>
          </c:val>
          <c:smooth val="1"/>
        </c:ser>
        <c:marker val="1"/>
        <c:axId val="81571840"/>
        <c:axId val="81573376"/>
      </c:lineChart>
      <c:catAx>
        <c:axId val="81571840"/>
        <c:scaling>
          <c:orientation val="minMax"/>
        </c:scaling>
        <c:axPos val="b"/>
        <c:numFmt formatCode="d/m" sourceLinked="0"/>
        <c:majorTickMark val="none"/>
        <c:tickLblPos val="nextTo"/>
        <c:txPr>
          <a:bodyPr rot="-5400000" vert="horz"/>
          <a:lstStyle/>
          <a:p>
            <a:pPr>
              <a:defRPr/>
            </a:pPr>
            <a:endParaRPr lang="en-US"/>
          </a:p>
        </c:txPr>
        <c:crossAx val="81573376"/>
        <c:crosses val="autoZero"/>
        <c:lblAlgn val="ctr"/>
        <c:lblOffset val="100"/>
      </c:catAx>
      <c:valAx>
        <c:axId val="81573376"/>
        <c:scaling>
          <c:orientation val="minMax"/>
        </c:scaling>
        <c:axPos val="l"/>
        <c:majorGridlines/>
        <c:numFmt formatCode="0%" sourceLinked="1"/>
        <c:majorTickMark val="none"/>
        <c:tickLblPos val="nextTo"/>
        <c:spPr>
          <a:ln w="9525">
            <a:noFill/>
          </a:ln>
        </c:spPr>
        <c:crossAx val="81571840"/>
        <c:crosses val="autoZero"/>
        <c:crossBetween val="between"/>
      </c:valAx>
      <c:valAx>
        <c:axId val="81574912"/>
        <c:scaling>
          <c:orientation val="minMax"/>
        </c:scaling>
        <c:axPos val="r"/>
        <c:numFmt formatCode="#,##0" sourceLinked="1"/>
        <c:tickLblPos val="nextTo"/>
        <c:crossAx val="81601280"/>
        <c:crosses val="max"/>
        <c:crossBetween val="between"/>
      </c:valAx>
      <c:dateAx>
        <c:axId val="81601280"/>
        <c:scaling>
          <c:orientation val="minMax"/>
        </c:scaling>
        <c:delete val="1"/>
        <c:axPos val="b"/>
        <c:numFmt formatCode="dd\-mmm" sourceLinked="1"/>
        <c:tickLblPos val="none"/>
        <c:crossAx val="81574912"/>
        <c:crosses val="autoZero"/>
        <c:auto val="1"/>
        <c:lblOffset val="100"/>
      </c:dateAx>
    </c:plotArea>
    <c:legend>
      <c:legendPos val="b"/>
      <c:layout/>
    </c:legend>
    <c:plotVisOnly val="1"/>
    <c:dispBlanksAs val="gap"/>
  </c:chart>
  <c:printSettings>
    <c:headerFooter/>
    <c:pageMargins b="0.75000000000000155" l="0.70000000000000062" r="0.70000000000000062" t="0.750000000000001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UK!$M$4:$M$33</c:f>
              <c:numCache>
                <c:formatCode>General</c:formatCode>
                <c:ptCount val="30"/>
                <c:pt idx="0">
                  <c:v>0</c:v>
                </c:pt>
                <c:pt idx="2">
                  <c:v>2</c:v>
                </c:pt>
                <c:pt idx="3">
                  <c:v>1</c:v>
                </c:pt>
                <c:pt idx="4">
                  <c:v>2</c:v>
                </c:pt>
                <c:pt idx="5">
                  <c:v>2</c:v>
                </c:pt>
                <c:pt idx="6">
                  <c:v>1</c:v>
                </c:pt>
                <c:pt idx="7">
                  <c:v>10</c:v>
                </c:pt>
                <c:pt idx="8">
                  <c:v>14</c:v>
                </c:pt>
                <c:pt idx="9">
                  <c:v>20</c:v>
                </c:pt>
                <c:pt idx="10">
                  <c:v>16</c:v>
                </c:pt>
                <c:pt idx="11">
                  <c:v>33</c:v>
                </c:pt>
                <c:pt idx="12">
                  <c:v>40</c:v>
                </c:pt>
                <c:pt idx="13">
                  <c:v>33</c:v>
                </c:pt>
                <c:pt idx="14">
                  <c:v>56</c:v>
                </c:pt>
                <c:pt idx="15">
                  <c:v>48</c:v>
                </c:pt>
                <c:pt idx="16">
                  <c:v>54</c:v>
                </c:pt>
                <c:pt idx="17">
                  <c:v>87</c:v>
                </c:pt>
                <c:pt idx="18">
                  <c:v>43</c:v>
                </c:pt>
                <c:pt idx="19">
                  <c:v>113</c:v>
                </c:pt>
                <c:pt idx="20">
                  <c:v>181</c:v>
                </c:pt>
                <c:pt idx="21">
                  <c:v>260</c:v>
                </c:pt>
                <c:pt idx="22">
                  <c:v>209</c:v>
                </c:pt>
              </c:numCache>
            </c:numRef>
          </c:val>
        </c:ser>
        <c:gapWidth val="75"/>
        <c:overlap val="-25"/>
        <c:axId val="85441152"/>
        <c:axId val="85447040"/>
      </c:barChart>
      <c:catAx>
        <c:axId val="85441152"/>
        <c:scaling>
          <c:orientation val="minMax"/>
        </c:scaling>
        <c:axPos val="b"/>
        <c:majorTickMark val="none"/>
        <c:tickLblPos val="nextTo"/>
        <c:crossAx val="85447040"/>
        <c:crosses val="autoZero"/>
        <c:auto val="1"/>
        <c:lblAlgn val="ctr"/>
        <c:lblOffset val="100"/>
      </c:catAx>
      <c:valAx>
        <c:axId val="85447040"/>
        <c:scaling>
          <c:orientation val="minMax"/>
        </c:scaling>
        <c:axPos val="l"/>
        <c:majorGridlines/>
        <c:numFmt formatCode="#,##0" sourceLinked="0"/>
        <c:majorTickMark val="none"/>
        <c:tickLblPos val="nextTo"/>
        <c:spPr>
          <a:ln w="9525">
            <a:noFill/>
          </a:ln>
        </c:spPr>
        <c:crossAx val="85441152"/>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numCache>
            </c:numRef>
          </c:val>
        </c:ser>
        <c:gapWidth val="75"/>
        <c:overlap val="-25"/>
        <c:axId val="207307136"/>
        <c:axId val="207014528"/>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numCache>
            </c:numRef>
          </c:val>
          <c:smooth val="1"/>
        </c:ser>
        <c:marker val="1"/>
        <c:axId val="206953856"/>
        <c:axId val="207012992"/>
      </c:lineChart>
      <c:catAx>
        <c:axId val="206953856"/>
        <c:scaling>
          <c:orientation val="minMax"/>
        </c:scaling>
        <c:axPos val="b"/>
        <c:numFmt formatCode="d/m" sourceLinked="0"/>
        <c:majorTickMark val="none"/>
        <c:tickLblPos val="nextTo"/>
        <c:crossAx val="207012992"/>
        <c:crosses val="autoZero"/>
        <c:lblAlgn val="ctr"/>
        <c:lblOffset val="100"/>
      </c:catAx>
      <c:valAx>
        <c:axId val="207012992"/>
        <c:scaling>
          <c:orientation val="minMax"/>
        </c:scaling>
        <c:axPos val="l"/>
        <c:majorGridlines/>
        <c:numFmt formatCode="0%" sourceLinked="1"/>
        <c:majorTickMark val="none"/>
        <c:tickLblPos val="nextTo"/>
        <c:spPr>
          <a:ln w="9525">
            <a:noFill/>
          </a:ln>
        </c:spPr>
        <c:crossAx val="206953856"/>
        <c:crosses val="autoZero"/>
        <c:crossBetween val="between"/>
      </c:valAx>
      <c:valAx>
        <c:axId val="207014528"/>
        <c:scaling>
          <c:orientation val="minMax"/>
        </c:scaling>
        <c:axPos val="r"/>
        <c:numFmt formatCode="#,##0" sourceLinked="1"/>
        <c:tickLblPos val="nextTo"/>
        <c:crossAx val="207307136"/>
        <c:crosses val="max"/>
        <c:crossBetween val="between"/>
      </c:valAx>
      <c:dateAx>
        <c:axId val="207307136"/>
        <c:scaling>
          <c:orientation val="minMax"/>
        </c:scaling>
        <c:delete val="1"/>
        <c:axPos val="b"/>
        <c:numFmt formatCode="dd\-mmm" sourceLinked="1"/>
        <c:tickLblPos val="none"/>
        <c:crossAx val="207014528"/>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numCache>
            </c:numRef>
          </c:val>
        </c:ser>
        <c:gapWidth val="75"/>
        <c:overlap val="-25"/>
        <c:axId val="207584256"/>
        <c:axId val="210912000"/>
      </c:barChart>
      <c:catAx>
        <c:axId val="207584256"/>
        <c:scaling>
          <c:orientation val="minMax"/>
        </c:scaling>
        <c:axPos val="b"/>
        <c:majorTickMark val="none"/>
        <c:tickLblPos val="nextTo"/>
        <c:crossAx val="210912000"/>
        <c:crosses val="autoZero"/>
        <c:auto val="1"/>
        <c:lblAlgn val="ctr"/>
        <c:lblOffset val="100"/>
      </c:catAx>
      <c:valAx>
        <c:axId val="210912000"/>
        <c:scaling>
          <c:orientation val="minMax"/>
        </c:scaling>
        <c:axPos val="l"/>
        <c:majorGridlines/>
        <c:numFmt formatCode="#,##0" sourceLinked="0"/>
        <c:majorTickMark val="none"/>
        <c:tickLblPos val="nextTo"/>
        <c:spPr>
          <a:ln w="9525">
            <a:noFill/>
          </a:ln>
        </c:spPr>
        <c:crossAx val="207584256"/>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numCache>
            </c:numRef>
          </c:val>
        </c:ser>
        <c:gapWidth val="75"/>
        <c:overlap val="-25"/>
        <c:axId val="210984960"/>
        <c:axId val="210986496"/>
      </c:barChart>
      <c:catAx>
        <c:axId val="210984960"/>
        <c:scaling>
          <c:orientation val="minMax"/>
        </c:scaling>
        <c:axPos val="b"/>
        <c:majorTickMark val="none"/>
        <c:tickLblPos val="nextTo"/>
        <c:crossAx val="210986496"/>
        <c:crosses val="autoZero"/>
        <c:auto val="1"/>
        <c:lblAlgn val="ctr"/>
        <c:lblOffset val="100"/>
      </c:catAx>
      <c:valAx>
        <c:axId val="210986496"/>
        <c:scaling>
          <c:orientation val="minMax"/>
        </c:scaling>
        <c:axPos val="l"/>
        <c:majorGridlines/>
        <c:numFmt formatCode="#,##0" sourceLinked="0"/>
        <c:majorTickMark val="none"/>
        <c:tickLblPos val="nextTo"/>
        <c:spPr>
          <a:ln w="9525">
            <a:noFill/>
          </a:ln>
        </c:spPr>
        <c:crossAx val="210984960"/>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211079168"/>
        <c:axId val="211073280"/>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211049472"/>
        <c:axId val="211071744"/>
      </c:lineChart>
      <c:catAx>
        <c:axId val="211049472"/>
        <c:scaling>
          <c:orientation val="minMax"/>
        </c:scaling>
        <c:axPos val="b"/>
        <c:numFmt formatCode="d/m" sourceLinked="0"/>
        <c:majorTickMark val="none"/>
        <c:tickLblPos val="nextTo"/>
        <c:crossAx val="211071744"/>
        <c:crosses val="autoZero"/>
        <c:lblAlgn val="ctr"/>
        <c:lblOffset val="100"/>
      </c:catAx>
      <c:valAx>
        <c:axId val="211071744"/>
        <c:scaling>
          <c:orientation val="minMax"/>
        </c:scaling>
        <c:axPos val="l"/>
        <c:majorGridlines/>
        <c:numFmt formatCode="0%" sourceLinked="1"/>
        <c:majorTickMark val="none"/>
        <c:tickLblPos val="nextTo"/>
        <c:spPr>
          <a:ln w="9525">
            <a:noFill/>
          </a:ln>
        </c:spPr>
        <c:crossAx val="211049472"/>
        <c:crosses val="autoZero"/>
        <c:crossBetween val="between"/>
      </c:valAx>
      <c:valAx>
        <c:axId val="211073280"/>
        <c:scaling>
          <c:orientation val="minMax"/>
        </c:scaling>
        <c:axPos val="r"/>
        <c:numFmt formatCode="#,##0" sourceLinked="1"/>
        <c:tickLblPos val="nextTo"/>
        <c:crossAx val="211079168"/>
        <c:crosses val="max"/>
        <c:crossBetween val="between"/>
      </c:valAx>
      <c:dateAx>
        <c:axId val="211079168"/>
        <c:scaling>
          <c:orientation val="minMax"/>
        </c:scaling>
        <c:delete val="1"/>
        <c:axPos val="b"/>
        <c:numFmt formatCode="dd\-mmm" sourceLinked="1"/>
        <c:tickLblPos val="none"/>
        <c:crossAx val="211073280"/>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numCache>
            </c:numRef>
          </c:val>
        </c:ser>
        <c:gapWidth val="75"/>
        <c:overlap val="-25"/>
        <c:axId val="211197952"/>
        <c:axId val="211199488"/>
      </c:barChart>
      <c:catAx>
        <c:axId val="211197952"/>
        <c:scaling>
          <c:orientation val="minMax"/>
        </c:scaling>
        <c:axPos val="b"/>
        <c:majorTickMark val="none"/>
        <c:tickLblPos val="nextTo"/>
        <c:crossAx val="211199488"/>
        <c:crosses val="autoZero"/>
        <c:auto val="1"/>
        <c:lblAlgn val="ctr"/>
        <c:lblOffset val="100"/>
      </c:catAx>
      <c:valAx>
        <c:axId val="211199488"/>
        <c:scaling>
          <c:orientation val="minMax"/>
        </c:scaling>
        <c:axPos val="l"/>
        <c:majorGridlines/>
        <c:numFmt formatCode="#,##0" sourceLinked="0"/>
        <c:majorTickMark val="none"/>
        <c:tickLblPos val="nextTo"/>
        <c:spPr>
          <a:ln w="9525">
            <a:noFill/>
          </a:ln>
        </c:spPr>
        <c:crossAx val="211197952"/>
        <c:crosses val="autoZero"/>
        <c:crossBetween val="between"/>
      </c:valAx>
    </c:plotArea>
    <c:plotVisOnly val="1"/>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numCache>
            </c:numRef>
          </c:val>
        </c:ser>
        <c:gapWidth val="75"/>
        <c:overlap val="-25"/>
        <c:axId val="81613952"/>
        <c:axId val="81615488"/>
      </c:barChart>
      <c:catAx>
        <c:axId val="81613952"/>
        <c:scaling>
          <c:orientation val="minMax"/>
        </c:scaling>
        <c:axPos val="b"/>
        <c:majorTickMark val="none"/>
        <c:tickLblPos val="nextTo"/>
        <c:crossAx val="81615488"/>
        <c:crosses val="autoZero"/>
        <c:auto val="1"/>
        <c:lblAlgn val="ctr"/>
        <c:lblOffset val="100"/>
      </c:catAx>
      <c:valAx>
        <c:axId val="81615488"/>
        <c:scaling>
          <c:orientation val="minMax"/>
        </c:scaling>
        <c:axPos val="l"/>
        <c:majorGridlines/>
        <c:numFmt formatCode="#,##0" sourceLinked="0"/>
        <c:majorTickMark val="none"/>
        <c:tickLblPos val="nextTo"/>
        <c:spPr>
          <a:ln w="9525">
            <a:noFill/>
          </a:ln>
        </c:spPr>
        <c:crossAx val="81613952"/>
        <c:crosses val="autoZero"/>
        <c:crossBetween val="between"/>
      </c:valAx>
    </c:plotArea>
    <c:plotVisOnly val="1"/>
  </c:chart>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numCache>
            </c:numRef>
          </c:val>
        </c:ser>
        <c:gapWidth val="75"/>
        <c:overlap val="-25"/>
        <c:axId val="81647488"/>
        <c:axId val="81649024"/>
      </c:barChart>
      <c:catAx>
        <c:axId val="81647488"/>
        <c:scaling>
          <c:orientation val="minMax"/>
        </c:scaling>
        <c:axPos val="b"/>
        <c:majorTickMark val="none"/>
        <c:tickLblPos val="nextTo"/>
        <c:crossAx val="81649024"/>
        <c:crosses val="autoZero"/>
        <c:auto val="1"/>
        <c:lblAlgn val="ctr"/>
        <c:lblOffset val="100"/>
      </c:catAx>
      <c:valAx>
        <c:axId val="81649024"/>
        <c:scaling>
          <c:orientation val="minMax"/>
        </c:scaling>
        <c:axPos val="l"/>
        <c:majorGridlines/>
        <c:numFmt formatCode="#,##0" sourceLinked="0"/>
        <c:majorTickMark val="none"/>
        <c:tickLblPos val="nextTo"/>
        <c:spPr>
          <a:ln w="9525">
            <a:noFill/>
          </a:ln>
        </c:spPr>
        <c:crossAx val="81647488"/>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numCache>
            </c:numRef>
          </c:val>
        </c:ser>
        <c:gapWidth val="75"/>
        <c:overlap val="-25"/>
        <c:axId val="83601280"/>
        <c:axId val="8359974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numCache>
            </c:numRef>
          </c:val>
          <c:smooth val="1"/>
        </c:ser>
        <c:marker val="1"/>
        <c:axId val="83584128"/>
        <c:axId val="83585664"/>
      </c:lineChart>
      <c:catAx>
        <c:axId val="83584128"/>
        <c:scaling>
          <c:orientation val="minMax"/>
        </c:scaling>
        <c:axPos val="b"/>
        <c:numFmt formatCode="d/m" sourceLinked="0"/>
        <c:majorTickMark val="none"/>
        <c:tickLblPos val="nextTo"/>
        <c:txPr>
          <a:bodyPr rot="-5400000" vert="horz"/>
          <a:lstStyle/>
          <a:p>
            <a:pPr>
              <a:defRPr/>
            </a:pPr>
            <a:endParaRPr lang="en-US"/>
          </a:p>
        </c:txPr>
        <c:crossAx val="83585664"/>
        <c:crosses val="autoZero"/>
        <c:lblAlgn val="ctr"/>
        <c:lblOffset val="100"/>
      </c:catAx>
      <c:valAx>
        <c:axId val="83585664"/>
        <c:scaling>
          <c:orientation val="minMax"/>
        </c:scaling>
        <c:axPos val="l"/>
        <c:majorGridlines/>
        <c:numFmt formatCode="0%" sourceLinked="1"/>
        <c:majorTickMark val="none"/>
        <c:tickLblPos val="nextTo"/>
        <c:spPr>
          <a:ln w="9525">
            <a:noFill/>
          </a:ln>
        </c:spPr>
        <c:crossAx val="83584128"/>
        <c:crosses val="autoZero"/>
        <c:crossBetween val="between"/>
      </c:valAx>
      <c:valAx>
        <c:axId val="83599744"/>
        <c:scaling>
          <c:orientation val="minMax"/>
        </c:scaling>
        <c:axPos val="r"/>
        <c:numFmt formatCode="General" sourceLinked="1"/>
        <c:tickLblPos val="nextTo"/>
        <c:crossAx val="83601280"/>
        <c:crosses val="max"/>
        <c:crossBetween val="between"/>
      </c:valAx>
      <c:dateAx>
        <c:axId val="83601280"/>
        <c:scaling>
          <c:orientation val="minMax"/>
        </c:scaling>
        <c:delete val="1"/>
        <c:axPos val="b"/>
        <c:numFmt formatCode="dd\-mmm" sourceLinked="1"/>
        <c:tickLblPos val="none"/>
        <c:crossAx val="83599744"/>
        <c:crosses val="autoZero"/>
        <c:auto val="1"/>
        <c:lblOffset val="100"/>
      </c:dateAx>
    </c:plotArea>
    <c:legend>
      <c:legendPos val="b"/>
      <c:layout/>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numCache>
            </c:numRef>
          </c:val>
        </c:ser>
        <c:gapWidth val="75"/>
        <c:overlap val="-25"/>
        <c:axId val="85198720"/>
        <c:axId val="85200256"/>
      </c:barChart>
      <c:catAx>
        <c:axId val="85198720"/>
        <c:scaling>
          <c:orientation val="minMax"/>
        </c:scaling>
        <c:axPos val="b"/>
        <c:majorTickMark val="none"/>
        <c:tickLblPos val="nextTo"/>
        <c:crossAx val="85200256"/>
        <c:crosses val="autoZero"/>
        <c:auto val="1"/>
        <c:lblAlgn val="ctr"/>
        <c:lblOffset val="100"/>
      </c:catAx>
      <c:valAx>
        <c:axId val="85200256"/>
        <c:scaling>
          <c:orientation val="minMax"/>
        </c:scaling>
        <c:axPos val="l"/>
        <c:majorGridlines/>
        <c:numFmt formatCode="#,##0" sourceLinked="0"/>
        <c:majorTickMark val="none"/>
        <c:tickLblPos val="nextTo"/>
        <c:spPr>
          <a:ln w="9525">
            <a:noFill/>
          </a:ln>
        </c:spPr>
        <c:crossAx val="85198720"/>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UK!$G$6:$G$30</c:f>
              <c:numCache>
                <c:formatCode>#,##0</c:formatCode>
                <c:ptCount val="25"/>
                <c:pt idx="0">
                  <c:v>321</c:v>
                </c:pt>
                <c:pt idx="1">
                  <c:v>383</c:v>
                </c:pt>
                <c:pt idx="2">
                  <c:v>460</c:v>
                </c:pt>
                <c:pt idx="3">
                  <c:v>590</c:v>
                </c:pt>
                <c:pt idx="4">
                  <c:v>798</c:v>
                </c:pt>
                <c:pt idx="5">
                  <c:v>1140</c:v>
                </c:pt>
                <c:pt idx="6">
                  <c:v>1391</c:v>
                </c:pt>
                <c:pt idx="7">
                  <c:v>1543</c:v>
                </c:pt>
                <c:pt idx="8">
                  <c:v>1950</c:v>
                </c:pt>
                <c:pt idx="9">
                  <c:v>2626</c:v>
                </c:pt>
                <c:pt idx="10">
                  <c:v>3269</c:v>
                </c:pt>
                <c:pt idx="11">
                  <c:v>3983</c:v>
                </c:pt>
                <c:pt idx="12">
                  <c:v>5018</c:v>
                </c:pt>
                <c:pt idx="13">
                  <c:v>5683</c:v>
                </c:pt>
                <c:pt idx="14">
                  <c:v>6650</c:v>
                </c:pt>
                <c:pt idx="15">
                  <c:v>8077</c:v>
                </c:pt>
                <c:pt idx="16">
                  <c:v>9529</c:v>
                </c:pt>
                <c:pt idx="17">
                  <c:v>11658</c:v>
                </c:pt>
                <c:pt idx="18">
                  <c:v>14543</c:v>
                </c:pt>
                <c:pt idx="19">
                  <c:v>17089</c:v>
                </c:pt>
                <c:pt idx="20">
                  <c:v>19522</c:v>
                </c:pt>
              </c:numCache>
            </c:numRef>
          </c:val>
        </c:ser>
        <c:gapWidth val="75"/>
        <c:overlap val="-25"/>
        <c:axId val="85264640"/>
        <c:axId val="85263104"/>
      </c:barChart>
      <c:lineChart>
        <c:grouping val="standard"/>
        <c:ser>
          <c:idx val="1"/>
          <c:order val="1"/>
          <c:tx>
            <c:strRef>
              <c:f>UK!$J$4</c:f>
              <c:strCache>
                <c:ptCount val="1"/>
                <c:pt idx="0">
                  <c:v>5DMA%</c:v>
                </c:pt>
              </c:strCache>
            </c:strRef>
          </c:tx>
          <c:marker>
            <c:symbol val="none"/>
          </c:marker>
          <c:trendline>
            <c:trendlineType val="poly"/>
            <c:order val="2"/>
          </c:trendline>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UK!$J$6:$J$30</c:f>
              <c:numCache>
                <c:formatCode>0%</c:formatCode>
                <c:ptCount val="25"/>
                <c:pt idx="5">
                  <c:v>0.29158266019468354</c:v>
                </c:pt>
                <c:pt idx="6">
                  <c:v>0.29698846442488519</c:v>
                </c:pt>
                <c:pt idx="7">
                  <c:v>0.27863436787357532</c:v>
                </c:pt>
                <c:pt idx="8">
                  <c:v>0.27486700333808545</c:v>
                </c:pt>
                <c:pt idx="9">
                  <c:v>0.27369186209514756</c:v>
                </c:pt>
                <c:pt idx="10">
                  <c:v>0.23694939663981079</c:v>
                </c:pt>
                <c:pt idx="11">
                  <c:v>0.23659739243228989</c:v>
                </c:pt>
                <c:pt idx="12">
                  <c:v>0.26671348792295629</c:v>
                </c:pt>
                <c:pt idx="13">
                  <c:v>0.24046369682741356</c:v>
                </c:pt>
                <c:pt idx="14">
                  <c:v>0.20516168497921133</c:v>
                </c:pt>
                <c:pt idx="15">
                  <c:v>0.19910715795334508</c:v>
                </c:pt>
                <c:pt idx="16">
                  <c:v>0.19137801773734592</c:v>
                </c:pt>
                <c:pt idx="17">
                  <c:v>0.18409178838085136</c:v>
                </c:pt>
                <c:pt idx="18">
                  <c:v>0.20708111464298634</c:v>
                </c:pt>
                <c:pt idx="19">
                  <c:v>0.20806320167054176</c:v>
                </c:pt>
                <c:pt idx="20">
                  <c:v>0.19362036569066285</c:v>
                </c:pt>
              </c:numCache>
            </c:numRef>
          </c:val>
          <c:smooth val="1"/>
        </c:ser>
        <c:marker val="1"/>
        <c:axId val="85186048"/>
        <c:axId val="85187584"/>
      </c:lineChart>
      <c:catAx>
        <c:axId val="85186048"/>
        <c:scaling>
          <c:orientation val="minMax"/>
        </c:scaling>
        <c:axPos val="b"/>
        <c:numFmt formatCode="d/m" sourceLinked="0"/>
        <c:majorTickMark val="none"/>
        <c:tickLblPos val="nextTo"/>
        <c:txPr>
          <a:bodyPr rot="-5400000" vert="horz"/>
          <a:lstStyle/>
          <a:p>
            <a:pPr>
              <a:defRPr/>
            </a:pPr>
            <a:endParaRPr lang="en-US"/>
          </a:p>
        </c:txPr>
        <c:crossAx val="85187584"/>
        <c:crosses val="autoZero"/>
        <c:lblAlgn val="ctr"/>
        <c:lblOffset val="100"/>
      </c:catAx>
      <c:valAx>
        <c:axId val="85187584"/>
        <c:scaling>
          <c:orientation val="minMax"/>
        </c:scaling>
        <c:axPos val="l"/>
        <c:majorGridlines/>
        <c:numFmt formatCode="0%" sourceLinked="1"/>
        <c:majorTickMark val="none"/>
        <c:tickLblPos val="nextTo"/>
        <c:spPr>
          <a:ln w="9525">
            <a:noFill/>
          </a:ln>
        </c:spPr>
        <c:crossAx val="85186048"/>
        <c:crosses val="autoZero"/>
        <c:crossBetween val="between"/>
      </c:valAx>
      <c:valAx>
        <c:axId val="85263104"/>
        <c:scaling>
          <c:orientation val="minMax"/>
        </c:scaling>
        <c:axPos val="r"/>
        <c:numFmt formatCode="#,##0" sourceLinked="1"/>
        <c:tickLblPos val="nextTo"/>
        <c:crossAx val="85264640"/>
        <c:crosses val="max"/>
        <c:crossBetween val="between"/>
      </c:valAx>
      <c:dateAx>
        <c:axId val="85264640"/>
        <c:scaling>
          <c:orientation val="minMax"/>
        </c:scaling>
        <c:delete val="1"/>
        <c:axPos val="b"/>
        <c:numFmt formatCode="dd\-mmm" sourceLinked="1"/>
        <c:tickLblPos val="none"/>
        <c:crossAx val="85263104"/>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UK!$D$4:$D$33</c:f>
              <c:numCache>
                <c:formatCode>#,##0</c:formatCode>
                <c:ptCount val="30"/>
                <c:pt idx="0">
                  <c:v>0</c:v>
                </c:pt>
                <c:pt idx="2">
                  <c:v>1447</c:v>
                </c:pt>
                <c:pt idx="3">
                  <c:v>1301</c:v>
                </c:pt>
                <c:pt idx="4">
                  <c:v>1215</c:v>
                </c:pt>
                <c:pt idx="5">
                  <c:v>1288</c:v>
                </c:pt>
                <c:pt idx="6">
                  <c:v>4007</c:v>
                </c:pt>
                <c:pt idx="7">
                  <c:v>4975</c:v>
                </c:pt>
                <c:pt idx="8">
                  <c:v>2533</c:v>
                </c:pt>
                <c:pt idx="9">
                  <c:v>3826</c:v>
                </c:pt>
                <c:pt idx="10">
                  <c:v>6337</c:v>
                </c:pt>
                <c:pt idx="11">
                  <c:v>5779</c:v>
                </c:pt>
                <c:pt idx="12">
                  <c:v>8400</c:v>
                </c:pt>
                <c:pt idx="13">
                  <c:v>2355</c:v>
                </c:pt>
                <c:pt idx="14">
                  <c:v>5842</c:v>
                </c:pt>
                <c:pt idx="15">
                  <c:v>5522</c:v>
                </c:pt>
                <c:pt idx="16">
                  <c:v>5605</c:v>
                </c:pt>
                <c:pt idx="17">
                  <c:v>6491</c:v>
                </c:pt>
                <c:pt idx="18">
                  <c:v>6583</c:v>
                </c:pt>
                <c:pt idx="19">
                  <c:v>7847</c:v>
                </c:pt>
                <c:pt idx="20">
                  <c:v>8911</c:v>
                </c:pt>
                <c:pt idx="21">
                  <c:v>6989</c:v>
                </c:pt>
                <c:pt idx="22">
                  <c:v>6971</c:v>
                </c:pt>
              </c:numCache>
            </c:numRef>
          </c:val>
        </c:ser>
        <c:gapWidth val="75"/>
        <c:overlap val="-25"/>
        <c:axId val="85272832"/>
        <c:axId val="85303296"/>
      </c:barChart>
      <c:catAx>
        <c:axId val="85272832"/>
        <c:scaling>
          <c:orientation val="minMax"/>
        </c:scaling>
        <c:axPos val="b"/>
        <c:majorTickMark val="none"/>
        <c:tickLblPos val="nextTo"/>
        <c:crossAx val="85303296"/>
        <c:crosses val="autoZero"/>
        <c:auto val="1"/>
        <c:lblAlgn val="ctr"/>
        <c:lblOffset val="100"/>
      </c:catAx>
      <c:valAx>
        <c:axId val="85303296"/>
        <c:scaling>
          <c:orientation val="minMax"/>
        </c:scaling>
        <c:axPos val="l"/>
        <c:majorGridlines/>
        <c:numFmt formatCode="#,##0" sourceLinked="0"/>
        <c:majorTickMark val="none"/>
        <c:tickLblPos val="nextTo"/>
        <c:spPr>
          <a:ln w="9525">
            <a:noFill/>
          </a:ln>
        </c:spPr>
        <c:crossAx val="85272832"/>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UK!$H$4:$H$33</c:f>
              <c:numCache>
                <c:formatCode>#,##0</c:formatCode>
                <c:ptCount val="30"/>
                <c:pt idx="0">
                  <c:v>0</c:v>
                </c:pt>
                <c:pt idx="2">
                  <c:v>43</c:v>
                </c:pt>
                <c:pt idx="3">
                  <c:v>62</c:v>
                </c:pt>
                <c:pt idx="4">
                  <c:v>77</c:v>
                </c:pt>
                <c:pt idx="5">
                  <c:v>130</c:v>
                </c:pt>
                <c:pt idx="6">
                  <c:v>208</c:v>
                </c:pt>
                <c:pt idx="7">
                  <c:v>342</c:v>
                </c:pt>
                <c:pt idx="8">
                  <c:v>251</c:v>
                </c:pt>
                <c:pt idx="9">
                  <c:v>152</c:v>
                </c:pt>
                <c:pt idx="10">
                  <c:v>407</c:v>
                </c:pt>
                <c:pt idx="11">
                  <c:v>676</c:v>
                </c:pt>
                <c:pt idx="12">
                  <c:v>643</c:v>
                </c:pt>
                <c:pt idx="13">
                  <c:v>714</c:v>
                </c:pt>
                <c:pt idx="14">
                  <c:v>1035</c:v>
                </c:pt>
                <c:pt idx="15">
                  <c:v>665</c:v>
                </c:pt>
                <c:pt idx="16">
                  <c:v>967</c:v>
                </c:pt>
                <c:pt idx="17">
                  <c:v>1427</c:v>
                </c:pt>
                <c:pt idx="18">
                  <c:v>1452</c:v>
                </c:pt>
                <c:pt idx="19">
                  <c:v>2129</c:v>
                </c:pt>
                <c:pt idx="20">
                  <c:v>2885</c:v>
                </c:pt>
                <c:pt idx="21">
                  <c:v>2546</c:v>
                </c:pt>
                <c:pt idx="22">
                  <c:v>2433</c:v>
                </c:pt>
              </c:numCache>
            </c:numRef>
          </c:val>
        </c:ser>
        <c:gapWidth val="75"/>
        <c:overlap val="-25"/>
        <c:axId val="85338752"/>
        <c:axId val="85369216"/>
      </c:barChart>
      <c:catAx>
        <c:axId val="85338752"/>
        <c:scaling>
          <c:orientation val="minMax"/>
        </c:scaling>
        <c:axPos val="b"/>
        <c:majorTickMark val="none"/>
        <c:tickLblPos val="nextTo"/>
        <c:crossAx val="85369216"/>
        <c:crosses val="autoZero"/>
        <c:auto val="1"/>
        <c:lblAlgn val="ctr"/>
        <c:lblOffset val="100"/>
      </c:catAx>
      <c:valAx>
        <c:axId val="85369216"/>
        <c:scaling>
          <c:orientation val="minMax"/>
        </c:scaling>
        <c:axPos val="l"/>
        <c:majorGridlines/>
        <c:numFmt formatCode="#,##0" sourceLinked="0"/>
        <c:majorTickMark val="none"/>
        <c:tickLblPos val="nextTo"/>
        <c:spPr>
          <a:ln w="9525">
            <a:noFill/>
          </a:ln>
        </c:spPr>
        <c:crossAx val="85338752"/>
        <c:crosses val="autoZero"/>
        <c:crossBetween val="between"/>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UK!$L$6:$L$30</c:f>
              <c:numCache>
                <c:formatCode>General</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numCache>
            </c:numRef>
          </c:val>
        </c:ser>
        <c:gapWidth val="75"/>
        <c:overlap val="-25"/>
        <c:axId val="85424768"/>
        <c:axId val="85423232"/>
      </c:barChart>
      <c:lineChart>
        <c:grouping val="standard"/>
        <c:ser>
          <c:idx val="1"/>
          <c:order val="1"/>
          <c:tx>
            <c:strRef>
              <c:f>UK!$O$4</c:f>
              <c:strCache>
                <c:ptCount val="1"/>
                <c:pt idx="0">
                  <c:v>5DMA%</c:v>
                </c:pt>
              </c:strCache>
            </c:strRef>
          </c:tx>
          <c:marker>
            <c:symbol val="none"/>
          </c:marker>
          <c:trendline>
            <c:trendlineType val="poly"/>
            <c:order val="2"/>
          </c:trendline>
          <c:cat>
            <c:numRef>
              <c:f>UK!$A$6:$A$24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UK!$O$6:$O$30</c:f>
              <c:numCache>
                <c:formatCode>0%</c:formatCode>
                <c:ptCount val="25"/>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numCache>
            </c:numRef>
          </c:val>
          <c:smooth val="1"/>
        </c:ser>
        <c:marker val="1"/>
        <c:axId val="85399424"/>
        <c:axId val="85400960"/>
      </c:lineChart>
      <c:catAx>
        <c:axId val="85399424"/>
        <c:scaling>
          <c:orientation val="minMax"/>
        </c:scaling>
        <c:axPos val="b"/>
        <c:numFmt formatCode="d/m" sourceLinked="0"/>
        <c:majorTickMark val="none"/>
        <c:tickLblPos val="nextTo"/>
        <c:txPr>
          <a:bodyPr rot="-5400000" vert="horz"/>
          <a:lstStyle/>
          <a:p>
            <a:pPr>
              <a:defRPr/>
            </a:pPr>
            <a:endParaRPr lang="en-US"/>
          </a:p>
        </c:txPr>
        <c:crossAx val="85400960"/>
        <c:crosses val="autoZero"/>
        <c:lblAlgn val="ctr"/>
        <c:lblOffset val="100"/>
      </c:catAx>
      <c:valAx>
        <c:axId val="85400960"/>
        <c:scaling>
          <c:orientation val="minMax"/>
        </c:scaling>
        <c:axPos val="l"/>
        <c:majorGridlines/>
        <c:numFmt formatCode="0%" sourceLinked="1"/>
        <c:majorTickMark val="none"/>
        <c:tickLblPos val="nextTo"/>
        <c:spPr>
          <a:ln w="9525">
            <a:noFill/>
          </a:ln>
        </c:spPr>
        <c:crossAx val="85399424"/>
        <c:crosses val="autoZero"/>
        <c:crossBetween val="between"/>
      </c:valAx>
      <c:valAx>
        <c:axId val="85423232"/>
        <c:scaling>
          <c:orientation val="minMax"/>
        </c:scaling>
        <c:axPos val="r"/>
        <c:numFmt formatCode="General" sourceLinked="1"/>
        <c:tickLblPos val="nextTo"/>
        <c:crossAx val="85424768"/>
        <c:crosses val="max"/>
        <c:crossBetween val="between"/>
      </c:valAx>
      <c:dateAx>
        <c:axId val="85424768"/>
        <c:scaling>
          <c:orientation val="minMax"/>
        </c:scaling>
        <c:delete val="1"/>
        <c:axPos val="b"/>
        <c:numFmt formatCode="dd\-mmm" sourceLinked="1"/>
        <c:tickLblPos val="none"/>
        <c:crossAx val="85423232"/>
        <c:crosses val="autoZero"/>
        <c:auto val="1"/>
        <c:lblOffset val="100"/>
      </c:dateAx>
    </c:plotArea>
    <c:legend>
      <c:legendPos val="b"/>
      <c:layout/>
    </c:legend>
    <c:plotVisOnly val="1"/>
    <c:dispBlanksAs val="gap"/>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P33"/>
  <sheetViews>
    <sheetView tabSelected="1" topLeftCell="A4" workbookViewId="0">
      <selection activeCell="O26" sqref="O26"/>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9" customWidth="1"/>
    <col min="11" max="11" width="1.109375" customWidth="1"/>
    <col min="15" max="15" width="7.77734375" style="22" customWidth="1"/>
    <col min="16" max="16" width="3.77734375" customWidth="1"/>
  </cols>
  <sheetData>
    <row r="1" spans="1:16" ht="28.8">
      <c r="A1" s="17" t="s">
        <v>9</v>
      </c>
      <c r="B1" s="17"/>
      <c r="C1" s="17"/>
      <c r="D1" s="17"/>
      <c r="E1" s="17"/>
      <c r="F1" s="17"/>
      <c r="G1" s="17"/>
      <c r="H1" s="17"/>
      <c r="I1" s="17"/>
      <c r="J1" s="17"/>
      <c r="K1" s="17"/>
      <c r="L1" s="17"/>
      <c r="M1" s="17"/>
      <c r="N1" s="17"/>
      <c r="O1" s="20"/>
      <c r="P1" s="12" t="s">
        <v>12</v>
      </c>
    </row>
    <row r="3" spans="1:16" ht="15" thickBot="1">
      <c r="B3" s="14" t="s">
        <v>13</v>
      </c>
      <c r="C3" s="15" t="s">
        <v>5</v>
      </c>
      <c r="D3" s="15"/>
      <c r="E3" s="15"/>
      <c r="F3" s="9"/>
      <c r="G3" s="15" t="s">
        <v>1</v>
      </c>
      <c r="H3" s="15"/>
      <c r="I3" s="15"/>
      <c r="J3" s="15"/>
      <c r="L3" s="16" t="s">
        <v>3</v>
      </c>
      <c r="M3" s="16"/>
      <c r="N3" s="16"/>
      <c r="O3" s="16"/>
    </row>
    <row r="4" spans="1:16" s="6" customFormat="1">
      <c r="A4" s="7" t="s">
        <v>0</v>
      </c>
      <c r="B4" s="14" t="s">
        <v>14</v>
      </c>
      <c r="C4" s="4" t="s">
        <v>7</v>
      </c>
      <c r="D4" s="4" t="s">
        <v>6</v>
      </c>
      <c r="E4" s="10" t="s">
        <v>8</v>
      </c>
      <c r="F4" s="4"/>
      <c r="G4" s="4" t="s">
        <v>7</v>
      </c>
      <c r="H4" s="4" t="s">
        <v>6</v>
      </c>
      <c r="I4" s="5" t="s">
        <v>2</v>
      </c>
      <c r="J4" s="18" t="s">
        <v>15</v>
      </c>
      <c r="L4" s="6" t="s">
        <v>7</v>
      </c>
      <c r="M4" s="6" t="s">
        <v>6</v>
      </c>
      <c r="N4" s="6" t="s">
        <v>4</v>
      </c>
      <c r="O4" s="21" t="s">
        <v>15</v>
      </c>
    </row>
    <row r="6" spans="1:16">
      <c r="A6" s="8">
        <v>43899</v>
      </c>
      <c r="C6" s="2">
        <v>4734</v>
      </c>
      <c r="G6" s="2">
        <v>131</v>
      </c>
      <c r="H6" s="3">
        <f t="shared" ref="H6:H20" si="0">G6-G5</f>
        <v>131</v>
      </c>
      <c r="L6">
        <v>0</v>
      </c>
      <c r="N6" s="1"/>
      <c r="O6" s="19"/>
    </row>
    <row r="7" spans="1:16">
      <c r="A7" s="8">
        <v>43900</v>
      </c>
      <c r="C7" s="2">
        <v>5026</v>
      </c>
      <c r="D7" s="2">
        <f t="shared" ref="D7:D22" si="1">C7-C6</f>
        <v>292</v>
      </c>
      <c r="E7" s="11">
        <f t="shared" ref="E7:E20" si="2">H7/D7</f>
        <v>0.17465753424657535</v>
      </c>
      <c r="G7" s="2">
        <v>182</v>
      </c>
      <c r="H7" s="3">
        <f t="shared" si="0"/>
        <v>51</v>
      </c>
      <c r="I7" s="1">
        <f t="shared" ref="I7:I13" si="3">G7/G6-1</f>
        <v>0.38931297709923673</v>
      </c>
      <c r="L7">
        <v>0</v>
      </c>
      <c r="M7">
        <f>L7-L6</f>
        <v>0</v>
      </c>
      <c r="N7" s="1"/>
      <c r="O7" s="19"/>
    </row>
    <row r="8" spans="1:16">
      <c r="A8" s="8">
        <v>43901</v>
      </c>
      <c r="C8" s="2">
        <v>5362</v>
      </c>
      <c r="D8" s="2">
        <f t="shared" si="1"/>
        <v>336</v>
      </c>
      <c r="E8" s="11">
        <f t="shared" si="2"/>
        <v>0.19047619047619047</v>
      </c>
      <c r="G8" s="2">
        <v>246</v>
      </c>
      <c r="H8" s="3">
        <f t="shared" si="0"/>
        <v>64</v>
      </c>
      <c r="I8" s="1">
        <f t="shared" si="3"/>
        <v>0.35164835164835173</v>
      </c>
      <c r="L8">
        <v>0</v>
      </c>
      <c r="M8">
        <f t="shared" ref="M8:M23" si="4">L8-L7</f>
        <v>0</v>
      </c>
      <c r="N8" s="1"/>
      <c r="O8" s="19"/>
    </row>
    <row r="9" spans="1:16">
      <c r="A9" s="8">
        <v>43902</v>
      </c>
      <c r="C9" s="2">
        <v>5869</v>
      </c>
      <c r="D9" s="2">
        <f t="shared" si="1"/>
        <v>507</v>
      </c>
      <c r="E9" s="11">
        <f t="shared" si="2"/>
        <v>0.22682445759368836</v>
      </c>
      <c r="G9" s="2">
        <v>361</v>
      </c>
      <c r="H9" s="3">
        <f t="shared" si="0"/>
        <v>115</v>
      </c>
      <c r="I9" s="1">
        <f t="shared" si="3"/>
        <v>0.46747967479674801</v>
      </c>
      <c r="L9">
        <v>1</v>
      </c>
      <c r="M9">
        <f t="shared" si="4"/>
        <v>1</v>
      </c>
      <c r="N9" s="1">
        <v>1</v>
      </c>
      <c r="O9" s="19"/>
    </row>
    <row r="10" spans="1:16">
      <c r="A10" s="8">
        <v>43903</v>
      </c>
      <c r="C10" s="2">
        <v>6582</v>
      </c>
      <c r="D10" s="2">
        <f t="shared" si="1"/>
        <v>713</v>
      </c>
      <c r="E10" s="11">
        <f t="shared" si="2"/>
        <v>0.2005610098176718</v>
      </c>
      <c r="G10" s="2">
        <v>504</v>
      </c>
      <c r="H10" s="3">
        <f t="shared" si="0"/>
        <v>143</v>
      </c>
      <c r="I10" s="1">
        <f t="shared" si="3"/>
        <v>0.39612188365650969</v>
      </c>
      <c r="L10">
        <v>1</v>
      </c>
      <c r="M10">
        <f t="shared" si="4"/>
        <v>0</v>
      </c>
      <c r="N10" s="1">
        <f t="shared" ref="N10:N19" si="5">L10/L9-1</f>
        <v>0</v>
      </c>
      <c r="O10" s="19"/>
    </row>
    <row r="11" spans="1:16">
      <c r="A11" s="8">
        <v>43904</v>
      </c>
      <c r="C11" s="2">
        <v>7467</v>
      </c>
      <c r="D11" s="2">
        <f t="shared" si="1"/>
        <v>885</v>
      </c>
      <c r="E11" s="11">
        <f t="shared" si="2"/>
        <v>0.17062146892655367</v>
      </c>
      <c r="G11" s="2">
        <v>655</v>
      </c>
      <c r="H11" s="3">
        <f t="shared" si="0"/>
        <v>151</v>
      </c>
      <c r="I11" s="1">
        <f t="shared" si="3"/>
        <v>0.29960317460317465</v>
      </c>
      <c r="J11" s="19">
        <f>SUM(I7:I11)/5</f>
        <v>0.38083321236080414</v>
      </c>
      <c r="L11">
        <v>1</v>
      </c>
      <c r="M11">
        <f t="shared" si="4"/>
        <v>0</v>
      </c>
      <c r="N11" s="1">
        <f t="shared" si="5"/>
        <v>0</v>
      </c>
      <c r="O11" s="19"/>
    </row>
    <row r="12" spans="1:16">
      <c r="A12" s="8">
        <v>43905</v>
      </c>
      <c r="C12" s="2">
        <v>8167</v>
      </c>
      <c r="D12" s="2">
        <f t="shared" si="1"/>
        <v>700</v>
      </c>
      <c r="E12" s="11">
        <f t="shared" si="2"/>
        <v>0.29285714285714287</v>
      </c>
      <c r="G12" s="2">
        <v>860</v>
      </c>
      <c r="H12" s="3">
        <f t="shared" si="0"/>
        <v>205</v>
      </c>
      <c r="I12" s="1">
        <f t="shared" si="3"/>
        <v>0.31297709923664119</v>
      </c>
      <c r="J12" s="19">
        <f t="shared" ref="J12:J26" si="6">SUM(I8:I12)/5</f>
        <v>0.36556603678828503</v>
      </c>
      <c r="L12">
        <v>1</v>
      </c>
      <c r="M12">
        <f t="shared" si="4"/>
        <v>0</v>
      </c>
      <c r="N12" s="1">
        <f t="shared" si="5"/>
        <v>0</v>
      </c>
      <c r="O12" s="19"/>
    </row>
    <row r="13" spans="1:16">
      <c r="A13" s="8">
        <v>43906</v>
      </c>
      <c r="B13" s="13">
        <v>0</v>
      </c>
      <c r="C13" s="2">
        <v>8490</v>
      </c>
      <c r="D13" s="2">
        <f t="shared" si="1"/>
        <v>323</v>
      </c>
      <c r="E13" s="11">
        <f t="shared" si="2"/>
        <v>0.48297213622291024</v>
      </c>
      <c r="G13" s="2">
        <v>1016</v>
      </c>
      <c r="H13" s="3">
        <f t="shared" si="0"/>
        <v>156</v>
      </c>
      <c r="I13" s="1">
        <f t="shared" si="3"/>
        <v>0.18139534883720931</v>
      </c>
      <c r="J13" s="19">
        <f t="shared" si="6"/>
        <v>0.33151543622605656</v>
      </c>
      <c r="L13">
        <v>3</v>
      </c>
      <c r="M13">
        <f t="shared" si="4"/>
        <v>2</v>
      </c>
      <c r="N13" s="1">
        <f t="shared" si="5"/>
        <v>2</v>
      </c>
      <c r="O13" s="19">
        <f t="shared" ref="O12:O26" si="7">SUM(N9:N13)/5</f>
        <v>0.6</v>
      </c>
    </row>
    <row r="14" spans="1:16">
      <c r="A14" s="8">
        <v>43907</v>
      </c>
      <c r="B14" s="13">
        <v>1</v>
      </c>
      <c r="C14" s="2">
        <v>10278</v>
      </c>
      <c r="D14" s="2">
        <f t="shared" si="1"/>
        <v>1788</v>
      </c>
      <c r="E14" s="11">
        <f t="shared" si="2"/>
        <v>0.1767337807606264</v>
      </c>
      <c r="G14" s="2">
        <v>1332</v>
      </c>
      <c r="H14" s="3">
        <f t="shared" si="0"/>
        <v>316</v>
      </c>
      <c r="I14" s="1">
        <f t="shared" ref="I14:I21" si="8">G14/G13-1</f>
        <v>0.31102362204724399</v>
      </c>
      <c r="J14" s="19">
        <f t="shared" si="6"/>
        <v>0.30022422567615575</v>
      </c>
      <c r="L14">
        <v>3</v>
      </c>
      <c r="M14">
        <f t="shared" si="4"/>
        <v>0</v>
      </c>
      <c r="N14" s="1">
        <f t="shared" si="5"/>
        <v>0</v>
      </c>
      <c r="O14" s="19">
        <f t="shared" si="7"/>
        <v>0.4</v>
      </c>
    </row>
    <row r="15" spans="1:16">
      <c r="A15" s="8">
        <v>43908</v>
      </c>
      <c r="B15" s="13">
        <v>2</v>
      </c>
      <c r="C15" s="2">
        <v>11977</v>
      </c>
      <c r="D15" s="2">
        <f t="shared" si="1"/>
        <v>1699</v>
      </c>
      <c r="E15" s="11">
        <f t="shared" si="2"/>
        <v>0.18481459682165979</v>
      </c>
      <c r="G15" s="2">
        <v>1646</v>
      </c>
      <c r="H15" s="3">
        <f t="shared" si="0"/>
        <v>314</v>
      </c>
      <c r="I15" s="1">
        <f t="shared" si="8"/>
        <v>0.2357357357357357</v>
      </c>
      <c r="J15" s="19">
        <f t="shared" si="6"/>
        <v>0.26814699609200099</v>
      </c>
      <c r="L15">
        <v>4</v>
      </c>
      <c r="M15">
        <f t="shared" si="4"/>
        <v>1</v>
      </c>
      <c r="N15" s="1">
        <f t="shared" si="5"/>
        <v>0.33333333333333326</v>
      </c>
      <c r="O15" s="19">
        <f t="shared" si="7"/>
        <v>0.46666666666666662</v>
      </c>
    </row>
    <row r="16" spans="1:16">
      <c r="A16" s="8">
        <v>43909</v>
      </c>
      <c r="B16" s="13">
        <v>3</v>
      </c>
      <c r="C16" s="2">
        <v>13724</v>
      </c>
      <c r="D16" s="2">
        <f t="shared" si="1"/>
        <v>1747</v>
      </c>
      <c r="E16" s="11">
        <f t="shared" si="2"/>
        <v>0.21007441327990842</v>
      </c>
      <c r="G16" s="2">
        <v>2013</v>
      </c>
      <c r="H16" s="3">
        <f t="shared" si="0"/>
        <v>367</v>
      </c>
      <c r="I16" s="1">
        <f t="shared" si="8"/>
        <v>0.22296476306196844</v>
      </c>
      <c r="J16" s="19">
        <f t="shared" si="6"/>
        <v>0.25281931378375971</v>
      </c>
      <c r="L16">
        <v>6</v>
      </c>
      <c r="M16">
        <f t="shared" si="4"/>
        <v>2</v>
      </c>
      <c r="N16" s="1">
        <f t="shared" si="5"/>
        <v>0.5</v>
      </c>
      <c r="O16" s="19">
        <f t="shared" si="7"/>
        <v>0.56666666666666665</v>
      </c>
    </row>
    <row r="17" spans="1:15">
      <c r="A17" s="8">
        <v>43910</v>
      </c>
      <c r="B17" s="13">
        <v>4</v>
      </c>
      <c r="C17" s="2">
        <v>15613</v>
      </c>
      <c r="D17" s="2">
        <f t="shared" si="1"/>
        <v>1889</v>
      </c>
      <c r="E17" s="11">
        <f t="shared" si="2"/>
        <v>0.19851773425092642</v>
      </c>
      <c r="G17" s="2">
        <v>2388</v>
      </c>
      <c r="H17" s="3">
        <f t="shared" si="0"/>
        <v>375</v>
      </c>
      <c r="I17" s="1">
        <f t="shared" si="8"/>
        <v>0.18628912071535031</v>
      </c>
      <c r="J17" s="19">
        <f t="shared" si="6"/>
        <v>0.22748171807950154</v>
      </c>
      <c r="L17">
        <v>6</v>
      </c>
      <c r="M17">
        <f t="shared" si="4"/>
        <v>0</v>
      </c>
      <c r="N17" s="1">
        <f t="shared" si="5"/>
        <v>0</v>
      </c>
      <c r="O17" s="19">
        <f t="shared" si="7"/>
        <v>0.56666666666666665</v>
      </c>
    </row>
    <row r="18" spans="1:15">
      <c r="A18" s="8">
        <v>43911</v>
      </c>
      <c r="B18" s="13">
        <v>5</v>
      </c>
      <c r="C18" s="2">
        <v>18545</v>
      </c>
      <c r="D18" s="2">
        <f t="shared" si="1"/>
        <v>2932</v>
      </c>
      <c r="E18" s="11">
        <f t="shared" si="2"/>
        <v>0.14529331514324692</v>
      </c>
      <c r="G18" s="2">
        <v>2814</v>
      </c>
      <c r="H18" s="3">
        <f t="shared" si="0"/>
        <v>426</v>
      </c>
      <c r="I18" s="1">
        <f t="shared" si="8"/>
        <v>0.17839195979899491</v>
      </c>
      <c r="J18" s="19">
        <f t="shared" si="6"/>
        <v>0.22688104027185868</v>
      </c>
      <c r="L18">
        <v>8</v>
      </c>
      <c r="M18">
        <f t="shared" si="4"/>
        <v>2</v>
      </c>
      <c r="N18" s="1">
        <f t="shared" si="5"/>
        <v>0.33333333333333326</v>
      </c>
      <c r="O18" s="19">
        <f t="shared" si="7"/>
        <v>0.23333333333333331</v>
      </c>
    </row>
    <row r="19" spans="1:15">
      <c r="A19" s="8">
        <v>43912</v>
      </c>
      <c r="B19" s="13">
        <v>6</v>
      </c>
      <c r="C19" s="2">
        <v>21368</v>
      </c>
      <c r="D19" s="2">
        <f t="shared" si="1"/>
        <v>2823</v>
      </c>
      <c r="E19" s="11">
        <f t="shared" si="2"/>
        <v>0.15232022670917464</v>
      </c>
      <c r="G19" s="2">
        <v>3244</v>
      </c>
      <c r="H19" s="3">
        <f t="shared" si="0"/>
        <v>430</v>
      </c>
      <c r="I19" s="1">
        <f t="shared" si="8"/>
        <v>0.15280739161336165</v>
      </c>
      <c r="J19" s="19">
        <f t="shared" si="6"/>
        <v>0.19523779418508219</v>
      </c>
      <c r="L19">
        <v>16</v>
      </c>
      <c r="M19">
        <f t="shared" si="4"/>
        <v>8</v>
      </c>
      <c r="N19" s="1">
        <f t="shared" si="5"/>
        <v>1</v>
      </c>
      <c r="O19" s="19">
        <f t="shared" si="7"/>
        <v>0.43333333333333329</v>
      </c>
    </row>
    <row r="20" spans="1:15">
      <c r="A20" s="8">
        <v>43913</v>
      </c>
      <c r="B20" s="13">
        <v>7</v>
      </c>
      <c r="C20" s="2">
        <v>23429</v>
      </c>
      <c r="D20" s="2">
        <f t="shared" si="1"/>
        <v>2061</v>
      </c>
      <c r="E20" s="11">
        <f t="shared" si="2"/>
        <v>0.32993692382338669</v>
      </c>
      <c r="G20" s="2">
        <v>3924</v>
      </c>
      <c r="H20" s="3">
        <f t="shared" si="0"/>
        <v>680</v>
      </c>
      <c r="I20" s="1">
        <f t="shared" si="8"/>
        <v>0.20961775585696674</v>
      </c>
      <c r="J20" s="19">
        <f t="shared" si="6"/>
        <v>0.19001419820932841</v>
      </c>
      <c r="L20">
        <v>21</v>
      </c>
      <c r="M20">
        <f t="shared" si="4"/>
        <v>5</v>
      </c>
      <c r="N20" s="1">
        <f t="shared" ref="N20:N22" si="9">L20/L19-1</f>
        <v>0.3125</v>
      </c>
      <c r="O20" s="19">
        <f t="shared" si="7"/>
        <v>0.42916666666666659</v>
      </c>
    </row>
    <row r="21" spans="1:15">
      <c r="A21" s="8">
        <v>43914</v>
      </c>
      <c r="B21" s="13">
        <v>8</v>
      </c>
      <c r="C21" s="2">
        <v>28391</v>
      </c>
      <c r="D21" s="2">
        <f t="shared" si="1"/>
        <v>4962</v>
      </c>
      <c r="E21" s="11">
        <f>H21/D21</f>
        <v>0.19185812172511085</v>
      </c>
      <c r="G21" s="3">
        <v>4876</v>
      </c>
      <c r="H21" s="3">
        <f>G21-G20</f>
        <v>952</v>
      </c>
      <c r="I21" s="1">
        <f t="shared" si="8"/>
        <v>0.24260958205912342</v>
      </c>
      <c r="J21" s="19">
        <f t="shared" si="6"/>
        <v>0.19394316200875941</v>
      </c>
      <c r="L21">
        <v>28</v>
      </c>
      <c r="M21">
        <f t="shared" si="4"/>
        <v>7</v>
      </c>
      <c r="N21" s="1">
        <f t="shared" si="9"/>
        <v>0.33333333333333326</v>
      </c>
      <c r="O21" s="19">
        <f t="shared" si="7"/>
        <v>0.39583333333333331</v>
      </c>
    </row>
    <row r="22" spans="1:15">
      <c r="A22" s="8">
        <v>43915</v>
      </c>
      <c r="B22" s="13">
        <v>9</v>
      </c>
      <c r="C22" s="2">
        <v>32407</v>
      </c>
      <c r="D22" s="2">
        <f t="shared" si="1"/>
        <v>4016</v>
      </c>
      <c r="E22" s="11">
        <f>H22/D22</f>
        <v>0.17031872509960158</v>
      </c>
      <c r="G22" s="2">
        <v>5560</v>
      </c>
      <c r="H22" s="3">
        <f>G22-G21</f>
        <v>684</v>
      </c>
      <c r="I22" s="1">
        <f t="shared" ref="I22" si="10">G22/G21-1</f>
        <v>0.14027891714520102</v>
      </c>
      <c r="J22" s="19">
        <f t="shared" si="6"/>
        <v>0.18474112129472955</v>
      </c>
      <c r="L22">
        <v>31</v>
      </c>
      <c r="M22">
        <f t="shared" si="4"/>
        <v>3</v>
      </c>
      <c r="N22" s="1">
        <f t="shared" si="9"/>
        <v>0.10714285714285721</v>
      </c>
      <c r="O22" s="19">
        <f t="shared" si="7"/>
        <v>0.41726190476190472</v>
      </c>
    </row>
    <row r="23" spans="1:15">
      <c r="A23" s="8">
        <v>43916</v>
      </c>
      <c r="B23" s="13">
        <v>10</v>
      </c>
      <c r="C23" s="2">
        <v>35995</v>
      </c>
      <c r="D23" s="2">
        <f>C23-C22</f>
        <v>3588</v>
      </c>
      <c r="E23" s="11">
        <f>H23/D23</f>
        <v>0.23355629877369008</v>
      </c>
      <c r="G23" s="2">
        <v>6398</v>
      </c>
      <c r="H23" s="3">
        <f>G23-G22</f>
        <v>838</v>
      </c>
      <c r="I23" s="1">
        <f t="shared" ref="I23" si="11">G23/G22-1</f>
        <v>0.15071942446043174</v>
      </c>
      <c r="J23" s="19">
        <f t="shared" si="6"/>
        <v>0.17920661422701692</v>
      </c>
      <c r="L23">
        <v>49</v>
      </c>
      <c r="M23">
        <f t="shared" si="4"/>
        <v>18</v>
      </c>
      <c r="N23" s="1">
        <f t="shared" ref="N23" si="12">L23/L22-1</f>
        <v>0.58064516129032251</v>
      </c>
      <c r="O23" s="19">
        <f t="shared" si="7"/>
        <v>0.46672427035330255</v>
      </c>
    </row>
    <row r="24" spans="1:15">
      <c r="A24" s="8">
        <v>43917</v>
      </c>
      <c r="B24" s="13">
        <v>11</v>
      </c>
      <c r="C24" s="2">
        <v>39552</v>
      </c>
      <c r="D24" s="2">
        <f>C24-C23</f>
        <v>3557</v>
      </c>
      <c r="E24" s="11">
        <f>H24/D24</f>
        <v>0.28141692437447285</v>
      </c>
      <c r="G24" s="2">
        <v>7399</v>
      </c>
      <c r="H24" s="3">
        <f>G24-G23</f>
        <v>1001</v>
      </c>
      <c r="I24" s="1">
        <f t="shared" ref="I24" si="13">G24/G23-1</f>
        <v>0.15645514223194756</v>
      </c>
      <c r="J24" s="19">
        <f t="shared" si="6"/>
        <v>0.17993616435073409</v>
      </c>
      <c r="L24">
        <v>58</v>
      </c>
      <c r="M24">
        <f t="shared" ref="M24" si="14">L24-L23</f>
        <v>9</v>
      </c>
      <c r="N24" s="1">
        <f t="shared" ref="N24" si="15">L24/L23-1</f>
        <v>0.18367346938775508</v>
      </c>
      <c r="O24" s="19">
        <f t="shared" si="7"/>
        <v>0.30345896423085361</v>
      </c>
    </row>
    <row r="25" spans="1:15">
      <c r="A25" s="8">
        <v>43918</v>
      </c>
      <c r="B25" s="13">
        <v>12</v>
      </c>
      <c r="C25" s="2">
        <v>42750</v>
      </c>
      <c r="D25" s="2">
        <f>C25-C24</f>
        <v>3198</v>
      </c>
      <c r="E25" s="11">
        <f>H25/D25</f>
        <v>0.18636647904940587</v>
      </c>
      <c r="G25" s="2">
        <v>7995</v>
      </c>
      <c r="H25" s="3">
        <f>G25-G24</f>
        <v>596</v>
      </c>
      <c r="I25" s="1">
        <f t="shared" ref="I25" si="16">G25/G24-1</f>
        <v>8.0551425868360615E-2</v>
      </c>
      <c r="J25" s="19">
        <f t="shared" si="6"/>
        <v>0.15412289835301288</v>
      </c>
      <c r="L25">
        <v>68</v>
      </c>
      <c r="M25">
        <f t="shared" ref="M25" si="17">L25-L24</f>
        <v>10</v>
      </c>
      <c r="N25" s="1">
        <f t="shared" ref="N25" si="18">L25/L24-1</f>
        <v>0.17241379310344818</v>
      </c>
      <c r="O25" s="19">
        <f t="shared" si="7"/>
        <v>0.27544172285154322</v>
      </c>
    </row>
    <row r="26" spans="1:15">
      <c r="A26" s="8">
        <v>43919</v>
      </c>
      <c r="B26" s="13">
        <v>13</v>
      </c>
      <c r="C26" s="2">
        <v>46441</v>
      </c>
      <c r="D26" s="2">
        <f>C26-C25</f>
        <v>3691</v>
      </c>
      <c r="E26" s="11">
        <f>H26/D26</f>
        <v>0.17366567325927934</v>
      </c>
      <c r="G26" s="2">
        <v>8636</v>
      </c>
      <c r="H26" s="3">
        <f>G26-G25</f>
        <v>641</v>
      </c>
      <c r="I26" s="1">
        <f t="shared" ref="I26" si="19">G26/G25-1</f>
        <v>8.0175109443402226E-2</v>
      </c>
      <c r="J26" s="19">
        <f t="shared" si="6"/>
        <v>0.12163600382986864</v>
      </c>
      <c r="L26">
        <v>86</v>
      </c>
      <c r="M26">
        <f t="shared" ref="M26" si="20">L26-L25</f>
        <v>18</v>
      </c>
      <c r="N26" s="1">
        <f t="shared" ref="N26" si="21">L26/L25-1</f>
        <v>0.26470588235294112</v>
      </c>
      <c r="O26" s="19">
        <f t="shared" si="7"/>
        <v>0.26171623265546484</v>
      </c>
    </row>
    <row r="27" spans="1:15">
      <c r="A27" s="8">
        <v>43920</v>
      </c>
      <c r="B27" s="13">
        <v>14</v>
      </c>
    </row>
    <row r="28" spans="1:15">
      <c r="A28" s="8">
        <v>43921</v>
      </c>
      <c r="B28" s="13">
        <v>15</v>
      </c>
    </row>
    <row r="29" spans="1:15">
      <c r="A29" s="8">
        <v>43922</v>
      </c>
      <c r="B29" s="13">
        <v>16</v>
      </c>
    </row>
    <row r="30" spans="1:15">
      <c r="A30" s="8">
        <v>43923</v>
      </c>
      <c r="B30" s="13">
        <v>17</v>
      </c>
    </row>
    <row r="31" spans="1:15">
      <c r="A31" s="8">
        <v>43924</v>
      </c>
      <c r="B31" s="13">
        <v>18</v>
      </c>
    </row>
    <row r="32" spans="1:15">
      <c r="A32" s="8">
        <v>43925</v>
      </c>
      <c r="B32" s="13">
        <v>19</v>
      </c>
    </row>
    <row r="33" spans="1:2">
      <c r="A33" s="8">
        <v>43926</v>
      </c>
      <c r="B33" s="13">
        <v>20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2.xml><?xml version="1.0" encoding="utf-8"?>
<worksheet xmlns="http://schemas.openxmlformats.org/spreadsheetml/2006/main" xmlns:r="http://schemas.openxmlformats.org/officeDocument/2006/relationships">
  <dimension ref="A1:P33"/>
  <sheetViews>
    <sheetView workbookViewId="0">
      <selection activeCell="O27" sqref="O27"/>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9" customWidth="1"/>
    <col min="11" max="11" width="1.109375" customWidth="1"/>
    <col min="15" max="15" width="7.77734375" style="22" customWidth="1"/>
    <col min="16" max="16" width="3.77734375" customWidth="1"/>
  </cols>
  <sheetData>
    <row r="1" spans="1:16" ht="28.8">
      <c r="A1" s="17" t="s">
        <v>10</v>
      </c>
      <c r="B1" s="17"/>
      <c r="C1" s="17"/>
      <c r="D1" s="17"/>
      <c r="E1" s="17"/>
      <c r="F1" s="17"/>
      <c r="G1" s="17"/>
      <c r="H1" s="17"/>
      <c r="I1" s="17"/>
      <c r="J1" s="17"/>
      <c r="K1" s="17"/>
      <c r="L1" s="17"/>
      <c r="M1" s="17"/>
      <c r="N1" s="17"/>
      <c r="O1" s="20"/>
      <c r="P1" s="12" t="s">
        <v>11</v>
      </c>
    </row>
    <row r="3" spans="1:16" ht="15" thickBot="1">
      <c r="B3" s="14" t="s">
        <v>13</v>
      </c>
      <c r="C3" s="15" t="s">
        <v>5</v>
      </c>
      <c r="D3" s="15"/>
      <c r="E3" s="15"/>
      <c r="F3" s="9"/>
      <c r="G3" s="15" t="s">
        <v>1</v>
      </c>
      <c r="H3" s="15"/>
      <c r="I3" s="15"/>
      <c r="J3" s="15"/>
      <c r="L3" s="16" t="s">
        <v>3</v>
      </c>
      <c r="M3" s="16"/>
      <c r="N3" s="16"/>
      <c r="O3" s="16"/>
    </row>
    <row r="4" spans="1:16" s="6" customFormat="1">
      <c r="A4" s="7" t="s">
        <v>0</v>
      </c>
      <c r="B4" s="14" t="s">
        <v>14</v>
      </c>
      <c r="C4" s="4" t="s">
        <v>7</v>
      </c>
      <c r="D4" s="4" t="s">
        <v>6</v>
      </c>
      <c r="E4" s="10" t="s">
        <v>8</v>
      </c>
      <c r="F4" s="4"/>
      <c r="G4" s="4" t="s">
        <v>7</v>
      </c>
      <c r="H4" s="4" t="s">
        <v>6</v>
      </c>
      <c r="I4" s="5" t="s">
        <v>2</v>
      </c>
      <c r="J4" s="18" t="s">
        <v>15</v>
      </c>
      <c r="L4" s="6" t="s">
        <v>7</v>
      </c>
      <c r="M4" s="6" t="s">
        <v>6</v>
      </c>
      <c r="N4" s="6" t="s">
        <v>4</v>
      </c>
      <c r="O4" s="21" t="s">
        <v>15</v>
      </c>
    </row>
    <row r="6" spans="1:16">
      <c r="A6" s="8">
        <v>43899</v>
      </c>
      <c r="C6" s="2">
        <v>24960</v>
      </c>
      <c r="D6" s="2">
        <f>C6-23513</f>
        <v>1447</v>
      </c>
      <c r="E6" s="11">
        <f t="shared" ref="E6:E20" si="0">H6/D6</f>
        <v>2.9716655148583276E-2</v>
      </c>
      <c r="G6" s="2">
        <v>321</v>
      </c>
      <c r="H6" s="3">
        <v>43</v>
      </c>
      <c r="L6">
        <v>5</v>
      </c>
      <c r="M6">
        <v>2</v>
      </c>
      <c r="N6" s="1"/>
      <c r="O6" s="19"/>
    </row>
    <row r="7" spans="1:16">
      <c r="A7" s="8">
        <v>43900</v>
      </c>
      <c r="C7" s="2">
        <v>26261</v>
      </c>
      <c r="D7" s="2">
        <f t="shared" ref="D7:D22" si="1">C7-C6</f>
        <v>1301</v>
      </c>
      <c r="E7" s="11">
        <f t="shared" si="0"/>
        <v>4.7655649500384319E-2</v>
      </c>
      <c r="G7" s="2">
        <v>383</v>
      </c>
      <c r="H7" s="3">
        <f t="shared" ref="H7:H20" si="2">G7-G6</f>
        <v>62</v>
      </c>
      <c r="I7" s="1">
        <f t="shared" ref="I7:I22" si="3">G7/G6-1</f>
        <v>0.19314641744548289</v>
      </c>
      <c r="L7">
        <v>6</v>
      </c>
      <c r="M7">
        <f>L7-L6</f>
        <v>1</v>
      </c>
      <c r="N7" s="1">
        <f t="shared" ref="N7:N9" si="4">L7/L6-1</f>
        <v>0.19999999999999996</v>
      </c>
      <c r="O7" s="19"/>
    </row>
    <row r="8" spans="1:16">
      <c r="A8" s="8">
        <v>43901</v>
      </c>
      <c r="C8" s="2">
        <v>27476</v>
      </c>
      <c r="D8" s="2">
        <f t="shared" si="1"/>
        <v>1215</v>
      </c>
      <c r="E8" s="11">
        <f t="shared" si="0"/>
        <v>6.3374485596707816E-2</v>
      </c>
      <c r="G8" s="2">
        <v>460</v>
      </c>
      <c r="H8" s="3">
        <f t="shared" si="2"/>
        <v>77</v>
      </c>
      <c r="I8" s="1">
        <f t="shared" si="3"/>
        <v>0.20104438642297651</v>
      </c>
      <c r="L8">
        <v>8</v>
      </c>
      <c r="M8">
        <f t="shared" ref="M8:M22" si="5">L8-L7</f>
        <v>2</v>
      </c>
      <c r="N8" s="1">
        <f t="shared" si="4"/>
        <v>0.33333333333333326</v>
      </c>
      <c r="O8" s="19"/>
    </row>
    <row r="9" spans="1:16">
      <c r="A9" s="8">
        <v>43902</v>
      </c>
      <c r="C9" s="2">
        <v>28764</v>
      </c>
      <c r="D9" s="2">
        <f t="shared" si="1"/>
        <v>1288</v>
      </c>
      <c r="E9" s="11">
        <f t="shared" si="0"/>
        <v>0.10093167701863354</v>
      </c>
      <c r="G9" s="2">
        <v>590</v>
      </c>
      <c r="H9" s="3">
        <f t="shared" si="2"/>
        <v>130</v>
      </c>
      <c r="I9" s="1">
        <f t="shared" si="3"/>
        <v>0.28260869565217384</v>
      </c>
      <c r="L9">
        <v>10</v>
      </c>
      <c r="M9">
        <f t="shared" si="5"/>
        <v>2</v>
      </c>
      <c r="N9" s="1">
        <f t="shared" si="4"/>
        <v>0.25</v>
      </c>
      <c r="O9" s="19"/>
    </row>
    <row r="10" spans="1:16">
      <c r="A10" s="8">
        <v>43903</v>
      </c>
      <c r="C10" s="2">
        <v>32771</v>
      </c>
      <c r="D10" s="2">
        <f t="shared" si="1"/>
        <v>4007</v>
      </c>
      <c r="E10" s="11">
        <f t="shared" si="0"/>
        <v>5.1909158971799353E-2</v>
      </c>
      <c r="G10" s="2">
        <v>798</v>
      </c>
      <c r="H10" s="3">
        <f t="shared" si="2"/>
        <v>208</v>
      </c>
      <c r="I10" s="1">
        <f t="shared" si="3"/>
        <v>0.35254237288135593</v>
      </c>
      <c r="L10">
        <v>11</v>
      </c>
      <c r="M10">
        <f t="shared" si="5"/>
        <v>1</v>
      </c>
      <c r="N10" s="1">
        <f t="shared" ref="N10:N22" si="6">L10/L9-1</f>
        <v>0.10000000000000009</v>
      </c>
      <c r="O10" s="19"/>
    </row>
    <row r="11" spans="1:16">
      <c r="A11" s="8">
        <v>43904</v>
      </c>
      <c r="C11" s="2">
        <v>37746</v>
      </c>
      <c r="D11" s="2">
        <f t="shared" si="1"/>
        <v>4975</v>
      </c>
      <c r="E11" s="11">
        <f t="shared" si="0"/>
        <v>6.8743718592964825E-2</v>
      </c>
      <c r="G11" s="2">
        <v>1140</v>
      </c>
      <c r="H11" s="3">
        <f t="shared" si="2"/>
        <v>342</v>
      </c>
      <c r="I11" s="1">
        <f t="shared" si="3"/>
        <v>0.4285714285714286</v>
      </c>
      <c r="J11" s="19">
        <f>SUM(I7:I11)/5</f>
        <v>0.29158266019468354</v>
      </c>
      <c r="L11">
        <v>21</v>
      </c>
      <c r="M11">
        <f t="shared" si="5"/>
        <v>10</v>
      </c>
      <c r="N11" s="1">
        <f t="shared" si="6"/>
        <v>0.90909090909090917</v>
      </c>
      <c r="O11" s="19"/>
    </row>
    <row r="12" spans="1:16">
      <c r="A12" s="8">
        <v>43905</v>
      </c>
      <c r="C12" s="2">
        <v>40279</v>
      </c>
      <c r="D12" s="2">
        <f t="shared" si="1"/>
        <v>2533</v>
      </c>
      <c r="E12" s="11">
        <f t="shared" si="0"/>
        <v>9.9091985787603629E-2</v>
      </c>
      <c r="G12" s="2">
        <v>1391</v>
      </c>
      <c r="H12" s="3">
        <f t="shared" si="2"/>
        <v>251</v>
      </c>
      <c r="I12" s="1">
        <f t="shared" si="3"/>
        <v>0.22017543859649114</v>
      </c>
      <c r="J12" s="19">
        <f t="shared" ref="J12:J26" si="7">SUM(I8:I12)/5</f>
        <v>0.29698846442488519</v>
      </c>
      <c r="L12">
        <v>35</v>
      </c>
      <c r="M12">
        <f t="shared" si="5"/>
        <v>14</v>
      </c>
      <c r="N12" s="1">
        <f t="shared" si="6"/>
        <v>0.66666666666666674</v>
      </c>
      <c r="O12" s="19"/>
    </row>
    <row r="13" spans="1:16">
      <c r="A13" s="8">
        <v>43906</v>
      </c>
      <c r="C13" s="2">
        <v>44105</v>
      </c>
      <c r="D13" s="2">
        <f t="shared" si="1"/>
        <v>3826</v>
      </c>
      <c r="E13" s="11">
        <f t="shared" si="0"/>
        <v>3.9728175640355461E-2</v>
      </c>
      <c r="G13" s="2">
        <v>1543</v>
      </c>
      <c r="H13" s="3">
        <f t="shared" si="2"/>
        <v>152</v>
      </c>
      <c r="I13" s="1">
        <f t="shared" si="3"/>
        <v>0.10927390366642697</v>
      </c>
      <c r="J13" s="19">
        <f t="shared" si="7"/>
        <v>0.27863436787357532</v>
      </c>
      <c r="L13">
        <v>55</v>
      </c>
      <c r="M13">
        <f t="shared" si="5"/>
        <v>20</v>
      </c>
      <c r="N13" s="1">
        <f t="shared" si="6"/>
        <v>0.5714285714285714</v>
      </c>
      <c r="O13" s="19">
        <f t="shared" ref="O13:O26" si="8">SUM(N9:N13)/5</f>
        <v>0.49943722943722946</v>
      </c>
    </row>
    <row r="14" spans="1:16">
      <c r="A14" s="8">
        <v>43907</v>
      </c>
      <c r="C14" s="2">
        <v>50442</v>
      </c>
      <c r="D14" s="2">
        <f t="shared" si="1"/>
        <v>6337</v>
      </c>
      <c r="E14" s="11">
        <f t="shared" si="0"/>
        <v>6.4225974435852928E-2</v>
      </c>
      <c r="G14" s="2">
        <v>1950</v>
      </c>
      <c r="H14" s="3">
        <f t="shared" si="2"/>
        <v>407</v>
      </c>
      <c r="I14" s="1">
        <f t="shared" si="3"/>
        <v>0.26377187297472449</v>
      </c>
      <c r="J14" s="19">
        <f t="shared" si="7"/>
        <v>0.27486700333808545</v>
      </c>
      <c r="L14">
        <v>71</v>
      </c>
      <c r="M14">
        <f t="shared" si="5"/>
        <v>16</v>
      </c>
      <c r="N14" s="1">
        <f t="shared" si="6"/>
        <v>0.29090909090909101</v>
      </c>
      <c r="O14" s="19">
        <f t="shared" si="8"/>
        <v>0.50761904761904764</v>
      </c>
    </row>
    <row r="15" spans="1:16">
      <c r="A15" s="8">
        <v>43908</v>
      </c>
      <c r="C15" s="2">
        <v>56221</v>
      </c>
      <c r="D15" s="2">
        <f t="shared" si="1"/>
        <v>5779</v>
      </c>
      <c r="E15" s="11">
        <f t="shared" si="0"/>
        <v>0.11697525523446964</v>
      </c>
      <c r="G15" s="2">
        <v>2626</v>
      </c>
      <c r="H15" s="3">
        <f t="shared" si="2"/>
        <v>676</v>
      </c>
      <c r="I15" s="1">
        <f t="shared" si="3"/>
        <v>0.34666666666666668</v>
      </c>
      <c r="J15" s="19">
        <f t="shared" si="7"/>
        <v>0.27369186209514756</v>
      </c>
      <c r="L15">
        <v>104</v>
      </c>
      <c r="M15">
        <f t="shared" si="5"/>
        <v>33</v>
      </c>
      <c r="N15" s="1">
        <f t="shared" si="6"/>
        <v>0.46478873239436624</v>
      </c>
      <c r="O15" s="19">
        <f t="shared" si="8"/>
        <v>0.58057679409792085</v>
      </c>
    </row>
    <row r="16" spans="1:16">
      <c r="A16" s="8">
        <v>43909</v>
      </c>
      <c r="C16" s="2">
        <v>64621</v>
      </c>
      <c r="D16" s="2">
        <f t="shared" si="1"/>
        <v>8400</v>
      </c>
      <c r="E16" s="11">
        <f t="shared" si="0"/>
        <v>7.6547619047619045E-2</v>
      </c>
      <c r="G16" s="2">
        <v>3269</v>
      </c>
      <c r="H16" s="3">
        <f t="shared" si="2"/>
        <v>643</v>
      </c>
      <c r="I16" s="1">
        <f t="shared" si="3"/>
        <v>0.24485910129474475</v>
      </c>
      <c r="J16" s="19">
        <f t="shared" si="7"/>
        <v>0.23694939663981079</v>
      </c>
      <c r="L16">
        <v>144</v>
      </c>
      <c r="M16">
        <f t="shared" si="5"/>
        <v>40</v>
      </c>
      <c r="N16" s="1">
        <f t="shared" si="6"/>
        <v>0.38461538461538458</v>
      </c>
      <c r="O16" s="19">
        <f t="shared" si="8"/>
        <v>0.47568168920281606</v>
      </c>
    </row>
    <row r="17" spans="1:15">
      <c r="A17" s="8">
        <v>43910</v>
      </c>
      <c r="C17" s="2">
        <v>66976</v>
      </c>
      <c r="D17" s="2">
        <f t="shared" si="1"/>
        <v>2355</v>
      </c>
      <c r="E17" s="11">
        <f t="shared" si="0"/>
        <v>0.30318471337579617</v>
      </c>
      <c r="G17" s="2">
        <v>3983</v>
      </c>
      <c r="H17" s="3">
        <f t="shared" si="2"/>
        <v>714</v>
      </c>
      <c r="I17" s="1">
        <f t="shared" si="3"/>
        <v>0.2184154175588866</v>
      </c>
      <c r="J17" s="19">
        <f t="shared" si="7"/>
        <v>0.23659739243228989</v>
      </c>
      <c r="L17">
        <v>177</v>
      </c>
      <c r="M17">
        <f t="shared" si="5"/>
        <v>33</v>
      </c>
      <c r="N17" s="1">
        <f t="shared" si="6"/>
        <v>0.22916666666666674</v>
      </c>
      <c r="O17" s="19">
        <f t="shared" si="8"/>
        <v>0.38818168920281598</v>
      </c>
    </row>
    <row r="18" spans="1:15">
      <c r="A18" s="8">
        <v>43911</v>
      </c>
      <c r="C18" s="2">
        <v>72818</v>
      </c>
      <c r="D18" s="2">
        <f t="shared" si="1"/>
        <v>5842</v>
      </c>
      <c r="E18" s="11">
        <f t="shared" si="0"/>
        <v>0.17716535433070865</v>
      </c>
      <c r="G18" s="2">
        <v>5018</v>
      </c>
      <c r="H18" s="3">
        <f t="shared" si="2"/>
        <v>1035</v>
      </c>
      <c r="I18" s="1">
        <f t="shared" si="3"/>
        <v>0.25985438111975889</v>
      </c>
      <c r="J18" s="19">
        <f t="shared" si="7"/>
        <v>0.26671348792295629</v>
      </c>
      <c r="L18">
        <v>233</v>
      </c>
      <c r="M18">
        <f t="shared" si="5"/>
        <v>56</v>
      </c>
      <c r="N18" s="1">
        <f t="shared" si="6"/>
        <v>0.31638418079096042</v>
      </c>
      <c r="O18" s="19">
        <f t="shared" si="8"/>
        <v>0.33717281107529379</v>
      </c>
    </row>
    <row r="19" spans="1:15">
      <c r="A19" s="8">
        <v>43912</v>
      </c>
      <c r="C19" s="2">
        <v>78340</v>
      </c>
      <c r="D19" s="2">
        <f t="shared" si="1"/>
        <v>5522</v>
      </c>
      <c r="E19" s="11">
        <f t="shared" si="0"/>
        <v>0.12042738138355669</v>
      </c>
      <c r="G19" s="2">
        <v>5683</v>
      </c>
      <c r="H19" s="3">
        <f t="shared" si="2"/>
        <v>665</v>
      </c>
      <c r="I19" s="1">
        <f t="shared" si="3"/>
        <v>0.13252291749701084</v>
      </c>
      <c r="J19" s="19">
        <f t="shared" si="7"/>
        <v>0.24046369682741356</v>
      </c>
      <c r="L19">
        <v>281</v>
      </c>
      <c r="M19">
        <f t="shared" si="5"/>
        <v>48</v>
      </c>
      <c r="N19" s="1">
        <f t="shared" si="6"/>
        <v>0.20600858369098707</v>
      </c>
      <c r="O19" s="19">
        <f t="shared" si="8"/>
        <v>0.32019270963167301</v>
      </c>
    </row>
    <row r="20" spans="1:15">
      <c r="A20" s="8">
        <v>43913</v>
      </c>
      <c r="B20" s="13">
        <v>0</v>
      </c>
      <c r="C20" s="2">
        <v>83945</v>
      </c>
      <c r="D20" s="2">
        <f t="shared" si="1"/>
        <v>5605</v>
      </c>
      <c r="E20" s="11">
        <f t="shared" si="0"/>
        <v>0.17252453166815343</v>
      </c>
      <c r="G20" s="2">
        <v>6650</v>
      </c>
      <c r="H20" s="3">
        <f t="shared" si="2"/>
        <v>967</v>
      </c>
      <c r="I20" s="1">
        <f t="shared" si="3"/>
        <v>0.17015660742565553</v>
      </c>
      <c r="J20" s="19">
        <f t="shared" si="7"/>
        <v>0.20516168497921133</v>
      </c>
      <c r="L20">
        <v>335</v>
      </c>
      <c r="M20">
        <f t="shared" si="5"/>
        <v>54</v>
      </c>
      <c r="N20" s="1">
        <f t="shared" si="6"/>
        <v>0.19217081850533813</v>
      </c>
      <c r="O20" s="19">
        <f t="shared" si="8"/>
        <v>0.2656691268538674</v>
      </c>
    </row>
    <row r="21" spans="1:15">
      <c r="A21" s="8">
        <v>43914</v>
      </c>
      <c r="B21" s="13">
        <f>B20+1</f>
        <v>1</v>
      </c>
      <c r="C21" s="2">
        <v>90436</v>
      </c>
      <c r="D21" s="2">
        <f t="shared" si="1"/>
        <v>6491</v>
      </c>
      <c r="E21" s="11">
        <f>H21/D21</f>
        <v>0.21984285934370668</v>
      </c>
      <c r="G21" s="3">
        <v>8077</v>
      </c>
      <c r="H21" s="3">
        <f>G21-G20</f>
        <v>1427</v>
      </c>
      <c r="I21" s="1">
        <f t="shared" si="3"/>
        <v>0.21458646616541355</v>
      </c>
      <c r="J21" s="19">
        <f t="shared" si="7"/>
        <v>0.19910715795334508</v>
      </c>
      <c r="L21">
        <v>422</v>
      </c>
      <c r="M21">
        <f t="shared" si="5"/>
        <v>87</v>
      </c>
      <c r="N21" s="1">
        <f t="shared" si="6"/>
        <v>0.25970149253731334</v>
      </c>
      <c r="O21" s="19">
        <f t="shared" si="8"/>
        <v>0.24068634843825315</v>
      </c>
    </row>
    <row r="22" spans="1:15">
      <c r="A22" s="8">
        <v>43915</v>
      </c>
      <c r="B22" s="13">
        <f t="shared" ref="B22:B33" si="9">B21+1</f>
        <v>2</v>
      </c>
      <c r="C22" s="2">
        <v>97019</v>
      </c>
      <c r="D22" s="2">
        <f t="shared" si="1"/>
        <v>6583</v>
      </c>
      <c r="E22" s="11">
        <f>H22/D22</f>
        <v>0.22056813003190034</v>
      </c>
      <c r="G22" s="2">
        <v>9529</v>
      </c>
      <c r="H22" s="3">
        <f>G22-G21</f>
        <v>1452</v>
      </c>
      <c r="I22" s="1">
        <f t="shared" si="3"/>
        <v>0.17976971647889073</v>
      </c>
      <c r="J22" s="19">
        <f t="shared" si="7"/>
        <v>0.19137801773734592</v>
      </c>
      <c r="L22">
        <v>465</v>
      </c>
      <c r="M22">
        <f t="shared" si="5"/>
        <v>43</v>
      </c>
      <c r="N22" s="1">
        <f t="shared" si="6"/>
        <v>0.10189573459715651</v>
      </c>
      <c r="O22" s="19">
        <f t="shared" si="8"/>
        <v>0.21523216202435108</v>
      </c>
    </row>
    <row r="23" spans="1:15">
      <c r="A23" s="8">
        <v>43916</v>
      </c>
      <c r="B23" s="13">
        <f t="shared" si="9"/>
        <v>3</v>
      </c>
      <c r="C23" s="2">
        <v>104866</v>
      </c>
      <c r="D23" s="2">
        <f t="shared" ref="D23" si="10">C23-C22</f>
        <v>7847</v>
      </c>
      <c r="E23" s="11">
        <f>H23/D23</f>
        <v>0.27131387791512679</v>
      </c>
      <c r="G23" s="2">
        <v>11658</v>
      </c>
      <c r="H23" s="3">
        <f>G23-G22</f>
        <v>2129</v>
      </c>
      <c r="I23" s="1">
        <f t="shared" ref="I23" si="11">G23/G22-1</f>
        <v>0.22342323433728617</v>
      </c>
      <c r="J23" s="19">
        <f t="shared" si="7"/>
        <v>0.18409178838085136</v>
      </c>
      <c r="L23">
        <v>578</v>
      </c>
      <c r="M23">
        <f t="shared" ref="M23" si="12">L23-L22</f>
        <v>113</v>
      </c>
      <c r="N23" s="1">
        <f t="shared" ref="N23" si="13">L23/L22-1</f>
        <v>0.24301075268817196</v>
      </c>
      <c r="O23" s="19">
        <f t="shared" si="8"/>
        <v>0.2005574764037934</v>
      </c>
    </row>
    <row r="24" spans="1:15">
      <c r="A24" s="8">
        <v>43917</v>
      </c>
      <c r="B24" s="13">
        <f t="shared" si="9"/>
        <v>4</v>
      </c>
      <c r="C24" s="2">
        <v>113777</v>
      </c>
      <c r="D24" s="2">
        <f t="shared" ref="D24:D25" si="14">C24-C23</f>
        <v>8911</v>
      </c>
      <c r="E24" s="11">
        <f t="shared" ref="E24:E25" si="15">H24/D24</f>
        <v>0.32375715407922789</v>
      </c>
      <c r="G24" s="2">
        <v>14543</v>
      </c>
      <c r="H24" s="3">
        <f t="shared" ref="H24:H25" si="16">G24-G23</f>
        <v>2885</v>
      </c>
      <c r="I24" s="1">
        <f t="shared" ref="I24:I25" si="17">G24/G23-1</f>
        <v>0.24746954880768568</v>
      </c>
      <c r="J24" s="19">
        <f t="shared" si="7"/>
        <v>0.20708111464298634</v>
      </c>
      <c r="L24">
        <v>759</v>
      </c>
      <c r="M24">
        <f t="shared" ref="M24:M25" si="18">L24-L23</f>
        <v>181</v>
      </c>
      <c r="N24" s="1">
        <f t="shared" ref="N24:N25" si="19">L24/L23-1</f>
        <v>0.31314878892733566</v>
      </c>
      <c r="O24" s="19">
        <f t="shared" si="8"/>
        <v>0.22198551745106312</v>
      </c>
    </row>
    <row r="25" spans="1:15">
      <c r="A25" s="8">
        <v>43918</v>
      </c>
      <c r="B25" s="13">
        <f t="shared" si="9"/>
        <v>5</v>
      </c>
      <c r="C25" s="2">
        <v>120766</v>
      </c>
      <c r="D25" s="2">
        <f t="shared" si="14"/>
        <v>6989</v>
      </c>
      <c r="E25" s="11">
        <f t="shared" si="15"/>
        <v>0.36428673629989983</v>
      </c>
      <c r="G25" s="2">
        <v>17089</v>
      </c>
      <c r="H25" s="3">
        <f t="shared" si="16"/>
        <v>2546</v>
      </c>
      <c r="I25" s="1">
        <f t="shared" si="17"/>
        <v>0.17506704256343264</v>
      </c>
      <c r="J25" s="19">
        <f t="shared" si="7"/>
        <v>0.20806320167054176</v>
      </c>
      <c r="L25">
        <v>1019</v>
      </c>
      <c r="M25">
        <f t="shared" si="18"/>
        <v>260</v>
      </c>
      <c r="N25" s="1">
        <f t="shared" si="19"/>
        <v>0.34255599472990772</v>
      </c>
      <c r="O25" s="19">
        <f t="shared" si="8"/>
        <v>0.25206255269597705</v>
      </c>
    </row>
    <row r="26" spans="1:15">
      <c r="A26" s="8">
        <v>43919</v>
      </c>
      <c r="B26" s="13">
        <f t="shared" si="9"/>
        <v>6</v>
      </c>
      <c r="C26" s="2">
        <v>127737</v>
      </c>
      <c r="D26" s="2">
        <f t="shared" ref="D26" si="20">C26-C25</f>
        <v>6971</v>
      </c>
      <c r="E26" s="11">
        <f t="shared" ref="E26" si="21">H26/D26</f>
        <v>0.34901735762444414</v>
      </c>
      <c r="G26" s="2">
        <v>19522</v>
      </c>
      <c r="H26" s="3">
        <f t="shared" ref="H26" si="22">G26-G25</f>
        <v>2433</v>
      </c>
      <c r="I26" s="1">
        <f t="shared" ref="I26" si="23">G26/G25-1</f>
        <v>0.14237228626601905</v>
      </c>
      <c r="J26" s="19">
        <f t="shared" si="7"/>
        <v>0.19362036569066285</v>
      </c>
      <c r="L26">
        <v>1228</v>
      </c>
      <c r="M26">
        <f t="shared" ref="M26" si="24">L26-L25</f>
        <v>209</v>
      </c>
      <c r="N26" s="1">
        <f t="shared" ref="N26" si="25">L26/L25-1</f>
        <v>0.20510304219823361</v>
      </c>
      <c r="O26" s="19">
        <f t="shared" si="8"/>
        <v>0.24114286262816109</v>
      </c>
    </row>
    <row r="27" spans="1:15">
      <c r="A27" s="8">
        <v>43920</v>
      </c>
      <c r="B27" s="13">
        <f t="shared" si="9"/>
        <v>7</v>
      </c>
    </row>
    <row r="28" spans="1:15">
      <c r="A28" s="8">
        <v>43921</v>
      </c>
      <c r="B28" s="13">
        <f t="shared" si="9"/>
        <v>8</v>
      </c>
    </row>
    <row r="29" spans="1:15">
      <c r="A29" s="8">
        <v>43922</v>
      </c>
      <c r="B29" s="13">
        <f t="shared" si="9"/>
        <v>9</v>
      </c>
    </row>
    <row r="30" spans="1:15">
      <c r="A30" s="8">
        <v>43923</v>
      </c>
      <c r="B30" s="13">
        <f t="shared" si="9"/>
        <v>10</v>
      </c>
    </row>
    <row r="31" spans="1:15">
      <c r="A31" s="8">
        <v>43924</v>
      </c>
      <c r="B31" s="13">
        <f t="shared" si="9"/>
        <v>11</v>
      </c>
    </row>
    <row r="32" spans="1:15">
      <c r="A32" s="8">
        <v>43925</v>
      </c>
      <c r="B32" s="13">
        <f t="shared" si="9"/>
        <v>12</v>
      </c>
    </row>
    <row r="33" spans="1:2">
      <c r="A33" s="8">
        <v>43926</v>
      </c>
      <c r="B33" s="13">
        <f t="shared" si="9"/>
        <v>13</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7"/>
  <sheetViews>
    <sheetView topLeftCell="A13" workbookViewId="0">
      <selection activeCell="M53" sqref="M53"/>
    </sheetView>
  </sheetViews>
  <sheetFormatPr defaultRowHeight="14.4"/>
  <cols>
    <col min="1" max="1" width="10.77734375" style="6" customWidth="1"/>
    <col min="2" max="2" width="11.21875" style="13" customWidth="1"/>
    <col min="3" max="4" width="10.77734375" style="2" customWidth="1"/>
    <col min="5" max="5" width="10.77734375" style="11" customWidth="1"/>
    <col min="6" max="6" width="1.21875" style="2" customWidth="1"/>
    <col min="7" max="8" width="10.77734375" style="2" customWidth="1"/>
    <col min="9" max="9" width="10.77734375" style="1" customWidth="1"/>
    <col min="10" max="10" width="7.77734375" style="19" customWidth="1"/>
    <col min="11" max="11" width="1.109375" customWidth="1"/>
    <col min="12" max="12" width="8.88671875" style="2"/>
    <col min="15" max="15" width="7.77734375" style="22" customWidth="1"/>
    <col min="16" max="16" width="3.77734375" customWidth="1"/>
  </cols>
  <sheetData>
    <row r="1" spans="1:16" ht="28.8">
      <c r="A1" s="17" t="s">
        <v>16</v>
      </c>
      <c r="B1" s="17"/>
      <c r="C1" s="17"/>
      <c r="D1" s="17"/>
      <c r="E1" s="17"/>
      <c r="F1" s="17"/>
      <c r="G1" s="17"/>
      <c r="H1" s="17"/>
      <c r="I1" s="17"/>
      <c r="J1" s="17"/>
      <c r="K1" s="17"/>
      <c r="L1" s="17"/>
      <c r="M1" s="17"/>
      <c r="N1" s="17"/>
      <c r="O1" s="20"/>
      <c r="P1" s="12" t="s">
        <v>17</v>
      </c>
    </row>
    <row r="3" spans="1:16" ht="15" thickBot="1">
      <c r="B3" s="14" t="s">
        <v>13</v>
      </c>
      <c r="C3" s="15" t="s">
        <v>5</v>
      </c>
      <c r="D3" s="15"/>
      <c r="E3" s="15"/>
      <c r="F3" s="9"/>
      <c r="G3" s="15" t="s">
        <v>1</v>
      </c>
      <c r="H3" s="15"/>
      <c r="I3" s="15"/>
      <c r="J3" s="15"/>
      <c r="L3" s="16" t="s">
        <v>3</v>
      </c>
      <c r="M3" s="16"/>
      <c r="N3" s="16"/>
      <c r="O3" s="16"/>
    </row>
    <row r="4" spans="1:16" s="6" customFormat="1">
      <c r="A4" s="7" t="s">
        <v>0</v>
      </c>
      <c r="B4" s="14" t="s">
        <v>14</v>
      </c>
      <c r="C4" s="4" t="s">
        <v>7</v>
      </c>
      <c r="D4" s="4" t="s">
        <v>6</v>
      </c>
      <c r="E4" s="10" t="s">
        <v>8</v>
      </c>
      <c r="F4" s="4"/>
      <c r="G4" s="4" t="s">
        <v>7</v>
      </c>
      <c r="H4" s="4" t="s">
        <v>6</v>
      </c>
      <c r="I4" s="5" t="s">
        <v>2</v>
      </c>
      <c r="J4" s="18" t="s">
        <v>15</v>
      </c>
      <c r="L4" s="4" t="s">
        <v>7</v>
      </c>
      <c r="M4" s="6" t="s">
        <v>6</v>
      </c>
      <c r="N4" s="6" t="s">
        <v>4</v>
      </c>
      <c r="O4" s="21" t="s">
        <v>15</v>
      </c>
    </row>
    <row r="6" spans="1:16">
      <c r="A6" s="8">
        <v>43885</v>
      </c>
      <c r="C6" s="2">
        <v>4324</v>
      </c>
      <c r="D6" s="2">
        <f t="shared" ref="D6:D21" si="0">C6-C5</f>
        <v>4324</v>
      </c>
      <c r="E6" s="11">
        <f t="shared" ref="E6:E20" si="1">H6/D6</f>
        <v>0</v>
      </c>
      <c r="G6" s="2">
        <v>229</v>
      </c>
      <c r="H6" s="3"/>
      <c r="L6" s="2">
        <v>7</v>
      </c>
      <c r="M6">
        <v>1</v>
      </c>
      <c r="N6" s="1"/>
      <c r="O6" s="19"/>
    </row>
    <row r="7" spans="1:16">
      <c r="A7" s="8">
        <v>43886</v>
      </c>
      <c r="C7" s="2">
        <v>8623</v>
      </c>
      <c r="D7" s="2">
        <f t="shared" si="0"/>
        <v>4299</v>
      </c>
      <c r="E7" s="11">
        <f t="shared" si="1"/>
        <v>2.1632937892533146E-2</v>
      </c>
      <c r="G7" s="2">
        <v>322</v>
      </c>
      <c r="H7" s="3">
        <f t="shared" ref="H6:H21" si="2">G7-G6</f>
        <v>93</v>
      </c>
      <c r="I7" s="1">
        <f t="shared" ref="I6:I21" si="3">G7/G6-1</f>
        <v>0.40611353711790388</v>
      </c>
      <c r="L7" s="2">
        <v>10</v>
      </c>
      <c r="M7">
        <f>L7-L6</f>
        <v>3</v>
      </c>
      <c r="N7" s="1">
        <f t="shared" ref="N6:N24" si="4">L7/L6-1</f>
        <v>0.4285714285714286</v>
      </c>
      <c r="O7" s="19"/>
    </row>
    <row r="8" spans="1:16">
      <c r="A8" s="8">
        <v>43887</v>
      </c>
      <c r="C8" s="2">
        <v>9587</v>
      </c>
      <c r="D8" s="2">
        <f t="shared" si="0"/>
        <v>964</v>
      </c>
      <c r="E8" s="11">
        <f t="shared" si="1"/>
        <v>8.0912863070539423E-2</v>
      </c>
      <c r="G8" s="2">
        <v>400</v>
      </c>
      <c r="H8" s="3">
        <f t="shared" si="2"/>
        <v>78</v>
      </c>
      <c r="I8" s="1">
        <f t="shared" si="3"/>
        <v>0.2422360248447204</v>
      </c>
      <c r="L8" s="2">
        <v>12</v>
      </c>
      <c r="M8">
        <f t="shared" ref="M8:M39" si="5">L8-L7</f>
        <v>2</v>
      </c>
      <c r="N8" s="1">
        <f t="shared" si="4"/>
        <v>0.19999999999999996</v>
      </c>
      <c r="O8" s="19"/>
    </row>
    <row r="9" spans="1:16">
      <c r="A9" s="8">
        <v>43888</v>
      </c>
      <c r="C9" s="2">
        <v>12014</v>
      </c>
      <c r="D9" s="2">
        <f t="shared" si="0"/>
        <v>2427</v>
      </c>
      <c r="E9" s="11">
        <f t="shared" si="1"/>
        <v>0.10300782859497322</v>
      </c>
      <c r="G9" s="2">
        <v>650</v>
      </c>
      <c r="H9" s="3">
        <f t="shared" si="2"/>
        <v>250</v>
      </c>
      <c r="I9" s="1">
        <f t="shared" si="3"/>
        <v>0.625</v>
      </c>
      <c r="L9" s="2">
        <v>17</v>
      </c>
      <c r="M9">
        <f t="shared" si="5"/>
        <v>5</v>
      </c>
      <c r="N9" s="1">
        <f t="shared" si="4"/>
        <v>0.41666666666666674</v>
      </c>
      <c r="O9" s="19"/>
    </row>
    <row r="10" spans="1:16">
      <c r="A10" s="8">
        <v>43889</v>
      </c>
      <c r="C10" s="2">
        <v>15695</v>
      </c>
      <c r="D10" s="2">
        <f t="shared" si="0"/>
        <v>3681</v>
      </c>
      <c r="E10" s="11">
        <f t="shared" si="1"/>
        <v>6.4656343384949744E-2</v>
      </c>
      <c r="G10" s="2">
        <v>888</v>
      </c>
      <c r="H10" s="3">
        <f t="shared" si="2"/>
        <v>238</v>
      </c>
      <c r="I10" s="1">
        <f t="shared" si="3"/>
        <v>0.36615384615384605</v>
      </c>
      <c r="J10" s="19">
        <f t="shared" ref="J10:J24" si="6">SUM(I6:I10)/5</f>
        <v>0.32790068162329405</v>
      </c>
      <c r="L10" s="2">
        <v>21</v>
      </c>
      <c r="M10">
        <f t="shared" si="5"/>
        <v>4</v>
      </c>
      <c r="N10" s="1">
        <f t="shared" si="4"/>
        <v>0.23529411764705888</v>
      </c>
      <c r="O10" s="19">
        <f t="shared" ref="O8:O26" si="7">SUM(N6:N10)/5</f>
        <v>0.25610644257703086</v>
      </c>
    </row>
    <row r="11" spans="1:16">
      <c r="A11" s="8">
        <v>43890</v>
      </c>
      <c r="C11" s="2">
        <v>18661</v>
      </c>
      <c r="D11" s="2">
        <f t="shared" si="0"/>
        <v>2966</v>
      </c>
      <c r="E11" s="11">
        <f t="shared" si="1"/>
        <v>8.0917060013486183E-2</v>
      </c>
      <c r="G11" s="2">
        <v>1128</v>
      </c>
      <c r="H11" s="3">
        <f t="shared" si="2"/>
        <v>240</v>
      </c>
      <c r="I11" s="1">
        <f t="shared" si="3"/>
        <v>0.27027027027027017</v>
      </c>
      <c r="J11" s="19">
        <f t="shared" si="6"/>
        <v>0.38195473567734811</v>
      </c>
      <c r="L11" s="2">
        <v>29</v>
      </c>
      <c r="M11">
        <f t="shared" si="5"/>
        <v>8</v>
      </c>
      <c r="N11" s="1">
        <f t="shared" si="4"/>
        <v>0.38095238095238093</v>
      </c>
      <c r="O11" s="19">
        <f t="shared" si="7"/>
        <v>0.332296918767507</v>
      </c>
    </row>
    <row r="12" spans="1:16">
      <c r="A12" s="8">
        <v>43891</v>
      </c>
      <c r="C12" s="2">
        <v>21127</v>
      </c>
      <c r="D12" s="2">
        <f t="shared" si="0"/>
        <v>2466</v>
      </c>
      <c r="E12" s="11">
        <f t="shared" si="1"/>
        <v>0.22952149229521493</v>
      </c>
      <c r="G12" s="2">
        <v>1694</v>
      </c>
      <c r="H12" s="3">
        <f t="shared" si="2"/>
        <v>566</v>
      </c>
      <c r="I12" s="1">
        <f t="shared" si="3"/>
        <v>0.50177304964539005</v>
      </c>
      <c r="J12" s="19">
        <f t="shared" si="6"/>
        <v>0.40108663818284535</v>
      </c>
      <c r="L12" s="2">
        <v>34</v>
      </c>
      <c r="M12">
        <f t="shared" si="5"/>
        <v>5</v>
      </c>
      <c r="N12" s="1">
        <f t="shared" si="4"/>
        <v>0.17241379310344818</v>
      </c>
      <c r="O12" s="19">
        <f t="shared" si="7"/>
        <v>0.28106539167391092</v>
      </c>
    </row>
    <row r="13" spans="1:16">
      <c r="A13" s="8">
        <v>43892</v>
      </c>
      <c r="C13" s="2">
        <v>23345</v>
      </c>
      <c r="D13" s="2">
        <f t="shared" si="0"/>
        <v>2218</v>
      </c>
      <c r="E13" s="11">
        <f t="shared" si="1"/>
        <v>0.15419296663660956</v>
      </c>
      <c r="G13" s="2">
        <v>2036</v>
      </c>
      <c r="H13" s="3">
        <f t="shared" si="2"/>
        <v>342</v>
      </c>
      <c r="I13" s="1">
        <f t="shared" si="3"/>
        <v>0.20188902007083831</v>
      </c>
      <c r="J13" s="19">
        <f t="shared" si="6"/>
        <v>0.39301723722806892</v>
      </c>
      <c r="L13" s="2">
        <v>52</v>
      </c>
      <c r="M13">
        <f t="shared" si="5"/>
        <v>18</v>
      </c>
      <c r="N13" s="1">
        <f t="shared" si="4"/>
        <v>0.52941176470588225</v>
      </c>
      <c r="O13" s="19">
        <f t="shared" si="7"/>
        <v>0.34694774461508737</v>
      </c>
    </row>
    <row r="14" spans="1:16">
      <c r="A14" s="8">
        <v>43893</v>
      </c>
      <c r="C14" s="2">
        <v>25856</v>
      </c>
      <c r="D14" s="2">
        <f t="shared" si="0"/>
        <v>2511</v>
      </c>
      <c r="E14" s="11">
        <f t="shared" si="1"/>
        <v>0.18558343289526086</v>
      </c>
      <c r="G14" s="2">
        <v>2502</v>
      </c>
      <c r="H14" s="3">
        <f t="shared" si="2"/>
        <v>466</v>
      </c>
      <c r="I14" s="1">
        <f t="shared" si="3"/>
        <v>0.22888015717092336</v>
      </c>
      <c r="J14" s="19">
        <f t="shared" si="6"/>
        <v>0.3137932686622536</v>
      </c>
      <c r="L14" s="2">
        <v>79</v>
      </c>
      <c r="M14">
        <f t="shared" si="5"/>
        <v>27</v>
      </c>
      <c r="N14" s="1">
        <f t="shared" si="4"/>
        <v>0.51923076923076916</v>
      </c>
      <c r="O14" s="19">
        <f t="shared" si="7"/>
        <v>0.36746056512790787</v>
      </c>
    </row>
    <row r="15" spans="1:16">
      <c r="A15" s="8">
        <v>43894</v>
      </c>
      <c r="C15" s="2">
        <v>29837</v>
      </c>
      <c r="D15" s="2">
        <f t="shared" si="0"/>
        <v>3981</v>
      </c>
      <c r="E15" s="11">
        <f t="shared" si="1"/>
        <v>0.14745038934940968</v>
      </c>
      <c r="G15" s="2">
        <v>3089</v>
      </c>
      <c r="H15" s="3">
        <f t="shared" si="2"/>
        <v>587</v>
      </c>
      <c r="I15" s="1">
        <f t="shared" si="3"/>
        <v>0.23461231015187844</v>
      </c>
      <c r="J15" s="19">
        <f t="shared" si="6"/>
        <v>0.28748496146186009</v>
      </c>
      <c r="L15" s="2">
        <v>107</v>
      </c>
      <c r="M15">
        <f t="shared" si="5"/>
        <v>28</v>
      </c>
      <c r="N15" s="1">
        <f t="shared" si="4"/>
        <v>0.35443037974683533</v>
      </c>
      <c r="O15" s="19">
        <f t="shared" si="7"/>
        <v>0.39128781754786318</v>
      </c>
    </row>
    <row r="16" spans="1:16">
      <c r="A16" s="8">
        <v>43895</v>
      </c>
      <c r="C16" s="2">
        <v>32362</v>
      </c>
      <c r="D16" s="2">
        <f t="shared" si="0"/>
        <v>2525</v>
      </c>
      <c r="E16" s="11">
        <f t="shared" si="1"/>
        <v>0.30455445544554455</v>
      </c>
      <c r="G16" s="2">
        <v>3858</v>
      </c>
      <c r="H16" s="3">
        <f t="shared" si="2"/>
        <v>769</v>
      </c>
      <c r="I16" s="1">
        <f t="shared" si="3"/>
        <v>0.24894787957267717</v>
      </c>
      <c r="J16" s="19">
        <f t="shared" si="6"/>
        <v>0.28322048332234145</v>
      </c>
      <c r="L16" s="2">
        <v>148</v>
      </c>
      <c r="M16">
        <f t="shared" si="5"/>
        <v>41</v>
      </c>
      <c r="N16" s="1">
        <f t="shared" si="4"/>
        <v>0.38317757009345788</v>
      </c>
      <c r="O16" s="19">
        <f t="shared" si="7"/>
        <v>0.39173285537607855</v>
      </c>
    </row>
    <row r="17" spans="1:15">
      <c r="A17" s="8">
        <v>43896</v>
      </c>
      <c r="C17" s="2">
        <v>36359</v>
      </c>
      <c r="D17" s="2">
        <f t="shared" si="0"/>
        <v>3997</v>
      </c>
      <c r="E17" s="11">
        <f t="shared" si="1"/>
        <v>0.19464598448836629</v>
      </c>
      <c r="G17" s="2">
        <v>4636</v>
      </c>
      <c r="H17" s="3">
        <f t="shared" si="2"/>
        <v>778</v>
      </c>
      <c r="I17" s="1">
        <f t="shared" si="3"/>
        <v>0.2016588906168999</v>
      </c>
      <c r="J17" s="19">
        <f t="shared" si="6"/>
        <v>0.22319765151664345</v>
      </c>
      <c r="L17" s="2">
        <v>197</v>
      </c>
      <c r="M17">
        <f t="shared" si="5"/>
        <v>49</v>
      </c>
      <c r="N17" s="1">
        <f t="shared" si="4"/>
        <v>0.33108108108108114</v>
      </c>
      <c r="O17" s="19">
        <f t="shared" si="7"/>
        <v>0.42346631297160514</v>
      </c>
    </row>
    <row r="18" spans="1:15">
      <c r="A18" s="8">
        <v>43897</v>
      </c>
      <c r="C18" s="2">
        <v>42062</v>
      </c>
      <c r="D18" s="2">
        <f t="shared" si="0"/>
        <v>5703</v>
      </c>
      <c r="E18" s="11">
        <f t="shared" si="1"/>
        <v>0.2186568472733649</v>
      </c>
      <c r="G18" s="2">
        <v>5883</v>
      </c>
      <c r="H18" s="3">
        <f t="shared" si="2"/>
        <v>1247</v>
      </c>
      <c r="I18" s="1">
        <f t="shared" si="3"/>
        <v>0.26898188093183784</v>
      </c>
      <c r="J18" s="19">
        <f t="shared" si="6"/>
        <v>0.23661622368884333</v>
      </c>
      <c r="L18" s="2">
        <v>233</v>
      </c>
      <c r="M18">
        <f t="shared" si="5"/>
        <v>36</v>
      </c>
      <c r="N18" s="1">
        <f t="shared" si="4"/>
        <v>0.18274111675126914</v>
      </c>
      <c r="O18" s="19">
        <f t="shared" si="7"/>
        <v>0.35413218338068253</v>
      </c>
    </row>
    <row r="19" spans="1:15">
      <c r="A19" s="8">
        <v>43898</v>
      </c>
      <c r="C19" s="2">
        <v>49937</v>
      </c>
      <c r="D19" s="2">
        <f t="shared" si="0"/>
        <v>7875</v>
      </c>
      <c r="E19" s="11">
        <f t="shared" si="1"/>
        <v>0.18946031746031747</v>
      </c>
      <c r="G19" s="2">
        <v>7375</v>
      </c>
      <c r="H19" s="3">
        <f t="shared" si="2"/>
        <v>1492</v>
      </c>
      <c r="I19" s="1">
        <f t="shared" si="3"/>
        <v>0.25361210266870637</v>
      </c>
      <c r="J19" s="19">
        <f t="shared" si="6"/>
        <v>0.24156261278839994</v>
      </c>
      <c r="L19" s="2">
        <v>366</v>
      </c>
      <c r="M19">
        <f t="shared" si="5"/>
        <v>133</v>
      </c>
      <c r="N19" s="1">
        <f t="shared" si="4"/>
        <v>0.57081545064377681</v>
      </c>
      <c r="O19" s="19">
        <f t="shared" si="7"/>
        <v>0.36444911966328408</v>
      </c>
    </row>
    <row r="20" spans="1:15">
      <c r="A20" s="8">
        <v>43899</v>
      </c>
      <c r="B20" s="13">
        <v>0</v>
      </c>
      <c r="C20" s="2">
        <v>53826</v>
      </c>
      <c r="D20" s="2">
        <f t="shared" si="0"/>
        <v>3889</v>
      </c>
      <c r="E20" s="11">
        <f t="shared" si="1"/>
        <v>0.46207251221393675</v>
      </c>
      <c r="G20" s="2">
        <v>9172</v>
      </c>
      <c r="H20" s="3">
        <f t="shared" si="2"/>
        <v>1797</v>
      </c>
      <c r="I20" s="1">
        <f t="shared" si="3"/>
        <v>0.24366101694915265</v>
      </c>
      <c r="J20" s="19">
        <f t="shared" si="6"/>
        <v>0.2433723541478548</v>
      </c>
      <c r="L20" s="2">
        <v>463</v>
      </c>
      <c r="M20">
        <f t="shared" si="5"/>
        <v>97</v>
      </c>
      <c r="N20" s="1">
        <f t="shared" si="4"/>
        <v>0.26502732240437155</v>
      </c>
      <c r="O20" s="19">
        <f t="shared" si="7"/>
        <v>0.34656850819479129</v>
      </c>
    </row>
    <row r="21" spans="1:15">
      <c r="A21" s="8">
        <v>43900</v>
      </c>
      <c r="B21" s="13">
        <v>1</v>
      </c>
      <c r="C21" s="2">
        <v>60761</v>
      </c>
      <c r="D21" s="2">
        <f t="shared" si="0"/>
        <v>6935</v>
      </c>
      <c r="E21" s="11">
        <f t="shared" ref="E21:E34" si="8">H21/D21</f>
        <v>0.14087959625090121</v>
      </c>
      <c r="G21" s="2">
        <v>10149</v>
      </c>
      <c r="H21" s="3">
        <f t="shared" si="2"/>
        <v>977</v>
      </c>
      <c r="I21" s="1">
        <f t="shared" si="3"/>
        <v>0.10651984300043615</v>
      </c>
      <c r="J21" s="19">
        <f t="shared" si="6"/>
        <v>0.21488674683340658</v>
      </c>
      <c r="L21" s="2">
        <v>631</v>
      </c>
      <c r="M21">
        <f t="shared" si="5"/>
        <v>168</v>
      </c>
      <c r="N21" s="1">
        <f t="shared" si="4"/>
        <v>0.36285097192224613</v>
      </c>
      <c r="O21" s="19">
        <f t="shared" si="7"/>
        <v>0.34250318856054895</v>
      </c>
    </row>
    <row r="22" spans="1:15">
      <c r="A22" s="8">
        <v>43901</v>
      </c>
      <c r="B22" s="13">
        <v>2</v>
      </c>
      <c r="C22" s="2">
        <v>73154</v>
      </c>
      <c r="D22" s="2">
        <f t="shared" ref="D22:D36" si="9">C22-C21</f>
        <v>12393</v>
      </c>
      <c r="E22" s="11">
        <f t="shared" si="8"/>
        <v>0.18663761801016704</v>
      </c>
      <c r="G22" s="2">
        <v>12462</v>
      </c>
      <c r="H22" s="3">
        <f t="shared" ref="H22:H34" si="10">G22-G21</f>
        <v>2313</v>
      </c>
      <c r="I22" s="1">
        <f t="shared" ref="I22:I40" si="11">G22/G21-1</f>
        <v>0.22790422701744006</v>
      </c>
      <c r="J22" s="19">
        <f t="shared" si="6"/>
        <v>0.22013581411351463</v>
      </c>
      <c r="L22" s="2">
        <v>827</v>
      </c>
      <c r="M22">
        <f t="shared" si="5"/>
        <v>196</v>
      </c>
      <c r="N22" s="1">
        <f t="shared" si="4"/>
        <v>0.31061806656101432</v>
      </c>
      <c r="O22" s="19">
        <f t="shared" si="7"/>
        <v>0.33841058565653559</v>
      </c>
    </row>
    <row r="23" spans="1:15">
      <c r="A23" s="8">
        <v>43902</v>
      </c>
      <c r="B23" s="13">
        <v>3</v>
      </c>
      <c r="C23" s="2">
        <v>86011</v>
      </c>
      <c r="D23" s="2">
        <f t="shared" si="9"/>
        <v>12857</v>
      </c>
      <c r="E23" s="11">
        <f t="shared" si="8"/>
        <v>0.20619117990199892</v>
      </c>
      <c r="G23" s="2">
        <v>15113</v>
      </c>
      <c r="H23" s="3">
        <f t="shared" si="10"/>
        <v>2651</v>
      </c>
      <c r="I23" s="1">
        <f t="shared" si="11"/>
        <v>0.21272668913497039</v>
      </c>
      <c r="J23" s="19">
        <f t="shared" si="6"/>
        <v>0.20888477575414113</v>
      </c>
      <c r="L23" s="2">
        <v>1016</v>
      </c>
      <c r="M23">
        <f t="shared" si="5"/>
        <v>189</v>
      </c>
      <c r="N23" s="1">
        <f t="shared" si="4"/>
        <v>0.22853688029020547</v>
      </c>
      <c r="O23" s="19">
        <f t="shared" si="7"/>
        <v>0.34756973836432287</v>
      </c>
    </row>
    <row r="24" spans="1:15">
      <c r="A24" s="8">
        <v>43903</v>
      </c>
      <c r="B24" s="13">
        <v>4</v>
      </c>
      <c r="C24" s="2">
        <v>97488</v>
      </c>
      <c r="D24" s="2">
        <f t="shared" si="9"/>
        <v>11477</v>
      </c>
      <c r="E24" s="11">
        <f t="shared" si="8"/>
        <v>0.22192210507972468</v>
      </c>
      <c r="G24" s="2">
        <v>17660</v>
      </c>
      <c r="H24" s="3">
        <f t="shared" si="10"/>
        <v>2547</v>
      </c>
      <c r="I24" s="1">
        <f t="shared" si="11"/>
        <v>0.16853040428769939</v>
      </c>
      <c r="J24" s="19">
        <f t="shared" si="6"/>
        <v>0.19186843607793974</v>
      </c>
      <c r="L24" s="2">
        <v>1266</v>
      </c>
      <c r="M24">
        <f t="shared" si="5"/>
        <v>250</v>
      </c>
      <c r="N24" s="1">
        <f t="shared" si="4"/>
        <v>0.24606299212598426</v>
      </c>
      <c r="O24" s="19">
        <f t="shared" si="7"/>
        <v>0.28261924666076432</v>
      </c>
    </row>
    <row r="25" spans="1:15">
      <c r="A25" s="8">
        <v>43904</v>
      </c>
      <c r="B25" s="13">
        <v>5</v>
      </c>
      <c r="C25" s="2">
        <v>109170</v>
      </c>
      <c r="D25" s="2">
        <f t="shared" si="9"/>
        <v>11682</v>
      </c>
      <c r="E25" s="11">
        <f t="shared" si="8"/>
        <v>0.29934942646807056</v>
      </c>
      <c r="G25" s="2">
        <v>21157</v>
      </c>
      <c r="H25" s="3">
        <f t="shared" si="10"/>
        <v>3497</v>
      </c>
      <c r="I25" s="1">
        <f t="shared" si="11"/>
        <v>0.19801812004530017</v>
      </c>
      <c r="J25" s="19">
        <f>SUM(I21:I25)/5</f>
        <v>0.18273985669716925</v>
      </c>
      <c r="L25" s="2">
        <v>1441</v>
      </c>
      <c r="M25">
        <f t="shared" si="5"/>
        <v>175</v>
      </c>
      <c r="N25" s="1">
        <f t="shared" ref="N24:N40" si="12">L25/L24-1</f>
        <v>0.1382306477093207</v>
      </c>
      <c r="O25" s="19">
        <f t="shared" si="7"/>
        <v>0.25725991172175416</v>
      </c>
    </row>
    <row r="26" spans="1:15">
      <c r="A26" s="8">
        <v>43905</v>
      </c>
      <c r="B26" s="13">
        <v>6</v>
      </c>
      <c r="C26" s="2">
        <v>124899</v>
      </c>
      <c r="D26" s="2">
        <f t="shared" si="9"/>
        <v>15729</v>
      </c>
      <c r="E26" s="11">
        <f t="shared" si="8"/>
        <v>0.22824082904189713</v>
      </c>
      <c r="G26" s="2">
        <v>24747</v>
      </c>
      <c r="H26" s="3">
        <f t="shared" si="10"/>
        <v>3590</v>
      </c>
      <c r="I26" s="1">
        <f t="shared" si="11"/>
        <v>0.16968379259819444</v>
      </c>
      <c r="J26" s="19">
        <f t="shared" ref="J26:J40" si="13">SUM(I22:I26)/5</f>
        <v>0.19537264661672088</v>
      </c>
      <c r="L26" s="2">
        <v>1809</v>
      </c>
      <c r="M26">
        <f t="shared" si="5"/>
        <v>368</v>
      </c>
      <c r="N26" s="1">
        <f t="shared" si="12"/>
        <v>0.25537820957668278</v>
      </c>
      <c r="O26" s="19">
        <f t="shared" si="7"/>
        <v>0.2357653592526415</v>
      </c>
    </row>
    <row r="27" spans="1:15">
      <c r="A27" s="8">
        <v>43906</v>
      </c>
      <c r="B27" s="13">
        <v>7</v>
      </c>
      <c r="C27" s="2">
        <v>137962</v>
      </c>
      <c r="D27" s="2">
        <f t="shared" si="9"/>
        <v>13063</v>
      </c>
      <c r="E27" s="11">
        <f t="shared" si="8"/>
        <v>0.24749291893133277</v>
      </c>
      <c r="G27" s="2">
        <v>27980</v>
      </c>
      <c r="H27" s="3">
        <f t="shared" si="10"/>
        <v>3233</v>
      </c>
      <c r="I27" s="1">
        <f t="shared" si="11"/>
        <v>0.1306420980320846</v>
      </c>
      <c r="J27" s="19">
        <f t="shared" si="13"/>
        <v>0.17592022081964981</v>
      </c>
      <c r="L27" s="2">
        <v>2158</v>
      </c>
      <c r="M27">
        <f t="shared" si="5"/>
        <v>349</v>
      </c>
      <c r="N27" s="1">
        <f t="shared" si="12"/>
        <v>0.19292426755113312</v>
      </c>
      <c r="O27" s="19">
        <f t="shared" ref="O27:O40" si="14">SUM(N23:N27)/5</f>
        <v>0.21222659945066527</v>
      </c>
    </row>
    <row r="28" spans="1:15">
      <c r="A28" s="8">
        <v>43907</v>
      </c>
      <c r="B28" s="13">
        <v>8</v>
      </c>
      <c r="C28" s="2">
        <v>148657</v>
      </c>
      <c r="D28" s="2">
        <f t="shared" si="9"/>
        <v>10695</v>
      </c>
      <c r="E28" s="11">
        <f t="shared" si="8"/>
        <v>0.32968676951846659</v>
      </c>
      <c r="G28" s="2">
        <v>31506</v>
      </c>
      <c r="H28" s="3">
        <f t="shared" si="10"/>
        <v>3526</v>
      </c>
      <c r="I28" s="1">
        <f t="shared" si="11"/>
        <v>0.12601858470335947</v>
      </c>
      <c r="J28" s="19">
        <f t="shared" si="13"/>
        <v>0.15857859993332762</v>
      </c>
      <c r="L28" s="2">
        <v>2503</v>
      </c>
      <c r="M28">
        <f t="shared" si="5"/>
        <v>345</v>
      </c>
      <c r="N28" s="1">
        <f t="shared" si="12"/>
        <v>0.15987025023169599</v>
      </c>
      <c r="O28" s="19">
        <f t="shared" si="14"/>
        <v>0.19849327343896336</v>
      </c>
    </row>
    <row r="29" spans="1:15">
      <c r="A29" s="8">
        <v>43908</v>
      </c>
      <c r="B29" s="13">
        <v>9</v>
      </c>
      <c r="C29" s="2">
        <v>165541</v>
      </c>
      <c r="D29" s="2">
        <f t="shared" si="9"/>
        <v>16884</v>
      </c>
      <c r="E29" s="11">
        <f t="shared" si="8"/>
        <v>0.24917081260364843</v>
      </c>
      <c r="G29" s="2">
        <v>35713</v>
      </c>
      <c r="H29" s="3">
        <f t="shared" si="10"/>
        <v>4207</v>
      </c>
      <c r="I29" s="1">
        <f t="shared" si="11"/>
        <v>0.13353012124674657</v>
      </c>
      <c r="J29" s="19">
        <f t="shared" si="13"/>
        <v>0.15157854332513704</v>
      </c>
      <c r="L29" s="2">
        <v>2978</v>
      </c>
      <c r="M29">
        <f t="shared" si="5"/>
        <v>475</v>
      </c>
      <c r="N29" s="1">
        <f t="shared" si="12"/>
        <v>0.18977227327207347</v>
      </c>
      <c r="O29" s="19">
        <f t="shared" si="14"/>
        <v>0.1872351296681812</v>
      </c>
    </row>
    <row r="30" spans="1:15">
      <c r="A30" s="8">
        <v>43909</v>
      </c>
      <c r="B30" s="13">
        <v>10</v>
      </c>
      <c r="C30" s="2">
        <v>182777</v>
      </c>
      <c r="D30" s="2">
        <f t="shared" si="9"/>
        <v>17236</v>
      </c>
      <c r="E30" s="11">
        <f t="shared" si="8"/>
        <v>0.30877233696913436</v>
      </c>
      <c r="G30" s="2">
        <v>41035</v>
      </c>
      <c r="H30" s="3">
        <f t="shared" si="10"/>
        <v>5322</v>
      </c>
      <c r="I30" s="1">
        <f t="shared" si="11"/>
        <v>0.14902136476913164</v>
      </c>
      <c r="J30" s="19">
        <f t="shared" si="13"/>
        <v>0.14177919226990335</v>
      </c>
      <c r="L30" s="2">
        <v>3405</v>
      </c>
      <c r="M30">
        <f t="shared" si="5"/>
        <v>427</v>
      </c>
      <c r="N30" s="1">
        <f t="shared" si="12"/>
        <v>0.14338482202820679</v>
      </c>
      <c r="O30" s="19">
        <f t="shared" si="14"/>
        <v>0.18826596453195843</v>
      </c>
    </row>
    <row r="31" spans="1:15">
      <c r="A31" s="8">
        <v>43910</v>
      </c>
      <c r="B31" s="13">
        <v>11</v>
      </c>
      <c r="C31" s="2">
        <v>206886</v>
      </c>
      <c r="D31" s="2">
        <f t="shared" si="9"/>
        <v>24109</v>
      </c>
      <c r="E31" s="11">
        <f t="shared" si="8"/>
        <v>0.24828902069766479</v>
      </c>
      <c r="G31" s="2">
        <v>47021</v>
      </c>
      <c r="H31" s="3">
        <f t="shared" si="10"/>
        <v>5986</v>
      </c>
      <c r="I31" s="1">
        <f t="shared" si="11"/>
        <v>0.14587547215791408</v>
      </c>
      <c r="J31" s="19">
        <f t="shared" si="13"/>
        <v>0.13701752818184726</v>
      </c>
      <c r="L31" s="2">
        <v>4032</v>
      </c>
      <c r="M31">
        <f t="shared" si="5"/>
        <v>627</v>
      </c>
      <c r="N31" s="1">
        <f t="shared" si="12"/>
        <v>0.1841409691629956</v>
      </c>
      <c r="O31" s="19">
        <f t="shared" si="14"/>
        <v>0.17401851644922101</v>
      </c>
    </row>
    <row r="32" spans="1:15">
      <c r="A32" s="8">
        <v>43911</v>
      </c>
      <c r="B32" s="13">
        <v>12</v>
      </c>
      <c r="C32" s="2">
        <v>233222</v>
      </c>
      <c r="D32" s="2">
        <f t="shared" si="9"/>
        <v>26336</v>
      </c>
      <c r="E32" s="11">
        <f t="shared" si="8"/>
        <v>0.24897478736330497</v>
      </c>
      <c r="G32" s="2">
        <v>53578</v>
      </c>
      <c r="H32" s="3">
        <f t="shared" si="10"/>
        <v>6557</v>
      </c>
      <c r="I32" s="1">
        <f t="shared" si="11"/>
        <v>0.1394483315965207</v>
      </c>
      <c r="J32" s="19">
        <f t="shared" si="13"/>
        <v>0.1387787748947345</v>
      </c>
      <c r="L32" s="2">
        <v>4825</v>
      </c>
      <c r="M32">
        <f t="shared" si="5"/>
        <v>793</v>
      </c>
      <c r="N32" s="1">
        <f t="shared" si="12"/>
        <v>0.19667658730158721</v>
      </c>
      <c r="O32" s="19">
        <f t="shared" si="14"/>
        <v>0.17476898039931182</v>
      </c>
    </row>
    <row r="33" spans="1:16">
      <c r="A33" s="8">
        <v>43912</v>
      </c>
      <c r="B33" s="13">
        <v>13</v>
      </c>
      <c r="C33" s="2">
        <v>258402</v>
      </c>
      <c r="D33" s="2">
        <f t="shared" si="9"/>
        <v>25180</v>
      </c>
      <c r="E33" s="11">
        <f t="shared" si="8"/>
        <v>0.22081016679904686</v>
      </c>
      <c r="G33" s="2">
        <v>59138</v>
      </c>
      <c r="H33" s="3">
        <f t="shared" si="10"/>
        <v>5560</v>
      </c>
      <c r="I33" s="1">
        <f t="shared" si="11"/>
        <v>0.10377393706372029</v>
      </c>
      <c r="J33" s="19">
        <f t="shared" si="13"/>
        <v>0.13432984536680664</v>
      </c>
      <c r="L33" s="2">
        <v>5476</v>
      </c>
      <c r="M33">
        <f t="shared" si="5"/>
        <v>651</v>
      </c>
      <c r="N33" s="1">
        <f t="shared" si="12"/>
        <v>0.13492227979274607</v>
      </c>
      <c r="O33" s="19">
        <f t="shared" si="14"/>
        <v>0.16977938631152184</v>
      </c>
    </row>
    <row r="34" spans="1:16">
      <c r="A34" s="8">
        <v>43913</v>
      </c>
      <c r="B34" s="13">
        <v>14</v>
      </c>
      <c r="C34" s="2">
        <v>275468</v>
      </c>
      <c r="D34" s="2">
        <f t="shared" si="9"/>
        <v>17066</v>
      </c>
      <c r="E34" s="11">
        <f t="shared" si="8"/>
        <v>0.28061643032930972</v>
      </c>
      <c r="G34" s="2">
        <v>63927</v>
      </c>
      <c r="H34" s="3">
        <f t="shared" si="10"/>
        <v>4789</v>
      </c>
      <c r="I34" s="1">
        <f t="shared" si="11"/>
        <v>8.0980080489702067E-2</v>
      </c>
      <c r="J34" s="19">
        <f t="shared" si="13"/>
        <v>0.12381983721539776</v>
      </c>
      <c r="L34" s="2">
        <v>6077</v>
      </c>
      <c r="M34">
        <f t="shared" si="5"/>
        <v>601</v>
      </c>
      <c r="N34" s="1">
        <f t="shared" si="12"/>
        <v>0.10975164353542732</v>
      </c>
      <c r="O34" s="19">
        <f t="shared" si="14"/>
        <v>0.15377526036419259</v>
      </c>
    </row>
    <row r="35" spans="1:16">
      <c r="A35" s="8">
        <v>43914</v>
      </c>
      <c r="B35" s="13">
        <v>15</v>
      </c>
      <c r="C35" s="2">
        <v>296964</v>
      </c>
      <c r="D35" s="2">
        <f t="shared" si="9"/>
        <v>21496</v>
      </c>
      <c r="E35" s="11">
        <f>H35/D35</f>
        <v>0.24418496464458503</v>
      </c>
      <c r="G35" s="2">
        <v>69176</v>
      </c>
      <c r="H35" s="3">
        <f>G35-G34</f>
        <v>5249</v>
      </c>
      <c r="I35" s="1">
        <f t="shared" si="11"/>
        <v>8.2109280898524872E-2</v>
      </c>
      <c r="J35" s="19">
        <f t="shared" si="13"/>
        <v>0.1104374204412764</v>
      </c>
      <c r="L35" s="2">
        <v>6820</v>
      </c>
      <c r="M35">
        <f t="shared" si="5"/>
        <v>743</v>
      </c>
      <c r="N35" s="1">
        <f t="shared" si="12"/>
        <v>0.12226427513575788</v>
      </c>
      <c r="O35" s="19">
        <f t="shared" si="14"/>
        <v>0.14955115098570282</v>
      </c>
    </row>
    <row r="36" spans="1:16">
      <c r="A36" s="8">
        <v>43915</v>
      </c>
      <c r="B36" s="13">
        <v>16</v>
      </c>
      <c r="C36" s="2">
        <v>324445</v>
      </c>
      <c r="D36" s="2">
        <f t="shared" si="9"/>
        <v>27481</v>
      </c>
      <c r="E36" s="11">
        <f>H36/D36</f>
        <v>0.18958553182198609</v>
      </c>
      <c r="G36" s="2">
        <v>74386</v>
      </c>
      <c r="H36" s="3">
        <f>G36-G35</f>
        <v>5210</v>
      </c>
      <c r="I36" s="1">
        <f t="shared" si="11"/>
        <v>7.5315138198219111E-2</v>
      </c>
      <c r="J36" s="19">
        <f t="shared" si="13"/>
        <v>9.6325353649337406E-2</v>
      </c>
      <c r="L36" s="2">
        <v>7503</v>
      </c>
      <c r="M36">
        <f t="shared" si="5"/>
        <v>683</v>
      </c>
      <c r="N36" s="1">
        <f t="shared" si="12"/>
        <v>0.10014662756598236</v>
      </c>
      <c r="O36" s="19">
        <f t="shared" si="14"/>
        <v>0.13275228266630018</v>
      </c>
    </row>
    <row r="37" spans="1:16">
      <c r="A37" s="8">
        <v>43916</v>
      </c>
      <c r="B37" s="13">
        <v>17</v>
      </c>
      <c r="C37" s="2">
        <v>361060</v>
      </c>
      <c r="D37" s="2">
        <f>C37-C36</f>
        <v>36615</v>
      </c>
      <c r="E37" s="11">
        <f>H37/D37</f>
        <v>0.16804588283490374</v>
      </c>
      <c r="G37" s="2">
        <v>80539</v>
      </c>
      <c r="H37" s="3">
        <f>G37-G36</f>
        <v>6153</v>
      </c>
      <c r="I37" s="1">
        <f t="shared" si="11"/>
        <v>8.2717177963595345E-2</v>
      </c>
      <c r="J37" s="19">
        <f t="shared" si="13"/>
        <v>8.4979122922752337E-2</v>
      </c>
      <c r="L37" s="2">
        <v>8165</v>
      </c>
      <c r="M37">
        <f t="shared" si="5"/>
        <v>662</v>
      </c>
      <c r="N37" s="1">
        <f t="shared" si="12"/>
        <v>8.8231374117019756E-2</v>
      </c>
      <c r="O37" s="19">
        <f t="shared" si="14"/>
        <v>0.11106324002938668</v>
      </c>
    </row>
    <row r="38" spans="1:16">
      <c r="A38" s="8">
        <v>43917</v>
      </c>
      <c r="B38" s="13">
        <v>18</v>
      </c>
      <c r="C38" s="2">
        <v>394079</v>
      </c>
      <c r="D38" s="2">
        <f>C38-C37</f>
        <v>33019</v>
      </c>
      <c r="E38" s="11">
        <f>H38/D38</f>
        <v>0.18047184954117326</v>
      </c>
      <c r="G38" s="2">
        <v>86498</v>
      </c>
      <c r="H38" s="3">
        <f>G38-G37</f>
        <v>5959</v>
      </c>
      <c r="I38" s="1">
        <f t="shared" si="11"/>
        <v>7.398899911843948E-2</v>
      </c>
      <c r="J38" s="19">
        <f t="shared" si="13"/>
        <v>7.9022135333696175E-2</v>
      </c>
      <c r="L38" s="2">
        <v>9134</v>
      </c>
      <c r="M38">
        <f t="shared" si="5"/>
        <v>969</v>
      </c>
      <c r="N38" s="1">
        <f t="shared" si="12"/>
        <v>0.11867728107777098</v>
      </c>
      <c r="O38" s="19">
        <f t="shared" si="14"/>
        <v>0.10781424028639167</v>
      </c>
    </row>
    <row r="39" spans="1:16">
      <c r="A39" s="8">
        <v>43918</v>
      </c>
      <c r="B39" s="13">
        <v>19</v>
      </c>
      <c r="C39" s="2">
        <v>429526</v>
      </c>
      <c r="D39" s="2">
        <f>C39-C38</f>
        <v>35447</v>
      </c>
      <c r="E39" s="11">
        <f>H39/D39</f>
        <v>0.16853330324145907</v>
      </c>
      <c r="G39" s="2">
        <v>92472</v>
      </c>
      <c r="H39" s="3">
        <f>G39-G38</f>
        <v>5974</v>
      </c>
      <c r="I39" s="1">
        <f t="shared" si="11"/>
        <v>6.9065180697819528E-2</v>
      </c>
      <c r="J39" s="19">
        <f t="shared" si="13"/>
        <v>7.6639155375319665E-2</v>
      </c>
      <c r="L39" s="2">
        <v>10023</v>
      </c>
      <c r="M39">
        <f t="shared" si="5"/>
        <v>889</v>
      </c>
      <c r="N39" s="1">
        <f t="shared" si="12"/>
        <v>9.7328662141449529E-2</v>
      </c>
      <c r="O39" s="19">
        <f t="shared" si="14"/>
        <v>0.1053296440075961</v>
      </c>
    </row>
    <row r="40" spans="1:16">
      <c r="A40" s="8">
        <v>43919</v>
      </c>
      <c r="B40" s="13">
        <v>20</v>
      </c>
      <c r="H40" s="3"/>
      <c r="N40" s="1"/>
      <c r="O40" s="19"/>
    </row>
    <row r="41" spans="1:16">
      <c r="A41" s="8">
        <v>43920</v>
      </c>
      <c r="B41" s="13">
        <v>21</v>
      </c>
    </row>
    <row r="42" spans="1:16">
      <c r="A42" s="8">
        <v>43921</v>
      </c>
      <c r="B42" s="13">
        <v>22</v>
      </c>
    </row>
    <row r="43" spans="1:16">
      <c r="A43" s="8">
        <v>43922</v>
      </c>
      <c r="B43" s="13">
        <v>23</v>
      </c>
    </row>
    <row r="44" spans="1:16">
      <c r="A44" s="8">
        <v>43923</v>
      </c>
      <c r="B44" s="13">
        <v>24</v>
      </c>
    </row>
    <row r="45" spans="1:16">
      <c r="A45" s="8">
        <v>43924</v>
      </c>
      <c r="B45" s="13">
        <v>25</v>
      </c>
    </row>
    <row r="46" spans="1:16">
      <c r="A46" s="8">
        <v>43925</v>
      </c>
      <c r="B46" s="13">
        <v>26</v>
      </c>
    </row>
    <row r="47" spans="1:16" s="2" customFormat="1">
      <c r="A47" s="8">
        <v>43926</v>
      </c>
      <c r="B47" s="13">
        <v>27</v>
      </c>
      <c r="E47" s="11"/>
      <c r="I47" s="1"/>
      <c r="J47" s="19"/>
      <c r="K47"/>
      <c r="M47"/>
      <c r="N47"/>
      <c r="O47" s="22"/>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dcterms:created xsi:type="dcterms:W3CDTF">2020-03-24T15:28:08Z</dcterms:created>
  <dcterms:modified xsi:type="dcterms:W3CDTF">2020-03-29T14:55:40Z</dcterms:modified>
</cp:coreProperties>
</file>