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48" windowWidth="10500" windowHeight="17208"/>
  </bookViews>
  <sheets>
    <sheet name="Sheet1" sheetId="1" r:id="rId1"/>
    <sheet name="Sheet2" sheetId="2" r:id="rId2"/>
    <sheet name="Cluster 1" sheetId="3" r:id="rId3"/>
    <sheet name="Cluster 2" sheetId="4" r:id="rId4"/>
    <sheet name="Cluster 3" sheetId="5" r:id="rId5"/>
    <sheet name="Cluster 4" sheetId="6" r:id="rId6"/>
    <sheet name="Cluster 5" sheetId="7" r:id="rId7"/>
  </sheets>
  <definedNames>
    <definedName name="_xlnm.Print_Area" localSheetId="2">'Cluster 1'!$B$2:$AK$62</definedName>
    <definedName name="_xlnm.Print_Area" localSheetId="3">'Cluster 2'!$B$2:$AJ$62</definedName>
    <definedName name="_xlnm.Print_Area" localSheetId="4">'Cluster 3'!$B$2:$AJ$62</definedName>
    <definedName name="_xlnm.Print_Area" localSheetId="5">'Cluster 4'!$B$2:$AJ$61</definedName>
    <definedName name="_xlnm.Print_Area" localSheetId="6">'Cluster 5'!$B$2:$AJ$63</definedName>
    <definedName name="_xlnm.Print_Area" localSheetId="0">Sheet1!$A$1:$R$83</definedName>
    <definedName name="_xlnm.Print_Area" localSheetId="1">Sheet2!$A$1:$U$39</definedName>
  </definedNames>
  <calcPr calcId="125725"/>
</workbook>
</file>

<file path=xl/calcChain.xml><?xml version="1.0" encoding="utf-8"?>
<calcChain xmlns="http://schemas.openxmlformats.org/spreadsheetml/2006/main">
  <c r="G13" i="1"/>
  <c r="H13"/>
  <c r="I13"/>
  <c r="J13"/>
  <c r="K13"/>
  <c r="M13"/>
  <c r="N13"/>
  <c r="O13"/>
  <c r="P13"/>
  <c r="Q13"/>
  <c r="G9"/>
  <c r="H9"/>
  <c r="I9"/>
  <c r="J9"/>
  <c r="K9"/>
  <c r="M9"/>
  <c r="N9"/>
  <c r="O9"/>
  <c r="P9"/>
  <c r="Q9"/>
  <c r="Q5"/>
  <c r="Q6"/>
  <c r="Q7"/>
  <c r="Q8"/>
  <c r="Q10"/>
  <c r="Q11"/>
  <c r="Q12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4"/>
  <c r="P5"/>
  <c r="P6"/>
  <c r="P7"/>
  <c r="P8"/>
  <c r="P10"/>
  <c r="P11"/>
  <c r="P12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4"/>
  <c r="O5"/>
  <c r="O6"/>
  <c r="O7"/>
  <c r="O8"/>
  <c r="O10"/>
  <c r="O11"/>
  <c r="O12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4"/>
  <c r="N5"/>
  <c r="N6"/>
  <c r="N7"/>
  <c r="N8"/>
  <c r="N10"/>
  <c r="N11"/>
  <c r="N1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4"/>
  <c r="M5"/>
  <c r="M6"/>
  <c r="M7"/>
  <c r="M8"/>
  <c r="M10"/>
  <c r="M11"/>
  <c r="M12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4"/>
  <c r="K5"/>
  <c r="K6"/>
  <c r="K7"/>
  <c r="K8"/>
  <c r="K10"/>
  <c r="K11"/>
  <c r="K12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4"/>
  <c r="J5"/>
  <c r="J6"/>
  <c r="J7"/>
  <c r="J8"/>
  <c r="J10"/>
  <c r="J11"/>
  <c r="J12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4"/>
  <c r="I5"/>
  <c r="I6"/>
  <c r="I7"/>
  <c r="I8"/>
  <c r="I10"/>
  <c r="I11"/>
  <c r="I12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4"/>
  <c r="H5"/>
  <c r="H6"/>
  <c r="H7"/>
  <c r="H8"/>
  <c r="H10"/>
  <c r="H11"/>
  <c r="H12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M37" s="1"/>
  <c r="H4"/>
  <c r="G5"/>
  <c r="G6"/>
  <c r="G7"/>
  <c r="G8"/>
  <c r="G10"/>
  <c r="G11"/>
  <c r="G12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4"/>
</calcChain>
</file>

<file path=xl/sharedStrings.xml><?xml version="1.0" encoding="utf-8"?>
<sst xmlns="http://schemas.openxmlformats.org/spreadsheetml/2006/main" count="261" uniqueCount="141">
  <si>
    <t>Like to keep work and personal separate</t>
  </si>
  <si>
    <t>Neutral</t>
  </si>
  <si>
    <t>1,5</t>
  </si>
  <si>
    <t>2,3,4</t>
  </si>
  <si>
    <t>Easy to switch off from work</t>
  </si>
  <si>
    <t>Happy to receive work notifications in pers time</t>
  </si>
  <si>
    <t>2,3</t>
  </si>
  <si>
    <t>Prefer to keep certain apps for personal</t>
  </si>
  <si>
    <t>1,2,3,5</t>
  </si>
  <si>
    <t>1,2,3,4,5</t>
  </si>
  <si>
    <t>Pers &amp; work same device</t>
  </si>
  <si>
    <t>1,4,5</t>
  </si>
  <si>
    <t>Overload, miss things</t>
  </si>
  <si>
    <t>2,4</t>
  </si>
  <si>
    <t>Receive not about things that could have waited</t>
  </si>
  <si>
    <t>1,2,3,4</t>
  </si>
  <si>
    <t>Interruptions are a problem</t>
  </si>
  <si>
    <t>4,5</t>
  </si>
  <si>
    <t>1,2,3</t>
  </si>
  <si>
    <t>Services get it right about interruptions</t>
  </si>
  <si>
    <t>Services get it right about my interests</t>
  </si>
  <si>
    <t>1,3,4,5</t>
  </si>
  <si>
    <t>Not all things equally important</t>
  </si>
  <si>
    <t>Want to be able to say what matters most</t>
  </si>
  <si>
    <t>1,3,5</t>
  </si>
  <si>
    <t>Don't have enough control</t>
  </si>
  <si>
    <t>Happy for computer to make content decisions</t>
  </si>
  <si>
    <t>Happt to put in effort to train</t>
  </si>
  <si>
    <t>Trust online services to make best content decisions</t>
  </si>
  <si>
    <t>Happy to share to improve service</t>
  </si>
  <si>
    <t>Not comfortable sharing</t>
  </si>
  <si>
    <t>Prefer to keep under my control</t>
  </si>
  <si>
    <t>Happy to share if I can control it</t>
  </si>
  <si>
    <t>Always take time to customise</t>
  </si>
  <si>
    <t>1,2,4,5</t>
  </si>
  <si>
    <t>Always update</t>
  </si>
  <si>
    <t>Always looking to try new apps</t>
  </si>
  <si>
    <t>Tech savvy</t>
  </si>
  <si>
    <t>Computers just tools</t>
  </si>
  <si>
    <t>Use all features</t>
  </si>
  <si>
    <t>1,2,4</t>
  </si>
  <si>
    <t>Key differentiators</t>
  </si>
  <si>
    <t>Keep work and personal separate</t>
  </si>
  <si>
    <t>Not happy to receive work notifications in personal time</t>
  </si>
  <si>
    <t>Happy to share personal &amp; work notifications on same device</t>
  </si>
  <si>
    <t>Experiences information overload</t>
  </si>
  <si>
    <t>Want to be able to differentiate</t>
  </si>
  <si>
    <t>Happy for computer to make decisions</t>
  </si>
  <si>
    <t>Happy to put in effort to train</t>
  </si>
  <si>
    <t>Trust online services to make content decisions</t>
  </si>
  <si>
    <t>Positive</t>
  </si>
  <si>
    <t>Negative</t>
  </si>
  <si>
    <t>Analysis of responses to questions by cluster (cluster of clusters, 5CL) based on mean and visual inspection of responses chart - mostly agreement (positive), disagreement (negative), balance or split (neutral)</t>
  </si>
  <si>
    <t>Happy to receive work notifications in personal time</t>
  </si>
  <si>
    <t>Always takes time to customise apps and devices</t>
  </si>
  <si>
    <t>Always looking to try new apps &amp; services</t>
  </si>
  <si>
    <t>Don't use all features</t>
  </si>
  <si>
    <t>Ranking/prioritisation are important</t>
  </si>
  <si>
    <t>Does not experience information overload</t>
  </si>
  <si>
    <t>Ranking /prioritising important</t>
  </si>
  <si>
    <t>Happy to see personal notifications while at work</t>
  </si>
  <si>
    <t>Q9_1</t>
  </si>
  <si>
    <t>Cluster</t>
  </si>
  <si>
    <t>1=DISAGREE</t>
  </si>
  <si>
    <t>2=AGREE</t>
  </si>
  <si>
    <t>Blank=NEUTRAL</t>
  </si>
  <si>
    <t>Bold = v strong bias</t>
  </si>
  <si>
    <t>Q9_2</t>
  </si>
  <si>
    <t>Q9_3</t>
  </si>
  <si>
    <t>Q9_4</t>
  </si>
  <si>
    <t>Q9_5</t>
  </si>
  <si>
    <t>Q10_1</t>
  </si>
  <si>
    <t>Q10_2</t>
  </si>
  <si>
    <t>Q10_3</t>
  </si>
  <si>
    <t>Q10_4</t>
  </si>
  <si>
    <t>Q10_5</t>
  </si>
  <si>
    <t>Q10_6</t>
  </si>
  <si>
    <t>Q10_7</t>
  </si>
  <si>
    <t>Q11_1</t>
  </si>
  <si>
    <t>Q11_2</t>
  </si>
  <si>
    <t>Q11_3</t>
  </si>
  <si>
    <t>Q11_4</t>
  </si>
  <si>
    <t>Q11_5</t>
  </si>
  <si>
    <t>Q13_1</t>
  </si>
  <si>
    <t>Q13_2</t>
  </si>
  <si>
    <t>Q13_3</t>
  </si>
  <si>
    <t>Q13_4</t>
  </si>
  <si>
    <t>Q13_5</t>
  </si>
  <si>
    <t>Q13_6</t>
  </si>
  <si>
    <t>Q14_1</t>
  </si>
  <si>
    <t>Q14_2</t>
  </si>
  <si>
    <t>Q14_3</t>
  </si>
  <si>
    <t>Q14_4</t>
  </si>
  <si>
    <t>Q14_5</t>
  </si>
  <si>
    <t>Q14_6</t>
  </si>
  <si>
    <t>Q14_7</t>
  </si>
  <si>
    <t>My employer is happy for me to receive personal notifications while I'm at work</t>
  </si>
  <si>
    <t>My employer is happy for personal notifications while at work</t>
  </si>
  <si>
    <t>I receive so much information online that I often miss things that are important or time critical</t>
  </si>
  <si>
    <t>I don't mind being interrupted when it's about something important</t>
  </si>
  <si>
    <t>I often receive notifications about things that could have waited for later</t>
  </si>
  <si>
    <t>Getting interrupted by notifications/alerts when I'm trying to get things done is a problem for me</t>
  </si>
  <si>
    <t>My online services always get it right about what I want to be interrupted with</t>
  </si>
  <si>
    <t>Online services always get it right when they judge what I'm interested in</t>
  </si>
  <si>
    <t>Not all of the things that I follow (hashtags, people) are equally important to me</t>
  </si>
  <si>
    <t>I want to be able to tell online services what matters to me most</t>
  </si>
  <si>
    <t>I don't have enough control over what online services choose for me</t>
  </si>
  <si>
    <t>I'm happy to have a computer make decisions about what content I should see</t>
  </si>
  <si>
    <t>The idea of being able to rank or prioritise hashtags and other content appeals to me</t>
  </si>
  <si>
    <t>I am happy to put in effort to 'train' the online services in order to see better results</t>
  </si>
  <si>
    <t>I trust online services to make the best decisions about what to show me</t>
  </si>
  <si>
    <t>I'm happy to share information about my interests and activities with online services if it will improve the service</t>
  </si>
  <si>
    <t>I am uncomfortable about sharing personal information with online services because I don't know what they do with it</t>
  </si>
  <si>
    <t>I prefer to keep information about my interests &amp; activities under my control</t>
  </si>
  <si>
    <t>I'm more willing to let a computer program have personal information if I know that I can control it</t>
  </si>
  <si>
    <t>I always take time to customise the applications and devices that I use</t>
  </si>
  <si>
    <t>I regularly update and ensure I have the latest version of applications I use</t>
  </si>
  <si>
    <t>I'm always looking to try new applications and services</t>
  </si>
  <si>
    <t>I consider myself very tech-savvy</t>
  </si>
  <si>
    <t>Computers are just tools rather than interesting in themselves</t>
  </si>
  <si>
    <t>I use all of the features on my phone and connected applications</t>
  </si>
  <si>
    <t>I keep my work and personal applications entirely separate</t>
  </si>
  <si>
    <t>I find it easy to switch off from work</t>
  </si>
  <si>
    <t>I'm happy to receive some work-related notifications during personal time</t>
  </si>
  <si>
    <t>I prefer to keep certain applications (such as instant messaging on my phone) for personal things and not for work</t>
  </si>
  <si>
    <t>I'm happy to see personal notifications while I'm at work</t>
  </si>
  <si>
    <t>I don't mind both work and personal information coming from the same device or application as long as it gets the timing and content right</t>
  </si>
  <si>
    <t>Don't mind interruptions when important</t>
  </si>
  <si>
    <t>Responses where this cluster is one of only 1 or 2 with positive/negative attribute; Bold = unique to that cluster; Items where cluster is one of 3 now added in grey</t>
  </si>
  <si>
    <t>Not happy to share to improve service</t>
  </si>
  <si>
    <t>Not easy to switch off from work</t>
  </si>
  <si>
    <t>CLUSTER 1</t>
  </si>
  <si>
    <t>CLUSTER 4</t>
  </si>
  <si>
    <t>CLUSTER 5</t>
  </si>
  <si>
    <t>CLUSTER 2</t>
  </si>
  <si>
    <t>CLUSTER 3</t>
  </si>
  <si>
    <t>Original assessment:</t>
  </si>
  <si>
    <t>Not overloaded or very concerned about interruptions; low level of confidence and trust in online services; less interested in investing effort in training; switching off from work not a problem</t>
  </si>
  <si>
    <t>Not overloaded or very concerned about interruptions; more content to let algorithms make decisions and put in effort to get better results; pragmatic; switching off from work not a problem</t>
  </si>
  <si>
    <t>Experiences overload or very concerned about interruptions; low level of confidence and in online services, but prepared to invest effort in training; slightly more trusting of services than other clusters; pragmatic; switching off from work not a problem</t>
  </si>
  <si>
    <r>
      <t xml:space="preserve">Not overloaded, but </t>
    </r>
    <r>
      <rPr>
        <b/>
        <i/>
        <sz val="11"/>
        <color theme="1"/>
        <rFont val="Calibri"/>
        <family val="2"/>
        <scheme val="minor"/>
      </rPr>
      <t>is</t>
    </r>
    <r>
      <rPr>
        <i/>
        <sz val="11"/>
        <color theme="1"/>
        <rFont val="Calibri"/>
        <family val="2"/>
        <scheme val="minor"/>
      </rPr>
      <t xml:space="preserve"> concerned about interruptions; low level of confidence and trust in online services; less interested in investing effort in training; privacy oriented; switching off from work not a problem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</si>
</sst>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121920</xdr:colOff>
      <xdr:row>2</xdr:row>
      <xdr:rowOff>60960</xdr:rowOff>
    </xdr:from>
    <xdr:to>
      <xdr:col>33</xdr:col>
      <xdr:colOff>350520</xdr:colOff>
      <xdr:row>54</xdr:row>
      <xdr:rowOff>45720</xdr:rowOff>
    </xdr:to>
    <xdr:pic>
      <xdr:nvPicPr>
        <xdr:cNvPr id="4" name="Picture 3" descr="Employment_QQ_9_14_5CL_1-2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r="6604" b="9168"/>
        <a:stretch>
          <a:fillRect/>
        </a:stretch>
      </xdr:blipFill>
      <xdr:spPr>
        <a:xfrm>
          <a:off x="12923520" y="426720"/>
          <a:ext cx="7543800" cy="9494520"/>
        </a:xfrm>
        <a:prstGeom prst="rect">
          <a:avLst/>
        </a:prstGeom>
      </xdr:spPr>
    </xdr:pic>
    <xdr:clientData/>
  </xdr:twoCellAnchor>
  <xdr:twoCellAnchor editAs="oneCell">
    <xdr:from>
      <xdr:col>9</xdr:col>
      <xdr:colOff>501534</xdr:colOff>
      <xdr:row>0</xdr:row>
      <xdr:rowOff>68580</xdr:rowOff>
    </xdr:from>
    <xdr:to>
      <xdr:col>22</xdr:col>
      <xdr:colOff>22860</xdr:colOff>
      <xdr:row>53</xdr:row>
      <xdr:rowOff>152400</xdr:rowOff>
    </xdr:to>
    <xdr:pic>
      <xdr:nvPicPr>
        <xdr:cNvPr id="3" name="Picture 2" descr="Employment_QQ_9_14_5CL_1-1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r="7480" b="6133"/>
        <a:stretch>
          <a:fillRect/>
        </a:stretch>
      </xdr:blipFill>
      <xdr:spPr>
        <a:xfrm>
          <a:off x="5987934" y="68580"/>
          <a:ext cx="7446126" cy="97764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9412</xdr:rowOff>
    </xdr:from>
    <xdr:to>
      <xdr:col>10</xdr:col>
      <xdr:colOff>281940</xdr:colOff>
      <xdr:row>50</xdr:row>
      <xdr:rowOff>76200</xdr:rowOff>
    </xdr:to>
    <xdr:pic>
      <xdr:nvPicPr>
        <xdr:cNvPr id="2" name="Picture 1" descr="Demographics_QQ_9_14_5CL_1-1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r="18022" b="19415"/>
        <a:stretch>
          <a:fillRect/>
        </a:stretch>
      </xdr:blipFill>
      <xdr:spPr>
        <a:xfrm>
          <a:off x="0" y="1106692"/>
          <a:ext cx="6377940" cy="81135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</xdr:row>
      <xdr:rowOff>45720</xdr:rowOff>
    </xdr:from>
    <xdr:to>
      <xdr:col>34</xdr:col>
      <xdr:colOff>137160</xdr:colOff>
      <xdr:row>54</xdr:row>
      <xdr:rowOff>53340</xdr:rowOff>
    </xdr:to>
    <xdr:pic>
      <xdr:nvPicPr>
        <xdr:cNvPr id="4" name="Picture 3" descr="Employment_QQ_9_14_5CL_1-2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r="7736" b="10699"/>
        <a:stretch>
          <a:fillRect/>
        </a:stretch>
      </xdr:blipFill>
      <xdr:spPr>
        <a:xfrm>
          <a:off x="13411200" y="594360"/>
          <a:ext cx="7452360" cy="93345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326274</xdr:colOff>
      <xdr:row>2</xdr:row>
      <xdr:rowOff>7620</xdr:rowOff>
    </xdr:from>
    <xdr:to>
      <xdr:col>22</xdr:col>
      <xdr:colOff>396240</xdr:colOff>
      <xdr:row>54</xdr:row>
      <xdr:rowOff>129540</xdr:rowOff>
    </xdr:to>
    <xdr:pic>
      <xdr:nvPicPr>
        <xdr:cNvPr id="3" name="Picture 2" descr="Employment_QQ_9_14_5CL_1-1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r="8237" b="7523"/>
        <a:stretch>
          <a:fillRect/>
        </a:stretch>
      </xdr:blipFill>
      <xdr:spPr>
        <a:xfrm>
          <a:off x="6422274" y="373380"/>
          <a:ext cx="7385166" cy="9631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17032</xdr:rowOff>
    </xdr:from>
    <xdr:to>
      <xdr:col>10</xdr:col>
      <xdr:colOff>419100</xdr:colOff>
      <xdr:row>54</xdr:row>
      <xdr:rowOff>137160</xdr:rowOff>
    </xdr:to>
    <xdr:pic>
      <xdr:nvPicPr>
        <xdr:cNvPr id="2" name="Picture 1" descr="Demographics_QQ_9_14_5CL_1-1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r="16259" b="22518"/>
        <a:stretch>
          <a:fillRect/>
        </a:stretch>
      </xdr:blipFill>
      <xdr:spPr>
        <a:xfrm>
          <a:off x="0" y="2211592"/>
          <a:ext cx="6515100" cy="78010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601980</xdr:colOff>
      <xdr:row>2</xdr:row>
      <xdr:rowOff>167640</xdr:rowOff>
    </xdr:from>
    <xdr:to>
      <xdr:col>34</xdr:col>
      <xdr:colOff>281940</xdr:colOff>
      <xdr:row>53</xdr:row>
      <xdr:rowOff>175260</xdr:rowOff>
    </xdr:to>
    <xdr:pic>
      <xdr:nvPicPr>
        <xdr:cNvPr id="4" name="Picture 3" descr="Employment_QQ_9_14_5CL_1-2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r="5849" b="10699"/>
        <a:stretch>
          <a:fillRect/>
        </a:stretch>
      </xdr:blipFill>
      <xdr:spPr>
        <a:xfrm>
          <a:off x="13403580" y="533400"/>
          <a:ext cx="7604760" cy="9334500"/>
        </a:xfrm>
        <a:prstGeom prst="rect">
          <a:avLst/>
        </a:prstGeom>
      </xdr:spPr>
    </xdr:pic>
    <xdr:clientData/>
  </xdr:twoCellAnchor>
  <xdr:twoCellAnchor editAs="oneCell">
    <xdr:from>
      <xdr:col>10</xdr:col>
      <xdr:colOff>448194</xdr:colOff>
      <xdr:row>0</xdr:row>
      <xdr:rowOff>167641</xdr:rowOff>
    </xdr:from>
    <xdr:to>
      <xdr:col>22</xdr:col>
      <xdr:colOff>312420</xdr:colOff>
      <xdr:row>52</xdr:row>
      <xdr:rowOff>175260</xdr:rowOff>
    </xdr:to>
    <xdr:pic>
      <xdr:nvPicPr>
        <xdr:cNvPr id="3" name="Picture 2" descr="Employment_QQ_9_14_5CL_1-1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r="10794" b="8620"/>
        <a:stretch>
          <a:fillRect/>
        </a:stretch>
      </xdr:blipFill>
      <xdr:spPr>
        <a:xfrm>
          <a:off x="6544194" y="167641"/>
          <a:ext cx="7179426" cy="951737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8</xdr:row>
      <xdr:rowOff>161812</xdr:rowOff>
    </xdr:from>
    <xdr:to>
      <xdr:col>10</xdr:col>
      <xdr:colOff>502920</xdr:colOff>
      <xdr:row>51</xdr:row>
      <xdr:rowOff>30480</xdr:rowOff>
    </xdr:to>
    <xdr:pic>
      <xdr:nvPicPr>
        <xdr:cNvPr id="2" name="Picture 1" descr="Demographics_QQ_9_14_5CL_1-1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r="15279" b="23199"/>
        <a:stretch>
          <a:fillRect/>
        </a:stretch>
      </xdr:blipFill>
      <xdr:spPr>
        <a:xfrm>
          <a:off x="7620" y="1624852"/>
          <a:ext cx="6591300" cy="77325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45720</xdr:colOff>
      <xdr:row>2</xdr:row>
      <xdr:rowOff>76201</xdr:rowOff>
    </xdr:from>
    <xdr:to>
      <xdr:col>34</xdr:col>
      <xdr:colOff>289560</xdr:colOff>
      <xdr:row>53</xdr:row>
      <xdr:rowOff>45720</xdr:rowOff>
    </xdr:to>
    <xdr:pic>
      <xdr:nvPicPr>
        <xdr:cNvPr id="4" name="Picture 3" descr="Employment_QQ_9_14_5CL_1-2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r="6415" b="11063"/>
        <a:stretch>
          <a:fillRect/>
        </a:stretch>
      </xdr:blipFill>
      <xdr:spPr>
        <a:xfrm>
          <a:off x="13456920" y="441961"/>
          <a:ext cx="7559040" cy="9296399"/>
        </a:xfrm>
        <a:prstGeom prst="rect">
          <a:avLst/>
        </a:prstGeom>
      </xdr:spPr>
    </xdr:pic>
    <xdr:clientData/>
  </xdr:twoCellAnchor>
  <xdr:twoCellAnchor editAs="oneCell">
    <xdr:from>
      <xdr:col>10</xdr:col>
      <xdr:colOff>532014</xdr:colOff>
      <xdr:row>1</xdr:row>
      <xdr:rowOff>15241</xdr:rowOff>
    </xdr:from>
    <xdr:to>
      <xdr:col>24</xdr:col>
      <xdr:colOff>45718</xdr:colOff>
      <xdr:row>53</xdr:row>
      <xdr:rowOff>121920</xdr:rowOff>
    </xdr:to>
    <xdr:pic>
      <xdr:nvPicPr>
        <xdr:cNvPr id="3" name="Picture 2" descr="Employment_QQ_9_14_5CL_1-1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b="7669"/>
        <a:stretch>
          <a:fillRect/>
        </a:stretch>
      </xdr:blipFill>
      <xdr:spPr>
        <a:xfrm>
          <a:off x="6628014" y="198121"/>
          <a:ext cx="8048104" cy="9616439"/>
        </a:xfrm>
        <a:prstGeom prst="rect">
          <a:avLst/>
        </a:prstGeom>
      </xdr:spPr>
    </xdr:pic>
    <xdr:clientData/>
  </xdr:twoCellAnchor>
  <xdr:twoCellAnchor editAs="oneCell">
    <xdr:from>
      <xdr:col>0</xdr:col>
      <xdr:colOff>312420</xdr:colOff>
      <xdr:row>11</xdr:row>
      <xdr:rowOff>60960</xdr:rowOff>
    </xdr:from>
    <xdr:to>
      <xdr:col>11</xdr:col>
      <xdr:colOff>15240</xdr:colOff>
      <xdr:row>52</xdr:row>
      <xdr:rowOff>99060</xdr:rowOff>
    </xdr:to>
    <xdr:pic>
      <xdr:nvPicPr>
        <xdr:cNvPr id="2" name="Picture 1" descr="Demographics_QQ_9_14_5CL_1-1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2480" r="17629" b="22669"/>
        <a:stretch>
          <a:fillRect/>
        </a:stretch>
      </xdr:blipFill>
      <xdr:spPr>
        <a:xfrm>
          <a:off x="312420" y="2072640"/>
          <a:ext cx="6408420" cy="75361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99060</xdr:colOff>
      <xdr:row>1</xdr:row>
      <xdr:rowOff>129541</xdr:rowOff>
    </xdr:from>
    <xdr:to>
      <xdr:col>33</xdr:col>
      <xdr:colOff>434340</xdr:colOff>
      <xdr:row>52</xdr:row>
      <xdr:rowOff>152400</xdr:rowOff>
    </xdr:to>
    <xdr:pic>
      <xdr:nvPicPr>
        <xdr:cNvPr id="4" name="Picture 3" descr="Employment_QQ_9_14_5CL_1-2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5472" r="7358" b="10553"/>
        <a:stretch>
          <a:fillRect/>
        </a:stretch>
      </xdr:blipFill>
      <xdr:spPr>
        <a:xfrm>
          <a:off x="13510260" y="312421"/>
          <a:ext cx="7040880" cy="9349739"/>
        </a:xfrm>
        <a:prstGeom prst="rect">
          <a:avLst/>
        </a:prstGeom>
      </xdr:spPr>
    </xdr:pic>
    <xdr:clientData/>
  </xdr:twoCellAnchor>
  <xdr:twoCellAnchor editAs="oneCell">
    <xdr:from>
      <xdr:col>10</xdr:col>
      <xdr:colOff>358140</xdr:colOff>
      <xdr:row>1</xdr:row>
      <xdr:rowOff>38101</xdr:rowOff>
    </xdr:from>
    <xdr:to>
      <xdr:col>21</xdr:col>
      <xdr:colOff>556260</xdr:colOff>
      <xdr:row>53</xdr:row>
      <xdr:rowOff>152400</xdr:rowOff>
    </xdr:to>
    <xdr:pic>
      <xdr:nvPicPr>
        <xdr:cNvPr id="3" name="Picture 2" descr="Employment_QQ_9_14_5CL_1-1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3994" r="10225" b="7596"/>
        <a:stretch>
          <a:fillRect/>
        </a:stretch>
      </xdr:blipFill>
      <xdr:spPr>
        <a:xfrm>
          <a:off x="6454140" y="220981"/>
          <a:ext cx="6903720" cy="9624059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10</xdr:row>
      <xdr:rowOff>53340</xdr:rowOff>
    </xdr:from>
    <xdr:to>
      <xdr:col>10</xdr:col>
      <xdr:colOff>434340</xdr:colOff>
      <xdr:row>51</xdr:row>
      <xdr:rowOff>152400</xdr:rowOff>
    </xdr:to>
    <xdr:pic>
      <xdr:nvPicPr>
        <xdr:cNvPr id="2" name="Picture 1" descr="Demographics_QQ_9_14_5CL_1-1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3691" r="18217" b="20853"/>
        <a:stretch>
          <a:fillRect/>
        </a:stretch>
      </xdr:blipFill>
      <xdr:spPr>
        <a:xfrm>
          <a:off x="167640" y="1882140"/>
          <a:ext cx="6362700" cy="7597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85"/>
  <sheetViews>
    <sheetView tabSelected="1" workbookViewId="0">
      <selection activeCell="X38" sqref="X38"/>
    </sheetView>
  </sheetViews>
  <sheetFormatPr defaultRowHeight="14.4"/>
  <cols>
    <col min="2" max="2" width="51.33203125" customWidth="1"/>
    <col min="7" max="11" width="8.88671875" style="1"/>
    <col min="13" max="17" width="8.88671875" style="1"/>
  </cols>
  <sheetData>
    <row r="1" spans="1:17">
      <c r="B1" s="6" t="s">
        <v>52</v>
      </c>
    </row>
    <row r="3" spans="1:17" s="3" customFormat="1">
      <c r="C3" s="3" t="s">
        <v>50</v>
      </c>
      <c r="D3" s="3" t="s">
        <v>1</v>
      </c>
      <c r="E3" s="3" t="s">
        <v>51</v>
      </c>
      <c r="G3" s="4">
        <v>1</v>
      </c>
      <c r="H3" s="4">
        <v>2</v>
      </c>
      <c r="I3" s="4">
        <v>3</v>
      </c>
      <c r="J3" s="4">
        <v>4</v>
      </c>
      <c r="K3" s="4">
        <v>5</v>
      </c>
      <c r="M3" s="4">
        <v>1</v>
      </c>
      <c r="N3" s="4">
        <v>2</v>
      </c>
      <c r="O3" s="4">
        <v>3</v>
      </c>
      <c r="P3" s="4">
        <v>4</v>
      </c>
      <c r="Q3" s="4">
        <v>5</v>
      </c>
    </row>
    <row r="4" spans="1:17">
      <c r="A4" t="s">
        <v>89</v>
      </c>
      <c r="B4" t="s">
        <v>0</v>
      </c>
      <c r="C4" t="s">
        <v>2</v>
      </c>
      <c r="D4" t="s">
        <v>3</v>
      </c>
      <c r="G4" s="2" t="str">
        <f>IF(ISNUMBER(SEARCH(1,C4)), "TRUE","")</f>
        <v>TRUE</v>
      </c>
      <c r="H4" s="2" t="str">
        <f>IF(ISNUMBER(SEARCH(2,C4)), "TRUE","")</f>
        <v/>
      </c>
      <c r="I4" s="2" t="str">
        <f>IF(ISNUMBER(SEARCH(3,C4)), "TRUE","")</f>
        <v/>
      </c>
      <c r="J4" s="2" t="str">
        <f>IF(ISNUMBER(SEARCH(4,C4)), "TRUE","")</f>
        <v/>
      </c>
      <c r="K4" s="2" t="str">
        <f>IF(ISNUMBER(SEARCH(5,C4)), "TRUE","")</f>
        <v>TRUE</v>
      </c>
      <c r="M4" s="2" t="str">
        <f>IF(ISNUMBER(SEARCH(1,E4)), "FALSE","")</f>
        <v/>
      </c>
      <c r="N4" s="2" t="str">
        <f>IF(ISNUMBER(SEARCH(2,E4)), "FALSE","")</f>
        <v/>
      </c>
      <c r="O4" s="2" t="str">
        <f>IF(ISNUMBER(SEARCH(3,E4)), "FALSE","")</f>
        <v/>
      </c>
      <c r="P4" s="2" t="str">
        <f>IF(ISNUMBER(SEARCH(4,E4)), "FALSE","")</f>
        <v/>
      </c>
      <c r="Q4" s="2" t="str">
        <f>IF(ISNUMBER(SEARCH(5,E4)), "FALSE","")</f>
        <v/>
      </c>
    </row>
    <row r="5" spans="1:17">
      <c r="A5" t="s">
        <v>90</v>
      </c>
      <c r="B5" t="s">
        <v>4</v>
      </c>
      <c r="C5">
        <v>1</v>
      </c>
      <c r="D5" t="s">
        <v>13</v>
      </c>
      <c r="E5">
        <v>3</v>
      </c>
      <c r="G5" s="2" t="str">
        <f t="shared" ref="G5:G37" si="0">IF(ISNUMBER(SEARCH(1,C5)), "TRUE","")</f>
        <v>TRUE</v>
      </c>
      <c r="H5" s="2" t="str">
        <f t="shared" ref="H5:H37" si="1">IF(ISNUMBER(SEARCH(2,C5)), "TRUE","")</f>
        <v/>
      </c>
      <c r="I5" s="2" t="str">
        <f t="shared" ref="I5:I37" si="2">IF(ISNUMBER(SEARCH(3,C5)), "TRUE","")</f>
        <v/>
      </c>
      <c r="J5" s="2" t="str">
        <f t="shared" ref="J5:J37" si="3">IF(ISNUMBER(SEARCH(4,C5)), "TRUE","")</f>
        <v/>
      </c>
      <c r="K5" s="2" t="str">
        <f t="shared" ref="K5:K37" si="4">IF(ISNUMBER(SEARCH(5,C5)), "TRUE","")</f>
        <v/>
      </c>
      <c r="M5" s="2" t="str">
        <f t="shared" ref="M5:M36" si="5">IF(ISNUMBER(SEARCH(1,E5)), "FALSE","")</f>
        <v/>
      </c>
      <c r="N5" s="2" t="str">
        <f t="shared" ref="N5:N37" si="6">IF(ISNUMBER(SEARCH(2,E5)), "FALSE","")</f>
        <v/>
      </c>
      <c r="O5" s="2" t="str">
        <f t="shared" ref="O5:O37" si="7">IF(ISNUMBER(SEARCH(3,E5)), "FALSE","")</f>
        <v>FALSE</v>
      </c>
      <c r="P5" s="2" t="str">
        <f t="shared" ref="P5:P37" si="8">IF(ISNUMBER(SEARCH(4,E5)), "FALSE","")</f>
        <v/>
      </c>
      <c r="Q5" s="2" t="str">
        <f t="shared" ref="Q5:Q38" si="9">IF(ISNUMBER(SEARCH(5,E5)), "FALSE","")</f>
        <v/>
      </c>
    </row>
    <row r="6" spans="1:17">
      <c r="A6" t="s">
        <v>91</v>
      </c>
      <c r="B6" t="s">
        <v>5</v>
      </c>
      <c r="D6" t="s">
        <v>3</v>
      </c>
      <c r="E6" t="s">
        <v>2</v>
      </c>
      <c r="G6" s="2" t="str">
        <f t="shared" si="0"/>
        <v/>
      </c>
      <c r="H6" s="2" t="str">
        <f t="shared" si="1"/>
        <v/>
      </c>
      <c r="I6" s="2" t="str">
        <f t="shared" si="2"/>
        <v/>
      </c>
      <c r="J6" s="2" t="str">
        <f t="shared" si="3"/>
        <v/>
      </c>
      <c r="K6" s="2" t="str">
        <f t="shared" si="4"/>
        <v/>
      </c>
      <c r="M6" s="2" t="str">
        <f t="shared" si="5"/>
        <v>FALSE</v>
      </c>
      <c r="N6" s="2" t="str">
        <f t="shared" si="6"/>
        <v/>
      </c>
      <c r="O6" s="2" t="str">
        <f t="shared" si="7"/>
        <v/>
      </c>
      <c r="P6" s="2" t="str">
        <f t="shared" si="8"/>
        <v/>
      </c>
      <c r="Q6" s="2" t="str">
        <f t="shared" si="9"/>
        <v>FALSE</v>
      </c>
    </row>
    <row r="7" spans="1:17">
      <c r="A7" t="s">
        <v>92</v>
      </c>
      <c r="B7" t="s">
        <v>7</v>
      </c>
      <c r="C7" t="s">
        <v>9</v>
      </c>
      <c r="G7" s="2" t="str">
        <f t="shared" si="0"/>
        <v>TRUE</v>
      </c>
      <c r="H7" s="2" t="str">
        <f t="shared" si="1"/>
        <v>TRUE</v>
      </c>
      <c r="I7" s="2" t="str">
        <f t="shared" si="2"/>
        <v>TRUE</v>
      </c>
      <c r="J7" s="2" t="str">
        <f t="shared" si="3"/>
        <v>TRUE</v>
      </c>
      <c r="K7" s="2" t="str">
        <f t="shared" si="4"/>
        <v>TRUE</v>
      </c>
      <c r="M7" s="2" t="str">
        <f t="shared" si="5"/>
        <v/>
      </c>
      <c r="N7" s="2" t="str">
        <f t="shared" si="6"/>
        <v/>
      </c>
      <c r="O7" s="2" t="str">
        <f t="shared" si="7"/>
        <v/>
      </c>
      <c r="P7" s="2" t="str">
        <f t="shared" si="8"/>
        <v/>
      </c>
      <c r="Q7" s="2" t="str">
        <f t="shared" si="9"/>
        <v/>
      </c>
    </row>
    <row r="8" spans="1:17">
      <c r="A8" t="s">
        <v>93</v>
      </c>
      <c r="B8" t="s">
        <v>60</v>
      </c>
      <c r="C8" t="s">
        <v>9</v>
      </c>
      <c r="G8" s="2" t="str">
        <f t="shared" si="0"/>
        <v>TRUE</v>
      </c>
      <c r="H8" s="2" t="str">
        <f t="shared" si="1"/>
        <v>TRUE</v>
      </c>
      <c r="I8" s="2" t="str">
        <f t="shared" si="2"/>
        <v>TRUE</v>
      </c>
      <c r="J8" s="2" t="str">
        <f t="shared" si="3"/>
        <v>TRUE</v>
      </c>
      <c r="K8" s="2" t="str">
        <f t="shared" si="4"/>
        <v>TRUE</v>
      </c>
      <c r="M8" s="2" t="str">
        <f t="shared" si="5"/>
        <v/>
      </c>
      <c r="N8" s="2" t="str">
        <f t="shared" si="6"/>
        <v/>
      </c>
      <c r="O8" s="2" t="str">
        <f t="shared" si="7"/>
        <v/>
      </c>
      <c r="P8" s="2" t="str">
        <f t="shared" si="8"/>
        <v/>
      </c>
      <c r="Q8" s="2" t="str">
        <f t="shared" si="9"/>
        <v/>
      </c>
    </row>
    <row r="9" spans="1:17">
      <c r="A9" s="7" t="s">
        <v>94</v>
      </c>
      <c r="B9" t="s">
        <v>97</v>
      </c>
      <c r="C9" s="8" t="s">
        <v>9</v>
      </c>
      <c r="G9" s="2" t="str">
        <f t="shared" ref="G9" si="10">IF(ISNUMBER(SEARCH(1,C9)), "TRUE","")</f>
        <v>TRUE</v>
      </c>
      <c r="H9" s="2" t="str">
        <f t="shared" ref="H9" si="11">IF(ISNUMBER(SEARCH(2,C9)), "TRUE","")</f>
        <v>TRUE</v>
      </c>
      <c r="I9" s="2" t="str">
        <f t="shared" ref="I9" si="12">IF(ISNUMBER(SEARCH(3,C9)), "TRUE","")</f>
        <v>TRUE</v>
      </c>
      <c r="J9" s="2" t="str">
        <f t="shared" ref="J9" si="13">IF(ISNUMBER(SEARCH(4,C9)), "TRUE","")</f>
        <v>TRUE</v>
      </c>
      <c r="K9" s="2" t="str">
        <f t="shared" ref="K9" si="14">IF(ISNUMBER(SEARCH(5,C9)), "TRUE","")</f>
        <v>TRUE</v>
      </c>
      <c r="L9" s="8"/>
      <c r="M9" s="2" t="str">
        <f t="shared" ref="M9" si="15">IF(ISNUMBER(SEARCH(1,E9)), "FALSE","")</f>
        <v/>
      </c>
      <c r="N9" s="2" t="str">
        <f t="shared" ref="N9" si="16">IF(ISNUMBER(SEARCH(2,E9)), "FALSE","")</f>
        <v/>
      </c>
      <c r="O9" s="2" t="str">
        <f t="shared" ref="O9" si="17">IF(ISNUMBER(SEARCH(3,E9)), "FALSE","")</f>
        <v/>
      </c>
      <c r="P9" s="2" t="str">
        <f t="shared" ref="P9" si="18">IF(ISNUMBER(SEARCH(4,E9)), "FALSE","")</f>
        <v/>
      </c>
      <c r="Q9" s="2" t="str">
        <f t="shared" ref="Q9" si="19">IF(ISNUMBER(SEARCH(5,E9)), "FALSE","")</f>
        <v/>
      </c>
    </row>
    <row r="10" spans="1:17">
      <c r="A10" s="7" t="s">
        <v>95</v>
      </c>
      <c r="B10" t="s">
        <v>10</v>
      </c>
      <c r="C10" t="s">
        <v>6</v>
      </c>
      <c r="D10" t="s">
        <v>11</v>
      </c>
      <c r="G10" s="2" t="str">
        <f t="shared" si="0"/>
        <v/>
      </c>
      <c r="H10" s="2" t="str">
        <f t="shared" si="1"/>
        <v>TRUE</v>
      </c>
      <c r="I10" s="2" t="str">
        <f t="shared" si="2"/>
        <v>TRUE</v>
      </c>
      <c r="J10" s="2" t="str">
        <f t="shared" si="3"/>
        <v/>
      </c>
      <c r="K10" s="2" t="str">
        <f t="shared" si="4"/>
        <v/>
      </c>
      <c r="M10" s="2" t="str">
        <f t="shared" si="5"/>
        <v/>
      </c>
      <c r="N10" s="2" t="str">
        <f t="shared" si="6"/>
        <v/>
      </c>
      <c r="O10" s="2" t="str">
        <f t="shared" si="7"/>
        <v/>
      </c>
      <c r="P10" s="2" t="str">
        <f t="shared" si="8"/>
        <v/>
      </c>
      <c r="Q10" s="2" t="str">
        <f t="shared" si="9"/>
        <v/>
      </c>
    </row>
    <row r="11" spans="1:17">
      <c r="G11" s="2" t="str">
        <f t="shared" si="0"/>
        <v/>
      </c>
      <c r="H11" s="2" t="str">
        <f t="shared" si="1"/>
        <v/>
      </c>
      <c r="I11" s="2" t="str">
        <f t="shared" si="2"/>
        <v/>
      </c>
      <c r="J11" s="2" t="str">
        <f t="shared" si="3"/>
        <v/>
      </c>
      <c r="K11" s="2" t="str">
        <f t="shared" si="4"/>
        <v/>
      </c>
      <c r="M11" s="2" t="str">
        <f t="shared" si="5"/>
        <v/>
      </c>
      <c r="N11" s="2" t="str">
        <f t="shared" si="6"/>
        <v/>
      </c>
      <c r="O11" s="2" t="str">
        <f t="shared" si="7"/>
        <v/>
      </c>
      <c r="P11" s="2" t="str">
        <f t="shared" si="8"/>
        <v/>
      </c>
      <c r="Q11" s="2" t="str">
        <f t="shared" si="9"/>
        <v/>
      </c>
    </row>
    <row r="12" spans="1:17">
      <c r="A12" t="s">
        <v>61</v>
      </c>
      <c r="B12" t="s">
        <v>12</v>
      </c>
      <c r="C12" t="s">
        <v>40</v>
      </c>
      <c r="D12">
        <v>3</v>
      </c>
      <c r="E12">
        <v>5</v>
      </c>
      <c r="G12" s="2" t="str">
        <f t="shared" si="0"/>
        <v>TRUE</v>
      </c>
      <c r="H12" s="2" t="str">
        <f t="shared" si="1"/>
        <v>TRUE</v>
      </c>
      <c r="I12" s="2" t="str">
        <f t="shared" si="2"/>
        <v/>
      </c>
      <c r="J12" s="2" t="str">
        <f t="shared" si="3"/>
        <v>TRUE</v>
      </c>
      <c r="K12" s="2" t="str">
        <f t="shared" si="4"/>
        <v/>
      </c>
      <c r="M12" s="2" t="str">
        <f t="shared" si="5"/>
        <v/>
      </c>
      <c r="N12" s="2" t="str">
        <f t="shared" si="6"/>
        <v/>
      </c>
      <c r="O12" s="2" t="str">
        <f t="shared" si="7"/>
        <v/>
      </c>
      <c r="P12" s="2" t="str">
        <f t="shared" si="8"/>
        <v/>
      </c>
      <c r="Q12" s="2" t="str">
        <f t="shared" si="9"/>
        <v>FALSE</v>
      </c>
    </row>
    <row r="13" spans="1:17" s="8" customFormat="1">
      <c r="A13" s="8" t="s">
        <v>67</v>
      </c>
      <c r="B13" t="s">
        <v>127</v>
      </c>
      <c r="C13" t="s">
        <v>9</v>
      </c>
      <c r="G13" s="2" t="str">
        <f t="shared" ref="G13" si="20">IF(ISNUMBER(SEARCH(1,C13)), "TRUE","")</f>
        <v>TRUE</v>
      </c>
      <c r="H13" s="2" t="str">
        <f t="shared" ref="H13" si="21">IF(ISNUMBER(SEARCH(2,C13)), "TRUE","")</f>
        <v>TRUE</v>
      </c>
      <c r="I13" s="2" t="str">
        <f t="shared" ref="I13" si="22">IF(ISNUMBER(SEARCH(3,C13)), "TRUE","")</f>
        <v>TRUE</v>
      </c>
      <c r="J13" s="2" t="str">
        <f t="shared" ref="J13" si="23">IF(ISNUMBER(SEARCH(4,C13)), "TRUE","")</f>
        <v>TRUE</v>
      </c>
      <c r="K13" s="2" t="str">
        <f t="shared" ref="K13" si="24">IF(ISNUMBER(SEARCH(5,C13)), "TRUE","")</f>
        <v>TRUE</v>
      </c>
      <c r="M13" s="2" t="str">
        <f t="shared" ref="M13" si="25">IF(ISNUMBER(SEARCH(1,E13)), "FALSE","")</f>
        <v/>
      </c>
      <c r="N13" s="2" t="str">
        <f t="shared" ref="N13" si="26">IF(ISNUMBER(SEARCH(2,E13)), "FALSE","")</f>
        <v/>
      </c>
      <c r="O13" s="2" t="str">
        <f t="shared" ref="O13" si="27">IF(ISNUMBER(SEARCH(3,E13)), "FALSE","")</f>
        <v/>
      </c>
      <c r="P13" s="2" t="str">
        <f t="shared" ref="P13" si="28">IF(ISNUMBER(SEARCH(4,E13)), "FALSE","")</f>
        <v/>
      </c>
      <c r="Q13" s="2" t="str">
        <f t="shared" ref="Q13" si="29">IF(ISNUMBER(SEARCH(5,E13)), "FALSE","")</f>
        <v/>
      </c>
    </row>
    <row r="14" spans="1:17">
      <c r="A14" s="8" t="s">
        <v>68</v>
      </c>
      <c r="B14" t="s">
        <v>14</v>
      </c>
      <c r="C14" s="8" t="s">
        <v>9</v>
      </c>
      <c r="G14" s="2" t="str">
        <f t="shared" si="0"/>
        <v>TRUE</v>
      </c>
      <c r="H14" s="2" t="str">
        <f t="shared" si="1"/>
        <v>TRUE</v>
      </c>
      <c r="I14" s="2" t="str">
        <f t="shared" si="2"/>
        <v>TRUE</v>
      </c>
      <c r="J14" s="2" t="str">
        <f t="shared" si="3"/>
        <v>TRUE</v>
      </c>
      <c r="K14" s="2" t="str">
        <f t="shared" si="4"/>
        <v>TRUE</v>
      </c>
      <c r="M14" s="2" t="str">
        <f t="shared" si="5"/>
        <v/>
      </c>
      <c r="N14" s="2" t="str">
        <f t="shared" si="6"/>
        <v/>
      </c>
      <c r="O14" s="2" t="str">
        <f t="shared" si="7"/>
        <v/>
      </c>
      <c r="P14" s="2" t="str">
        <f t="shared" si="8"/>
        <v/>
      </c>
      <c r="Q14" s="2" t="str">
        <f t="shared" si="9"/>
        <v/>
      </c>
    </row>
    <row r="15" spans="1:17">
      <c r="A15" s="8" t="s">
        <v>69</v>
      </c>
      <c r="B15" t="s">
        <v>16</v>
      </c>
      <c r="C15" t="s">
        <v>17</v>
      </c>
      <c r="D15" t="s">
        <v>18</v>
      </c>
      <c r="G15" s="2" t="str">
        <f t="shared" si="0"/>
        <v/>
      </c>
      <c r="H15" s="2" t="str">
        <f t="shared" si="1"/>
        <v/>
      </c>
      <c r="I15" s="2" t="str">
        <f t="shared" si="2"/>
        <v/>
      </c>
      <c r="J15" s="2" t="str">
        <f t="shared" si="3"/>
        <v>TRUE</v>
      </c>
      <c r="K15" s="2" t="str">
        <f t="shared" si="4"/>
        <v>TRUE</v>
      </c>
      <c r="M15" s="2" t="str">
        <f t="shared" si="5"/>
        <v/>
      </c>
      <c r="N15" s="2" t="str">
        <f t="shared" si="6"/>
        <v/>
      </c>
      <c r="O15" s="2" t="str">
        <f t="shared" si="7"/>
        <v/>
      </c>
      <c r="P15" s="2" t="str">
        <f t="shared" si="8"/>
        <v/>
      </c>
      <c r="Q15" s="2" t="str">
        <f t="shared" si="9"/>
        <v/>
      </c>
    </row>
    <row r="16" spans="1:17">
      <c r="A16" s="8" t="s">
        <v>70</v>
      </c>
      <c r="B16" t="s">
        <v>19</v>
      </c>
      <c r="E16" s="8" t="s">
        <v>9</v>
      </c>
      <c r="G16" s="2" t="str">
        <f t="shared" si="0"/>
        <v/>
      </c>
      <c r="H16" s="2" t="str">
        <f t="shared" si="1"/>
        <v/>
      </c>
      <c r="I16" s="2" t="str">
        <f t="shared" si="2"/>
        <v/>
      </c>
      <c r="J16" s="2" t="str">
        <f t="shared" si="3"/>
        <v/>
      </c>
      <c r="K16" s="2" t="str">
        <f t="shared" si="4"/>
        <v/>
      </c>
      <c r="M16" s="2" t="str">
        <f t="shared" si="5"/>
        <v>FALSE</v>
      </c>
      <c r="N16" s="2" t="str">
        <f t="shared" si="6"/>
        <v>FALSE</v>
      </c>
      <c r="O16" s="2" t="str">
        <f t="shared" si="7"/>
        <v>FALSE</v>
      </c>
      <c r="P16" s="2" t="str">
        <f t="shared" si="8"/>
        <v>FALSE</v>
      </c>
      <c r="Q16" s="2" t="str">
        <f t="shared" si="9"/>
        <v>FALSE</v>
      </c>
    </row>
    <row r="17" spans="1:17">
      <c r="G17" s="2" t="str">
        <f t="shared" si="0"/>
        <v/>
      </c>
      <c r="H17" s="2" t="str">
        <f t="shared" si="1"/>
        <v/>
      </c>
      <c r="I17" s="2" t="str">
        <f t="shared" si="2"/>
        <v/>
      </c>
      <c r="J17" s="2" t="str">
        <f t="shared" si="3"/>
        <v/>
      </c>
      <c r="K17" s="2" t="str">
        <f t="shared" si="4"/>
        <v/>
      </c>
      <c r="M17" s="2" t="str">
        <f t="shared" si="5"/>
        <v/>
      </c>
      <c r="N17" s="2" t="str">
        <f t="shared" si="6"/>
        <v/>
      </c>
      <c r="O17" s="2" t="str">
        <f t="shared" si="7"/>
        <v/>
      </c>
      <c r="P17" s="2" t="str">
        <f t="shared" si="8"/>
        <v/>
      </c>
      <c r="Q17" s="2" t="str">
        <f t="shared" si="9"/>
        <v/>
      </c>
    </row>
    <row r="18" spans="1:17">
      <c r="A18" t="s">
        <v>71</v>
      </c>
      <c r="B18" t="s">
        <v>20</v>
      </c>
      <c r="D18">
        <v>2</v>
      </c>
      <c r="E18" t="s">
        <v>21</v>
      </c>
      <c r="G18" s="2" t="str">
        <f t="shared" si="0"/>
        <v/>
      </c>
      <c r="H18" s="2" t="str">
        <f t="shared" si="1"/>
        <v/>
      </c>
      <c r="I18" s="2" t="str">
        <f t="shared" si="2"/>
        <v/>
      </c>
      <c r="J18" s="2" t="str">
        <f t="shared" si="3"/>
        <v/>
      </c>
      <c r="K18" s="2" t="str">
        <f t="shared" si="4"/>
        <v/>
      </c>
      <c r="M18" s="2" t="str">
        <f t="shared" si="5"/>
        <v>FALSE</v>
      </c>
      <c r="N18" s="2" t="str">
        <f t="shared" si="6"/>
        <v/>
      </c>
      <c r="O18" s="2" t="str">
        <f t="shared" si="7"/>
        <v>FALSE</v>
      </c>
      <c r="P18" s="2" t="str">
        <f t="shared" si="8"/>
        <v>FALSE</v>
      </c>
      <c r="Q18" s="2" t="str">
        <f t="shared" si="9"/>
        <v>FALSE</v>
      </c>
    </row>
    <row r="19" spans="1:17">
      <c r="A19" s="8" t="s">
        <v>72</v>
      </c>
      <c r="B19" t="s">
        <v>22</v>
      </c>
      <c r="C19" t="s">
        <v>9</v>
      </c>
      <c r="G19" s="2" t="str">
        <f t="shared" si="0"/>
        <v>TRUE</v>
      </c>
      <c r="H19" s="2" t="str">
        <f t="shared" si="1"/>
        <v>TRUE</v>
      </c>
      <c r="I19" s="2" t="str">
        <f t="shared" si="2"/>
        <v>TRUE</v>
      </c>
      <c r="J19" s="2" t="str">
        <f t="shared" si="3"/>
        <v>TRUE</v>
      </c>
      <c r="K19" s="2" t="str">
        <f t="shared" si="4"/>
        <v>TRUE</v>
      </c>
      <c r="M19" s="2" t="str">
        <f t="shared" si="5"/>
        <v/>
      </c>
      <c r="N19" s="2" t="str">
        <f t="shared" si="6"/>
        <v/>
      </c>
      <c r="O19" s="2" t="str">
        <f t="shared" si="7"/>
        <v/>
      </c>
      <c r="P19" s="2" t="str">
        <f t="shared" si="8"/>
        <v/>
      </c>
      <c r="Q19" s="2" t="str">
        <f t="shared" si="9"/>
        <v/>
      </c>
    </row>
    <row r="20" spans="1:17">
      <c r="A20" s="8" t="s">
        <v>73</v>
      </c>
      <c r="B20" t="s">
        <v>23</v>
      </c>
      <c r="C20" t="s">
        <v>3</v>
      </c>
      <c r="D20" t="s">
        <v>2</v>
      </c>
      <c r="G20" s="2" t="str">
        <f t="shared" si="0"/>
        <v/>
      </c>
      <c r="H20" s="2" t="str">
        <f t="shared" si="1"/>
        <v>TRUE</v>
      </c>
      <c r="I20" s="2" t="str">
        <f t="shared" si="2"/>
        <v>TRUE</v>
      </c>
      <c r="J20" s="2" t="str">
        <f t="shared" si="3"/>
        <v>TRUE</v>
      </c>
      <c r="K20" s="2" t="str">
        <f t="shared" si="4"/>
        <v/>
      </c>
      <c r="M20" s="2" t="str">
        <f t="shared" si="5"/>
        <v/>
      </c>
      <c r="N20" s="2" t="str">
        <f t="shared" si="6"/>
        <v/>
      </c>
      <c r="O20" s="2" t="str">
        <f t="shared" si="7"/>
        <v/>
      </c>
      <c r="P20" s="2" t="str">
        <f t="shared" si="8"/>
        <v/>
      </c>
      <c r="Q20" s="2" t="str">
        <f t="shared" si="9"/>
        <v/>
      </c>
    </row>
    <row r="21" spans="1:17">
      <c r="A21" s="8" t="s">
        <v>74</v>
      </c>
      <c r="B21" t="s">
        <v>25</v>
      </c>
      <c r="C21" t="s">
        <v>21</v>
      </c>
      <c r="D21">
        <v>2</v>
      </c>
      <c r="G21" s="2" t="str">
        <f t="shared" si="0"/>
        <v>TRUE</v>
      </c>
      <c r="H21" s="2" t="str">
        <f t="shared" si="1"/>
        <v/>
      </c>
      <c r="I21" s="2" t="str">
        <f t="shared" si="2"/>
        <v>TRUE</v>
      </c>
      <c r="J21" s="2" t="str">
        <f t="shared" si="3"/>
        <v>TRUE</v>
      </c>
      <c r="K21" s="2" t="str">
        <f t="shared" si="4"/>
        <v>TRUE</v>
      </c>
      <c r="M21" s="2" t="str">
        <f t="shared" si="5"/>
        <v/>
      </c>
      <c r="N21" s="2" t="str">
        <f t="shared" si="6"/>
        <v/>
      </c>
      <c r="O21" s="2" t="str">
        <f t="shared" si="7"/>
        <v/>
      </c>
      <c r="P21" s="2" t="str">
        <f t="shared" si="8"/>
        <v/>
      </c>
      <c r="Q21" s="2" t="str">
        <f t="shared" si="9"/>
        <v/>
      </c>
    </row>
    <row r="22" spans="1:17">
      <c r="A22" s="8" t="s">
        <v>75</v>
      </c>
      <c r="B22" t="s">
        <v>26</v>
      </c>
      <c r="C22">
        <v>2</v>
      </c>
      <c r="E22" t="s">
        <v>21</v>
      </c>
      <c r="G22" s="2" t="str">
        <f t="shared" si="0"/>
        <v/>
      </c>
      <c r="H22" s="2" t="str">
        <f t="shared" si="1"/>
        <v>TRUE</v>
      </c>
      <c r="I22" s="2" t="str">
        <f t="shared" si="2"/>
        <v/>
      </c>
      <c r="J22" s="2" t="str">
        <f t="shared" si="3"/>
        <v/>
      </c>
      <c r="K22" s="2" t="str">
        <f t="shared" si="4"/>
        <v/>
      </c>
      <c r="M22" s="2" t="str">
        <f t="shared" si="5"/>
        <v>FALSE</v>
      </c>
      <c r="N22" s="2" t="str">
        <f t="shared" si="6"/>
        <v/>
      </c>
      <c r="O22" s="2" t="str">
        <f t="shared" si="7"/>
        <v>FALSE</v>
      </c>
      <c r="P22" s="2" t="str">
        <f t="shared" si="8"/>
        <v>FALSE</v>
      </c>
      <c r="Q22" s="2" t="str">
        <f t="shared" si="9"/>
        <v>FALSE</v>
      </c>
    </row>
    <row r="23" spans="1:17">
      <c r="A23" s="8" t="s">
        <v>76</v>
      </c>
      <c r="B23" t="s">
        <v>59</v>
      </c>
      <c r="C23" t="s">
        <v>15</v>
      </c>
      <c r="D23">
        <v>5</v>
      </c>
      <c r="G23" s="2" t="str">
        <f t="shared" si="0"/>
        <v>TRUE</v>
      </c>
      <c r="H23" s="2" t="str">
        <f t="shared" si="1"/>
        <v>TRUE</v>
      </c>
      <c r="I23" s="2" t="str">
        <f t="shared" si="2"/>
        <v>TRUE</v>
      </c>
      <c r="J23" s="2" t="str">
        <f t="shared" si="3"/>
        <v>TRUE</v>
      </c>
      <c r="K23" s="2" t="str">
        <f t="shared" si="4"/>
        <v/>
      </c>
      <c r="M23" s="2" t="str">
        <f t="shared" si="5"/>
        <v/>
      </c>
      <c r="N23" s="2" t="str">
        <f t="shared" si="6"/>
        <v/>
      </c>
      <c r="O23" s="2" t="str">
        <f t="shared" si="7"/>
        <v/>
      </c>
      <c r="P23" s="2" t="str">
        <f t="shared" si="8"/>
        <v/>
      </c>
      <c r="Q23" s="2" t="str">
        <f t="shared" si="9"/>
        <v/>
      </c>
    </row>
    <row r="24" spans="1:17">
      <c r="A24" s="8" t="s">
        <v>77</v>
      </c>
      <c r="B24" t="s">
        <v>27</v>
      </c>
      <c r="C24" t="s">
        <v>13</v>
      </c>
      <c r="D24" t="s">
        <v>24</v>
      </c>
      <c r="G24" s="2" t="str">
        <f t="shared" si="0"/>
        <v/>
      </c>
      <c r="H24" s="2" t="str">
        <f t="shared" si="1"/>
        <v>TRUE</v>
      </c>
      <c r="I24" s="2" t="str">
        <f t="shared" si="2"/>
        <v/>
      </c>
      <c r="J24" s="2" t="str">
        <f t="shared" si="3"/>
        <v>TRUE</v>
      </c>
      <c r="K24" s="2" t="str">
        <f t="shared" si="4"/>
        <v/>
      </c>
      <c r="M24" s="2" t="str">
        <f t="shared" si="5"/>
        <v/>
      </c>
      <c r="N24" s="2" t="str">
        <f t="shared" si="6"/>
        <v/>
      </c>
      <c r="O24" s="2" t="str">
        <f t="shared" si="7"/>
        <v/>
      </c>
      <c r="P24" s="2" t="str">
        <f t="shared" si="8"/>
        <v/>
      </c>
      <c r="Q24" s="2" t="str">
        <f t="shared" si="9"/>
        <v/>
      </c>
    </row>
    <row r="25" spans="1:17">
      <c r="G25" s="2" t="str">
        <f t="shared" si="0"/>
        <v/>
      </c>
      <c r="H25" s="2" t="str">
        <f t="shared" si="1"/>
        <v/>
      </c>
      <c r="I25" s="2" t="str">
        <f t="shared" si="2"/>
        <v/>
      </c>
      <c r="J25" s="2" t="str">
        <f t="shared" si="3"/>
        <v/>
      </c>
      <c r="K25" s="2" t="str">
        <f t="shared" si="4"/>
        <v/>
      </c>
      <c r="M25" s="2" t="str">
        <f t="shared" si="5"/>
        <v/>
      </c>
      <c r="N25" s="2" t="str">
        <f t="shared" si="6"/>
        <v/>
      </c>
      <c r="O25" s="2" t="str">
        <f t="shared" si="7"/>
        <v/>
      </c>
      <c r="P25" s="2" t="str">
        <f t="shared" si="8"/>
        <v/>
      </c>
      <c r="Q25" s="2" t="str">
        <f t="shared" si="9"/>
        <v/>
      </c>
    </row>
    <row r="26" spans="1:17">
      <c r="A26" t="s">
        <v>78</v>
      </c>
      <c r="B26" t="s">
        <v>28</v>
      </c>
      <c r="D26">
        <v>2</v>
      </c>
      <c r="E26" t="s">
        <v>21</v>
      </c>
      <c r="G26" s="2" t="str">
        <f t="shared" si="0"/>
        <v/>
      </c>
      <c r="H26" s="2" t="str">
        <f t="shared" si="1"/>
        <v/>
      </c>
      <c r="I26" s="2" t="str">
        <f t="shared" si="2"/>
        <v/>
      </c>
      <c r="J26" s="2" t="str">
        <f t="shared" si="3"/>
        <v/>
      </c>
      <c r="K26" s="2" t="str">
        <f t="shared" si="4"/>
        <v/>
      </c>
      <c r="M26" s="2" t="str">
        <f t="shared" si="5"/>
        <v>FALSE</v>
      </c>
      <c r="N26" s="2" t="str">
        <f t="shared" si="6"/>
        <v/>
      </c>
      <c r="O26" s="2" t="str">
        <f t="shared" si="7"/>
        <v>FALSE</v>
      </c>
      <c r="P26" s="2" t="str">
        <f t="shared" si="8"/>
        <v>FALSE</v>
      </c>
      <c r="Q26" s="2" t="str">
        <f t="shared" si="9"/>
        <v>FALSE</v>
      </c>
    </row>
    <row r="27" spans="1:17">
      <c r="A27" s="8" t="s">
        <v>79</v>
      </c>
      <c r="B27" t="s">
        <v>29</v>
      </c>
      <c r="C27" t="s">
        <v>13</v>
      </c>
      <c r="E27" t="s">
        <v>24</v>
      </c>
      <c r="G27" s="2" t="str">
        <f t="shared" si="0"/>
        <v/>
      </c>
      <c r="H27" s="2" t="str">
        <f t="shared" si="1"/>
        <v>TRUE</v>
      </c>
      <c r="I27" s="2" t="str">
        <f t="shared" si="2"/>
        <v/>
      </c>
      <c r="J27" s="2" t="str">
        <f t="shared" si="3"/>
        <v>TRUE</v>
      </c>
      <c r="K27" s="2" t="str">
        <f t="shared" si="4"/>
        <v/>
      </c>
      <c r="M27" s="2" t="str">
        <f t="shared" si="5"/>
        <v>FALSE</v>
      </c>
      <c r="N27" s="2" t="str">
        <f t="shared" si="6"/>
        <v/>
      </c>
      <c r="O27" s="2" t="str">
        <f t="shared" si="7"/>
        <v>FALSE</v>
      </c>
      <c r="P27" s="2" t="str">
        <f t="shared" si="8"/>
        <v/>
      </c>
      <c r="Q27" s="2" t="str">
        <f t="shared" si="9"/>
        <v>FALSE</v>
      </c>
    </row>
    <row r="28" spans="1:17">
      <c r="A28" s="8" t="s">
        <v>80</v>
      </c>
      <c r="B28" t="s">
        <v>30</v>
      </c>
      <c r="C28" t="s">
        <v>24</v>
      </c>
      <c r="D28" t="s">
        <v>13</v>
      </c>
      <c r="G28" s="2" t="str">
        <f t="shared" si="0"/>
        <v>TRUE</v>
      </c>
      <c r="H28" s="2" t="str">
        <f t="shared" si="1"/>
        <v/>
      </c>
      <c r="I28" s="2" t="str">
        <f t="shared" si="2"/>
        <v>TRUE</v>
      </c>
      <c r="J28" s="2" t="str">
        <f t="shared" si="3"/>
        <v/>
      </c>
      <c r="K28" s="2" t="str">
        <f t="shared" si="4"/>
        <v>TRUE</v>
      </c>
      <c r="M28" s="2" t="str">
        <f t="shared" si="5"/>
        <v/>
      </c>
      <c r="N28" s="2" t="str">
        <f t="shared" si="6"/>
        <v/>
      </c>
      <c r="O28" s="2" t="str">
        <f t="shared" si="7"/>
        <v/>
      </c>
      <c r="P28" s="2" t="str">
        <f t="shared" si="8"/>
        <v/>
      </c>
      <c r="Q28" s="2" t="str">
        <f t="shared" si="9"/>
        <v/>
      </c>
    </row>
    <row r="29" spans="1:17">
      <c r="A29" s="8" t="s">
        <v>81</v>
      </c>
      <c r="B29" t="s">
        <v>31</v>
      </c>
      <c r="C29" t="s">
        <v>8</v>
      </c>
      <c r="D29">
        <v>4</v>
      </c>
      <c r="G29" s="2" t="str">
        <f t="shared" si="0"/>
        <v>TRUE</v>
      </c>
      <c r="H29" s="2" t="str">
        <f t="shared" si="1"/>
        <v>TRUE</v>
      </c>
      <c r="I29" s="2" t="str">
        <f t="shared" si="2"/>
        <v>TRUE</v>
      </c>
      <c r="J29" s="2" t="str">
        <f t="shared" si="3"/>
        <v/>
      </c>
      <c r="K29" s="2" t="str">
        <f t="shared" si="4"/>
        <v>TRUE</v>
      </c>
      <c r="M29" s="2" t="str">
        <f t="shared" si="5"/>
        <v/>
      </c>
      <c r="N29" s="2" t="str">
        <f t="shared" si="6"/>
        <v/>
      </c>
      <c r="O29" s="2" t="str">
        <f t="shared" si="7"/>
        <v/>
      </c>
      <c r="P29" s="2" t="str">
        <f t="shared" si="8"/>
        <v/>
      </c>
      <c r="Q29" s="2" t="str">
        <f t="shared" si="9"/>
        <v/>
      </c>
    </row>
    <row r="30" spans="1:17">
      <c r="A30" s="8" t="s">
        <v>82</v>
      </c>
      <c r="B30" t="s">
        <v>32</v>
      </c>
      <c r="C30" t="s">
        <v>13</v>
      </c>
      <c r="D30" t="s">
        <v>24</v>
      </c>
      <c r="G30" s="2" t="str">
        <f t="shared" si="0"/>
        <v/>
      </c>
      <c r="H30" s="2" t="str">
        <f t="shared" si="1"/>
        <v>TRUE</v>
      </c>
      <c r="I30" s="2" t="str">
        <f t="shared" si="2"/>
        <v/>
      </c>
      <c r="J30" s="2" t="str">
        <f t="shared" si="3"/>
        <v>TRUE</v>
      </c>
      <c r="K30" s="2" t="str">
        <f t="shared" si="4"/>
        <v/>
      </c>
      <c r="M30" s="2" t="str">
        <f t="shared" si="5"/>
        <v/>
      </c>
      <c r="N30" s="2" t="str">
        <f t="shared" si="6"/>
        <v/>
      </c>
      <c r="O30" s="2" t="str">
        <f t="shared" si="7"/>
        <v/>
      </c>
      <c r="P30" s="2" t="str">
        <f t="shared" si="8"/>
        <v/>
      </c>
      <c r="Q30" s="2" t="str">
        <f t="shared" si="9"/>
        <v/>
      </c>
    </row>
    <row r="31" spans="1:17">
      <c r="G31" s="2" t="str">
        <f t="shared" si="0"/>
        <v/>
      </c>
      <c r="H31" s="2" t="str">
        <f t="shared" si="1"/>
        <v/>
      </c>
      <c r="I31" s="2" t="str">
        <f t="shared" si="2"/>
        <v/>
      </c>
      <c r="J31" s="2" t="str">
        <f t="shared" si="3"/>
        <v/>
      </c>
      <c r="K31" s="2" t="str">
        <f t="shared" si="4"/>
        <v/>
      </c>
      <c r="M31" s="2" t="str">
        <f t="shared" si="5"/>
        <v/>
      </c>
      <c r="N31" s="2" t="str">
        <f t="shared" si="6"/>
        <v/>
      </c>
      <c r="O31" s="2" t="str">
        <f t="shared" si="7"/>
        <v/>
      </c>
      <c r="P31" s="2" t="str">
        <f t="shared" si="8"/>
        <v/>
      </c>
      <c r="Q31" s="2" t="str">
        <f t="shared" si="9"/>
        <v/>
      </c>
    </row>
    <row r="32" spans="1:17">
      <c r="A32" t="s">
        <v>83</v>
      </c>
      <c r="B32" t="s">
        <v>33</v>
      </c>
      <c r="C32" t="s">
        <v>15</v>
      </c>
      <c r="D32">
        <v>5</v>
      </c>
      <c r="G32" s="2" t="str">
        <f t="shared" si="0"/>
        <v>TRUE</v>
      </c>
      <c r="H32" s="2" t="str">
        <f t="shared" si="1"/>
        <v>TRUE</v>
      </c>
      <c r="I32" s="2" t="str">
        <f t="shared" si="2"/>
        <v>TRUE</v>
      </c>
      <c r="J32" s="2" t="str">
        <f t="shared" si="3"/>
        <v>TRUE</v>
      </c>
      <c r="K32" s="2" t="str">
        <f t="shared" si="4"/>
        <v/>
      </c>
      <c r="M32" s="2" t="str">
        <f t="shared" si="5"/>
        <v/>
      </c>
      <c r="N32" s="2" t="str">
        <f t="shared" si="6"/>
        <v/>
      </c>
      <c r="O32" s="2" t="str">
        <f t="shared" si="7"/>
        <v/>
      </c>
      <c r="P32" s="2" t="str">
        <f t="shared" si="8"/>
        <v/>
      </c>
      <c r="Q32" s="2" t="str">
        <f t="shared" si="9"/>
        <v/>
      </c>
    </row>
    <row r="33" spans="1:17">
      <c r="A33" s="8" t="s">
        <v>84</v>
      </c>
      <c r="B33" t="s">
        <v>35</v>
      </c>
      <c r="C33" t="s">
        <v>15</v>
      </c>
      <c r="D33">
        <v>5</v>
      </c>
      <c r="G33" s="2" t="str">
        <f t="shared" si="0"/>
        <v>TRUE</v>
      </c>
      <c r="H33" s="2" t="str">
        <f t="shared" si="1"/>
        <v>TRUE</v>
      </c>
      <c r="I33" s="2" t="str">
        <f t="shared" si="2"/>
        <v>TRUE</v>
      </c>
      <c r="J33" s="2" t="str">
        <f t="shared" si="3"/>
        <v>TRUE</v>
      </c>
      <c r="K33" s="2" t="str">
        <f t="shared" si="4"/>
        <v/>
      </c>
      <c r="M33" s="2" t="str">
        <f t="shared" si="5"/>
        <v/>
      </c>
      <c r="N33" s="2" t="str">
        <f t="shared" si="6"/>
        <v/>
      </c>
      <c r="O33" s="2" t="str">
        <f t="shared" si="7"/>
        <v/>
      </c>
      <c r="P33" s="2" t="str">
        <f t="shared" si="8"/>
        <v/>
      </c>
      <c r="Q33" s="2" t="str">
        <f t="shared" si="9"/>
        <v/>
      </c>
    </row>
    <row r="34" spans="1:17">
      <c r="A34" s="8" t="s">
        <v>85</v>
      </c>
      <c r="B34" t="s">
        <v>36</v>
      </c>
      <c r="D34" t="s">
        <v>9</v>
      </c>
      <c r="G34" s="2" t="str">
        <f t="shared" si="0"/>
        <v/>
      </c>
      <c r="H34" s="2" t="str">
        <f t="shared" si="1"/>
        <v/>
      </c>
      <c r="I34" s="2" t="str">
        <f t="shared" si="2"/>
        <v/>
      </c>
      <c r="J34" s="2" t="str">
        <f t="shared" si="3"/>
        <v/>
      </c>
      <c r="K34" s="2" t="str">
        <f t="shared" si="4"/>
        <v/>
      </c>
      <c r="M34" s="2" t="str">
        <f t="shared" si="5"/>
        <v/>
      </c>
      <c r="N34" s="2" t="str">
        <f t="shared" si="6"/>
        <v/>
      </c>
      <c r="O34" s="2" t="str">
        <f t="shared" si="7"/>
        <v/>
      </c>
      <c r="P34" s="2" t="str">
        <f t="shared" si="8"/>
        <v/>
      </c>
      <c r="Q34" s="2" t="str">
        <f t="shared" si="9"/>
        <v/>
      </c>
    </row>
    <row r="35" spans="1:17">
      <c r="A35" s="8" t="s">
        <v>86</v>
      </c>
      <c r="B35" t="s">
        <v>37</v>
      </c>
      <c r="C35" t="s">
        <v>15</v>
      </c>
      <c r="D35">
        <v>5</v>
      </c>
      <c r="G35" s="2" t="str">
        <f t="shared" si="0"/>
        <v>TRUE</v>
      </c>
      <c r="H35" s="2" t="str">
        <f t="shared" si="1"/>
        <v>TRUE</v>
      </c>
      <c r="I35" s="2" t="str">
        <f t="shared" si="2"/>
        <v>TRUE</v>
      </c>
      <c r="J35" s="2" t="str">
        <f t="shared" si="3"/>
        <v>TRUE</v>
      </c>
      <c r="K35" s="2" t="str">
        <f t="shared" si="4"/>
        <v/>
      </c>
      <c r="M35" s="2" t="str">
        <f t="shared" si="5"/>
        <v/>
      </c>
      <c r="N35" s="2" t="str">
        <f t="shared" si="6"/>
        <v/>
      </c>
      <c r="O35" s="2" t="str">
        <f t="shared" si="7"/>
        <v/>
      </c>
      <c r="P35" s="2" t="str">
        <f t="shared" si="8"/>
        <v/>
      </c>
      <c r="Q35" s="2" t="str">
        <f t="shared" si="9"/>
        <v/>
      </c>
    </row>
    <row r="36" spans="1:17">
      <c r="A36" s="8" t="s">
        <v>87</v>
      </c>
      <c r="B36" t="s">
        <v>38</v>
      </c>
      <c r="D36" t="s">
        <v>9</v>
      </c>
      <c r="G36" s="2" t="str">
        <f t="shared" si="0"/>
        <v/>
      </c>
      <c r="H36" s="2" t="str">
        <f t="shared" si="1"/>
        <v/>
      </c>
      <c r="I36" s="2" t="str">
        <f t="shared" si="2"/>
        <v/>
      </c>
      <c r="J36" s="2" t="str">
        <f t="shared" si="3"/>
        <v/>
      </c>
      <c r="K36" s="2" t="str">
        <f t="shared" si="4"/>
        <v/>
      </c>
      <c r="M36" s="2" t="str">
        <f t="shared" si="5"/>
        <v/>
      </c>
      <c r="N36" s="2" t="str">
        <f t="shared" si="6"/>
        <v/>
      </c>
      <c r="O36" s="2" t="str">
        <f t="shared" si="7"/>
        <v/>
      </c>
      <c r="P36" s="2" t="str">
        <f t="shared" si="8"/>
        <v/>
      </c>
      <c r="Q36" s="2" t="str">
        <f t="shared" si="9"/>
        <v/>
      </c>
    </row>
    <row r="37" spans="1:17">
      <c r="A37" s="8" t="s">
        <v>88</v>
      </c>
      <c r="B37" t="s">
        <v>39</v>
      </c>
      <c r="D37" t="s">
        <v>34</v>
      </c>
      <c r="E37">
        <v>3</v>
      </c>
      <c r="G37" s="2" t="str">
        <f t="shared" si="0"/>
        <v/>
      </c>
      <c r="H37" s="2" t="str">
        <f t="shared" si="1"/>
        <v/>
      </c>
      <c r="I37" s="2" t="str">
        <f t="shared" si="2"/>
        <v/>
      </c>
      <c r="J37" s="2" t="str">
        <f t="shared" si="3"/>
        <v/>
      </c>
      <c r="K37" s="2" t="str">
        <f t="shared" si="4"/>
        <v/>
      </c>
      <c r="M37" s="2" t="str">
        <f t="shared" ref="M37" si="30">IF(ISNUMBER(SEARCH(1,H37)), "TRUE","")</f>
        <v/>
      </c>
      <c r="N37" s="2" t="str">
        <f t="shared" si="6"/>
        <v/>
      </c>
      <c r="O37" s="2" t="str">
        <f t="shared" si="7"/>
        <v>FALSE</v>
      </c>
      <c r="P37" s="2" t="str">
        <f t="shared" si="8"/>
        <v/>
      </c>
      <c r="Q37" s="2" t="str">
        <f t="shared" si="9"/>
        <v/>
      </c>
    </row>
    <row r="38" spans="1:17">
      <c r="Q38" s="2" t="str">
        <f t="shared" si="9"/>
        <v/>
      </c>
    </row>
    <row r="40" spans="1:17">
      <c r="B40" t="s">
        <v>41</v>
      </c>
      <c r="C40" s="6" t="s">
        <v>128</v>
      </c>
    </row>
    <row r="42" spans="1:17">
      <c r="B42">
        <v>1</v>
      </c>
      <c r="C42" t="s">
        <v>42</v>
      </c>
    </row>
    <row r="43" spans="1:17">
      <c r="C43" s="3" t="s">
        <v>4</v>
      </c>
    </row>
    <row r="44" spans="1:17" s="8" customFormat="1">
      <c r="C44" s="9" t="s">
        <v>12</v>
      </c>
      <c r="G44" s="1"/>
      <c r="H44" s="1"/>
      <c r="I44" s="1"/>
      <c r="J44" s="1"/>
      <c r="K44" s="1"/>
      <c r="M44" s="1"/>
      <c r="N44" s="1"/>
      <c r="O44" s="1"/>
      <c r="P44" s="1"/>
      <c r="Q44" s="1"/>
    </row>
    <row r="45" spans="1:17" s="8" customFormat="1">
      <c r="C45" s="9" t="s">
        <v>30</v>
      </c>
      <c r="G45" s="1"/>
      <c r="H45" s="1"/>
      <c r="I45" s="1"/>
      <c r="J45" s="1"/>
      <c r="K45" s="1"/>
      <c r="M45" s="1"/>
      <c r="N45" s="1"/>
      <c r="O45" s="1"/>
      <c r="P45" s="1"/>
      <c r="Q45" s="1"/>
    </row>
    <row r="46" spans="1:17" s="8" customFormat="1">
      <c r="C46" s="9" t="s">
        <v>129</v>
      </c>
      <c r="G46" s="1"/>
      <c r="H46" s="1"/>
      <c r="I46" s="1"/>
      <c r="J46" s="1"/>
      <c r="K46" s="1"/>
      <c r="M46" s="1"/>
      <c r="N46" s="1"/>
      <c r="O46" s="1"/>
      <c r="P46" s="1"/>
      <c r="Q46" s="1"/>
    </row>
    <row r="47" spans="1:17">
      <c r="C47" t="s">
        <v>43</v>
      </c>
    </row>
    <row r="49" spans="2:17">
      <c r="B49">
        <v>2</v>
      </c>
      <c r="C49" t="s">
        <v>44</v>
      </c>
    </row>
    <row r="50" spans="2:17" s="8" customFormat="1">
      <c r="C50" s="9" t="s">
        <v>12</v>
      </c>
      <c r="G50" s="1"/>
      <c r="H50" s="1"/>
      <c r="I50" s="1"/>
      <c r="J50" s="1"/>
      <c r="K50" s="1"/>
      <c r="M50" s="1"/>
      <c r="N50" s="1"/>
      <c r="O50" s="1"/>
      <c r="P50" s="1"/>
      <c r="Q50" s="1"/>
    </row>
    <row r="51" spans="2:17">
      <c r="C51" t="s">
        <v>53</v>
      </c>
    </row>
    <row r="52" spans="2:17">
      <c r="C52" t="s">
        <v>45</v>
      </c>
    </row>
    <row r="53" spans="2:17">
      <c r="C53" s="3" t="s">
        <v>20</v>
      </c>
    </row>
    <row r="54" spans="2:17">
      <c r="C54" s="9" t="s">
        <v>46</v>
      </c>
    </row>
    <row r="55" spans="2:17">
      <c r="C55" s="3" t="s">
        <v>47</v>
      </c>
    </row>
    <row r="56" spans="2:17">
      <c r="C56" s="3" t="s">
        <v>48</v>
      </c>
    </row>
    <row r="57" spans="2:17">
      <c r="C57" s="5" t="s">
        <v>49</v>
      </c>
    </row>
    <row r="58" spans="2:17">
      <c r="C58" s="3" t="s">
        <v>29</v>
      </c>
    </row>
    <row r="59" spans="2:17">
      <c r="C59" s="5" t="s">
        <v>32</v>
      </c>
    </row>
    <row r="61" spans="2:17">
      <c r="B61">
        <v>3</v>
      </c>
      <c r="C61" s="9" t="s">
        <v>30</v>
      </c>
    </row>
    <row r="62" spans="2:17">
      <c r="C62" s="3" t="s">
        <v>44</v>
      </c>
    </row>
    <row r="63" spans="2:17">
      <c r="C63" s="3" t="s">
        <v>54</v>
      </c>
    </row>
    <row r="64" spans="2:17">
      <c r="C64" s="3" t="s">
        <v>55</v>
      </c>
    </row>
    <row r="65" spans="2:17">
      <c r="C65" s="3" t="s">
        <v>56</v>
      </c>
    </row>
    <row r="66" spans="2:17" s="8" customFormat="1">
      <c r="C66" s="9" t="s">
        <v>129</v>
      </c>
      <c r="G66" s="1"/>
      <c r="H66" s="1"/>
      <c r="I66" s="1"/>
      <c r="J66" s="1"/>
      <c r="K66" s="1"/>
      <c r="M66" s="1"/>
      <c r="N66" s="1"/>
      <c r="O66" s="1"/>
      <c r="P66" s="1"/>
      <c r="Q66" s="1"/>
    </row>
    <row r="67" spans="2:17" s="8" customFormat="1">
      <c r="C67" s="3" t="s">
        <v>130</v>
      </c>
      <c r="G67" s="1"/>
      <c r="H67" s="1"/>
      <c r="I67" s="1"/>
      <c r="J67" s="1"/>
      <c r="K67" s="1"/>
      <c r="M67" s="1"/>
      <c r="N67" s="1"/>
      <c r="O67" s="1"/>
      <c r="P67" s="1"/>
      <c r="Q67" s="1"/>
    </row>
    <row r="69" spans="2:17">
      <c r="B69">
        <v>4</v>
      </c>
      <c r="C69" s="5" t="s">
        <v>49</v>
      </c>
    </row>
    <row r="70" spans="2:17">
      <c r="C70" s="9" t="s">
        <v>45</v>
      </c>
    </row>
    <row r="71" spans="2:17">
      <c r="C71" t="s">
        <v>16</v>
      </c>
    </row>
    <row r="72" spans="2:17">
      <c r="C72" s="9" t="s">
        <v>46</v>
      </c>
    </row>
    <row r="73" spans="2:17">
      <c r="C73" s="9" t="s">
        <v>57</v>
      </c>
    </row>
    <row r="74" spans="2:17">
      <c r="C74" t="s">
        <v>48</v>
      </c>
    </row>
    <row r="75" spans="2:17">
      <c r="C75" s="5" t="s">
        <v>29</v>
      </c>
    </row>
    <row r="76" spans="2:17">
      <c r="C76" s="5" t="s">
        <v>32</v>
      </c>
    </row>
    <row r="78" spans="2:17">
      <c r="B78">
        <v>5</v>
      </c>
      <c r="C78" t="s">
        <v>42</v>
      </c>
    </row>
    <row r="79" spans="2:17">
      <c r="C79" t="s">
        <v>16</v>
      </c>
    </row>
    <row r="80" spans="2:17" s="8" customFormat="1">
      <c r="C80" s="9" t="s">
        <v>30</v>
      </c>
      <c r="G80" s="1"/>
      <c r="H80" s="1"/>
      <c r="I80" s="1"/>
      <c r="J80" s="1"/>
      <c r="K80" s="1"/>
      <c r="M80" s="1"/>
      <c r="N80" s="1"/>
      <c r="O80" s="1"/>
      <c r="P80" s="1"/>
      <c r="Q80" s="1"/>
    </row>
    <row r="81" spans="3:17" s="8" customFormat="1">
      <c r="C81" s="8" t="s">
        <v>129</v>
      </c>
      <c r="G81" s="1"/>
      <c r="H81" s="1"/>
      <c r="I81" s="1"/>
      <c r="J81" s="1"/>
      <c r="K81" s="1"/>
      <c r="M81" s="1"/>
      <c r="N81" s="1"/>
      <c r="O81" s="1"/>
      <c r="P81" s="1"/>
      <c r="Q81" s="1"/>
    </row>
    <row r="82" spans="3:17">
      <c r="C82" t="s">
        <v>43</v>
      </c>
    </row>
    <row r="83" spans="3:17">
      <c r="C83" s="3" t="s">
        <v>58</v>
      </c>
    </row>
    <row r="84" spans="3:17">
      <c r="C84" s="3"/>
    </row>
    <row r="85" spans="3:17">
      <c r="C85" s="3"/>
    </row>
  </sheetData>
  <conditionalFormatting sqref="G4:K37">
    <cfRule type="containsText" dxfId="1" priority="2" operator="containsText" text="TRUE">
      <formula>NOT(ISERROR(SEARCH("TRUE",G4)))</formula>
    </cfRule>
  </conditionalFormatting>
  <conditionalFormatting sqref="M4:Q37">
    <cfRule type="containsText" dxfId="0" priority="1" operator="containsText" text="FALSE">
      <formula>NOT(ISERROR(SEARCH("FALSE",M4)))</formula>
    </cfRule>
  </conditionalFormatting>
  <pageMargins left="0.7" right="0.7" top="0.75" bottom="0.75" header="0.3" footer="0.3"/>
  <pageSetup paperSize="9" scale="43" orientation="portrait" horizontalDpi="2400" verticalDpi="24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7"/>
  <sheetViews>
    <sheetView workbookViewId="0">
      <selection activeCell="H47" sqref="H47:H48"/>
    </sheetView>
  </sheetViews>
  <sheetFormatPr defaultRowHeight="14.4"/>
  <cols>
    <col min="1" max="1" width="8.88671875" style="5"/>
  </cols>
  <sheetData>
    <row r="1" spans="1:11" s="3" customFormat="1">
      <c r="A1" s="5"/>
      <c r="B1" s="10" t="s">
        <v>62</v>
      </c>
      <c r="C1" s="10"/>
      <c r="D1" s="10"/>
      <c r="E1" s="10"/>
      <c r="F1" s="10"/>
    </row>
    <row r="2" spans="1:11" s="3" customFormat="1">
      <c r="A2" s="5"/>
      <c r="B2" s="3">
        <v>1</v>
      </c>
      <c r="C2" s="3">
        <v>2</v>
      </c>
      <c r="D2" s="3">
        <v>3</v>
      </c>
      <c r="E2" s="3">
        <v>4</v>
      </c>
      <c r="F2" s="3">
        <v>5</v>
      </c>
      <c r="H2" s="8" t="s">
        <v>98</v>
      </c>
    </row>
    <row r="3" spans="1:11">
      <c r="A3" s="5" t="s">
        <v>61</v>
      </c>
      <c r="B3">
        <v>2</v>
      </c>
      <c r="C3">
        <v>2</v>
      </c>
      <c r="E3">
        <v>2</v>
      </c>
      <c r="F3" s="3">
        <v>1</v>
      </c>
      <c r="H3" s="8" t="s">
        <v>99</v>
      </c>
    </row>
    <row r="4" spans="1:11">
      <c r="A4" s="5" t="s">
        <v>67</v>
      </c>
      <c r="B4" s="3">
        <v>2</v>
      </c>
      <c r="C4" s="3">
        <v>2</v>
      </c>
      <c r="D4" s="3">
        <v>2</v>
      </c>
      <c r="E4" s="5">
        <v>2</v>
      </c>
      <c r="F4" s="3">
        <v>2</v>
      </c>
      <c r="H4" s="8" t="s">
        <v>100</v>
      </c>
    </row>
    <row r="5" spans="1:11">
      <c r="A5" t="s">
        <v>68</v>
      </c>
      <c r="B5" s="3">
        <v>2</v>
      </c>
      <c r="C5" s="3">
        <v>2</v>
      </c>
      <c r="D5" s="3">
        <v>2</v>
      </c>
      <c r="E5" s="5">
        <v>2</v>
      </c>
      <c r="F5" s="3">
        <v>2</v>
      </c>
      <c r="H5" s="8" t="s">
        <v>101</v>
      </c>
    </row>
    <row r="6" spans="1:11">
      <c r="A6" t="s">
        <v>69</v>
      </c>
      <c r="E6" s="5">
        <v>2</v>
      </c>
      <c r="F6" s="3">
        <v>2</v>
      </c>
      <c r="H6" s="8" t="s">
        <v>102</v>
      </c>
      <c r="K6" t="s">
        <v>66</v>
      </c>
    </row>
    <row r="7" spans="1:11">
      <c r="A7" t="s">
        <v>70</v>
      </c>
      <c r="B7" s="5">
        <v>1</v>
      </c>
      <c r="C7" s="3">
        <v>1</v>
      </c>
      <c r="D7" s="3">
        <v>1</v>
      </c>
      <c r="E7" s="5">
        <v>1</v>
      </c>
      <c r="F7" s="3">
        <v>1</v>
      </c>
      <c r="H7" s="8" t="s">
        <v>103</v>
      </c>
    </row>
    <row r="8" spans="1:11">
      <c r="A8" t="s">
        <v>71</v>
      </c>
      <c r="B8" s="3">
        <v>1</v>
      </c>
      <c r="D8" s="3">
        <v>1</v>
      </c>
      <c r="E8" s="3">
        <v>1</v>
      </c>
      <c r="F8" s="3">
        <v>1</v>
      </c>
      <c r="H8" s="8" t="s">
        <v>104</v>
      </c>
    </row>
    <row r="9" spans="1:11">
      <c r="A9" t="s">
        <v>72</v>
      </c>
      <c r="B9" s="3">
        <v>2</v>
      </c>
      <c r="C9" s="3">
        <v>2</v>
      </c>
      <c r="D9" s="3">
        <v>2</v>
      </c>
      <c r="E9" s="3">
        <v>2</v>
      </c>
      <c r="F9" s="3">
        <v>2</v>
      </c>
      <c r="H9" s="8" t="s">
        <v>105</v>
      </c>
    </row>
    <row r="10" spans="1:11">
      <c r="A10" t="s">
        <v>73</v>
      </c>
      <c r="C10" s="3">
        <v>2</v>
      </c>
      <c r="D10" s="3">
        <v>2</v>
      </c>
      <c r="E10" s="3">
        <v>2</v>
      </c>
      <c r="H10" s="8" t="s">
        <v>106</v>
      </c>
    </row>
    <row r="11" spans="1:11">
      <c r="A11" t="s">
        <v>74</v>
      </c>
      <c r="B11" s="3">
        <v>2</v>
      </c>
      <c r="D11" s="5">
        <v>2</v>
      </c>
      <c r="E11" s="3">
        <v>2</v>
      </c>
      <c r="F11" s="3">
        <v>2</v>
      </c>
      <c r="H11" s="8" t="s">
        <v>107</v>
      </c>
    </row>
    <row r="12" spans="1:11">
      <c r="A12" t="s">
        <v>75</v>
      </c>
      <c r="B12" s="3">
        <v>1</v>
      </c>
      <c r="C12" s="5">
        <v>2</v>
      </c>
      <c r="D12" s="3">
        <v>1</v>
      </c>
      <c r="E12" s="3">
        <v>1</v>
      </c>
      <c r="F12" s="3">
        <v>1</v>
      </c>
      <c r="H12" s="8" t="s">
        <v>108</v>
      </c>
    </row>
    <row r="13" spans="1:11">
      <c r="A13" t="s">
        <v>76</v>
      </c>
      <c r="B13" s="5">
        <v>2</v>
      </c>
      <c r="C13" s="3">
        <v>2</v>
      </c>
      <c r="D13" s="3">
        <v>2</v>
      </c>
      <c r="E13" s="3">
        <v>2</v>
      </c>
      <c r="H13" s="8" t="s">
        <v>109</v>
      </c>
    </row>
    <row r="14" spans="1:11">
      <c r="A14" t="s">
        <v>77</v>
      </c>
      <c r="C14" s="3">
        <v>2</v>
      </c>
      <c r="E14" s="3">
        <v>2</v>
      </c>
      <c r="H14" s="8" t="s">
        <v>110</v>
      </c>
    </row>
    <row r="15" spans="1:11">
      <c r="A15" t="s">
        <v>78</v>
      </c>
      <c r="B15" s="3">
        <v>1</v>
      </c>
      <c r="D15" s="3">
        <v>1</v>
      </c>
      <c r="E15" s="5">
        <v>1</v>
      </c>
      <c r="F15" s="3">
        <v>1</v>
      </c>
      <c r="H15" s="8" t="s">
        <v>111</v>
      </c>
    </row>
    <row r="16" spans="1:11">
      <c r="A16" t="s">
        <v>79</v>
      </c>
      <c r="B16" s="3">
        <v>1</v>
      </c>
      <c r="C16" s="3">
        <v>2</v>
      </c>
      <c r="D16" s="3">
        <v>1</v>
      </c>
      <c r="E16" s="5">
        <v>2</v>
      </c>
      <c r="F16" s="3">
        <v>1</v>
      </c>
      <c r="H16" s="8" t="s">
        <v>112</v>
      </c>
    </row>
    <row r="17" spans="1:8">
      <c r="A17" t="s">
        <v>80</v>
      </c>
      <c r="B17" s="3">
        <v>2</v>
      </c>
      <c r="D17" s="3">
        <v>2</v>
      </c>
      <c r="F17" s="3">
        <v>2</v>
      </c>
      <c r="H17" s="8" t="s">
        <v>113</v>
      </c>
    </row>
    <row r="18" spans="1:8">
      <c r="A18" t="s">
        <v>81</v>
      </c>
      <c r="B18" s="3">
        <v>2</v>
      </c>
      <c r="C18" s="5">
        <v>2</v>
      </c>
      <c r="D18" s="3">
        <v>2</v>
      </c>
      <c r="F18" s="3">
        <v>2</v>
      </c>
      <c r="H18" s="8" t="s">
        <v>114</v>
      </c>
    </row>
    <row r="19" spans="1:8">
      <c r="A19" t="s">
        <v>82</v>
      </c>
      <c r="C19" s="3">
        <v>2</v>
      </c>
      <c r="E19" s="3">
        <v>2</v>
      </c>
      <c r="H19" s="8" t="s">
        <v>115</v>
      </c>
    </row>
    <row r="20" spans="1:8">
      <c r="A20" t="s">
        <v>83</v>
      </c>
      <c r="B20" s="5">
        <v>2</v>
      </c>
      <c r="C20" s="3">
        <v>2</v>
      </c>
      <c r="D20" s="3">
        <v>2</v>
      </c>
      <c r="E20" s="5">
        <v>2</v>
      </c>
      <c r="H20" s="8" t="s">
        <v>116</v>
      </c>
    </row>
    <row r="21" spans="1:8">
      <c r="A21" t="s">
        <v>84</v>
      </c>
      <c r="B21" s="3">
        <v>2</v>
      </c>
      <c r="C21" s="3">
        <v>2</v>
      </c>
      <c r="D21" s="5">
        <v>2</v>
      </c>
      <c r="E21" s="3">
        <v>2</v>
      </c>
      <c r="H21" s="8" t="s">
        <v>117</v>
      </c>
    </row>
    <row r="22" spans="1:8">
      <c r="A22" t="s">
        <v>85</v>
      </c>
      <c r="H22" s="8" t="s">
        <v>118</v>
      </c>
    </row>
    <row r="23" spans="1:8">
      <c r="A23" t="s">
        <v>86</v>
      </c>
      <c r="B23">
        <v>2</v>
      </c>
      <c r="C23" s="3">
        <v>2</v>
      </c>
      <c r="D23">
        <v>2</v>
      </c>
      <c r="E23" s="3">
        <v>2</v>
      </c>
      <c r="H23" s="8" t="s">
        <v>119</v>
      </c>
    </row>
    <row r="24" spans="1:8">
      <c r="A24" t="s">
        <v>87</v>
      </c>
      <c r="H24" s="8" t="s">
        <v>120</v>
      </c>
    </row>
    <row r="25" spans="1:8">
      <c r="A25" t="s">
        <v>88</v>
      </c>
      <c r="D25">
        <v>1</v>
      </c>
      <c r="H25" s="8" t="s">
        <v>121</v>
      </c>
    </row>
    <row r="26" spans="1:8">
      <c r="A26" t="s">
        <v>89</v>
      </c>
      <c r="B26" s="3">
        <v>2</v>
      </c>
      <c r="F26" s="3">
        <v>2</v>
      </c>
      <c r="H26" s="8" t="s">
        <v>122</v>
      </c>
    </row>
    <row r="27" spans="1:8">
      <c r="A27" t="s">
        <v>90</v>
      </c>
      <c r="B27">
        <v>2</v>
      </c>
      <c r="D27">
        <v>1</v>
      </c>
      <c r="H27" s="8" t="s">
        <v>123</v>
      </c>
    </row>
    <row r="28" spans="1:8">
      <c r="A28" t="s">
        <v>91</v>
      </c>
      <c r="B28" s="3">
        <v>1</v>
      </c>
      <c r="F28">
        <v>1</v>
      </c>
      <c r="H28" s="8" t="s">
        <v>124</v>
      </c>
    </row>
    <row r="29" spans="1:8">
      <c r="A29" t="s">
        <v>92</v>
      </c>
      <c r="B29" s="3">
        <v>2</v>
      </c>
      <c r="C29">
        <v>2</v>
      </c>
      <c r="D29" s="3">
        <v>2</v>
      </c>
      <c r="E29" s="3">
        <v>2</v>
      </c>
      <c r="F29" s="3">
        <v>2</v>
      </c>
      <c r="H29" s="8" t="s">
        <v>125</v>
      </c>
    </row>
    <row r="30" spans="1:8">
      <c r="A30" t="s">
        <v>93</v>
      </c>
      <c r="B30" s="3">
        <v>2</v>
      </c>
      <c r="C30" s="3">
        <v>2</v>
      </c>
      <c r="D30" s="3">
        <v>2</v>
      </c>
      <c r="E30" s="3">
        <v>2</v>
      </c>
      <c r="F30" s="5">
        <v>2</v>
      </c>
      <c r="H30" s="8" t="s">
        <v>96</v>
      </c>
    </row>
    <row r="31" spans="1:8">
      <c r="A31" t="s">
        <v>94</v>
      </c>
      <c r="C31">
        <v>2</v>
      </c>
      <c r="D31">
        <v>2</v>
      </c>
      <c r="H31" s="8" t="s">
        <v>126</v>
      </c>
    </row>
    <row r="32" spans="1:8">
      <c r="A32" t="s">
        <v>95</v>
      </c>
      <c r="C32" s="3">
        <v>2</v>
      </c>
      <c r="D32" s="3">
        <v>2</v>
      </c>
    </row>
    <row r="35" spans="2:2">
      <c r="B35" s="5" t="s">
        <v>63</v>
      </c>
    </row>
    <row r="36" spans="2:2">
      <c r="B36" t="s">
        <v>64</v>
      </c>
    </row>
    <row r="37" spans="2:2">
      <c r="B37" t="s">
        <v>65</v>
      </c>
    </row>
  </sheetData>
  <mergeCells count="1">
    <mergeCell ref="B1:F1"/>
  </mergeCells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6"/>
  <sheetViews>
    <sheetView showGridLines="0" workbookViewId="0">
      <selection activeCell="AF76" sqref="AF76"/>
    </sheetView>
  </sheetViews>
  <sheetFormatPr defaultRowHeight="14.4"/>
  <cols>
    <col min="1" max="1" width="8.88671875" style="8"/>
  </cols>
  <sheetData>
    <row r="1" spans="2:2" s="8" customFormat="1"/>
    <row r="2" spans="2:2" s="8" customFormat="1">
      <c r="B2" s="3" t="s">
        <v>131</v>
      </c>
    </row>
    <row r="3" spans="2:2">
      <c r="B3" s="8" t="s">
        <v>42</v>
      </c>
    </row>
    <row r="4" spans="2:2">
      <c r="B4" s="3" t="s">
        <v>4</v>
      </c>
    </row>
    <row r="5" spans="2:2">
      <c r="B5" s="9" t="s">
        <v>12</v>
      </c>
    </row>
    <row r="6" spans="2:2">
      <c r="B6" s="9" t="s">
        <v>30</v>
      </c>
    </row>
    <row r="7" spans="2:2">
      <c r="B7" s="9" t="s">
        <v>129</v>
      </c>
    </row>
    <row r="8" spans="2:2">
      <c r="B8" s="8" t="s">
        <v>43</v>
      </c>
    </row>
    <row r="55" spans="6:6">
      <c r="F55" s="8" t="s">
        <v>136</v>
      </c>
    </row>
    <row r="56" spans="6:6">
      <c r="F56" s="6" t="s">
        <v>137</v>
      </c>
    </row>
  </sheetData>
  <pageMargins left="0.25" right="0.25" top="0.75" bottom="0.75" header="0.3" footer="0.3"/>
  <pageSetup paperSize="9" scale="44" orientation="landscape" horizontalDpi="2400" verticalDpi="24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2:I57"/>
  <sheetViews>
    <sheetView showGridLines="0" workbookViewId="0">
      <selection activeCell="Y73" sqref="Y73"/>
    </sheetView>
  </sheetViews>
  <sheetFormatPr defaultRowHeight="14.4"/>
  <cols>
    <col min="1" max="16384" width="8.88671875" style="8"/>
  </cols>
  <sheetData>
    <row r="2" spans="2:2">
      <c r="B2" s="3" t="s">
        <v>134</v>
      </c>
    </row>
    <row r="3" spans="2:2">
      <c r="B3" s="8" t="s">
        <v>44</v>
      </c>
    </row>
    <row r="4" spans="2:2">
      <c r="B4" s="9" t="s">
        <v>12</v>
      </c>
    </row>
    <row r="5" spans="2:2">
      <c r="B5" s="8" t="s">
        <v>53</v>
      </c>
    </row>
    <row r="6" spans="2:2">
      <c r="B6" s="8" t="s">
        <v>45</v>
      </c>
    </row>
    <row r="7" spans="2:2">
      <c r="B7" s="3" t="s">
        <v>20</v>
      </c>
    </row>
    <row r="8" spans="2:2">
      <c r="B8" s="9" t="s">
        <v>46</v>
      </c>
    </row>
    <row r="9" spans="2:2">
      <c r="B9" s="3" t="s">
        <v>47</v>
      </c>
    </row>
    <row r="10" spans="2:2">
      <c r="B10" s="3" t="s">
        <v>48</v>
      </c>
    </row>
    <row r="11" spans="2:2">
      <c r="B11" s="5" t="s">
        <v>49</v>
      </c>
    </row>
    <row r="12" spans="2:2">
      <c r="B12" s="3" t="s">
        <v>29</v>
      </c>
    </row>
    <row r="13" spans="2:2">
      <c r="B13" s="5" t="s">
        <v>32</v>
      </c>
    </row>
    <row r="56" spans="9:9">
      <c r="I56" s="8" t="s">
        <v>136</v>
      </c>
    </row>
    <row r="57" spans="9:9">
      <c r="I57" s="6" t="s">
        <v>138</v>
      </c>
    </row>
  </sheetData>
  <pageMargins left="0.7" right="0.7" top="0.75" bottom="0.75" header="0.3" footer="0.3"/>
  <pageSetup paperSize="9" scale="42" orientation="landscape" horizontalDpi="2400" verticalDpi="24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2:I55"/>
  <sheetViews>
    <sheetView showGridLines="0" workbookViewId="0">
      <selection activeCell="R72" sqref="R72"/>
    </sheetView>
  </sheetViews>
  <sheetFormatPr defaultRowHeight="14.4"/>
  <cols>
    <col min="1" max="16384" width="8.88671875" style="8"/>
  </cols>
  <sheetData>
    <row r="2" spans="2:2">
      <c r="B2" s="3" t="s">
        <v>135</v>
      </c>
    </row>
    <row r="3" spans="2:2">
      <c r="B3" s="9" t="s">
        <v>30</v>
      </c>
    </row>
    <row r="4" spans="2:2">
      <c r="B4" s="3" t="s">
        <v>44</v>
      </c>
    </row>
    <row r="5" spans="2:2">
      <c r="B5" s="3" t="s">
        <v>54</v>
      </c>
    </row>
    <row r="6" spans="2:2">
      <c r="B6" s="3" t="s">
        <v>55</v>
      </c>
    </row>
    <row r="7" spans="2:2">
      <c r="B7" s="3" t="s">
        <v>56</v>
      </c>
    </row>
    <row r="8" spans="2:2">
      <c r="B8" s="9" t="s">
        <v>129</v>
      </c>
    </row>
    <row r="9" spans="2:2">
      <c r="B9" s="3" t="s">
        <v>130</v>
      </c>
    </row>
    <row r="54" spans="9:9">
      <c r="I54" s="8" t="s">
        <v>136</v>
      </c>
    </row>
    <row r="55" spans="9:9">
      <c r="I55" s="6" t="s">
        <v>137</v>
      </c>
    </row>
  </sheetData>
  <pageMargins left="0.7" right="0.7" top="0.75" bottom="0.75" header="0.3" footer="0.3"/>
  <pageSetup paperSize="9" scale="42" orientation="landscape" horizontalDpi="2400" verticalDpi="24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2:H56"/>
  <sheetViews>
    <sheetView showGridLines="0" workbookViewId="0">
      <selection activeCell="L70" sqref="L70"/>
    </sheetView>
  </sheetViews>
  <sheetFormatPr defaultRowHeight="14.4"/>
  <cols>
    <col min="1" max="16384" width="8.88671875" style="8"/>
  </cols>
  <sheetData>
    <row r="2" spans="2:2">
      <c r="B2" s="3" t="s">
        <v>132</v>
      </c>
    </row>
    <row r="3" spans="2:2">
      <c r="B3" s="5" t="s">
        <v>49</v>
      </c>
    </row>
    <row r="4" spans="2:2">
      <c r="B4" s="9" t="s">
        <v>45</v>
      </c>
    </row>
    <row r="5" spans="2:2">
      <c r="B5" s="8" t="s">
        <v>16</v>
      </c>
    </row>
    <row r="6" spans="2:2">
      <c r="B6" s="9" t="s">
        <v>46</v>
      </c>
    </row>
    <row r="7" spans="2:2">
      <c r="B7" s="9" t="s">
        <v>57</v>
      </c>
    </row>
    <row r="8" spans="2:2">
      <c r="B8" s="8" t="s">
        <v>48</v>
      </c>
    </row>
    <row r="9" spans="2:2">
      <c r="B9" s="5" t="s">
        <v>29</v>
      </c>
    </row>
    <row r="10" spans="2:2">
      <c r="B10" s="5" t="s">
        <v>32</v>
      </c>
    </row>
    <row r="55" spans="8:8">
      <c r="H55" s="8" t="s">
        <v>136</v>
      </c>
    </row>
    <row r="56" spans="8:8">
      <c r="H56" s="6" t="s">
        <v>139</v>
      </c>
    </row>
  </sheetData>
  <pageMargins left="0.7" right="0.7" top="0.75" bottom="0.75" header="0.3" footer="0.3"/>
  <pageSetup paperSize="9" scale="42" orientation="landscape" horizontalDpi="2400" verticalDpi="24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56"/>
  <sheetViews>
    <sheetView showGridLines="0" workbookViewId="0">
      <selection activeCell="F60" sqref="F60"/>
    </sheetView>
  </sheetViews>
  <sheetFormatPr defaultRowHeight="14.4"/>
  <cols>
    <col min="1" max="16384" width="8.88671875" style="8"/>
  </cols>
  <sheetData>
    <row r="2" spans="2:2">
      <c r="B2" s="3" t="s">
        <v>133</v>
      </c>
    </row>
    <row r="3" spans="2:2">
      <c r="B3" s="8" t="s">
        <v>42</v>
      </c>
    </row>
    <row r="4" spans="2:2">
      <c r="B4" s="8" t="s">
        <v>16</v>
      </c>
    </row>
    <row r="5" spans="2:2">
      <c r="B5" s="9" t="s">
        <v>30</v>
      </c>
    </row>
    <row r="6" spans="2:2">
      <c r="B6" s="8" t="s">
        <v>129</v>
      </c>
    </row>
    <row r="7" spans="2:2">
      <c r="B7" s="8" t="s">
        <v>43</v>
      </c>
    </row>
    <row r="8" spans="2:2">
      <c r="B8" s="3" t="s">
        <v>58</v>
      </c>
    </row>
    <row r="55" spans="10:10">
      <c r="J55" s="8" t="s">
        <v>136</v>
      </c>
    </row>
    <row r="56" spans="10:10">
      <c r="J56" s="6" t="s">
        <v>140</v>
      </c>
    </row>
  </sheetData>
  <pageMargins left="0.7" right="0.7" top="0.75" bottom="0.75" header="0.3" footer="0.3"/>
  <pageSetup paperSize="9" scale="42" orientation="landscape" horizontalDpi="2400" vertic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Sheet1</vt:lpstr>
      <vt:lpstr>Sheet2</vt:lpstr>
      <vt:lpstr>Cluster 1</vt:lpstr>
      <vt:lpstr>Cluster 2</vt:lpstr>
      <vt:lpstr>Cluster 3</vt:lpstr>
      <vt:lpstr>Cluster 4</vt:lpstr>
      <vt:lpstr>Cluster 5</vt:lpstr>
      <vt:lpstr>'Cluster 1'!Print_Area</vt:lpstr>
      <vt:lpstr>'Cluster 2'!Print_Area</vt:lpstr>
      <vt:lpstr>'Cluster 3'!Print_Area</vt:lpstr>
      <vt:lpstr>'Cluster 4'!Print_Area</vt:lpstr>
      <vt:lpstr>'Cluster 5'!Print_Area</vt:lpstr>
      <vt:lpstr>Sheet1!Print_Area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Goddard</dc:creator>
  <cp:lastModifiedBy>David Goddard</cp:lastModifiedBy>
  <cp:lastPrinted>2024-08-15T13:08:20Z</cp:lastPrinted>
  <dcterms:created xsi:type="dcterms:W3CDTF">2019-01-09T16:17:49Z</dcterms:created>
  <dcterms:modified xsi:type="dcterms:W3CDTF">2024-08-15T13:49:27Z</dcterms:modified>
</cp:coreProperties>
</file>