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Revnomix_backup\GDrive\iSell_System\"/>
    </mc:Choice>
  </mc:AlternateContent>
  <xr:revisionPtr revIDLastSave="0" documentId="8_{0B750ED7-16DA-492B-8EF9-32AA808AE9B1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U3" i="2" l="1"/>
  <c r="W3" i="2" s="1"/>
  <c r="U4" i="2"/>
  <c r="W4" i="2" s="1"/>
  <c r="U5" i="2"/>
  <c r="U6" i="2"/>
  <c r="W6" i="2" s="1"/>
  <c r="U7" i="2"/>
  <c r="W7" i="2" s="1"/>
  <c r="U8" i="2"/>
  <c r="W8" i="2" s="1"/>
  <c r="U9" i="2"/>
  <c r="U10" i="2"/>
  <c r="W10" i="2" s="1"/>
  <c r="U11" i="2"/>
  <c r="W11" i="2" s="1"/>
  <c r="U12" i="2"/>
  <c r="W12" i="2" s="1"/>
  <c r="U13" i="2"/>
  <c r="U14" i="2"/>
  <c r="W14" i="2" s="1"/>
  <c r="U15" i="2"/>
  <c r="W15" i="2" s="1"/>
  <c r="U16" i="2"/>
  <c r="W16" i="2" s="1"/>
  <c r="U17" i="2"/>
  <c r="U18" i="2"/>
  <c r="W18" i="2" s="1"/>
  <c r="U19" i="2"/>
  <c r="W19" i="2" s="1"/>
  <c r="U20" i="2"/>
  <c r="W20" i="2" s="1"/>
  <c r="U21" i="2"/>
  <c r="U22" i="2"/>
  <c r="W22" i="2" s="1"/>
  <c r="U23" i="2"/>
  <c r="W23" i="2" s="1"/>
  <c r="U24" i="2"/>
  <c r="W24" i="2" s="1"/>
  <c r="U25" i="2"/>
  <c r="U26" i="2"/>
  <c r="W26" i="2" s="1"/>
  <c r="U27" i="2"/>
  <c r="W27" i="2" s="1"/>
  <c r="U28" i="2"/>
  <c r="W28" i="2" s="1"/>
  <c r="U29" i="2"/>
  <c r="U30" i="2"/>
  <c r="W30" i="2" s="1"/>
  <c r="U31" i="2"/>
  <c r="W31" i="2" s="1"/>
  <c r="U32" i="2"/>
  <c r="W32" i="2" s="1"/>
  <c r="U33" i="2"/>
  <c r="U34" i="2"/>
  <c r="W34" i="2" s="1"/>
  <c r="U35" i="2"/>
  <c r="W35" i="2" s="1"/>
  <c r="U36" i="2"/>
  <c r="W36" i="2" s="1"/>
  <c r="U37" i="2"/>
  <c r="U38" i="2"/>
  <c r="W38" i="2" s="1"/>
  <c r="U39" i="2"/>
  <c r="W39" i="2" s="1"/>
  <c r="U40" i="2"/>
  <c r="W40" i="2" s="1"/>
  <c r="U41" i="2"/>
  <c r="U42" i="2"/>
  <c r="W42" i="2" s="1"/>
  <c r="U43" i="2"/>
  <c r="W43" i="2" s="1"/>
  <c r="U44" i="2"/>
  <c r="W44" i="2" s="1"/>
  <c r="U45" i="2"/>
  <c r="U46" i="2"/>
  <c r="W46" i="2" s="1"/>
  <c r="U47" i="2"/>
  <c r="W47" i="2" s="1"/>
  <c r="U48" i="2"/>
  <c r="W48" i="2" s="1"/>
  <c r="U49" i="2"/>
  <c r="U50" i="2"/>
  <c r="W50" i="2" s="1"/>
  <c r="U51" i="2"/>
  <c r="W51" i="2" s="1"/>
  <c r="U52" i="2"/>
  <c r="W52" i="2" s="1"/>
  <c r="U53" i="2"/>
  <c r="U54" i="2"/>
  <c r="W54" i="2" s="1"/>
  <c r="U55" i="2"/>
  <c r="W55" i="2" s="1"/>
  <c r="U56" i="2"/>
  <c r="W56" i="2" s="1"/>
  <c r="U57" i="2"/>
  <c r="U58" i="2"/>
  <c r="W58" i="2" s="1"/>
  <c r="U59" i="2"/>
  <c r="W59" i="2" s="1"/>
  <c r="U60" i="2"/>
  <c r="W60" i="2" s="1"/>
  <c r="U61" i="2"/>
  <c r="U62" i="2"/>
  <c r="W62" i="2" s="1"/>
  <c r="U2" i="2"/>
  <c r="W2" i="2" s="1"/>
  <c r="S3" i="2"/>
  <c r="S4" i="2"/>
  <c r="S5" i="2"/>
  <c r="X5" i="2" s="1"/>
  <c r="Y5" i="2" s="1"/>
  <c r="S6" i="2"/>
  <c r="S7" i="2"/>
  <c r="S8" i="2"/>
  <c r="X8" i="2" s="1"/>
  <c r="Y8" i="2" s="1"/>
  <c r="S9" i="2"/>
  <c r="X9" i="2" s="1"/>
  <c r="Y9" i="2" s="1"/>
  <c r="S10" i="2"/>
  <c r="S11" i="2"/>
  <c r="S12" i="2"/>
  <c r="S13" i="2"/>
  <c r="T13" i="2" s="1"/>
  <c r="S14" i="2"/>
  <c r="S15" i="2"/>
  <c r="S16" i="2"/>
  <c r="S17" i="2"/>
  <c r="X17" i="2" s="1"/>
  <c r="Y17" i="2" s="1"/>
  <c r="S18" i="2"/>
  <c r="S19" i="2"/>
  <c r="S20" i="2"/>
  <c r="S21" i="2"/>
  <c r="T21" i="2" s="1"/>
  <c r="S22" i="2"/>
  <c r="S23" i="2"/>
  <c r="S24" i="2"/>
  <c r="S25" i="2"/>
  <c r="AG25" i="2" s="1"/>
  <c r="S26" i="2"/>
  <c r="S27" i="2"/>
  <c r="S28" i="2"/>
  <c r="X28" i="2" s="1"/>
  <c r="Y28" i="2" s="1"/>
  <c r="S29" i="2"/>
  <c r="X29" i="2" s="1"/>
  <c r="Y29" i="2" s="1"/>
  <c r="S30" i="2"/>
  <c r="S31" i="2"/>
  <c r="S32" i="2"/>
  <c r="S33" i="2"/>
  <c r="X33" i="2" s="1"/>
  <c r="Y33" i="2" s="1"/>
  <c r="S34" i="2"/>
  <c r="S35" i="2"/>
  <c r="S36" i="2"/>
  <c r="S37" i="2"/>
  <c r="X37" i="2" s="1"/>
  <c r="Y37" i="2" s="1"/>
  <c r="S38" i="2"/>
  <c r="S39" i="2"/>
  <c r="S40" i="2"/>
  <c r="X40" i="2" s="1"/>
  <c r="Y40" i="2" s="1"/>
  <c r="S41" i="2"/>
  <c r="X41" i="2" s="1"/>
  <c r="Y41" i="2" s="1"/>
  <c r="S42" i="2"/>
  <c r="S43" i="2"/>
  <c r="S44" i="2"/>
  <c r="S45" i="2"/>
  <c r="T45" i="2" s="1"/>
  <c r="S46" i="2"/>
  <c r="S47" i="2"/>
  <c r="S48" i="2"/>
  <c r="S49" i="2"/>
  <c r="X49" i="2" s="1"/>
  <c r="Y49" i="2" s="1"/>
  <c r="S50" i="2"/>
  <c r="S51" i="2"/>
  <c r="S52" i="2"/>
  <c r="X52" i="2" s="1"/>
  <c r="Y52" i="2" s="1"/>
  <c r="S53" i="2"/>
  <c r="T53" i="2" s="1"/>
  <c r="S54" i="2"/>
  <c r="S55" i="2"/>
  <c r="S56" i="2"/>
  <c r="S57" i="2"/>
  <c r="X57" i="2" s="1"/>
  <c r="Y57" i="2" s="1"/>
  <c r="S58" i="2"/>
  <c r="S59" i="2"/>
  <c r="S60" i="2"/>
  <c r="X60" i="2" s="1"/>
  <c r="Y60" i="2" s="1"/>
  <c r="S61" i="2"/>
  <c r="X61" i="2" s="1"/>
  <c r="Y61" i="2" s="1"/>
  <c r="S62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2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P52" i="2" s="1"/>
  <c r="N53" i="2"/>
  <c r="N54" i="2"/>
  <c r="N55" i="2"/>
  <c r="N56" i="2"/>
  <c r="N57" i="2"/>
  <c r="N58" i="2"/>
  <c r="N59" i="2"/>
  <c r="N60" i="2"/>
  <c r="N61" i="2"/>
  <c r="N62" i="2"/>
  <c r="N2" i="2"/>
  <c r="T29" i="2" l="1"/>
  <c r="T5" i="2"/>
  <c r="AF27" i="2"/>
  <c r="X45" i="2"/>
  <c r="Y45" i="2" s="1"/>
  <c r="AA45" i="2" s="1"/>
  <c r="AD45" i="2" s="1"/>
  <c r="AE45" i="2" s="1"/>
  <c r="P4" i="2"/>
  <c r="P8" i="2"/>
  <c r="P20" i="2"/>
  <c r="P24" i="2"/>
  <c r="P36" i="2"/>
  <c r="P40" i="2"/>
  <c r="P56" i="2"/>
  <c r="R62" i="2"/>
  <c r="R54" i="2"/>
  <c r="R46" i="2"/>
  <c r="R38" i="2"/>
  <c r="R30" i="2"/>
  <c r="R26" i="2"/>
  <c r="R22" i="2"/>
  <c r="R18" i="2"/>
  <c r="R14" i="2"/>
  <c r="R10" i="2"/>
  <c r="R6" i="2"/>
  <c r="X21" i="2"/>
  <c r="Y21" i="2" s="1"/>
  <c r="AA21" i="2" s="1"/>
  <c r="AD21" i="2" s="1"/>
  <c r="AE21" i="2" s="1"/>
  <c r="R59" i="2"/>
  <c r="R51" i="2"/>
  <c r="R43" i="2"/>
  <c r="R27" i="2"/>
  <c r="R19" i="2"/>
  <c r="R11" i="2"/>
  <c r="R3" i="2"/>
  <c r="P5" i="2"/>
  <c r="P9" i="2"/>
  <c r="P13" i="2"/>
  <c r="P21" i="2"/>
  <c r="P37" i="2"/>
  <c r="P45" i="2"/>
  <c r="P53" i="2"/>
  <c r="T61" i="2"/>
  <c r="X13" i="2"/>
  <c r="Y13" i="2" s="1"/>
  <c r="AA13" i="2" s="1"/>
  <c r="AD13" i="2" s="1"/>
  <c r="T37" i="2"/>
  <c r="X53" i="2"/>
  <c r="Y53" i="2" s="1"/>
  <c r="AA53" i="2" s="1"/>
  <c r="AD53" i="2" s="1"/>
  <c r="AE53" i="2" s="1"/>
  <c r="AG57" i="2"/>
  <c r="P16" i="2"/>
  <c r="P28" i="2"/>
  <c r="P48" i="2"/>
  <c r="V8" i="2"/>
  <c r="AE8" i="2" s="1"/>
  <c r="V40" i="2"/>
  <c r="V16" i="2"/>
  <c r="V48" i="2"/>
  <c r="AE48" i="2" s="1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V2" i="2"/>
  <c r="V24" i="2"/>
  <c r="V56" i="2"/>
  <c r="P12" i="2"/>
  <c r="P32" i="2"/>
  <c r="P44" i="2"/>
  <c r="P60" i="2"/>
  <c r="P61" i="2"/>
  <c r="P29" i="2"/>
  <c r="R35" i="2"/>
  <c r="V32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17" i="2"/>
  <c r="P25" i="2"/>
  <c r="P33" i="2"/>
  <c r="P41" i="2"/>
  <c r="P49" i="2"/>
  <c r="P57" i="2"/>
  <c r="V4" i="2"/>
  <c r="V12" i="2"/>
  <c r="AE12" i="2" s="1"/>
  <c r="V20" i="2"/>
  <c r="V28" i="2"/>
  <c r="V36" i="2"/>
  <c r="AE36" i="2" s="1"/>
  <c r="V44" i="2"/>
  <c r="V52" i="2"/>
  <c r="V60" i="2"/>
  <c r="R58" i="2"/>
  <c r="R50" i="2"/>
  <c r="R42" i="2"/>
  <c r="R34" i="2"/>
  <c r="R55" i="2"/>
  <c r="R47" i="2"/>
  <c r="R39" i="2"/>
  <c r="R31" i="2"/>
  <c r="R23" i="2"/>
  <c r="R15" i="2"/>
  <c r="R7" i="2"/>
  <c r="T49" i="2"/>
  <c r="T33" i="2"/>
  <c r="T17" i="2"/>
  <c r="AG9" i="2"/>
  <c r="R61" i="2"/>
  <c r="R57" i="2"/>
  <c r="R53" i="2"/>
  <c r="R49" i="2"/>
  <c r="R45" i="2"/>
  <c r="R41" i="2"/>
  <c r="R37" i="2"/>
  <c r="R33" i="2"/>
  <c r="R29" i="2"/>
  <c r="R25" i="2"/>
  <c r="R21" i="2"/>
  <c r="R17" i="2"/>
  <c r="R13" i="2"/>
  <c r="R9" i="2"/>
  <c r="R5" i="2"/>
  <c r="T57" i="2"/>
  <c r="T41" i="2"/>
  <c r="T25" i="2"/>
  <c r="T9" i="2"/>
  <c r="X25" i="2"/>
  <c r="Y25" i="2" s="1"/>
  <c r="AA25" i="2" s="1"/>
  <c r="AD25" i="2" s="1"/>
  <c r="AE25" i="2" s="1"/>
  <c r="AB60" i="2"/>
  <c r="AA60" i="2"/>
  <c r="AD60" i="2" s="1"/>
  <c r="AE60" i="2" s="1"/>
  <c r="Z60" i="2"/>
  <c r="AC60" i="2" s="1"/>
  <c r="AA52" i="2"/>
  <c r="AD52" i="2" s="1"/>
  <c r="AE52" i="2" s="1"/>
  <c r="Z52" i="2"/>
  <c r="AC52" i="2" s="1"/>
  <c r="AB52" i="2"/>
  <c r="AA40" i="2"/>
  <c r="AD40" i="2" s="1"/>
  <c r="Z40" i="2"/>
  <c r="AC40" i="2" s="1"/>
  <c r="AB40" i="2"/>
  <c r="AB28" i="2"/>
  <c r="Z28" i="2"/>
  <c r="AC28" i="2" s="1"/>
  <c r="AA28" i="2"/>
  <c r="AD28" i="2" s="1"/>
  <c r="AB8" i="2"/>
  <c r="AA8" i="2"/>
  <c r="AD8" i="2" s="1"/>
  <c r="Z8" i="2"/>
  <c r="AC8" i="2" s="1"/>
  <c r="AA37" i="2"/>
  <c r="AD37" i="2" s="1"/>
  <c r="AB37" i="2"/>
  <c r="Z37" i="2"/>
  <c r="AC37" i="2" s="1"/>
  <c r="AB21" i="2"/>
  <c r="Z21" i="2"/>
  <c r="AC21" i="2" s="1"/>
  <c r="AB5" i="2"/>
  <c r="AA5" i="2"/>
  <c r="AD5" i="2" s="1"/>
  <c r="AE5" i="2" s="1"/>
  <c r="Z5" i="2"/>
  <c r="AC5" i="2" s="1"/>
  <c r="AA61" i="2"/>
  <c r="AD61" i="2" s="1"/>
  <c r="AE61" i="2" s="1"/>
  <c r="AB61" i="2"/>
  <c r="Z61" i="2"/>
  <c r="AC61" i="2" s="1"/>
  <c r="AA29" i="2"/>
  <c r="AD29" i="2" s="1"/>
  <c r="AB29" i="2"/>
  <c r="Z29" i="2"/>
  <c r="AC29" i="2" s="1"/>
  <c r="AB13" i="2"/>
  <c r="AF56" i="2"/>
  <c r="AG56" i="2"/>
  <c r="AF48" i="2"/>
  <c r="AG48" i="2"/>
  <c r="AF44" i="2"/>
  <c r="AG44" i="2"/>
  <c r="AF36" i="2"/>
  <c r="AG36" i="2"/>
  <c r="AF32" i="2"/>
  <c r="AG32" i="2"/>
  <c r="AF24" i="2"/>
  <c r="AG24" i="2"/>
  <c r="AF20" i="2"/>
  <c r="AG20" i="2"/>
  <c r="AF16" i="2"/>
  <c r="AG16" i="2"/>
  <c r="AF12" i="2"/>
  <c r="AG12" i="2"/>
  <c r="AF4" i="2"/>
  <c r="AG4" i="2"/>
  <c r="X44" i="2"/>
  <c r="Y44" i="2" s="1"/>
  <c r="X36" i="2"/>
  <c r="Y36" i="2" s="1"/>
  <c r="X20" i="2"/>
  <c r="Y20" i="2" s="1"/>
  <c r="X12" i="2"/>
  <c r="Y12" i="2" s="1"/>
  <c r="X4" i="2"/>
  <c r="Y4" i="2" s="1"/>
  <c r="AA57" i="2"/>
  <c r="AD57" i="2" s="1"/>
  <c r="AE57" i="2" s="1"/>
  <c r="AB57" i="2"/>
  <c r="Z57" i="2"/>
  <c r="AC57" i="2" s="1"/>
  <c r="AA49" i="2"/>
  <c r="AD49" i="2" s="1"/>
  <c r="AB49" i="2"/>
  <c r="Z49" i="2"/>
  <c r="AC49" i="2" s="1"/>
  <c r="AA41" i="2"/>
  <c r="AD41" i="2" s="1"/>
  <c r="AB41" i="2"/>
  <c r="Z41" i="2"/>
  <c r="AC41" i="2" s="1"/>
  <c r="AA33" i="2"/>
  <c r="AD33" i="2" s="1"/>
  <c r="AE33" i="2" s="1"/>
  <c r="Z33" i="2"/>
  <c r="AC33" i="2" s="1"/>
  <c r="AB33" i="2"/>
  <c r="AB25" i="2"/>
  <c r="AA17" i="2"/>
  <c r="AD17" i="2" s="1"/>
  <c r="AE17" i="2" s="1"/>
  <c r="AB17" i="2"/>
  <c r="AB9" i="2"/>
  <c r="AA9" i="2"/>
  <c r="AD9" i="2" s="1"/>
  <c r="Z9" i="2"/>
  <c r="AC9" i="2" s="1"/>
  <c r="AF2" i="2"/>
  <c r="AG2" i="2"/>
  <c r="X2" i="2"/>
  <c r="Y2" i="2" s="1"/>
  <c r="T2" i="2"/>
  <c r="AG59" i="2"/>
  <c r="X59" i="2"/>
  <c r="Y59" i="2" s="1"/>
  <c r="T59" i="2"/>
  <c r="AG55" i="2"/>
  <c r="AF55" i="2"/>
  <c r="X55" i="2"/>
  <c r="Y55" i="2" s="1"/>
  <c r="T55" i="2"/>
  <c r="AG51" i="2"/>
  <c r="AF51" i="2"/>
  <c r="X51" i="2"/>
  <c r="Y51" i="2" s="1"/>
  <c r="T51" i="2"/>
  <c r="AG47" i="2"/>
  <c r="AF47" i="2"/>
  <c r="X47" i="2"/>
  <c r="Y47" i="2" s="1"/>
  <c r="T47" i="2"/>
  <c r="AG43" i="2"/>
  <c r="AF43" i="2"/>
  <c r="X43" i="2"/>
  <c r="Y43" i="2" s="1"/>
  <c r="T43" i="2"/>
  <c r="AG39" i="2"/>
  <c r="AF39" i="2"/>
  <c r="X39" i="2"/>
  <c r="Y39" i="2" s="1"/>
  <c r="T39" i="2"/>
  <c r="AG35" i="2"/>
  <c r="X35" i="2"/>
  <c r="Y35" i="2" s="1"/>
  <c r="T35" i="2"/>
  <c r="AF35" i="2"/>
  <c r="AG31" i="2"/>
  <c r="AF31" i="2"/>
  <c r="X31" i="2"/>
  <c r="Y31" i="2" s="1"/>
  <c r="T31" i="2"/>
  <c r="AG27" i="2"/>
  <c r="X27" i="2"/>
  <c r="Y27" i="2" s="1"/>
  <c r="T27" i="2"/>
  <c r="AG23" i="2"/>
  <c r="AF23" i="2"/>
  <c r="X23" i="2"/>
  <c r="Y23" i="2" s="1"/>
  <c r="T23" i="2"/>
  <c r="AG19" i="2"/>
  <c r="AF19" i="2"/>
  <c r="X19" i="2"/>
  <c r="Y19" i="2" s="1"/>
  <c r="T19" i="2"/>
  <c r="AG15" i="2"/>
  <c r="AF15" i="2"/>
  <c r="X15" i="2"/>
  <c r="Y15" i="2" s="1"/>
  <c r="T15" i="2"/>
  <c r="AG11" i="2"/>
  <c r="AF11" i="2"/>
  <c r="X11" i="2"/>
  <c r="Y11" i="2" s="1"/>
  <c r="T11" i="2"/>
  <c r="AG7" i="2"/>
  <c r="AF7" i="2"/>
  <c r="X7" i="2"/>
  <c r="Y7" i="2" s="1"/>
  <c r="T7" i="2"/>
  <c r="AG3" i="2"/>
  <c r="X3" i="2"/>
  <c r="Y3" i="2" s="1"/>
  <c r="T3" i="2"/>
  <c r="AF3" i="2"/>
  <c r="T56" i="2"/>
  <c r="T48" i="2"/>
  <c r="T40" i="2"/>
  <c r="T32" i="2"/>
  <c r="T24" i="2"/>
  <c r="T16" i="2"/>
  <c r="T8" i="2"/>
  <c r="V6" i="2"/>
  <c r="V10" i="2"/>
  <c r="AE10" i="2" s="1"/>
  <c r="V14" i="2"/>
  <c r="AE14" i="2" s="1"/>
  <c r="V18" i="2"/>
  <c r="V22" i="2"/>
  <c r="V26" i="2"/>
  <c r="V30" i="2"/>
  <c r="AE30" i="2" s="1"/>
  <c r="V34" i="2"/>
  <c r="AE34" i="2" s="1"/>
  <c r="V38" i="2"/>
  <c r="V42" i="2"/>
  <c r="AE42" i="2" s="1"/>
  <c r="V46" i="2"/>
  <c r="V50" i="2"/>
  <c r="V54" i="2"/>
  <c r="V58" i="2"/>
  <c r="V62" i="2"/>
  <c r="AF59" i="2"/>
  <c r="R2" i="2"/>
  <c r="W61" i="2"/>
  <c r="V61" i="2"/>
  <c r="W57" i="2"/>
  <c r="V57" i="2"/>
  <c r="W53" i="2"/>
  <c r="V53" i="2"/>
  <c r="W49" i="2"/>
  <c r="V49" i="2"/>
  <c r="W45" i="2"/>
  <c r="V45" i="2"/>
  <c r="W41" i="2"/>
  <c r="V41" i="2"/>
  <c r="W37" i="2"/>
  <c r="V37" i="2"/>
  <c r="W33" i="2"/>
  <c r="V33" i="2"/>
  <c r="W29" i="2"/>
  <c r="V29" i="2"/>
  <c r="W25" i="2"/>
  <c r="V25" i="2"/>
  <c r="W21" i="2"/>
  <c r="V21" i="2"/>
  <c r="W17" i="2"/>
  <c r="V17" i="2"/>
  <c r="W13" i="2"/>
  <c r="V13" i="2"/>
  <c r="W9" i="2"/>
  <c r="V9" i="2"/>
  <c r="W5" i="2"/>
  <c r="V5" i="2"/>
  <c r="X56" i="2"/>
  <c r="Y56" i="2" s="1"/>
  <c r="X48" i="2"/>
  <c r="Y48" i="2" s="1"/>
  <c r="X32" i="2"/>
  <c r="Y32" i="2" s="1"/>
  <c r="X24" i="2"/>
  <c r="Y24" i="2" s="1"/>
  <c r="X16" i="2"/>
  <c r="Y16" i="2" s="1"/>
  <c r="Z17" i="2"/>
  <c r="AC17" i="2" s="1"/>
  <c r="AF60" i="2"/>
  <c r="AG60" i="2"/>
  <c r="AF52" i="2"/>
  <c r="AG52" i="2"/>
  <c r="AF40" i="2"/>
  <c r="AG40" i="2"/>
  <c r="AE40" i="2"/>
  <c r="AF28" i="2"/>
  <c r="AG28" i="2"/>
  <c r="AE28" i="2"/>
  <c r="AH28" i="2" s="1"/>
  <c r="AK28" i="2" s="1"/>
  <c r="AF8" i="2"/>
  <c r="AG8" i="2"/>
  <c r="P2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T60" i="2"/>
  <c r="T52" i="2"/>
  <c r="T44" i="2"/>
  <c r="T36" i="2"/>
  <c r="T28" i="2"/>
  <c r="T20" i="2"/>
  <c r="T12" i="2"/>
  <c r="T4" i="2"/>
  <c r="AG62" i="2"/>
  <c r="AF62" i="2"/>
  <c r="AG58" i="2"/>
  <c r="AF58" i="2"/>
  <c r="AG54" i="2"/>
  <c r="AF54" i="2"/>
  <c r="AG50" i="2"/>
  <c r="AF50" i="2"/>
  <c r="AG46" i="2"/>
  <c r="AF46" i="2"/>
  <c r="AG42" i="2"/>
  <c r="AF42" i="2"/>
  <c r="AG38" i="2"/>
  <c r="AF38" i="2"/>
  <c r="AG34" i="2"/>
  <c r="AF34" i="2"/>
  <c r="AG30" i="2"/>
  <c r="AF30" i="2"/>
  <c r="AG26" i="2"/>
  <c r="AF26" i="2"/>
  <c r="AG22" i="2"/>
  <c r="AF22" i="2"/>
  <c r="AG18" i="2"/>
  <c r="AF18" i="2"/>
  <c r="AG14" i="2"/>
  <c r="AF14" i="2"/>
  <c r="AG10" i="2"/>
  <c r="AF10" i="2"/>
  <c r="AG6" i="2"/>
  <c r="AF6" i="2"/>
  <c r="V3" i="2"/>
  <c r="V7" i="2"/>
  <c r="AE7" i="2" s="1"/>
  <c r="V11" i="2"/>
  <c r="AE11" i="2" s="1"/>
  <c r="V15" i="2"/>
  <c r="AE15" i="2" s="1"/>
  <c r="V19" i="2"/>
  <c r="AE19" i="2" s="1"/>
  <c r="V23" i="2"/>
  <c r="V27" i="2"/>
  <c r="V31" i="2"/>
  <c r="V35" i="2"/>
  <c r="AE35" i="2" s="1"/>
  <c r="V39" i="2"/>
  <c r="AE39" i="2" s="1"/>
  <c r="V43" i="2"/>
  <c r="V47" i="2"/>
  <c r="V51" i="2"/>
  <c r="V55" i="2"/>
  <c r="V59" i="2"/>
  <c r="AF61" i="2"/>
  <c r="AG61" i="2"/>
  <c r="AF57" i="2"/>
  <c r="AF53" i="2"/>
  <c r="AG53" i="2"/>
  <c r="AF49" i="2"/>
  <c r="AG49" i="2"/>
  <c r="AF45" i="2"/>
  <c r="AG45" i="2"/>
  <c r="AF41" i="2"/>
  <c r="AE37" i="2"/>
  <c r="AF37" i="2"/>
  <c r="AG37" i="2"/>
  <c r="AF33" i="2"/>
  <c r="AG33" i="2"/>
  <c r="AF29" i="2"/>
  <c r="AG29" i="2"/>
  <c r="AF25" i="2"/>
  <c r="AF21" i="2"/>
  <c r="AG21" i="2"/>
  <c r="AF17" i="2"/>
  <c r="AG17" i="2"/>
  <c r="AF13" i="2"/>
  <c r="AG13" i="2"/>
  <c r="AF9" i="2"/>
  <c r="AF5" i="2"/>
  <c r="AG5" i="2"/>
  <c r="T62" i="2"/>
  <c r="T58" i="2"/>
  <c r="T54" i="2"/>
  <c r="T50" i="2"/>
  <c r="T46" i="2"/>
  <c r="T42" i="2"/>
  <c r="T38" i="2"/>
  <c r="T34" i="2"/>
  <c r="T30" i="2"/>
  <c r="T26" i="2"/>
  <c r="T22" i="2"/>
  <c r="T18" i="2"/>
  <c r="T14" i="2"/>
  <c r="T10" i="2"/>
  <c r="T6" i="2"/>
  <c r="X62" i="2"/>
  <c r="Y62" i="2" s="1"/>
  <c r="X58" i="2"/>
  <c r="Y58" i="2" s="1"/>
  <c r="X54" i="2"/>
  <c r="Y54" i="2" s="1"/>
  <c r="X50" i="2"/>
  <c r="Y50" i="2" s="1"/>
  <c r="X46" i="2"/>
  <c r="Y46" i="2" s="1"/>
  <c r="X42" i="2"/>
  <c r="Y42" i="2" s="1"/>
  <c r="X38" i="2"/>
  <c r="Y38" i="2" s="1"/>
  <c r="X34" i="2"/>
  <c r="Y34" i="2" s="1"/>
  <c r="X30" i="2"/>
  <c r="Y30" i="2" s="1"/>
  <c r="X26" i="2"/>
  <c r="Y26" i="2" s="1"/>
  <c r="X22" i="2"/>
  <c r="Y22" i="2" s="1"/>
  <c r="X18" i="2"/>
  <c r="Y18" i="2" s="1"/>
  <c r="X14" i="2"/>
  <c r="Y14" i="2" s="1"/>
  <c r="X10" i="2"/>
  <c r="Y10" i="2" s="1"/>
  <c r="X6" i="2"/>
  <c r="Y6" i="2" s="1"/>
  <c r="AG41" i="2"/>
  <c r="AB45" i="2" l="1"/>
  <c r="AH39" i="2"/>
  <c r="AK39" i="2" s="1"/>
  <c r="AH7" i="2"/>
  <c r="AK7" i="2" s="1"/>
  <c r="Z45" i="2"/>
  <c r="AC45" i="2" s="1"/>
  <c r="Z53" i="2"/>
  <c r="AC53" i="2" s="1"/>
  <c r="AB53" i="2"/>
  <c r="AE9" i="2"/>
  <c r="AH9" i="2" s="1"/>
  <c r="AK9" i="2" s="1"/>
  <c r="AE49" i="2"/>
  <c r="AH49" i="2" s="1"/>
  <c r="AK49" i="2" s="1"/>
  <c r="Z13" i="2"/>
  <c r="AC13" i="2" s="1"/>
  <c r="AH11" i="2"/>
  <c r="AK11" i="2" s="1"/>
  <c r="AH37" i="2"/>
  <c r="AK37" i="2" s="1"/>
  <c r="AH45" i="2"/>
  <c r="AK45" i="2" s="1"/>
  <c r="AH35" i="2"/>
  <c r="AK35" i="2" s="1"/>
  <c r="AH19" i="2"/>
  <c r="AK19" i="2" s="1"/>
  <c r="Z25" i="2"/>
  <c r="AC25" i="2" s="1"/>
  <c r="AH57" i="2"/>
  <c r="AK57" i="2" s="1"/>
  <c r="AH61" i="2"/>
  <c r="AK61" i="2" s="1"/>
  <c r="AH53" i="2"/>
  <c r="AK53" i="2" s="1"/>
  <c r="AH52" i="2"/>
  <c r="AK52" i="2" s="1"/>
  <c r="AH25" i="2"/>
  <c r="AK25" i="2" s="1"/>
  <c r="AH33" i="2"/>
  <c r="AK33" i="2" s="1"/>
  <c r="AH21" i="2"/>
  <c r="AK21" i="2" s="1"/>
  <c r="AH15" i="2"/>
  <c r="AK15" i="2" s="1"/>
  <c r="AH8" i="2"/>
  <c r="AK8" i="2" s="1"/>
  <c r="AH40" i="2"/>
  <c r="AK40" i="2" s="1"/>
  <c r="AE41" i="2"/>
  <c r="AH41" i="2" s="1"/>
  <c r="AK41" i="2" s="1"/>
  <c r="AH17" i="2"/>
  <c r="AK17" i="2" s="1"/>
  <c r="AE13" i="2"/>
  <c r="AH13" i="2" s="1"/>
  <c r="AK13" i="2" s="1"/>
  <c r="AE29" i="2"/>
  <c r="AH29" i="2" s="1"/>
  <c r="AK29" i="2" s="1"/>
  <c r="AH5" i="2"/>
  <c r="AK5" i="2" s="1"/>
  <c r="AH60" i="2"/>
  <c r="AK60" i="2" s="1"/>
  <c r="AH12" i="2"/>
  <c r="AK12" i="2" s="1"/>
  <c r="AH36" i="2"/>
  <c r="AK36" i="2" s="1"/>
  <c r="AH48" i="2"/>
  <c r="AK48" i="2" s="1"/>
  <c r="AB30" i="2"/>
  <c r="AA30" i="2"/>
  <c r="AD30" i="2" s="1"/>
  <c r="Z30" i="2"/>
  <c r="AC30" i="2" s="1"/>
  <c r="AB46" i="2"/>
  <c r="AA46" i="2"/>
  <c r="AD46" i="2" s="1"/>
  <c r="AE46" i="2" s="1"/>
  <c r="AH46" i="2" s="1"/>
  <c r="AK46" i="2" s="1"/>
  <c r="Z46" i="2"/>
  <c r="AC46" i="2" s="1"/>
  <c r="AH34" i="2"/>
  <c r="AK34" i="2" s="1"/>
  <c r="AB16" i="2"/>
  <c r="Z16" i="2"/>
  <c r="AC16" i="2" s="1"/>
  <c r="AA16" i="2"/>
  <c r="AD16" i="2" s="1"/>
  <c r="AE16" i="2" s="1"/>
  <c r="AH16" i="2" s="1"/>
  <c r="AK16" i="2" s="1"/>
  <c r="AB19" i="2"/>
  <c r="AA19" i="2"/>
  <c r="AD19" i="2" s="1"/>
  <c r="Z19" i="2"/>
  <c r="AC19" i="2" s="1"/>
  <c r="AB35" i="2"/>
  <c r="AA35" i="2"/>
  <c r="AD35" i="2" s="1"/>
  <c r="Z35" i="2"/>
  <c r="AC35" i="2" s="1"/>
  <c r="AA36" i="2"/>
  <c r="AD36" i="2" s="1"/>
  <c r="Z36" i="2"/>
  <c r="AC36" i="2" s="1"/>
  <c r="AB36" i="2"/>
  <c r="AB18" i="2"/>
  <c r="AA18" i="2"/>
  <c r="AD18" i="2" s="1"/>
  <c r="AE18" i="2" s="1"/>
  <c r="AH18" i="2" s="1"/>
  <c r="AK18" i="2" s="1"/>
  <c r="Z18" i="2"/>
  <c r="AC18" i="2" s="1"/>
  <c r="AB50" i="2"/>
  <c r="AA50" i="2"/>
  <c r="AD50" i="2" s="1"/>
  <c r="AE50" i="2" s="1"/>
  <c r="AH50" i="2" s="1"/>
  <c r="AK50" i="2" s="1"/>
  <c r="Z50" i="2"/>
  <c r="AC50" i="2" s="1"/>
  <c r="AH14" i="2"/>
  <c r="AK14" i="2" s="1"/>
  <c r="AB7" i="2"/>
  <c r="AA7" i="2"/>
  <c r="AD7" i="2" s="1"/>
  <c r="Z7" i="2"/>
  <c r="AC7" i="2" s="1"/>
  <c r="AB23" i="2"/>
  <c r="AA23" i="2"/>
  <c r="AD23" i="2" s="1"/>
  <c r="AE23" i="2" s="1"/>
  <c r="AH23" i="2" s="1"/>
  <c r="AK23" i="2" s="1"/>
  <c r="Z23" i="2"/>
  <c r="AC23" i="2" s="1"/>
  <c r="AB43" i="2"/>
  <c r="AA43" i="2"/>
  <c r="AD43" i="2" s="1"/>
  <c r="AE43" i="2" s="1"/>
  <c r="AH43" i="2" s="1"/>
  <c r="AK43" i="2" s="1"/>
  <c r="Z43" i="2"/>
  <c r="AC43" i="2" s="1"/>
  <c r="AA59" i="2"/>
  <c r="AD59" i="2" s="1"/>
  <c r="AE59" i="2" s="1"/>
  <c r="AH59" i="2" s="1"/>
  <c r="AK59" i="2" s="1"/>
  <c r="Z59" i="2"/>
  <c r="AC59" i="2" s="1"/>
  <c r="AB59" i="2"/>
  <c r="AB4" i="2"/>
  <c r="AA4" i="2"/>
  <c r="AD4" i="2" s="1"/>
  <c r="AE4" i="2" s="1"/>
  <c r="AH4" i="2" s="1"/>
  <c r="AK4" i="2" s="1"/>
  <c r="Z4" i="2"/>
  <c r="AC4" i="2" s="1"/>
  <c r="Z6" i="2"/>
  <c r="AC6" i="2" s="1"/>
  <c r="AB6" i="2"/>
  <c r="AA6" i="2"/>
  <c r="AD6" i="2" s="1"/>
  <c r="AE6" i="2" s="1"/>
  <c r="AH6" i="2" s="1"/>
  <c r="AK6" i="2" s="1"/>
  <c r="AB38" i="2"/>
  <c r="AA38" i="2"/>
  <c r="AD38" i="2" s="1"/>
  <c r="AE38" i="2" s="1"/>
  <c r="AH38" i="2" s="1"/>
  <c r="AK38" i="2" s="1"/>
  <c r="Z38" i="2"/>
  <c r="AC38" i="2" s="1"/>
  <c r="AH42" i="2"/>
  <c r="AK42" i="2" s="1"/>
  <c r="AH10" i="2"/>
  <c r="AK10" i="2" s="1"/>
  <c r="AB32" i="2"/>
  <c r="AA32" i="2"/>
  <c r="AD32" i="2" s="1"/>
  <c r="AE32" i="2" s="1"/>
  <c r="AH32" i="2" s="1"/>
  <c r="AK32" i="2" s="1"/>
  <c r="Z32" i="2"/>
  <c r="AC32" i="2" s="1"/>
  <c r="AB11" i="2"/>
  <c r="AA11" i="2"/>
  <c r="AD11" i="2" s="1"/>
  <c r="Z11" i="2"/>
  <c r="AC11" i="2" s="1"/>
  <c r="AB27" i="2"/>
  <c r="AA27" i="2"/>
  <c r="AD27" i="2" s="1"/>
  <c r="AE27" i="2" s="1"/>
  <c r="AH27" i="2" s="1"/>
  <c r="AK27" i="2" s="1"/>
  <c r="Z27" i="2"/>
  <c r="AC27" i="2" s="1"/>
  <c r="AB31" i="2"/>
  <c r="AA31" i="2"/>
  <c r="AD31" i="2" s="1"/>
  <c r="AE31" i="2" s="1"/>
  <c r="AH31" i="2" s="1"/>
  <c r="AK31" i="2" s="1"/>
  <c r="Z31" i="2"/>
  <c r="AC31" i="2" s="1"/>
  <c r="AB47" i="2"/>
  <c r="AA47" i="2"/>
  <c r="AD47" i="2" s="1"/>
  <c r="AE47" i="2" s="1"/>
  <c r="AH47" i="2" s="1"/>
  <c r="AK47" i="2" s="1"/>
  <c r="Z47" i="2"/>
  <c r="AC47" i="2" s="1"/>
  <c r="AB12" i="2"/>
  <c r="AA12" i="2"/>
  <c r="AD12" i="2" s="1"/>
  <c r="Z12" i="2"/>
  <c r="AC12" i="2" s="1"/>
  <c r="AB62" i="2"/>
  <c r="AA62" i="2"/>
  <c r="AD62" i="2" s="1"/>
  <c r="AE62" i="2" s="1"/>
  <c r="AH62" i="2" s="1"/>
  <c r="AK62" i="2" s="1"/>
  <c r="Z62" i="2"/>
  <c r="AC62" i="2" s="1"/>
  <c r="AA56" i="2"/>
  <c r="AD56" i="2" s="1"/>
  <c r="AE56" i="2" s="1"/>
  <c r="AH56" i="2" s="1"/>
  <c r="AK56" i="2" s="1"/>
  <c r="AB56" i="2"/>
  <c r="Z56" i="2"/>
  <c r="AC56" i="2" s="1"/>
  <c r="AB39" i="2"/>
  <c r="AA39" i="2"/>
  <c r="AD39" i="2" s="1"/>
  <c r="Z39" i="2"/>
  <c r="AC39" i="2" s="1"/>
  <c r="AB55" i="2"/>
  <c r="AA55" i="2"/>
  <c r="AD55" i="2" s="1"/>
  <c r="AE55" i="2" s="1"/>
  <c r="AH55" i="2" s="1"/>
  <c r="AK55" i="2" s="1"/>
  <c r="Z55" i="2"/>
  <c r="AC55" i="2" s="1"/>
  <c r="AB34" i="2"/>
  <c r="AA34" i="2"/>
  <c r="AD34" i="2" s="1"/>
  <c r="Z34" i="2"/>
  <c r="AC34" i="2" s="1"/>
  <c r="AH30" i="2"/>
  <c r="AK30" i="2" s="1"/>
  <c r="AB24" i="2"/>
  <c r="Z24" i="2"/>
  <c r="AC24" i="2" s="1"/>
  <c r="AA24" i="2"/>
  <c r="AD24" i="2" s="1"/>
  <c r="AE24" i="2" s="1"/>
  <c r="AH24" i="2" s="1"/>
  <c r="AK24" i="2" s="1"/>
  <c r="AB3" i="2"/>
  <c r="AA3" i="2"/>
  <c r="AD3" i="2" s="1"/>
  <c r="AE3" i="2" s="1"/>
  <c r="AH3" i="2" s="1"/>
  <c r="AK3" i="2" s="1"/>
  <c r="Z3" i="2"/>
  <c r="AC3" i="2" s="1"/>
  <c r="AB2" i="2"/>
  <c r="Z2" i="2"/>
  <c r="AC2" i="2" s="1"/>
  <c r="AA2" i="2"/>
  <c r="AD2" i="2" s="1"/>
  <c r="AE2" i="2" s="1"/>
  <c r="AH2" i="2" s="1"/>
  <c r="AK2" i="2" s="1"/>
  <c r="AA44" i="2"/>
  <c r="AD44" i="2" s="1"/>
  <c r="AE44" i="2" s="1"/>
  <c r="AH44" i="2" s="1"/>
  <c r="AK44" i="2" s="1"/>
  <c r="AB44" i="2"/>
  <c r="Z44" i="2"/>
  <c r="AC44" i="2" s="1"/>
  <c r="AB22" i="2"/>
  <c r="AA22" i="2"/>
  <c r="AD22" i="2" s="1"/>
  <c r="AE22" i="2" s="1"/>
  <c r="AH22" i="2" s="1"/>
  <c r="AK22" i="2" s="1"/>
  <c r="Z22" i="2"/>
  <c r="AC22" i="2" s="1"/>
  <c r="AB54" i="2"/>
  <c r="AA54" i="2"/>
  <c r="AD54" i="2" s="1"/>
  <c r="AE54" i="2" s="1"/>
  <c r="AH54" i="2" s="1"/>
  <c r="AK54" i="2" s="1"/>
  <c r="Z54" i="2"/>
  <c r="AC54" i="2" s="1"/>
  <c r="AB10" i="2"/>
  <c r="Z10" i="2"/>
  <c r="AC10" i="2" s="1"/>
  <c r="AA10" i="2"/>
  <c r="AD10" i="2" s="1"/>
  <c r="AA26" i="2"/>
  <c r="AD26" i="2" s="1"/>
  <c r="AE26" i="2" s="1"/>
  <c r="AH26" i="2" s="1"/>
  <c r="AK26" i="2" s="1"/>
  <c r="AB26" i="2"/>
  <c r="Z26" i="2"/>
  <c r="AC26" i="2" s="1"/>
  <c r="AB42" i="2"/>
  <c r="AA42" i="2"/>
  <c r="AD42" i="2" s="1"/>
  <c r="Z42" i="2"/>
  <c r="AC42" i="2" s="1"/>
  <c r="AB58" i="2"/>
  <c r="AA58" i="2"/>
  <c r="AD58" i="2" s="1"/>
  <c r="AE58" i="2" s="1"/>
  <c r="AH58" i="2" s="1"/>
  <c r="AK58" i="2" s="1"/>
  <c r="Z58" i="2"/>
  <c r="AC58" i="2" s="1"/>
  <c r="AB48" i="2"/>
  <c r="AA48" i="2"/>
  <c r="AD48" i="2" s="1"/>
  <c r="Z48" i="2"/>
  <c r="AC48" i="2" s="1"/>
  <c r="AB15" i="2"/>
  <c r="AA15" i="2"/>
  <c r="AD15" i="2" s="1"/>
  <c r="Z15" i="2"/>
  <c r="AC15" i="2" s="1"/>
  <c r="AB51" i="2"/>
  <c r="AA51" i="2"/>
  <c r="AD51" i="2" s="1"/>
  <c r="AE51" i="2" s="1"/>
  <c r="AH51" i="2" s="1"/>
  <c r="AK51" i="2" s="1"/>
  <c r="Z51" i="2"/>
  <c r="AC51" i="2" s="1"/>
  <c r="AB20" i="2"/>
  <c r="AA20" i="2"/>
  <c r="AD20" i="2" s="1"/>
  <c r="AE20" i="2" s="1"/>
  <c r="AH20" i="2" s="1"/>
  <c r="AK20" i="2" s="1"/>
  <c r="Z20" i="2"/>
  <c r="AC20" i="2" s="1"/>
  <c r="AB14" i="2"/>
  <c r="Z14" i="2"/>
  <c r="AC14" i="2" s="1"/>
  <c r="AA14" i="2"/>
  <c r="AD14" i="2" s="1"/>
</calcChain>
</file>

<file path=xl/sharedStrings.xml><?xml version="1.0" encoding="utf-8"?>
<sst xmlns="http://schemas.openxmlformats.org/spreadsheetml/2006/main" count="37" uniqueCount="37">
  <si>
    <t>occupancydate</t>
  </si>
  <si>
    <t>cm_capacity</t>
  </si>
  <si>
    <t>rm_sold</t>
  </si>
  <si>
    <t>dow</t>
  </si>
  <si>
    <t>WkNum</t>
  </si>
  <si>
    <t>min_cap</t>
  </si>
  <si>
    <t>max_cap</t>
  </si>
  <si>
    <t>min_price</t>
  </si>
  <si>
    <t>seasonid</t>
  </si>
  <si>
    <t>slope</t>
  </si>
  <si>
    <t>intercept</t>
  </si>
  <si>
    <t>dow_factor</t>
  </si>
  <si>
    <t>min_rate</t>
  </si>
  <si>
    <t>max_rate</t>
  </si>
  <si>
    <t>rate_dif</t>
  </si>
  <si>
    <t>dow_min_price</t>
  </si>
  <si>
    <t>rate_factor</t>
  </si>
  <si>
    <t>ota_max</t>
  </si>
  <si>
    <t>cma_sqrt</t>
  </si>
  <si>
    <t>cap_sqrt</t>
  </si>
  <si>
    <t>cap_sqrt1</t>
  </si>
  <si>
    <t>cap_sqrt2</t>
  </si>
  <si>
    <t>ota_cap</t>
  </si>
  <si>
    <t>ota_sqrt</t>
  </si>
  <si>
    <t>ota_sqrt1</t>
  </si>
  <si>
    <t>ota_sqrt2</t>
  </si>
  <si>
    <t>sqrt0</t>
  </si>
  <si>
    <t>sqrt1</t>
  </si>
  <si>
    <t>sqrt2</t>
  </si>
  <si>
    <t>numarator</t>
  </si>
  <si>
    <t>denominator</t>
  </si>
  <si>
    <t>ratio_top</t>
  </si>
  <si>
    <t>rcp</t>
  </si>
  <si>
    <t>Hcap</t>
  </si>
  <si>
    <t>psymulti</t>
  </si>
  <si>
    <t>psysub</t>
  </si>
  <si>
    <t>rcp_pre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</si>
</sst>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14" fontId="0" fillId="33" borderId="0" xfId="0" applyNumberFormat="1" applyFill="1"/>
    <xf numFmtId="0" fontId="0" fillId="33" borderId="0" xfId="0" applyFill="1"/>
    <xf numFmtId="4" fontId="0" fillId="33" borderId="0" xfId="0" applyNumberForma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A14" sqref="A14"/>
    </sheetView>
  </sheetViews>
  <sheetFormatPr defaultRowHeight="15" x14ac:dyDescent="0.25"/>
  <cols>
    <col min="1" max="1" width="14.28515625" bestFit="1" customWidth="1"/>
    <col min="2" max="2" width="11.7109375" bestFit="1" customWidth="1"/>
    <col min="3" max="3" width="8.140625" bestFit="1" customWidth="1"/>
    <col min="4" max="4" width="4.85546875" bestFit="1" customWidth="1"/>
    <col min="5" max="5" width="8.140625" bestFit="1" customWidth="1"/>
    <col min="6" max="6" width="8.42578125" bestFit="1" customWidth="1"/>
    <col min="7" max="7" width="8.7109375" bestFit="1" customWidth="1"/>
    <col min="8" max="8" width="9.85546875" bestFit="1" customWidth="1"/>
    <col min="9" max="9" width="8.85546875" bestFit="1" customWidth="1"/>
    <col min="10" max="10" width="11.7109375" bestFit="1" customWidth="1"/>
    <col min="12" max="12" width="11" bestFit="1" customWidth="1"/>
    <col min="13" max="13" width="5.28515625" bestFit="1" customWidth="1"/>
    <col min="14" max="14" width="9" bestFit="1" customWidth="1"/>
    <col min="15" max="15" width="9.28515625" bestFit="1" customWidth="1"/>
    <col min="17" max="17" width="14.85546875" bestFit="1" customWidth="1"/>
    <col min="18" max="18" width="10.7109375" bestFit="1" customWidth="1"/>
    <col min="19" max="19" width="8.5703125" bestFit="1" customWidth="1"/>
    <col min="20" max="20" width="9" bestFit="1" customWidth="1"/>
    <col min="21" max="21" width="8.42578125" bestFit="1" customWidth="1"/>
    <col min="22" max="23" width="9.42578125" bestFit="1" customWidth="1"/>
    <col min="24" max="24" width="7.85546875" bestFit="1" customWidth="1"/>
    <col min="25" max="25" width="8.28515625" bestFit="1" customWidth="1"/>
    <col min="26" max="27" width="9.28515625" bestFit="1" customWidth="1"/>
    <col min="28" max="28" width="5.42578125" bestFit="1" customWidth="1"/>
    <col min="29" max="30" width="5.5703125" bestFit="1" customWidth="1"/>
    <col min="31" max="31" width="10.28515625" bestFit="1" customWidth="1"/>
    <col min="32" max="32" width="12.5703125" bestFit="1" customWidth="1"/>
    <col min="34" max="34" width="10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36</v>
      </c>
      <c r="AI1" t="s">
        <v>34</v>
      </c>
      <c r="AJ1" t="s">
        <v>35</v>
      </c>
      <c r="AK1" t="s">
        <v>32</v>
      </c>
    </row>
    <row r="2" spans="1:37" x14ac:dyDescent="0.25">
      <c r="A2" s="1">
        <v>44348</v>
      </c>
      <c r="B2">
        <v>0</v>
      </c>
      <c r="C2">
        <v>0</v>
      </c>
      <c r="D2">
        <v>2</v>
      </c>
      <c r="E2">
        <v>22</v>
      </c>
      <c r="F2">
        <v>0</v>
      </c>
      <c r="G2">
        <v>34</v>
      </c>
      <c r="H2">
        <v>3650.47</v>
      </c>
      <c r="I2">
        <v>3</v>
      </c>
      <c r="J2">
        <v>-6.93941E-3</v>
      </c>
      <c r="K2">
        <v>112.86199999999999</v>
      </c>
      <c r="L2" s="2">
        <v>1.39876502696585</v>
      </c>
      <c r="M2">
        <v>84</v>
      </c>
      <c r="N2" s="2">
        <f>(M2-K2)/J2</f>
        <v>4159.1432124633066</v>
      </c>
      <c r="O2" s="2">
        <f>(0-K2)/J2</f>
        <v>16263.91869049386</v>
      </c>
      <c r="P2" s="2">
        <f>O2-N2</f>
        <v>12104.775478030553</v>
      </c>
      <c r="Q2" s="2">
        <f>H2*L2</f>
        <v>5106.1497679880267</v>
      </c>
      <c r="R2" s="2">
        <f>Q2/N2</f>
        <v>1.2276927018735293</v>
      </c>
      <c r="S2">
        <f>B2+C2</f>
        <v>0</v>
      </c>
      <c r="T2" s="2">
        <f>IF(S2&lt;=0,1,SQRT(S2))</f>
        <v>1</v>
      </c>
      <c r="U2" s="2">
        <f>IF(G2&lt;=0,1,SQRT(G2))</f>
        <v>5.8309518948453007</v>
      </c>
      <c r="V2" s="2">
        <f>U2*1.5</f>
        <v>8.746427842267952</v>
      </c>
      <c r="W2" s="2">
        <f>U2*2.5</f>
        <v>14.577379737113251</v>
      </c>
      <c r="X2" s="2">
        <f>IF(S2&lt;=0,G2,S2)</f>
        <v>34</v>
      </c>
      <c r="Y2" s="2">
        <f>IF(X2&lt;=0,1,SQRT(X2))</f>
        <v>5.8309518948453007</v>
      </c>
      <c r="Z2" s="2">
        <f>Y2*1.5</f>
        <v>8.746427842267952</v>
      </c>
      <c r="AA2" s="2">
        <f>Y2*2.5</f>
        <v>14.577379737113251</v>
      </c>
      <c r="AB2" s="2">
        <f>MAX(Y2,$C2)</f>
        <v>5.8309518948453007</v>
      </c>
      <c r="AC2" s="2">
        <f>MAX(Z2,$C2)</f>
        <v>8.746427842267952</v>
      </c>
      <c r="AD2" s="2">
        <f>MAX(AA2,$C2)</f>
        <v>14.577379737113251</v>
      </c>
      <c r="AE2" s="2">
        <f>IF(S2&lt;=U2,AD2,IF(S2&lt;=V2,AC2,IF(S2&lt;=W2,AB2,C2)))</f>
        <v>14.577379737113251</v>
      </c>
      <c r="AF2" s="2">
        <f>IF(S2&lt;=0,U2,S2)</f>
        <v>5.8309518948453007</v>
      </c>
      <c r="AG2" s="2">
        <f>IF(S2&lt;=0,1,IF(C2&lt;=0,0,C2/S2))</f>
        <v>1</v>
      </c>
      <c r="AH2" s="2">
        <f>((((P2*AE2)/AF2)*AG2)+N2)*R2</f>
        <v>42258.511048477456</v>
      </c>
      <c r="AI2">
        <v>10</v>
      </c>
      <c r="AJ2">
        <v>1</v>
      </c>
      <c r="AK2" s="6">
        <f>MROUND(AH2,AI2)-AJ2</f>
        <v>42259</v>
      </c>
    </row>
    <row r="3" spans="1:37" x14ac:dyDescent="0.25">
      <c r="A3" s="1">
        <v>44349</v>
      </c>
      <c r="B3">
        <v>0</v>
      </c>
      <c r="C3">
        <v>0</v>
      </c>
      <c r="D3">
        <v>3</v>
      </c>
      <c r="E3">
        <v>22</v>
      </c>
      <c r="F3">
        <v>0</v>
      </c>
      <c r="G3">
        <v>34</v>
      </c>
      <c r="H3">
        <v>3650.47</v>
      </c>
      <c r="I3">
        <v>3</v>
      </c>
      <c r="J3">
        <v>-5.6068200000000002E-3</v>
      </c>
      <c r="K3">
        <v>107.018</v>
      </c>
      <c r="L3" s="2">
        <v>1.38067627551965</v>
      </c>
      <c r="M3">
        <v>84</v>
      </c>
      <c r="N3" s="2">
        <f t="shared" ref="N3:N62" si="0">(M3-K3)/J3</f>
        <v>4105.3574040186768</v>
      </c>
      <c r="O3" s="2">
        <f t="shared" ref="O3:O62" si="1">(0-K3)/J3</f>
        <v>19087.111767454637</v>
      </c>
      <c r="P3" s="2">
        <f t="shared" ref="P3:P62" si="2">O3-N3</f>
        <v>14981.754363435961</v>
      </c>
      <c r="Q3" s="2">
        <f t="shared" ref="Q3:Q62" si="3">H3*L3</f>
        <v>5040.1173234962162</v>
      </c>
      <c r="R3" s="2">
        <f t="shared" ref="R3:R62" si="4">Q3/N3</f>
        <v>1.2276927018735362</v>
      </c>
      <c r="S3">
        <f t="shared" ref="S3:S62" si="5">B3+C3</f>
        <v>0</v>
      </c>
      <c r="T3" s="2">
        <f t="shared" ref="T3:T62" si="6">IF(S3&lt;=0,1,SQRT(S3))</f>
        <v>1</v>
      </c>
      <c r="U3" s="2">
        <f t="shared" ref="U3:U62" si="7">IF(G3&lt;=0,1,SQRT(G3))</f>
        <v>5.8309518948453007</v>
      </c>
      <c r="V3" s="2">
        <f t="shared" ref="V3:V62" si="8">U3*1.5</f>
        <v>8.746427842267952</v>
      </c>
      <c r="W3" s="2">
        <f t="shared" ref="W3:W62" si="9">U3*2.5</f>
        <v>14.577379737113251</v>
      </c>
      <c r="X3" s="2">
        <f t="shared" ref="X3:X62" si="10">IF(S3&lt;=0,G3,S3)</f>
        <v>34</v>
      </c>
      <c r="Y3" s="2">
        <f t="shared" ref="Y3:Y62" si="11">IF(X3&lt;=0,1,SQRT(X3))</f>
        <v>5.8309518948453007</v>
      </c>
      <c r="Z3" s="2">
        <f t="shared" ref="Z3:Z62" si="12">Y3*1.5</f>
        <v>8.746427842267952</v>
      </c>
      <c r="AA3" s="2">
        <f t="shared" ref="AA3:AA62" si="13">Y3*2.5</f>
        <v>14.577379737113251</v>
      </c>
      <c r="AB3" s="2">
        <f t="shared" ref="AB3:AB62" si="14">MAX(Y3,$C3)</f>
        <v>5.8309518948453007</v>
      </c>
      <c r="AC3" s="2">
        <f t="shared" ref="AC3:AC62" si="15">MAX(Z3,$C3)</f>
        <v>8.746427842267952</v>
      </c>
      <c r="AD3" s="2">
        <f t="shared" ref="AD3:AD62" si="16">MAX(AA3,$C3)</f>
        <v>14.577379737113251</v>
      </c>
      <c r="AE3" s="2">
        <f t="shared" ref="AE3:AE62" si="17">IF(S3&lt;=U3,AD3,IF(S3&lt;=V3,AC3,IF(S3&lt;=W3,AB3,C3)))</f>
        <v>14.577379737113251</v>
      </c>
      <c r="AF3" s="2">
        <f t="shared" ref="AF3:AF62" si="18">IF(S3&lt;=0,U3,S3)</f>
        <v>5.8309518948453007</v>
      </c>
      <c r="AG3" s="2">
        <f t="shared" ref="AG3:AG62" si="19">IF(S3&lt;=0,1,IF(C3&lt;=0,0,C3/S3))</f>
        <v>1</v>
      </c>
      <c r="AH3" s="2">
        <f>((((P3*AE3)/AF3)*AG3)+N3)*R3</f>
        <v>51022.593556627049</v>
      </c>
      <c r="AI3">
        <v>10</v>
      </c>
      <c r="AJ3">
        <v>1</v>
      </c>
      <c r="AK3" s="6">
        <f t="shared" ref="AK3:AK62" si="20">MROUND(AH3,AI3)-AJ3</f>
        <v>51019</v>
      </c>
    </row>
    <row r="4" spans="1:37" x14ac:dyDescent="0.25">
      <c r="A4" s="1">
        <v>44350</v>
      </c>
      <c r="B4">
        <v>0</v>
      </c>
      <c r="C4">
        <v>0</v>
      </c>
      <c r="D4">
        <v>4</v>
      </c>
      <c r="E4">
        <v>22</v>
      </c>
      <c r="F4">
        <v>0</v>
      </c>
      <c r="G4">
        <v>34</v>
      </c>
      <c r="H4">
        <v>3650.47</v>
      </c>
      <c r="I4">
        <v>3</v>
      </c>
      <c r="J4">
        <v>-7.55195E-3</v>
      </c>
      <c r="K4">
        <v>113.874</v>
      </c>
      <c r="L4" s="2">
        <v>1.33037832681645</v>
      </c>
      <c r="M4">
        <v>84</v>
      </c>
      <c r="N4" s="2">
        <f t="shared" si="0"/>
        <v>3955.7994954945407</v>
      </c>
      <c r="O4" s="2">
        <f t="shared" si="1"/>
        <v>15078.754493872442</v>
      </c>
      <c r="P4" s="2">
        <f t="shared" si="2"/>
        <v>11122.954998377902</v>
      </c>
      <c r="Q4" s="2">
        <f t="shared" si="3"/>
        <v>4856.5061706936458</v>
      </c>
      <c r="R4" s="2">
        <f t="shared" si="4"/>
        <v>1.2276927018735315</v>
      </c>
      <c r="S4">
        <f t="shared" si="5"/>
        <v>0</v>
      </c>
      <c r="T4" s="2">
        <f t="shared" si="6"/>
        <v>1</v>
      </c>
      <c r="U4" s="2">
        <f t="shared" si="7"/>
        <v>5.8309518948453007</v>
      </c>
      <c r="V4" s="2">
        <f t="shared" si="8"/>
        <v>8.746427842267952</v>
      </c>
      <c r="W4" s="2">
        <f t="shared" si="9"/>
        <v>14.577379737113251</v>
      </c>
      <c r="X4" s="2">
        <f t="shared" si="10"/>
        <v>34</v>
      </c>
      <c r="Y4" s="2">
        <f t="shared" si="11"/>
        <v>5.8309518948453007</v>
      </c>
      <c r="Z4" s="2">
        <f t="shared" si="12"/>
        <v>8.746427842267952</v>
      </c>
      <c r="AA4" s="2">
        <f t="shared" si="13"/>
        <v>14.577379737113251</v>
      </c>
      <c r="AB4" s="2">
        <f t="shared" si="14"/>
        <v>5.8309518948453007</v>
      </c>
      <c r="AC4" s="2">
        <f t="shared" si="15"/>
        <v>8.746427842267952</v>
      </c>
      <c r="AD4" s="2">
        <f t="shared" si="16"/>
        <v>14.577379737113251</v>
      </c>
      <c r="AE4" s="2">
        <f t="shared" si="17"/>
        <v>14.577379737113251</v>
      </c>
      <c r="AF4" s="2">
        <f t="shared" si="18"/>
        <v>5.8309518948453007</v>
      </c>
      <c r="AG4" s="2">
        <f t="shared" si="19"/>
        <v>1</v>
      </c>
      <c r="AH4" s="2">
        <f t="shared" ref="AH4:AH62" si="21">((((P4*AE4)/AF4)*AG4)+N4)*R4</f>
        <v>38995.432857634318</v>
      </c>
      <c r="AI4">
        <v>10</v>
      </c>
      <c r="AJ4">
        <v>1</v>
      </c>
      <c r="AK4" s="6">
        <f t="shared" si="20"/>
        <v>38999</v>
      </c>
    </row>
    <row r="5" spans="1:37" x14ac:dyDescent="0.25">
      <c r="A5" s="1">
        <v>44351</v>
      </c>
      <c r="B5">
        <v>0</v>
      </c>
      <c r="C5">
        <v>0</v>
      </c>
      <c r="D5">
        <v>5</v>
      </c>
      <c r="E5">
        <v>22</v>
      </c>
      <c r="F5">
        <v>0</v>
      </c>
      <c r="G5">
        <v>34</v>
      </c>
      <c r="H5">
        <v>3650.47</v>
      </c>
      <c r="I5">
        <v>3</v>
      </c>
      <c r="J5">
        <v>-5.8743099999999998E-3</v>
      </c>
      <c r="K5">
        <v>108.074</v>
      </c>
      <c r="L5" s="2">
        <v>1.37826359561114</v>
      </c>
      <c r="M5">
        <v>84</v>
      </c>
      <c r="N5" s="2">
        <f t="shared" si="0"/>
        <v>4098.1834462260249</v>
      </c>
      <c r="O5" s="2">
        <f t="shared" si="1"/>
        <v>18397.735223370917</v>
      </c>
      <c r="P5" s="2">
        <f t="shared" si="2"/>
        <v>14299.551777144892</v>
      </c>
      <c r="Q5" s="2">
        <f t="shared" si="3"/>
        <v>5031.3099078705982</v>
      </c>
      <c r="R5" s="2">
        <f t="shared" si="4"/>
        <v>1.2276927018735289</v>
      </c>
      <c r="S5">
        <f t="shared" si="5"/>
        <v>0</v>
      </c>
      <c r="T5" s="2">
        <f t="shared" si="6"/>
        <v>1</v>
      </c>
      <c r="U5" s="2">
        <f t="shared" si="7"/>
        <v>5.8309518948453007</v>
      </c>
      <c r="V5" s="2">
        <f t="shared" si="8"/>
        <v>8.746427842267952</v>
      </c>
      <c r="W5" s="2">
        <f t="shared" si="9"/>
        <v>14.577379737113251</v>
      </c>
      <c r="X5" s="2">
        <f t="shared" si="10"/>
        <v>34</v>
      </c>
      <c r="Y5" s="2">
        <f t="shared" si="11"/>
        <v>5.8309518948453007</v>
      </c>
      <c r="Z5" s="2">
        <f t="shared" si="12"/>
        <v>8.746427842267952</v>
      </c>
      <c r="AA5" s="2">
        <f t="shared" si="13"/>
        <v>14.577379737113251</v>
      </c>
      <c r="AB5" s="2">
        <f t="shared" si="14"/>
        <v>5.8309518948453007</v>
      </c>
      <c r="AC5" s="2">
        <f t="shared" si="15"/>
        <v>8.746427842267952</v>
      </c>
      <c r="AD5" s="2">
        <f t="shared" si="16"/>
        <v>14.577379737113251</v>
      </c>
      <c r="AE5" s="2">
        <f t="shared" si="17"/>
        <v>14.577379737113251</v>
      </c>
      <c r="AF5" s="2">
        <f t="shared" si="18"/>
        <v>5.8309518948453007</v>
      </c>
      <c r="AG5" s="2">
        <f t="shared" si="19"/>
        <v>1</v>
      </c>
      <c r="AH5" s="2">
        <f t="shared" si="21"/>
        <v>48919.94830002918</v>
      </c>
      <c r="AI5">
        <v>10</v>
      </c>
      <c r="AJ5">
        <v>1</v>
      </c>
      <c r="AK5" s="6">
        <f t="shared" si="20"/>
        <v>48919</v>
      </c>
    </row>
    <row r="6" spans="1:37" x14ac:dyDescent="0.25">
      <c r="A6" s="1">
        <v>44352</v>
      </c>
      <c r="B6">
        <v>0</v>
      </c>
      <c r="C6">
        <v>0</v>
      </c>
      <c r="D6">
        <v>6</v>
      </c>
      <c r="E6">
        <v>22</v>
      </c>
      <c r="F6">
        <v>0</v>
      </c>
      <c r="G6">
        <v>34</v>
      </c>
      <c r="H6">
        <v>3650.47</v>
      </c>
      <c r="I6">
        <v>3</v>
      </c>
      <c r="J6">
        <v>-5.5712899999999996E-3</v>
      </c>
      <c r="K6">
        <v>107.202</v>
      </c>
      <c r="L6" s="2">
        <v>1.40058847290057</v>
      </c>
      <c r="M6">
        <v>84</v>
      </c>
      <c r="N6" s="2">
        <f t="shared" si="0"/>
        <v>4164.5651186709001</v>
      </c>
      <c r="O6" s="2">
        <f t="shared" si="1"/>
        <v>19241.863195058955</v>
      </c>
      <c r="P6" s="2">
        <f t="shared" si="2"/>
        <v>15077.298076388055</v>
      </c>
      <c r="Q6" s="2">
        <f t="shared" si="3"/>
        <v>5112.8062026693433</v>
      </c>
      <c r="R6" s="2">
        <f t="shared" si="4"/>
        <v>1.227692701873532</v>
      </c>
      <c r="S6">
        <f t="shared" si="5"/>
        <v>0</v>
      </c>
      <c r="T6" s="2">
        <f t="shared" si="6"/>
        <v>1</v>
      </c>
      <c r="U6" s="2">
        <f t="shared" si="7"/>
        <v>5.8309518948453007</v>
      </c>
      <c r="V6" s="2">
        <f t="shared" si="8"/>
        <v>8.746427842267952</v>
      </c>
      <c r="W6" s="2">
        <f t="shared" si="9"/>
        <v>14.577379737113251</v>
      </c>
      <c r="X6" s="2">
        <f t="shared" si="10"/>
        <v>34</v>
      </c>
      <c r="Y6" s="2">
        <f t="shared" si="11"/>
        <v>5.8309518948453007</v>
      </c>
      <c r="Z6" s="2">
        <f t="shared" si="12"/>
        <v>8.746427842267952</v>
      </c>
      <c r="AA6" s="2">
        <f t="shared" si="13"/>
        <v>14.577379737113251</v>
      </c>
      <c r="AB6" s="2">
        <f t="shared" si="14"/>
        <v>5.8309518948453007</v>
      </c>
      <c r="AC6" s="2">
        <f t="shared" si="15"/>
        <v>8.746427842267952</v>
      </c>
      <c r="AD6" s="2">
        <f t="shared" si="16"/>
        <v>14.577379737113251</v>
      </c>
      <c r="AE6" s="2">
        <f t="shared" si="17"/>
        <v>14.577379737113251</v>
      </c>
      <c r="AF6" s="2">
        <f t="shared" si="18"/>
        <v>5.8309518948453007</v>
      </c>
      <c r="AG6" s="2">
        <f t="shared" si="19"/>
        <v>1</v>
      </c>
      <c r="AH6" s="2">
        <f t="shared" si="21"/>
        <v>51388.528233552985</v>
      </c>
      <c r="AI6">
        <v>10</v>
      </c>
      <c r="AJ6">
        <v>1</v>
      </c>
      <c r="AK6" s="6">
        <f t="shared" si="20"/>
        <v>51389</v>
      </c>
    </row>
    <row r="7" spans="1:37" x14ac:dyDescent="0.25">
      <c r="A7" s="1">
        <v>44353</v>
      </c>
      <c r="B7">
        <v>77</v>
      </c>
      <c r="C7">
        <v>0</v>
      </c>
      <c r="D7">
        <v>7</v>
      </c>
      <c r="E7">
        <v>22</v>
      </c>
      <c r="F7">
        <v>0</v>
      </c>
      <c r="G7">
        <v>34</v>
      </c>
      <c r="H7">
        <v>3650.47</v>
      </c>
      <c r="I7">
        <v>3</v>
      </c>
      <c r="J7">
        <v>-5.4569800000000002E-3</v>
      </c>
      <c r="K7">
        <v>100.226</v>
      </c>
      <c r="L7" s="2">
        <v>1</v>
      </c>
      <c r="M7">
        <v>84</v>
      </c>
      <c r="N7" s="2">
        <f t="shared" si="0"/>
        <v>2973.439521493573</v>
      </c>
      <c r="O7" s="2">
        <f t="shared" si="1"/>
        <v>18366.569054678595</v>
      </c>
      <c r="P7" s="2">
        <f t="shared" si="2"/>
        <v>15393.129533185023</v>
      </c>
      <c r="Q7" s="2">
        <f t="shared" si="3"/>
        <v>3650.47</v>
      </c>
      <c r="R7" s="2">
        <f t="shared" si="4"/>
        <v>1.2276927018735364</v>
      </c>
      <c r="S7">
        <f t="shared" si="5"/>
        <v>77</v>
      </c>
      <c r="T7" s="2">
        <f t="shared" si="6"/>
        <v>8.7749643873921226</v>
      </c>
      <c r="U7" s="2">
        <f t="shared" si="7"/>
        <v>5.8309518948453007</v>
      </c>
      <c r="V7" s="2">
        <f t="shared" si="8"/>
        <v>8.746427842267952</v>
      </c>
      <c r="W7" s="2">
        <f t="shared" si="9"/>
        <v>14.577379737113251</v>
      </c>
      <c r="X7" s="2">
        <f t="shared" si="10"/>
        <v>77</v>
      </c>
      <c r="Y7" s="2">
        <f t="shared" si="11"/>
        <v>8.7749643873921226</v>
      </c>
      <c r="Z7" s="2">
        <f t="shared" si="12"/>
        <v>13.162446581088183</v>
      </c>
      <c r="AA7" s="2">
        <f t="shared" si="13"/>
        <v>21.937410968480307</v>
      </c>
      <c r="AB7" s="2">
        <f t="shared" si="14"/>
        <v>8.7749643873921226</v>
      </c>
      <c r="AC7" s="2">
        <f t="shared" si="15"/>
        <v>13.162446581088183</v>
      </c>
      <c r="AD7" s="2">
        <f t="shared" si="16"/>
        <v>21.937410968480307</v>
      </c>
      <c r="AE7" s="2">
        <f t="shared" si="17"/>
        <v>0</v>
      </c>
      <c r="AF7" s="2">
        <f t="shared" si="18"/>
        <v>77</v>
      </c>
      <c r="AG7" s="2">
        <f t="shared" si="19"/>
        <v>0</v>
      </c>
      <c r="AH7" s="2">
        <f t="shared" si="21"/>
        <v>3650.47</v>
      </c>
      <c r="AI7">
        <v>10</v>
      </c>
      <c r="AJ7">
        <v>1</v>
      </c>
      <c r="AK7" s="6">
        <f t="shared" si="20"/>
        <v>3649</v>
      </c>
    </row>
    <row r="8" spans="1:37" x14ac:dyDescent="0.25">
      <c r="A8" s="1">
        <v>44354</v>
      </c>
      <c r="B8">
        <v>77</v>
      </c>
      <c r="C8">
        <v>0</v>
      </c>
      <c r="D8">
        <v>1</v>
      </c>
      <c r="E8">
        <v>23</v>
      </c>
      <c r="F8">
        <v>0</v>
      </c>
      <c r="G8">
        <v>38</v>
      </c>
      <c r="H8">
        <v>5021.43</v>
      </c>
      <c r="I8">
        <v>4</v>
      </c>
      <c r="J8">
        <v>-5.9273900000000003E-3</v>
      </c>
      <c r="K8">
        <v>106.79600000000001</v>
      </c>
      <c r="L8" s="2">
        <v>1.92166174852056</v>
      </c>
      <c r="M8">
        <v>84</v>
      </c>
      <c r="N8" s="2">
        <f t="shared" si="0"/>
        <v>3845.8748285501724</v>
      </c>
      <c r="O8" s="2">
        <f t="shared" si="1"/>
        <v>18017.37358263924</v>
      </c>
      <c r="P8" s="2">
        <f t="shared" si="2"/>
        <v>14171.498754089069</v>
      </c>
      <c r="Q8" s="2">
        <f t="shared" si="3"/>
        <v>9649.4899538735972</v>
      </c>
      <c r="R8" s="2">
        <f t="shared" si="4"/>
        <v>2.5090494059348485</v>
      </c>
      <c r="S8">
        <f t="shared" si="5"/>
        <v>77</v>
      </c>
      <c r="T8" s="2">
        <f t="shared" si="6"/>
        <v>8.7749643873921226</v>
      </c>
      <c r="U8" s="2">
        <f t="shared" si="7"/>
        <v>6.164414002968976</v>
      </c>
      <c r="V8" s="2">
        <f t="shared" si="8"/>
        <v>9.2466210044534645</v>
      </c>
      <c r="W8" s="2">
        <f t="shared" si="9"/>
        <v>15.41103500742244</v>
      </c>
      <c r="X8" s="2">
        <f t="shared" si="10"/>
        <v>77</v>
      </c>
      <c r="Y8" s="2">
        <f t="shared" si="11"/>
        <v>8.7749643873921226</v>
      </c>
      <c r="Z8" s="2">
        <f t="shared" si="12"/>
        <v>13.162446581088183</v>
      </c>
      <c r="AA8" s="2">
        <f t="shared" si="13"/>
        <v>21.937410968480307</v>
      </c>
      <c r="AB8" s="2">
        <f t="shared" si="14"/>
        <v>8.7749643873921226</v>
      </c>
      <c r="AC8" s="2">
        <f t="shared" si="15"/>
        <v>13.162446581088183</v>
      </c>
      <c r="AD8" s="2">
        <f t="shared" si="16"/>
        <v>21.937410968480307</v>
      </c>
      <c r="AE8" s="2">
        <f t="shared" si="17"/>
        <v>0</v>
      </c>
      <c r="AF8" s="2">
        <f t="shared" si="18"/>
        <v>77</v>
      </c>
      <c r="AG8" s="2">
        <f t="shared" si="19"/>
        <v>0</v>
      </c>
      <c r="AH8" s="2">
        <f t="shared" si="21"/>
        <v>9649.4899538735972</v>
      </c>
      <c r="AI8">
        <v>10</v>
      </c>
      <c r="AJ8">
        <v>1</v>
      </c>
      <c r="AK8" s="6">
        <f t="shared" si="20"/>
        <v>9649</v>
      </c>
    </row>
    <row r="9" spans="1:37" x14ac:dyDescent="0.25">
      <c r="A9" s="1">
        <v>44355</v>
      </c>
      <c r="B9">
        <v>77</v>
      </c>
      <c r="C9">
        <v>0</v>
      </c>
      <c r="D9">
        <v>2</v>
      </c>
      <c r="E9">
        <v>23</v>
      </c>
      <c r="F9">
        <v>0</v>
      </c>
      <c r="G9">
        <v>38</v>
      </c>
      <c r="H9">
        <v>5021.43</v>
      </c>
      <c r="I9">
        <v>4</v>
      </c>
      <c r="J9">
        <v>-7.0340999999999997E-3</v>
      </c>
      <c r="K9">
        <v>114.137</v>
      </c>
      <c r="L9" s="2">
        <v>2.1407861194351798</v>
      </c>
      <c r="M9">
        <v>84</v>
      </c>
      <c r="N9" s="2">
        <f t="shared" si="0"/>
        <v>4284.41449510243</v>
      </c>
      <c r="O9" s="2">
        <f t="shared" si="1"/>
        <v>16226.240741530544</v>
      </c>
      <c r="P9" s="2">
        <f t="shared" si="2"/>
        <v>11941.826246428114</v>
      </c>
      <c r="Q9" s="2">
        <f t="shared" si="3"/>
        <v>10749.807643715396</v>
      </c>
      <c r="R9" s="2">
        <f t="shared" si="4"/>
        <v>2.5090494059348463</v>
      </c>
      <c r="S9">
        <f t="shared" si="5"/>
        <v>77</v>
      </c>
      <c r="T9" s="2">
        <f t="shared" si="6"/>
        <v>8.7749643873921226</v>
      </c>
      <c r="U9" s="2">
        <f t="shared" si="7"/>
        <v>6.164414002968976</v>
      </c>
      <c r="V9" s="2">
        <f t="shared" si="8"/>
        <v>9.2466210044534645</v>
      </c>
      <c r="W9" s="2">
        <f t="shared" si="9"/>
        <v>15.41103500742244</v>
      </c>
      <c r="X9" s="2">
        <f t="shared" si="10"/>
        <v>77</v>
      </c>
      <c r="Y9" s="2">
        <f t="shared" si="11"/>
        <v>8.7749643873921226</v>
      </c>
      <c r="Z9" s="2">
        <f t="shared" si="12"/>
        <v>13.162446581088183</v>
      </c>
      <c r="AA9" s="2">
        <f t="shared" si="13"/>
        <v>21.937410968480307</v>
      </c>
      <c r="AB9" s="2">
        <f t="shared" si="14"/>
        <v>8.7749643873921226</v>
      </c>
      <c r="AC9" s="2">
        <f t="shared" si="15"/>
        <v>13.162446581088183</v>
      </c>
      <c r="AD9" s="2">
        <f t="shared" si="16"/>
        <v>21.937410968480307</v>
      </c>
      <c r="AE9" s="2">
        <f t="shared" si="17"/>
        <v>0</v>
      </c>
      <c r="AF9" s="2">
        <f t="shared" si="18"/>
        <v>77</v>
      </c>
      <c r="AG9" s="2">
        <f t="shared" si="19"/>
        <v>0</v>
      </c>
      <c r="AH9" s="2">
        <f t="shared" si="21"/>
        <v>10749.807643715396</v>
      </c>
      <c r="AI9">
        <v>10</v>
      </c>
      <c r="AJ9">
        <v>1</v>
      </c>
      <c r="AK9" s="6">
        <f t="shared" si="20"/>
        <v>10749</v>
      </c>
    </row>
    <row r="10" spans="1:37" x14ac:dyDescent="0.25">
      <c r="A10" s="1">
        <v>44356</v>
      </c>
      <c r="B10">
        <v>77</v>
      </c>
      <c r="C10">
        <v>0</v>
      </c>
      <c r="D10">
        <v>3</v>
      </c>
      <c r="E10">
        <v>23</v>
      </c>
      <c r="F10">
        <v>0</v>
      </c>
      <c r="G10">
        <v>38</v>
      </c>
      <c r="H10">
        <v>5021.43</v>
      </c>
      <c r="I10">
        <v>4</v>
      </c>
      <c r="J10">
        <v>-7.1020600000000003E-3</v>
      </c>
      <c r="K10">
        <v>114.256</v>
      </c>
      <c r="L10" s="2">
        <v>2.1286731132596799</v>
      </c>
      <c r="M10">
        <v>84</v>
      </c>
      <c r="N10" s="2">
        <f t="shared" si="0"/>
        <v>4260.1724006837449</v>
      </c>
      <c r="O10" s="2">
        <f t="shared" si="1"/>
        <v>16087.726659588907</v>
      </c>
      <c r="P10" s="2">
        <f t="shared" si="2"/>
        <v>11827.554258905162</v>
      </c>
      <c r="Q10" s="2">
        <f t="shared" si="3"/>
        <v>10688.983031115555</v>
      </c>
      <c r="R10" s="2">
        <f t="shared" si="4"/>
        <v>2.5090494059348409</v>
      </c>
      <c r="S10">
        <f t="shared" si="5"/>
        <v>77</v>
      </c>
      <c r="T10" s="2">
        <f t="shared" si="6"/>
        <v>8.7749643873921226</v>
      </c>
      <c r="U10" s="2">
        <f t="shared" si="7"/>
        <v>6.164414002968976</v>
      </c>
      <c r="V10" s="2">
        <f t="shared" si="8"/>
        <v>9.2466210044534645</v>
      </c>
      <c r="W10" s="2">
        <f t="shared" si="9"/>
        <v>15.41103500742244</v>
      </c>
      <c r="X10" s="2">
        <f t="shared" si="10"/>
        <v>77</v>
      </c>
      <c r="Y10" s="2">
        <f t="shared" si="11"/>
        <v>8.7749643873921226</v>
      </c>
      <c r="Z10" s="2">
        <f t="shared" si="12"/>
        <v>13.162446581088183</v>
      </c>
      <c r="AA10" s="2">
        <f t="shared" si="13"/>
        <v>21.937410968480307</v>
      </c>
      <c r="AB10" s="2">
        <f t="shared" si="14"/>
        <v>8.7749643873921226</v>
      </c>
      <c r="AC10" s="2">
        <f t="shared" si="15"/>
        <v>13.162446581088183</v>
      </c>
      <c r="AD10" s="2">
        <f t="shared" si="16"/>
        <v>21.937410968480307</v>
      </c>
      <c r="AE10" s="2">
        <f t="shared" si="17"/>
        <v>0</v>
      </c>
      <c r="AF10" s="2">
        <f t="shared" si="18"/>
        <v>77</v>
      </c>
      <c r="AG10" s="2">
        <f t="shared" si="19"/>
        <v>0</v>
      </c>
      <c r="AH10" s="2">
        <f t="shared" si="21"/>
        <v>10688.983031115555</v>
      </c>
      <c r="AI10">
        <v>10</v>
      </c>
      <c r="AJ10">
        <v>1</v>
      </c>
      <c r="AK10" s="6">
        <f t="shared" si="20"/>
        <v>10689</v>
      </c>
    </row>
    <row r="11" spans="1:37" x14ac:dyDescent="0.25">
      <c r="A11" s="1">
        <v>44357</v>
      </c>
      <c r="B11">
        <v>77</v>
      </c>
      <c r="C11">
        <v>0</v>
      </c>
      <c r="D11">
        <v>4</v>
      </c>
      <c r="E11">
        <v>23</v>
      </c>
      <c r="F11">
        <v>0</v>
      </c>
      <c r="G11">
        <v>38</v>
      </c>
      <c r="H11">
        <v>5021.43</v>
      </c>
      <c r="I11">
        <v>4</v>
      </c>
      <c r="J11">
        <v>-5.2946399999999998E-3</v>
      </c>
      <c r="K11">
        <v>105.014</v>
      </c>
      <c r="L11" s="2">
        <v>1.9831432762001999</v>
      </c>
      <c r="M11">
        <v>84</v>
      </c>
      <c r="N11" s="2">
        <f t="shared" si="0"/>
        <v>3968.9195110526866</v>
      </c>
      <c r="O11" s="2">
        <f t="shared" si="1"/>
        <v>19834.020821056765</v>
      </c>
      <c r="P11" s="2">
        <f t="shared" si="2"/>
        <v>15865.101310004078</v>
      </c>
      <c r="Q11" s="2">
        <f t="shared" si="3"/>
        <v>9958.2151414099699</v>
      </c>
      <c r="R11" s="2">
        <f t="shared" si="4"/>
        <v>2.5090494059348476</v>
      </c>
      <c r="S11">
        <f t="shared" si="5"/>
        <v>77</v>
      </c>
      <c r="T11" s="2">
        <f t="shared" si="6"/>
        <v>8.7749643873921226</v>
      </c>
      <c r="U11" s="2">
        <f t="shared" si="7"/>
        <v>6.164414002968976</v>
      </c>
      <c r="V11" s="2">
        <f t="shared" si="8"/>
        <v>9.2466210044534645</v>
      </c>
      <c r="W11" s="2">
        <f t="shared" si="9"/>
        <v>15.41103500742244</v>
      </c>
      <c r="X11" s="2">
        <f t="shared" si="10"/>
        <v>77</v>
      </c>
      <c r="Y11" s="2">
        <f t="shared" si="11"/>
        <v>8.7749643873921226</v>
      </c>
      <c r="Z11" s="2">
        <f t="shared" si="12"/>
        <v>13.162446581088183</v>
      </c>
      <c r="AA11" s="2">
        <f t="shared" si="13"/>
        <v>21.937410968480307</v>
      </c>
      <c r="AB11" s="2">
        <f t="shared" si="14"/>
        <v>8.7749643873921226</v>
      </c>
      <c r="AC11" s="2">
        <f t="shared" si="15"/>
        <v>13.162446581088183</v>
      </c>
      <c r="AD11" s="2">
        <f t="shared" si="16"/>
        <v>21.937410968480307</v>
      </c>
      <c r="AE11" s="2">
        <f t="shared" si="17"/>
        <v>0</v>
      </c>
      <c r="AF11" s="2">
        <f t="shared" si="18"/>
        <v>77</v>
      </c>
      <c r="AG11" s="2">
        <f t="shared" si="19"/>
        <v>0</v>
      </c>
      <c r="AH11" s="2">
        <f t="shared" si="21"/>
        <v>9958.2151414099699</v>
      </c>
      <c r="AI11">
        <v>10</v>
      </c>
      <c r="AJ11">
        <v>1</v>
      </c>
      <c r="AK11" s="6">
        <f t="shared" si="20"/>
        <v>9959</v>
      </c>
    </row>
    <row r="12" spans="1:37" x14ac:dyDescent="0.25">
      <c r="A12" s="1">
        <v>44358</v>
      </c>
      <c r="B12">
        <v>77</v>
      </c>
      <c r="C12">
        <v>0</v>
      </c>
      <c r="D12">
        <v>5</v>
      </c>
      <c r="E12">
        <v>23</v>
      </c>
      <c r="F12">
        <v>0</v>
      </c>
      <c r="G12">
        <v>38</v>
      </c>
      <c r="H12">
        <v>5021.43</v>
      </c>
      <c r="I12">
        <v>4</v>
      </c>
      <c r="J12">
        <v>-6.4035999999999997E-3</v>
      </c>
      <c r="K12">
        <v>108.51</v>
      </c>
      <c r="L12" s="2">
        <v>1.9124976735949699</v>
      </c>
      <c r="M12">
        <v>84</v>
      </c>
      <c r="N12" s="2">
        <f t="shared" si="0"/>
        <v>3827.5345118370924</v>
      </c>
      <c r="O12" s="2">
        <f t="shared" si="1"/>
        <v>16945.155849834471</v>
      </c>
      <c r="P12" s="2">
        <f t="shared" si="2"/>
        <v>13117.621337997378</v>
      </c>
      <c r="Q12" s="2">
        <f t="shared" si="3"/>
        <v>9603.4731931199894</v>
      </c>
      <c r="R12" s="2">
        <f t="shared" si="4"/>
        <v>2.5090494059348489</v>
      </c>
      <c r="S12">
        <f t="shared" si="5"/>
        <v>77</v>
      </c>
      <c r="T12" s="2">
        <f t="shared" si="6"/>
        <v>8.7749643873921226</v>
      </c>
      <c r="U12" s="2">
        <f t="shared" si="7"/>
        <v>6.164414002968976</v>
      </c>
      <c r="V12" s="2">
        <f t="shared" si="8"/>
        <v>9.2466210044534645</v>
      </c>
      <c r="W12" s="2">
        <f t="shared" si="9"/>
        <v>15.41103500742244</v>
      </c>
      <c r="X12" s="2">
        <f t="shared" si="10"/>
        <v>77</v>
      </c>
      <c r="Y12" s="2">
        <f t="shared" si="11"/>
        <v>8.7749643873921226</v>
      </c>
      <c r="Z12" s="2">
        <f t="shared" si="12"/>
        <v>13.162446581088183</v>
      </c>
      <c r="AA12" s="2">
        <f t="shared" si="13"/>
        <v>21.937410968480307</v>
      </c>
      <c r="AB12" s="2">
        <f t="shared" si="14"/>
        <v>8.7749643873921226</v>
      </c>
      <c r="AC12" s="2">
        <f t="shared" si="15"/>
        <v>13.162446581088183</v>
      </c>
      <c r="AD12" s="2">
        <f t="shared" si="16"/>
        <v>21.937410968480307</v>
      </c>
      <c r="AE12" s="2">
        <f t="shared" si="17"/>
        <v>0</v>
      </c>
      <c r="AF12" s="2">
        <f t="shared" si="18"/>
        <v>77</v>
      </c>
      <c r="AG12" s="2">
        <f t="shared" si="19"/>
        <v>0</v>
      </c>
      <c r="AH12" s="2">
        <f t="shared" si="21"/>
        <v>9603.4731931199894</v>
      </c>
      <c r="AI12">
        <v>10</v>
      </c>
      <c r="AJ12">
        <v>1</v>
      </c>
      <c r="AK12" s="6">
        <f t="shared" si="20"/>
        <v>9599</v>
      </c>
    </row>
    <row r="13" spans="1:37" x14ac:dyDescent="0.25">
      <c r="A13" s="1">
        <v>44359</v>
      </c>
      <c r="B13">
        <v>77</v>
      </c>
      <c r="C13">
        <v>0</v>
      </c>
      <c r="D13">
        <v>6</v>
      </c>
      <c r="E13">
        <v>23</v>
      </c>
      <c r="F13">
        <v>0</v>
      </c>
      <c r="G13">
        <v>38</v>
      </c>
      <c r="H13">
        <v>5021.43</v>
      </c>
      <c r="I13">
        <v>4</v>
      </c>
      <c r="J13">
        <v>-6.7185400000000003E-3</v>
      </c>
      <c r="K13">
        <v>97.445999999999998</v>
      </c>
      <c r="L13" s="2">
        <v>1</v>
      </c>
      <c r="M13">
        <v>84</v>
      </c>
      <c r="N13" s="2">
        <f t="shared" si="0"/>
        <v>2001.3276694043643</v>
      </c>
      <c r="O13" s="2">
        <f t="shared" si="1"/>
        <v>14504.044033376298</v>
      </c>
      <c r="P13" s="2">
        <f t="shared" si="2"/>
        <v>12502.716363971933</v>
      </c>
      <c r="Q13" s="2">
        <f t="shared" si="3"/>
        <v>5021.43</v>
      </c>
      <c r="R13" s="2">
        <f t="shared" si="4"/>
        <v>2.5090494059348512</v>
      </c>
      <c r="S13">
        <f t="shared" si="5"/>
        <v>77</v>
      </c>
      <c r="T13" s="2">
        <f t="shared" si="6"/>
        <v>8.7749643873921226</v>
      </c>
      <c r="U13" s="2">
        <f t="shared" si="7"/>
        <v>6.164414002968976</v>
      </c>
      <c r="V13" s="2">
        <f t="shared" si="8"/>
        <v>9.2466210044534645</v>
      </c>
      <c r="W13" s="2">
        <f t="shared" si="9"/>
        <v>15.41103500742244</v>
      </c>
      <c r="X13" s="2">
        <f t="shared" si="10"/>
        <v>77</v>
      </c>
      <c r="Y13" s="2">
        <f t="shared" si="11"/>
        <v>8.7749643873921226</v>
      </c>
      <c r="Z13" s="2">
        <f t="shared" si="12"/>
        <v>13.162446581088183</v>
      </c>
      <c r="AA13" s="2">
        <f t="shared" si="13"/>
        <v>21.937410968480307</v>
      </c>
      <c r="AB13" s="2">
        <f t="shared" si="14"/>
        <v>8.7749643873921226</v>
      </c>
      <c r="AC13" s="2">
        <f t="shared" si="15"/>
        <v>13.162446581088183</v>
      </c>
      <c r="AD13" s="2">
        <f t="shared" si="16"/>
        <v>21.937410968480307</v>
      </c>
      <c r="AE13" s="2">
        <f t="shared" si="17"/>
        <v>0</v>
      </c>
      <c r="AF13" s="2">
        <f t="shared" si="18"/>
        <v>77</v>
      </c>
      <c r="AG13" s="2">
        <f t="shared" si="19"/>
        <v>0</v>
      </c>
      <c r="AH13" s="2">
        <f t="shared" si="21"/>
        <v>5021.43</v>
      </c>
      <c r="AI13">
        <v>10</v>
      </c>
      <c r="AJ13">
        <v>1</v>
      </c>
      <c r="AK13" s="6">
        <f t="shared" si="20"/>
        <v>5019</v>
      </c>
    </row>
    <row r="14" spans="1:37" x14ac:dyDescent="0.25">
      <c r="A14" s="3">
        <v>44360</v>
      </c>
      <c r="B14" s="4">
        <v>77</v>
      </c>
      <c r="C14" s="4">
        <v>0</v>
      </c>
      <c r="D14" s="4">
        <v>7</v>
      </c>
      <c r="E14" s="4">
        <v>23</v>
      </c>
      <c r="F14" s="4">
        <v>0</v>
      </c>
      <c r="G14" s="4">
        <v>38</v>
      </c>
      <c r="H14" s="4">
        <v>5021.43</v>
      </c>
      <c r="I14" s="4">
        <v>4</v>
      </c>
      <c r="J14" s="4">
        <v>-6.6740999999999997E-3</v>
      </c>
      <c r="K14" s="4">
        <v>112.724</v>
      </c>
      <c r="L14" s="5">
        <v>2.1504730721452598</v>
      </c>
      <c r="M14" s="4">
        <v>84</v>
      </c>
      <c r="N14" s="5">
        <f t="shared" si="0"/>
        <v>4303.8012615933239</v>
      </c>
      <c r="O14" s="2">
        <f t="shared" si="1"/>
        <v>16889.767908781709</v>
      </c>
      <c r="P14" s="2">
        <f t="shared" si="2"/>
        <v>12585.966647188385</v>
      </c>
      <c r="Q14" s="2">
        <f t="shared" si="3"/>
        <v>10798.449998662372</v>
      </c>
      <c r="R14" s="2">
        <f t="shared" si="4"/>
        <v>2.5090494059348467</v>
      </c>
      <c r="S14">
        <f t="shared" si="5"/>
        <v>77</v>
      </c>
      <c r="T14" s="2">
        <f t="shared" si="6"/>
        <v>8.7749643873921226</v>
      </c>
      <c r="U14" s="2">
        <f t="shared" si="7"/>
        <v>6.164414002968976</v>
      </c>
      <c r="V14" s="2">
        <f t="shared" si="8"/>
        <v>9.2466210044534645</v>
      </c>
      <c r="W14" s="2">
        <f t="shared" si="9"/>
        <v>15.41103500742244</v>
      </c>
      <c r="X14" s="2">
        <f t="shared" si="10"/>
        <v>77</v>
      </c>
      <c r="Y14" s="2">
        <f t="shared" si="11"/>
        <v>8.7749643873921226</v>
      </c>
      <c r="Z14" s="2">
        <f t="shared" si="12"/>
        <v>13.162446581088183</v>
      </c>
      <c r="AA14" s="2">
        <f t="shared" si="13"/>
        <v>21.937410968480307</v>
      </c>
      <c r="AB14" s="2">
        <f t="shared" si="14"/>
        <v>8.7749643873921226</v>
      </c>
      <c r="AC14" s="2">
        <f t="shared" si="15"/>
        <v>13.162446581088183</v>
      </c>
      <c r="AD14" s="2">
        <f t="shared" si="16"/>
        <v>21.937410968480307</v>
      </c>
      <c r="AE14" s="2">
        <f t="shared" si="17"/>
        <v>0</v>
      </c>
      <c r="AF14" s="2">
        <f t="shared" si="18"/>
        <v>77</v>
      </c>
      <c r="AG14" s="2">
        <f t="shared" si="19"/>
        <v>0</v>
      </c>
      <c r="AH14" s="2">
        <f t="shared" si="21"/>
        <v>10798.449998662374</v>
      </c>
      <c r="AI14">
        <v>10</v>
      </c>
      <c r="AJ14">
        <v>1</v>
      </c>
      <c r="AK14" s="6">
        <f t="shared" si="20"/>
        <v>10799</v>
      </c>
    </row>
    <row r="15" spans="1:37" x14ac:dyDescent="0.25">
      <c r="A15" s="1">
        <v>44361</v>
      </c>
      <c r="B15">
        <v>77</v>
      </c>
      <c r="C15">
        <v>0</v>
      </c>
      <c r="D15">
        <v>1</v>
      </c>
      <c r="E15">
        <v>24</v>
      </c>
      <c r="F15">
        <v>0</v>
      </c>
      <c r="G15">
        <v>38</v>
      </c>
      <c r="H15">
        <v>5021.43</v>
      </c>
      <c r="I15">
        <v>4</v>
      </c>
      <c r="J15">
        <v>-5.9273900000000003E-3</v>
      </c>
      <c r="K15">
        <v>106.79600000000001</v>
      </c>
      <c r="L15" s="2">
        <v>1.92166174852056</v>
      </c>
      <c r="M15">
        <v>84</v>
      </c>
      <c r="N15" s="2">
        <f t="shared" si="0"/>
        <v>3845.8748285501724</v>
      </c>
      <c r="O15" s="2">
        <f t="shared" si="1"/>
        <v>18017.37358263924</v>
      </c>
      <c r="P15" s="2">
        <f t="shared" si="2"/>
        <v>14171.498754089069</v>
      </c>
      <c r="Q15" s="2">
        <f t="shared" si="3"/>
        <v>9649.4899538735972</v>
      </c>
      <c r="R15" s="2">
        <f t="shared" si="4"/>
        <v>2.5090494059348485</v>
      </c>
      <c r="S15">
        <f t="shared" si="5"/>
        <v>77</v>
      </c>
      <c r="T15" s="2">
        <f t="shared" si="6"/>
        <v>8.7749643873921226</v>
      </c>
      <c r="U15" s="2">
        <f t="shared" si="7"/>
        <v>6.164414002968976</v>
      </c>
      <c r="V15" s="2">
        <f t="shared" si="8"/>
        <v>9.2466210044534645</v>
      </c>
      <c r="W15" s="2">
        <f t="shared" si="9"/>
        <v>15.41103500742244</v>
      </c>
      <c r="X15" s="2">
        <f t="shared" si="10"/>
        <v>77</v>
      </c>
      <c r="Y15" s="2">
        <f t="shared" si="11"/>
        <v>8.7749643873921226</v>
      </c>
      <c r="Z15" s="2">
        <f t="shared" si="12"/>
        <v>13.162446581088183</v>
      </c>
      <c r="AA15" s="2">
        <f t="shared" si="13"/>
        <v>21.937410968480307</v>
      </c>
      <c r="AB15" s="2">
        <f t="shared" si="14"/>
        <v>8.7749643873921226</v>
      </c>
      <c r="AC15" s="2">
        <f t="shared" si="15"/>
        <v>13.162446581088183</v>
      </c>
      <c r="AD15" s="2">
        <f t="shared" si="16"/>
        <v>21.937410968480307</v>
      </c>
      <c r="AE15" s="2">
        <f t="shared" si="17"/>
        <v>0</v>
      </c>
      <c r="AF15" s="2">
        <f t="shared" si="18"/>
        <v>77</v>
      </c>
      <c r="AG15" s="2">
        <f t="shared" si="19"/>
        <v>0</v>
      </c>
      <c r="AH15" s="2">
        <f t="shared" si="21"/>
        <v>9649.4899538735972</v>
      </c>
      <c r="AI15">
        <v>10</v>
      </c>
      <c r="AJ15">
        <v>1</v>
      </c>
      <c r="AK15" s="6">
        <f t="shared" si="20"/>
        <v>9649</v>
      </c>
    </row>
    <row r="16" spans="1:37" x14ac:dyDescent="0.25">
      <c r="A16" s="1">
        <v>44362</v>
      </c>
      <c r="B16">
        <v>0</v>
      </c>
      <c r="C16">
        <v>0</v>
      </c>
      <c r="D16">
        <v>2</v>
      </c>
      <c r="E16">
        <v>24</v>
      </c>
      <c r="F16">
        <v>0</v>
      </c>
      <c r="G16">
        <v>38</v>
      </c>
      <c r="H16">
        <v>5021.43</v>
      </c>
      <c r="I16">
        <v>4</v>
      </c>
      <c r="J16">
        <v>-7.0340999999999997E-3</v>
      </c>
      <c r="K16">
        <v>114.137</v>
      </c>
      <c r="L16" s="2">
        <v>2.1407861194351798</v>
      </c>
      <c r="M16">
        <v>84</v>
      </c>
      <c r="N16" s="2">
        <f t="shared" si="0"/>
        <v>4284.41449510243</v>
      </c>
      <c r="O16" s="2">
        <f t="shared" si="1"/>
        <v>16226.240741530544</v>
      </c>
      <c r="P16" s="2">
        <f t="shared" si="2"/>
        <v>11941.826246428114</v>
      </c>
      <c r="Q16" s="2">
        <f t="shared" si="3"/>
        <v>10749.807643715396</v>
      </c>
      <c r="R16" s="2">
        <f t="shared" si="4"/>
        <v>2.5090494059348463</v>
      </c>
      <c r="S16">
        <f t="shared" si="5"/>
        <v>0</v>
      </c>
      <c r="T16" s="2">
        <f t="shared" si="6"/>
        <v>1</v>
      </c>
      <c r="U16" s="2">
        <f t="shared" si="7"/>
        <v>6.164414002968976</v>
      </c>
      <c r="V16" s="2">
        <f t="shared" si="8"/>
        <v>9.2466210044534645</v>
      </c>
      <c r="W16" s="2">
        <f t="shared" si="9"/>
        <v>15.41103500742244</v>
      </c>
      <c r="X16" s="2">
        <f t="shared" si="10"/>
        <v>38</v>
      </c>
      <c r="Y16" s="2">
        <f t="shared" si="11"/>
        <v>6.164414002968976</v>
      </c>
      <c r="Z16" s="2">
        <f t="shared" si="12"/>
        <v>9.2466210044534645</v>
      </c>
      <c r="AA16" s="2">
        <f t="shared" si="13"/>
        <v>15.41103500742244</v>
      </c>
      <c r="AB16" s="2">
        <f t="shared" si="14"/>
        <v>6.164414002968976</v>
      </c>
      <c r="AC16" s="2">
        <f t="shared" si="15"/>
        <v>9.2466210044534645</v>
      </c>
      <c r="AD16" s="2">
        <f t="shared" si="16"/>
        <v>15.41103500742244</v>
      </c>
      <c r="AE16" s="2">
        <f t="shared" si="17"/>
        <v>15.41103500742244</v>
      </c>
      <c r="AF16" s="2">
        <f t="shared" si="18"/>
        <v>6.164414002968976</v>
      </c>
      <c r="AG16" s="2">
        <f t="shared" si="19"/>
        <v>1</v>
      </c>
      <c r="AH16" s="2">
        <f t="shared" si="21"/>
        <v>85656.387767159424</v>
      </c>
      <c r="AI16">
        <v>10</v>
      </c>
      <c r="AJ16">
        <v>1</v>
      </c>
      <c r="AK16" s="6">
        <f t="shared" si="20"/>
        <v>85659</v>
      </c>
    </row>
    <row r="17" spans="1:37" x14ac:dyDescent="0.25">
      <c r="A17" s="1">
        <v>44363</v>
      </c>
      <c r="B17">
        <v>0</v>
      </c>
      <c r="C17">
        <v>0</v>
      </c>
      <c r="D17">
        <v>3</v>
      </c>
      <c r="E17">
        <v>24</v>
      </c>
      <c r="F17">
        <v>0</v>
      </c>
      <c r="G17">
        <v>38</v>
      </c>
      <c r="H17">
        <v>5021.43</v>
      </c>
      <c r="I17">
        <v>4</v>
      </c>
      <c r="J17">
        <v>-7.1020600000000003E-3</v>
      </c>
      <c r="K17">
        <v>114.256</v>
      </c>
      <c r="L17" s="2">
        <v>2.1286731132596799</v>
      </c>
      <c r="M17">
        <v>84</v>
      </c>
      <c r="N17" s="2">
        <f t="shared" si="0"/>
        <v>4260.1724006837449</v>
      </c>
      <c r="O17" s="2">
        <f t="shared" si="1"/>
        <v>16087.726659588907</v>
      </c>
      <c r="P17" s="2">
        <f t="shared" si="2"/>
        <v>11827.554258905162</v>
      </c>
      <c r="Q17" s="2">
        <f t="shared" si="3"/>
        <v>10688.983031115555</v>
      </c>
      <c r="R17" s="2">
        <f t="shared" si="4"/>
        <v>2.5090494059348409</v>
      </c>
      <c r="S17">
        <f t="shared" si="5"/>
        <v>0</v>
      </c>
      <c r="T17" s="2">
        <f t="shared" si="6"/>
        <v>1</v>
      </c>
      <c r="U17" s="2">
        <f t="shared" si="7"/>
        <v>6.164414002968976</v>
      </c>
      <c r="V17" s="2">
        <f t="shared" si="8"/>
        <v>9.2466210044534645</v>
      </c>
      <c r="W17" s="2">
        <f t="shared" si="9"/>
        <v>15.41103500742244</v>
      </c>
      <c r="X17" s="2">
        <f t="shared" si="10"/>
        <v>38</v>
      </c>
      <c r="Y17" s="2">
        <f t="shared" si="11"/>
        <v>6.164414002968976</v>
      </c>
      <c r="Z17" s="2">
        <f t="shared" si="12"/>
        <v>9.2466210044534645</v>
      </c>
      <c r="AA17" s="2">
        <f t="shared" si="13"/>
        <v>15.41103500742244</v>
      </c>
      <c r="AB17" s="2">
        <f t="shared" si="14"/>
        <v>6.164414002968976</v>
      </c>
      <c r="AC17" s="2">
        <f t="shared" si="15"/>
        <v>9.2466210044534645</v>
      </c>
      <c r="AD17" s="2">
        <f t="shared" si="16"/>
        <v>15.41103500742244</v>
      </c>
      <c r="AE17" s="2">
        <f t="shared" si="17"/>
        <v>15.41103500742244</v>
      </c>
      <c r="AF17" s="2">
        <f t="shared" si="18"/>
        <v>6.164414002968976</v>
      </c>
      <c r="AG17" s="2">
        <f t="shared" si="19"/>
        <v>1</v>
      </c>
      <c r="AH17" s="2">
        <f t="shared" si="21"/>
        <v>84878.777998535792</v>
      </c>
      <c r="AI17">
        <v>10</v>
      </c>
      <c r="AJ17">
        <v>1</v>
      </c>
      <c r="AK17" s="6">
        <f t="shared" si="20"/>
        <v>84879</v>
      </c>
    </row>
    <row r="18" spans="1:37" x14ac:dyDescent="0.25">
      <c r="A18" s="1">
        <v>44364</v>
      </c>
      <c r="B18">
        <v>0</v>
      </c>
      <c r="C18">
        <v>0</v>
      </c>
      <c r="D18">
        <v>4</v>
      </c>
      <c r="E18">
        <v>24</v>
      </c>
      <c r="F18">
        <v>0</v>
      </c>
      <c r="G18">
        <v>38</v>
      </c>
      <c r="H18">
        <v>5021.43</v>
      </c>
      <c r="I18">
        <v>4</v>
      </c>
      <c r="J18">
        <v>-5.2946399999999998E-3</v>
      </c>
      <c r="K18">
        <v>105.014</v>
      </c>
      <c r="L18" s="2">
        <v>1.9831432762001999</v>
      </c>
      <c r="M18">
        <v>84</v>
      </c>
      <c r="N18" s="2">
        <f t="shared" si="0"/>
        <v>3968.9195110526866</v>
      </c>
      <c r="O18" s="2">
        <f t="shared" si="1"/>
        <v>19834.020821056765</v>
      </c>
      <c r="P18" s="2">
        <f t="shared" si="2"/>
        <v>15865.101310004078</v>
      </c>
      <c r="Q18" s="2">
        <f t="shared" si="3"/>
        <v>9958.2151414099699</v>
      </c>
      <c r="R18" s="2">
        <f t="shared" si="4"/>
        <v>2.5090494059348476</v>
      </c>
      <c r="S18">
        <f t="shared" si="5"/>
        <v>0</v>
      </c>
      <c r="T18" s="2">
        <f t="shared" si="6"/>
        <v>1</v>
      </c>
      <c r="U18" s="2">
        <f t="shared" si="7"/>
        <v>6.164414002968976</v>
      </c>
      <c r="V18" s="2">
        <f t="shared" si="8"/>
        <v>9.2466210044534645</v>
      </c>
      <c r="W18" s="2">
        <f t="shared" si="9"/>
        <v>15.41103500742244</v>
      </c>
      <c r="X18" s="2">
        <f t="shared" si="10"/>
        <v>38</v>
      </c>
      <c r="Y18" s="2">
        <f t="shared" si="11"/>
        <v>6.164414002968976</v>
      </c>
      <c r="Z18" s="2">
        <f t="shared" si="12"/>
        <v>9.2466210044534645</v>
      </c>
      <c r="AA18" s="2">
        <f t="shared" si="13"/>
        <v>15.41103500742244</v>
      </c>
      <c r="AB18" s="2">
        <f t="shared" si="14"/>
        <v>6.164414002968976</v>
      </c>
      <c r="AC18" s="2">
        <f t="shared" si="15"/>
        <v>9.2466210044534645</v>
      </c>
      <c r="AD18" s="2">
        <f t="shared" si="16"/>
        <v>15.41103500742244</v>
      </c>
      <c r="AE18" s="2">
        <f t="shared" si="17"/>
        <v>15.41103500742244</v>
      </c>
      <c r="AF18" s="2">
        <f t="shared" si="18"/>
        <v>6.164414002968976</v>
      </c>
      <c r="AG18" s="2">
        <f t="shared" si="19"/>
        <v>1</v>
      </c>
      <c r="AH18" s="2">
        <f t="shared" si="21"/>
        <v>109474.02268381474</v>
      </c>
      <c r="AI18">
        <v>10</v>
      </c>
      <c r="AJ18">
        <v>1</v>
      </c>
      <c r="AK18" s="6">
        <f t="shared" si="20"/>
        <v>109469</v>
      </c>
    </row>
    <row r="19" spans="1:37" x14ac:dyDescent="0.25">
      <c r="A19" s="1">
        <v>44365</v>
      </c>
      <c r="B19">
        <v>71</v>
      </c>
      <c r="C19">
        <v>0</v>
      </c>
      <c r="D19">
        <v>5</v>
      </c>
      <c r="E19">
        <v>24</v>
      </c>
      <c r="F19">
        <v>0</v>
      </c>
      <c r="G19">
        <v>38</v>
      </c>
      <c r="H19">
        <v>5021.43</v>
      </c>
      <c r="I19">
        <v>4</v>
      </c>
      <c r="J19">
        <v>-6.4035999999999997E-3</v>
      </c>
      <c r="K19">
        <v>108.51</v>
      </c>
      <c r="L19" s="2">
        <v>1.9124976735949699</v>
      </c>
      <c r="M19">
        <v>84</v>
      </c>
      <c r="N19" s="2">
        <f t="shared" si="0"/>
        <v>3827.5345118370924</v>
      </c>
      <c r="O19" s="2">
        <f t="shared" si="1"/>
        <v>16945.155849834471</v>
      </c>
      <c r="P19" s="2">
        <f t="shared" si="2"/>
        <v>13117.621337997378</v>
      </c>
      <c r="Q19" s="2">
        <f t="shared" si="3"/>
        <v>9603.4731931199894</v>
      </c>
      <c r="R19" s="2">
        <f t="shared" si="4"/>
        <v>2.5090494059348489</v>
      </c>
      <c r="S19">
        <f t="shared" si="5"/>
        <v>71</v>
      </c>
      <c r="T19" s="2">
        <f t="shared" si="6"/>
        <v>8.426149773176359</v>
      </c>
      <c r="U19" s="2">
        <f t="shared" si="7"/>
        <v>6.164414002968976</v>
      </c>
      <c r="V19" s="2">
        <f t="shared" si="8"/>
        <v>9.2466210044534645</v>
      </c>
      <c r="W19" s="2">
        <f t="shared" si="9"/>
        <v>15.41103500742244</v>
      </c>
      <c r="X19" s="2">
        <f t="shared" si="10"/>
        <v>71</v>
      </c>
      <c r="Y19" s="2">
        <f t="shared" si="11"/>
        <v>8.426149773176359</v>
      </c>
      <c r="Z19" s="2">
        <f t="shared" si="12"/>
        <v>12.639224659764539</v>
      </c>
      <c r="AA19" s="2">
        <f t="shared" si="13"/>
        <v>21.065374432940899</v>
      </c>
      <c r="AB19" s="2">
        <f t="shared" si="14"/>
        <v>8.426149773176359</v>
      </c>
      <c r="AC19" s="2">
        <f t="shared" si="15"/>
        <v>12.639224659764539</v>
      </c>
      <c r="AD19" s="2">
        <f t="shared" si="16"/>
        <v>21.065374432940899</v>
      </c>
      <c r="AE19" s="2">
        <f t="shared" si="17"/>
        <v>0</v>
      </c>
      <c r="AF19" s="2">
        <f t="shared" si="18"/>
        <v>71</v>
      </c>
      <c r="AG19" s="2">
        <f t="shared" si="19"/>
        <v>0</v>
      </c>
      <c r="AH19" s="2">
        <f t="shared" si="21"/>
        <v>9603.4731931199894</v>
      </c>
      <c r="AI19">
        <v>10</v>
      </c>
      <c r="AJ19">
        <v>1</v>
      </c>
      <c r="AK19" s="6">
        <f t="shared" si="20"/>
        <v>9599</v>
      </c>
    </row>
    <row r="20" spans="1:37" x14ac:dyDescent="0.25">
      <c r="A20" s="1">
        <v>44366</v>
      </c>
      <c r="B20">
        <v>0</v>
      </c>
      <c r="C20">
        <v>0</v>
      </c>
      <c r="D20">
        <v>6</v>
      </c>
      <c r="E20">
        <v>24</v>
      </c>
      <c r="F20">
        <v>0</v>
      </c>
      <c r="G20">
        <v>38</v>
      </c>
      <c r="H20">
        <v>5021.43</v>
      </c>
      <c r="I20">
        <v>4</v>
      </c>
      <c r="J20">
        <v>-6.7185400000000003E-3</v>
      </c>
      <c r="K20">
        <v>97.445999999999998</v>
      </c>
      <c r="L20" s="2">
        <v>1</v>
      </c>
      <c r="M20">
        <v>84</v>
      </c>
      <c r="N20" s="2">
        <f t="shared" si="0"/>
        <v>2001.3276694043643</v>
      </c>
      <c r="O20" s="2">
        <f t="shared" si="1"/>
        <v>14504.044033376298</v>
      </c>
      <c r="P20" s="2">
        <f t="shared" si="2"/>
        <v>12502.716363971933</v>
      </c>
      <c r="Q20" s="2">
        <f t="shared" si="3"/>
        <v>5021.43</v>
      </c>
      <c r="R20" s="2">
        <f t="shared" si="4"/>
        <v>2.5090494059348512</v>
      </c>
      <c r="S20">
        <f t="shared" si="5"/>
        <v>0</v>
      </c>
      <c r="T20" s="2">
        <f t="shared" si="6"/>
        <v>1</v>
      </c>
      <c r="U20" s="2">
        <f t="shared" si="7"/>
        <v>6.164414002968976</v>
      </c>
      <c r="V20" s="2">
        <f t="shared" si="8"/>
        <v>9.2466210044534645</v>
      </c>
      <c r="W20" s="2">
        <f t="shared" si="9"/>
        <v>15.41103500742244</v>
      </c>
      <c r="X20" s="2">
        <f t="shared" si="10"/>
        <v>38</v>
      </c>
      <c r="Y20" s="2">
        <f t="shared" si="11"/>
        <v>6.164414002968976</v>
      </c>
      <c r="Z20" s="2">
        <f t="shared" si="12"/>
        <v>9.2466210044534645</v>
      </c>
      <c r="AA20" s="2">
        <f t="shared" si="13"/>
        <v>15.41103500742244</v>
      </c>
      <c r="AB20" s="2">
        <f t="shared" si="14"/>
        <v>6.164414002968976</v>
      </c>
      <c r="AC20" s="2">
        <f t="shared" si="15"/>
        <v>9.2466210044534645</v>
      </c>
      <c r="AD20" s="2">
        <f t="shared" si="16"/>
        <v>15.41103500742244</v>
      </c>
      <c r="AE20" s="2">
        <f t="shared" si="17"/>
        <v>15.41103500742244</v>
      </c>
      <c r="AF20" s="2">
        <f t="shared" si="18"/>
        <v>6.164414002968976</v>
      </c>
      <c r="AG20" s="2">
        <f t="shared" si="19"/>
        <v>1</v>
      </c>
      <c r="AH20" s="2">
        <f t="shared" si="21"/>
        <v>83446.262663989299</v>
      </c>
      <c r="AI20">
        <v>10</v>
      </c>
      <c r="AJ20">
        <v>1</v>
      </c>
      <c r="AK20" s="6">
        <f t="shared" si="20"/>
        <v>83449</v>
      </c>
    </row>
    <row r="21" spans="1:37" x14ac:dyDescent="0.25">
      <c r="A21" s="1">
        <v>44367</v>
      </c>
      <c r="B21">
        <v>0</v>
      </c>
      <c r="C21">
        <v>0</v>
      </c>
      <c r="D21">
        <v>7</v>
      </c>
      <c r="E21">
        <v>24</v>
      </c>
      <c r="F21">
        <v>0</v>
      </c>
      <c r="G21">
        <v>38</v>
      </c>
      <c r="H21">
        <v>5021.43</v>
      </c>
      <c r="I21">
        <v>4</v>
      </c>
      <c r="J21">
        <v>-6.6740999999999997E-3</v>
      </c>
      <c r="K21">
        <v>112.724</v>
      </c>
      <c r="L21" s="2">
        <v>2.1504730721452598</v>
      </c>
      <c r="M21">
        <v>84</v>
      </c>
      <c r="N21" s="2">
        <f t="shared" si="0"/>
        <v>4303.8012615933239</v>
      </c>
      <c r="O21" s="2">
        <f t="shared" si="1"/>
        <v>16889.767908781709</v>
      </c>
      <c r="P21" s="2">
        <f t="shared" si="2"/>
        <v>12585.966647188385</v>
      </c>
      <c r="Q21" s="2">
        <f t="shared" si="3"/>
        <v>10798.449998662372</v>
      </c>
      <c r="R21" s="2">
        <f t="shared" si="4"/>
        <v>2.5090494059348467</v>
      </c>
      <c r="S21">
        <f t="shared" si="5"/>
        <v>0</v>
      </c>
      <c r="T21" s="2">
        <f t="shared" si="6"/>
        <v>1</v>
      </c>
      <c r="U21" s="2">
        <f t="shared" si="7"/>
        <v>6.164414002968976</v>
      </c>
      <c r="V21" s="2">
        <f t="shared" si="8"/>
        <v>9.2466210044534645</v>
      </c>
      <c r="W21" s="2">
        <f t="shared" si="9"/>
        <v>15.41103500742244</v>
      </c>
      <c r="X21" s="2">
        <f t="shared" si="10"/>
        <v>38</v>
      </c>
      <c r="Y21" s="2">
        <f t="shared" si="11"/>
        <v>6.164414002968976</v>
      </c>
      <c r="Z21" s="2">
        <f t="shared" si="12"/>
        <v>9.2466210044534645</v>
      </c>
      <c r="AA21" s="2">
        <f t="shared" si="13"/>
        <v>15.41103500742244</v>
      </c>
      <c r="AB21" s="2">
        <f t="shared" si="14"/>
        <v>6.164414002968976</v>
      </c>
      <c r="AC21" s="2">
        <f t="shared" si="15"/>
        <v>9.2466210044534645</v>
      </c>
      <c r="AD21" s="2">
        <f t="shared" si="16"/>
        <v>15.41103500742244</v>
      </c>
      <c r="AE21" s="2">
        <f t="shared" si="17"/>
        <v>15.41103500742244</v>
      </c>
      <c r="AF21" s="2">
        <f t="shared" si="18"/>
        <v>6.164414002968976</v>
      </c>
      <c r="AG21" s="2">
        <f t="shared" si="19"/>
        <v>1</v>
      </c>
      <c r="AH21" s="2">
        <f t="shared" si="21"/>
        <v>89745.480346771888</v>
      </c>
      <c r="AI21">
        <v>10</v>
      </c>
      <c r="AJ21">
        <v>1</v>
      </c>
      <c r="AK21" s="6">
        <f t="shared" si="20"/>
        <v>89749</v>
      </c>
    </row>
    <row r="22" spans="1:37" x14ac:dyDescent="0.25">
      <c r="A22" s="1">
        <v>44368</v>
      </c>
      <c r="B22">
        <v>0</v>
      </c>
      <c r="C22">
        <v>0</v>
      </c>
      <c r="D22">
        <v>1</v>
      </c>
      <c r="E22">
        <v>25</v>
      </c>
      <c r="F22">
        <v>0</v>
      </c>
      <c r="G22">
        <v>38</v>
      </c>
      <c r="H22">
        <v>5021.43</v>
      </c>
      <c r="I22">
        <v>4</v>
      </c>
      <c r="J22">
        <v>-5.9273900000000003E-3</v>
      </c>
      <c r="K22">
        <v>106.79600000000001</v>
      </c>
      <c r="L22" s="2">
        <v>1.92166174852056</v>
      </c>
      <c r="M22">
        <v>84</v>
      </c>
      <c r="N22" s="2">
        <f t="shared" si="0"/>
        <v>3845.8748285501724</v>
      </c>
      <c r="O22" s="2">
        <f t="shared" si="1"/>
        <v>18017.37358263924</v>
      </c>
      <c r="P22" s="2">
        <f t="shared" si="2"/>
        <v>14171.498754089069</v>
      </c>
      <c r="Q22" s="2">
        <f t="shared" si="3"/>
        <v>9649.4899538735972</v>
      </c>
      <c r="R22" s="2">
        <f t="shared" si="4"/>
        <v>2.5090494059348485</v>
      </c>
      <c r="S22">
        <f t="shared" si="5"/>
        <v>0</v>
      </c>
      <c r="T22" s="2">
        <f t="shared" si="6"/>
        <v>1</v>
      </c>
      <c r="U22" s="2">
        <f t="shared" si="7"/>
        <v>6.164414002968976</v>
      </c>
      <c r="V22" s="2">
        <f t="shared" si="8"/>
        <v>9.2466210044534645</v>
      </c>
      <c r="W22" s="2">
        <f t="shared" si="9"/>
        <v>15.41103500742244</v>
      </c>
      <c r="X22" s="2">
        <f t="shared" si="10"/>
        <v>38</v>
      </c>
      <c r="Y22" s="2">
        <f t="shared" si="11"/>
        <v>6.164414002968976</v>
      </c>
      <c r="Z22" s="2">
        <f t="shared" si="12"/>
        <v>9.2466210044534645</v>
      </c>
      <c r="AA22" s="2">
        <f t="shared" si="13"/>
        <v>15.41103500742244</v>
      </c>
      <c r="AB22" s="2">
        <f t="shared" si="14"/>
        <v>6.164414002968976</v>
      </c>
      <c r="AC22" s="2">
        <f t="shared" si="15"/>
        <v>9.2466210044534645</v>
      </c>
      <c r="AD22" s="2">
        <f t="shared" si="16"/>
        <v>15.41103500742244</v>
      </c>
      <c r="AE22" s="2">
        <f t="shared" si="17"/>
        <v>15.41103500742244</v>
      </c>
      <c r="AF22" s="2">
        <f t="shared" si="18"/>
        <v>6.164414002968976</v>
      </c>
      <c r="AG22" s="2">
        <f t="shared" si="19"/>
        <v>1</v>
      </c>
      <c r="AH22" s="2">
        <f t="shared" si="21"/>
        <v>98541.966279257656</v>
      </c>
      <c r="AI22">
        <v>10</v>
      </c>
      <c r="AJ22">
        <v>1</v>
      </c>
      <c r="AK22" s="6">
        <f t="shared" si="20"/>
        <v>98539</v>
      </c>
    </row>
    <row r="23" spans="1:37" x14ac:dyDescent="0.25">
      <c r="A23" s="1">
        <v>44369</v>
      </c>
      <c r="B23">
        <v>0</v>
      </c>
      <c r="C23">
        <v>0</v>
      </c>
      <c r="D23">
        <v>2</v>
      </c>
      <c r="E23">
        <v>25</v>
      </c>
      <c r="F23">
        <v>0</v>
      </c>
      <c r="G23">
        <v>38</v>
      </c>
      <c r="H23">
        <v>5021.43</v>
      </c>
      <c r="I23">
        <v>4</v>
      </c>
      <c r="J23">
        <v>-7.0340999999999997E-3</v>
      </c>
      <c r="K23">
        <v>114.137</v>
      </c>
      <c r="L23" s="2">
        <v>2.1407861194351798</v>
      </c>
      <c r="M23">
        <v>84</v>
      </c>
      <c r="N23" s="2">
        <f t="shared" si="0"/>
        <v>4284.41449510243</v>
      </c>
      <c r="O23" s="2">
        <f t="shared" si="1"/>
        <v>16226.240741530544</v>
      </c>
      <c r="P23" s="2">
        <f t="shared" si="2"/>
        <v>11941.826246428114</v>
      </c>
      <c r="Q23" s="2">
        <f t="shared" si="3"/>
        <v>10749.807643715396</v>
      </c>
      <c r="R23" s="2">
        <f t="shared" si="4"/>
        <v>2.5090494059348463</v>
      </c>
      <c r="S23">
        <f t="shared" si="5"/>
        <v>0</v>
      </c>
      <c r="T23" s="2">
        <f t="shared" si="6"/>
        <v>1</v>
      </c>
      <c r="U23" s="2">
        <f t="shared" si="7"/>
        <v>6.164414002968976</v>
      </c>
      <c r="V23" s="2">
        <f t="shared" si="8"/>
        <v>9.2466210044534645</v>
      </c>
      <c r="W23" s="2">
        <f t="shared" si="9"/>
        <v>15.41103500742244</v>
      </c>
      <c r="X23" s="2">
        <f t="shared" si="10"/>
        <v>38</v>
      </c>
      <c r="Y23" s="2">
        <f t="shared" si="11"/>
        <v>6.164414002968976</v>
      </c>
      <c r="Z23" s="2">
        <f t="shared" si="12"/>
        <v>9.2466210044534645</v>
      </c>
      <c r="AA23" s="2">
        <f t="shared" si="13"/>
        <v>15.41103500742244</v>
      </c>
      <c r="AB23" s="2">
        <f t="shared" si="14"/>
        <v>6.164414002968976</v>
      </c>
      <c r="AC23" s="2">
        <f t="shared" si="15"/>
        <v>9.2466210044534645</v>
      </c>
      <c r="AD23" s="2">
        <f t="shared" si="16"/>
        <v>15.41103500742244</v>
      </c>
      <c r="AE23" s="2">
        <f t="shared" si="17"/>
        <v>15.41103500742244</v>
      </c>
      <c r="AF23" s="2">
        <f t="shared" si="18"/>
        <v>6.164414002968976</v>
      </c>
      <c r="AG23" s="2">
        <f t="shared" si="19"/>
        <v>1</v>
      </c>
      <c r="AH23" s="2">
        <f t="shared" si="21"/>
        <v>85656.387767159424</v>
      </c>
      <c r="AI23">
        <v>10</v>
      </c>
      <c r="AJ23">
        <v>1</v>
      </c>
      <c r="AK23" s="6">
        <f t="shared" si="20"/>
        <v>85659</v>
      </c>
    </row>
    <row r="24" spans="1:37" x14ac:dyDescent="0.25">
      <c r="A24" s="1">
        <v>44370</v>
      </c>
      <c r="B24">
        <v>0</v>
      </c>
      <c r="C24">
        <v>0</v>
      </c>
      <c r="D24">
        <v>3</v>
      </c>
      <c r="E24">
        <v>25</v>
      </c>
      <c r="F24">
        <v>0</v>
      </c>
      <c r="G24">
        <v>38</v>
      </c>
      <c r="H24">
        <v>5021.43</v>
      </c>
      <c r="I24">
        <v>4</v>
      </c>
      <c r="J24">
        <v>-7.1020600000000003E-3</v>
      </c>
      <c r="K24">
        <v>114.256</v>
      </c>
      <c r="L24" s="2">
        <v>2.1286731132596799</v>
      </c>
      <c r="M24">
        <v>84</v>
      </c>
      <c r="N24" s="2">
        <f t="shared" si="0"/>
        <v>4260.1724006837449</v>
      </c>
      <c r="O24" s="2">
        <f t="shared" si="1"/>
        <v>16087.726659588907</v>
      </c>
      <c r="P24" s="2">
        <f t="shared" si="2"/>
        <v>11827.554258905162</v>
      </c>
      <c r="Q24" s="2">
        <f t="shared" si="3"/>
        <v>10688.983031115555</v>
      </c>
      <c r="R24" s="2">
        <f t="shared" si="4"/>
        <v>2.5090494059348409</v>
      </c>
      <c r="S24">
        <f t="shared" si="5"/>
        <v>0</v>
      </c>
      <c r="T24" s="2">
        <f t="shared" si="6"/>
        <v>1</v>
      </c>
      <c r="U24" s="2">
        <f t="shared" si="7"/>
        <v>6.164414002968976</v>
      </c>
      <c r="V24" s="2">
        <f t="shared" si="8"/>
        <v>9.2466210044534645</v>
      </c>
      <c r="W24" s="2">
        <f t="shared" si="9"/>
        <v>15.41103500742244</v>
      </c>
      <c r="X24" s="2">
        <f t="shared" si="10"/>
        <v>38</v>
      </c>
      <c r="Y24" s="2">
        <f t="shared" si="11"/>
        <v>6.164414002968976</v>
      </c>
      <c r="Z24" s="2">
        <f t="shared" si="12"/>
        <v>9.2466210044534645</v>
      </c>
      <c r="AA24" s="2">
        <f t="shared" si="13"/>
        <v>15.41103500742244</v>
      </c>
      <c r="AB24" s="2">
        <f t="shared" si="14"/>
        <v>6.164414002968976</v>
      </c>
      <c r="AC24" s="2">
        <f t="shared" si="15"/>
        <v>9.2466210044534645</v>
      </c>
      <c r="AD24" s="2">
        <f t="shared" si="16"/>
        <v>15.41103500742244</v>
      </c>
      <c r="AE24" s="2">
        <f t="shared" si="17"/>
        <v>15.41103500742244</v>
      </c>
      <c r="AF24" s="2">
        <f t="shared" si="18"/>
        <v>6.164414002968976</v>
      </c>
      <c r="AG24" s="2">
        <f t="shared" si="19"/>
        <v>1</v>
      </c>
      <c r="AH24" s="2">
        <f t="shared" si="21"/>
        <v>84878.777998535792</v>
      </c>
      <c r="AI24">
        <v>10</v>
      </c>
      <c r="AJ24">
        <v>1</v>
      </c>
      <c r="AK24" s="6">
        <f t="shared" si="20"/>
        <v>84879</v>
      </c>
    </row>
    <row r="25" spans="1:37" x14ac:dyDescent="0.25">
      <c r="A25" s="1">
        <v>44371</v>
      </c>
      <c r="B25">
        <v>0</v>
      </c>
      <c r="C25">
        <v>0</v>
      </c>
      <c r="D25">
        <v>4</v>
      </c>
      <c r="E25">
        <v>25</v>
      </c>
      <c r="F25">
        <v>0</v>
      </c>
      <c r="G25">
        <v>38</v>
      </c>
      <c r="H25">
        <v>5021.43</v>
      </c>
      <c r="I25">
        <v>4</v>
      </c>
      <c r="J25">
        <v>-5.2946399999999998E-3</v>
      </c>
      <c r="K25">
        <v>105.014</v>
      </c>
      <c r="L25" s="2">
        <v>1.9831432762001999</v>
      </c>
      <c r="M25">
        <v>84</v>
      </c>
      <c r="N25" s="2">
        <f t="shared" si="0"/>
        <v>3968.9195110526866</v>
      </c>
      <c r="O25" s="2">
        <f t="shared" si="1"/>
        <v>19834.020821056765</v>
      </c>
      <c r="P25" s="2">
        <f t="shared" si="2"/>
        <v>15865.101310004078</v>
      </c>
      <c r="Q25" s="2">
        <f t="shared" si="3"/>
        <v>9958.2151414099699</v>
      </c>
      <c r="R25" s="2">
        <f t="shared" si="4"/>
        <v>2.5090494059348476</v>
      </c>
      <c r="S25">
        <f t="shared" si="5"/>
        <v>0</v>
      </c>
      <c r="T25" s="2">
        <f t="shared" si="6"/>
        <v>1</v>
      </c>
      <c r="U25" s="2">
        <f t="shared" si="7"/>
        <v>6.164414002968976</v>
      </c>
      <c r="V25" s="2">
        <f t="shared" si="8"/>
        <v>9.2466210044534645</v>
      </c>
      <c r="W25" s="2">
        <f t="shared" si="9"/>
        <v>15.41103500742244</v>
      </c>
      <c r="X25" s="2">
        <f t="shared" si="10"/>
        <v>38</v>
      </c>
      <c r="Y25" s="2">
        <f t="shared" si="11"/>
        <v>6.164414002968976</v>
      </c>
      <c r="Z25" s="2">
        <f t="shared" si="12"/>
        <v>9.2466210044534645</v>
      </c>
      <c r="AA25" s="2">
        <f t="shared" si="13"/>
        <v>15.41103500742244</v>
      </c>
      <c r="AB25" s="2">
        <f t="shared" si="14"/>
        <v>6.164414002968976</v>
      </c>
      <c r="AC25" s="2">
        <f t="shared" si="15"/>
        <v>9.2466210044534645</v>
      </c>
      <c r="AD25" s="2">
        <f t="shared" si="16"/>
        <v>15.41103500742244</v>
      </c>
      <c r="AE25" s="2">
        <f t="shared" si="17"/>
        <v>15.41103500742244</v>
      </c>
      <c r="AF25" s="2">
        <f t="shared" si="18"/>
        <v>6.164414002968976</v>
      </c>
      <c r="AG25" s="2">
        <f t="shared" si="19"/>
        <v>1</v>
      </c>
      <c r="AH25" s="2">
        <f t="shared" si="21"/>
        <v>109474.02268381474</v>
      </c>
      <c r="AI25">
        <v>10</v>
      </c>
      <c r="AJ25">
        <v>1</v>
      </c>
      <c r="AK25" s="6">
        <f t="shared" si="20"/>
        <v>109469</v>
      </c>
    </row>
    <row r="26" spans="1:37" x14ac:dyDescent="0.25">
      <c r="A26" s="1">
        <v>44372</v>
      </c>
      <c r="B26">
        <v>0</v>
      </c>
      <c r="C26">
        <v>0</v>
      </c>
      <c r="D26">
        <v>5</v>
      </c>
      <c r="E26">
        <v>25</v>
      </c>
      <c r="F26">
        <v>0</v>
      </c>
      <c r="G26">
        <v>38</v>
      </c>
      <c r="H26">
        <v>5021.43</v>
      </c>
      <c r="I26">
        <v>4</v>
      </c>
      <c r="J26">
        <v>-6.4035999999999997E-3</v>
      </c>
      <c r="K26">
        <v>108.51</v>
      </c>
      <c r="L26" s="2">
        <v>1.9124976735949699</v>
      </c>
      <c r="M26">
        <v>84</v>
      </c>
      <c r="N26" s="2">
        <f t="shared" si="0"/>
        <v>3827.5345118370924</v>
      </c>
      <c r="O26" s="2">
        <f t="shared" si="1"/>
        <v>16945.155849834471</v>
      </c>
      <c r="P26" s="2">
        <f t="shared" si="2"/>
        <v>13117.621337997378</v>
      </c>
      <c r="Q26" s="2">
        <f t="shared" si="3"/>
        <v>9603.4731931199894</v>
      </c>
      <c r="R26" s="2">
        <f t="shared" si="4"/>
        <v>2.5090494059348489</v>
      </c>
      <c r="S26">
        <f t="shared" si="5"/>
        <v>0</v>
      </c>
      <c r="T26" s="2">
        <f t="shared" si="6"/>
        <v>1</v>
      </c>
      <c r="U26" s="2">
        <f t="shared" si="7"/>
        <v>6.164414002968976</v>
      </c>
      <c r="V26" s="2">
        <f t="shared" si="8"/>
        <v>9.2466210044534645</v>
      </c>
      <c r="W26" s="2">
        <f t="shared" si="9"/>
        <v>15.41103500742244</v>
      </c>
      <c r="X26" s="2">
        <f t="shared" si="10"/>
        <v>38</v>
      </c>
      <c r="Y26" s="2">
        <f t="shared" si="11"/>
        <v>6.164414002968976</v>
      </c>
      <c r="Z26" s="2">
        <f t="shared" si="12"/>
        <v>9.2466210044534645</v>
      </c>
      <c r="AA26" s="2">
        <f t="shared" si="13"/>
        <v>15.41103500742244</v>
      </c>
      <c r="AB26" s="2">
        <f t="shared" si="14"/>
        <v>6.164414002968976</v>
      </c>
      <c r="AC26" s="2">
        <f t="shared" si="15"/>
        <v>9.2466210044534645</v>
      </c>
      <c r="AD26" s="2">
        <f t="shared" si="16"/>
        <v>15.41103500742244</v>
      </c>
      <c r="AE26" s="2">
        <f t="shared" si="17"/>
        <v>15.41103500742244</v>
      </c>
      <c r="AF26" s="2">
        <f t="shared" si="18"/>
        <v>6.164414002968976</v>
      </c>
      <c r="AG26" s="2">
        <f t="shared" si="19"/>
        <v>1</v>
      </c>
      <c r="AH26" s="2">
        <f t="shared" si="21"/>
        <v>91885.373256571533</v>
      </c>
      <c r="AI26">
        <v>10</v>
      </c>
      <c r="AJ26">
        <v>1</v>
      </c>
      <c r="AK26" s="6">
        <f t="shared" si="20"/>
        <v>91889</v>
      </c>
    </row>
    <row r="27" spans="1:37" x14ac:dyDescent="0.25">
      <c r="A27" s="1">
        <v>44373</v>
      </c>
      <c r="B27">
        <v>0</v>
      </c>
      <c r="C27">
        <v>0</v>
      </c>
      <c r="D27">
        <v>6</v>
      </c>
      <c r="E27">
        <v>25</v>
      </c>
      <c r="F27">
        <v>0</v>
      </c>
      <c r="G27">
        <v>38</v>
      </c>
      <c r="H27">
        <v>5021.43</v>
      </c>
      <c r="I27">
        <v>4</v>
      </c>
      <c r="J27">
        <v>-6.7185400000000003E-3</v>
      </c>
      <c r="K27">
        <v>97.445999999999998</v>
      </c>
      <c r="L27" s="2">
        <v>1</v>
      </c>
      <c r="M27">
        <v>84</v>
      </c>
      <c r="N27" s="2">
        <f t="shared" si="0"/>
        <v>2001.3276694043643</v>
      </c>
      <c r="O27" s="2">
        <f t="shared" si="1"/>
        <v>14504.044033376298</v>
      </c>
      <c r="P27" s="2">
        <f t="shared" si="2"/>
        <v>12502.716363971933</v>
      </c>
      <c r="Q27" s="2">
        <f t="shared" si="3"/>
        <v>5021.43</v>
      </c>
      <c r="R27" s="2">
        <f t="shared" si="4"/>
        <v>2.5090494059348512</v>
      </c>
      <c r="S27">
        <f t="shared" si="5"/>
        <v>0</v>
      </c>
      <c r="T27" s="2">
        <f t="shared" si="6"/>
        <v>1</v>
      </c>
      <c r="U27" s="2">
        <f t="shared" si="7"/>
        <v>6.164414002968976</v>
      </c>
      <c r="V27" s="2">
        <f t="shared" si="8"/>
        <v>9.2466210044534645</v>
      </c>
      <c r="W27" s="2">
        <f t="shared" si="9"/>
        <v>15.41103500742244</v>
      </c>
      <c r="X27" s="2">
        <f t="shared" si="10"/>
        <v>38</v>
      </c>
      <c r="Y27" s="2">
        <f t="shared" si="11"/>
        <v>6.164414002968976</v>
      </c>
      <c r="Z27" s="2">
        <f t="shared" si="12"/>
        <v>9.2466210044534645</v>
      </c>
      <c r="AA27" s="2">
        <f t="shared" si="13"/>
        <v>15.41103500742244</v>
      </c>
      <c r="AB27" s="2">
        <f t="shared" si="14"/>
        <v>6.164414002968976</v>
      </c>
      <c r="AC27" s="2">
        <f t="shared" si="15"/>
        <v>9.2466210044534645</v>
      </c>
      <c r="AD27" s="2">
        <f t="shared" si="16"/>
        <v>15.41103500742244</v>
      </c>
      <c r="AE27" s="2">
        <f t="shared" si="17"/>
        <v>15.41103500742244</v>
      </c>
      <c r="AF27" s="2">
        <f t="shared" si="18"/>
        <v>6.164414002968976</v>
      </c>
      <c r="AG27" s="2">
        <f t="shared" si="19"/>
        <v>1</v>
      </c>
      <c r="AH27" s="2">
        <f t="shared" si="21"/>
        <v>83446.262663989299</v>
      </c>
      <c r="AI27">
        <v>10</v>
      </c>
      <c r="AJ27">
        <v>1</v>
      </c>
      <c r="AK27" s="6">
        <f t="shared" si="20"/>
        <v>83449</v>
      </c>
    </row>
    <row r="28" spans="1:37" x14ac:dyDescent="0.25">
      <c r="A28" s="3">
        <v>44374</v>
      </c>
      <c r="B28" s="4">
        <v>77</v>
      </c>
      <c r="C28" s="4">
        <v>0</v>
      </c>
      <c r="D28" s="4">
        <v>7</v>
      </c>
      <c r="E28" s="4">
        <v>25</v>
      </c>
      <c r="F28" s="4">
        <v>0</v>
      </c>
      <c r="G28" s="4">
        <v>38</v>
      </c>
      <c r="H28" s="4">
        <v>5021.43</v>
      </c>
      <c r="I28" s="4">
        <v>4</v>
      </c>
      <c r="J28" s="4">
        <v>-6.6740999999999997E-3</v>
      </c>
      <c r="K28" s="4">
        <v>112.724</v>
      </c>
      <c r="L28" s="5">
        <v>2.1504730721452598</v>
      </c>
      <c r="M28" s="4">
        <v>84</v>
      </c>
      <c r="N28" s="5">
        <f t="shared" si="0"/>
        <v>4303.8012615933239</v>
      </c>
      <c r="O28" s="2">
        <f t="shared" si="1"/>
        <v>16889.767908781709</v>
      </c>
      <c r="P28" s="2">
        <f t="shared" si="2"/>
        <v>12585.966647188385</v>
      </c>
      <c r="Q28" s="2">
        <f t="shared" si="3"/>
        <v>10798.449998662372</v>
      </c>
      <c r="R28" s="2">
        <f t="shared" si="4"/>
        <v>2.5090494059348467</v>
      </c>
      <c r="S28">
        <f t="shared" si="5"/>
        <v>77</v>
      </c>
      <c r="T28" s="2">
        <f t="shared" si="6"/>
        <v>8.7749643873921226</v>
      </c>
      <c r="U28" s="2">
        <f t="shared" si="7"/>
        <v>6.164414002968976</v>
      </c>
      <c r="V28" s="2">
        <f t="shared" si="8"/>
        <v>9.2466210044534645</v>
      </c>
      <c r="W28" s="2">
        <f t="shared" si="9"/>
        <v>15.41103500742244</v>
      </c>
      <c r="X28" s="2">
        <f t="shared" si="10"/>
        <v>77</v>
      </c>
      <c r="Y28" s="2">
        <f t="shared" si="11"/>
        <v>8.7749643873921226</v>
      </c>
      <c r="Z28" s="2">
        <f t="shared" si="12"/>
        <v>13.162446581088183</v>
      </c>
      <c r="AA28" s="2">
        <f t="shared" si="13"/>
        <v>21.937410968480307</v>
      </c>
      <c r="AB28" s="2">
        <f t="shared" si="14"/>
        <v>8.7749643873921226</v>
      </c>
      <c r="AC28" s="2">
        <f t="shared" si="15"/>
        <v>13.162446581088183</v>
      </c>
      <c r="AD28" s="2">
        <f t="shared" si="16"/>
        <v>21.937410968480307</v>
      </c>
      <c r="AE28" s="2">
        <f t="shared" si="17"/>
        <v>0</v>
      </c>
      <c r="AF28" s="2">
        <f t="shared" si="18"/>
        <v>77</v>
      </c>
      <c r="AG28" s="2">
        <f t="shared" si="19"/>
        <v>0</v>
      </c>
      <c r="AH28" s="2">
        <f t="shared" si="21"/>
        <v>10798.449998662374</v>
      </c>
      <c r="AI28">
        <v>10</v>
      </c>
      <c r="AJ28">
        <v>1</v>
      </c>
      <c r="AK28" s="6">
        <f t="shared" si="20"/>
        <v>10799</v>
      </c>
    </row>
    <row r="29" spans="1:37" x14ac:dyDescent="0.25">
      <c r="A29" s="1">
        <v>44375</v>
      </c>
      <c r="B29">
        <v>77</v>
      </c>
      <c r="C29">
        <v>0</v>
      </c>
      <c r="D29">
        <v>1</v>
      </c>
      <c r="E29">
        <v>26</v>
      </c>
      <c r="F29">
        <v>0</v>
      </c>
      <c r="G29">
        <v>38</v>
      </c>
      <c r="H29">
        <v>5021.43</v>
      </c>
      <c r="I29">
        <v>4</v>
      </c>
      <c r="J29">
        <v>-5.9273900000000003E-3</v>
      </c>
      <c r="K29">
        <v>106.79600000000001</v>
      </c>
      <c r="L29" s="2">
        <v>1.92166174852056</v>
      </c>
      <c r="M29">
        <v>84</v>
      </c>
      <c r="N29" s="2">
        <f t="shared" si="0"/>
        <v>3845.8748285501724</v>
      </c>
      <c r="O29" s="2">
        <f t="shared" si="1"/>
        <v>18017.37358263924</v>
      </c>
      <c r="P29" s="2">
        <f t="shared" si="2"/>
        <v>14171.498754089069</v>
      </c>
      <c r="Q29" s="2">
        <f t="shared" si="3"/>
        <v>9649.4899538735972</v>
      </c>
      <c r="R29" s="2">
        <f t="shared" si="4"/>
        <v>2.5090494059348485</v>
      </c>
      <c r="S29">
        <f t="shared" si="5"/>
        <v>77</v>
      </c>
      <c r="T29" s="2">
        <f t="shared" si="6"/>
        <v>8.7749643873921226</v>
      </c>
      <c r="U29" s="2">
        <f t="shared" si="7"/>
        <v>6.164414002968976</v>
      </c>
      <c r="V29" s="2">
        <f t="shared" si="8"/>
        <v>9.2466210044534645</v>
      </c>
      <c r="W29" s="2">
        <f t="shared" si="9"/>
        <v>15.41103500742244</v>
      </c>
      <c r="X29" s="2">
        <f t="shared" si="10"/>
        <v>77</v>
      </c>
      <c r="Y29" s="2">
        <f t="shared" si="11"/>
        <v>8.7749643873921226</v>
      </c>
      <c r="Z29" s="2">
        <f t="shared" si="12"/>
        <v>13.162446581088183</v>
      </c>
      <c r="AA29" s="2">
        <f t="shared" si="13"/>
        <v>21.937410968480307</v>
      </c>
      <c r="AB29" s="2">
        <f t="shared" si="14"/>
        <v>8.7749643873921226</v>
      </c>
      <c r="AC29" s="2">
        <f t="shared" si="15"/>
        <v>13.162446581088183</v>
      </c>
      <c r="AD29" s="2">
        <f t="shared" si="16"/>
        <v>21.937410968480307</v>
      </c>
      <c r="AE29" s="2">
        <f t="shared" si="17"/>
        <v>0</v>
      </c>
      <c r="AF29" s="2">
        <f t="shared" si="18"/>
        <v>77</v>
      </c>
      <c r="AG29" s="2">
        <f t="shared" si="19"/>
        <v>0</v>
      </c>
      <c r="AH29" s="2">
        <f t="shared" si="21"/>
        <v>9649.4899538735972</v>
      </c>
      <c r="AI29">
        <v>10</v>
      </c>
      <c r="AJ29">
        <v>1</v>
      </c>
      <c r="AK29" s="6">
        <f t="shared" si="20"/>
        <v>9649</v>
      </c>
    </row>
    <row r="30" spans="1:37" x14ac:dyDescent="0.25">
      <c r="A30" s="1">
        <v>44376</v>
      </c>
      <c r="B30">
        <v>77</v>
      </c>
      <c r="C30">
        <v>0</v>
      </c>
      <c r="D30">
        <v>2</v>
      </c>
      <c r="E30">
        <v>26</v>
      </c>
      <c r="F30">
        <v>0</v>
      </c>
      <c r="G30">
        <v>38</v>
      </c>
      <c r="H30">
        <v>5021.43</v>
      </c>
      <c r="I30">
        <v>4</v>
      </c>
      <c r="J30">
        <v>-7.0340999999999997E-3</v>
      </c>
      <c r="K30">
        <v>114.137</v>
      </c>
      <c r="L30" s="2">
        <v>2.1407861194351798</v>
      </c>
      <c r="M30">
        <v>84</v>
      </c>
      <c r="N30" s="2">
        <f t="shared" si="0"/>
        <v>4284.41449510243</v>
      </c>
      <c r="O30" s="2">
        <f t="shared" si="1"/>
        <v>16226.240741530544</v>
      </c>
      <c r="P30" s="2">
        <f t="shared" si="2"/>
        <v>11941.826246428114</v>
      </c>
      <c r="Q30" s="2">
        <f t="shared" si="3"/>
        <v>10749.807643715396</v>
      </c>
      <c r="R30" s="2">
        <f t="shared" si="4"/>
        <v>2.5090494059348463</v>
      </c>
      <c r="S30">
        <f t="shared" si="5"/>
        <v>77</v>
      </c>
      <c r="T30" s="2">
        <f t="shared" si="6"/>
        <v>8.7749643873921226</v>
      </c>
      <c r="U30" s="2">
        <f t="shared" si="7"/>
        <v>6.164414002968976</v>
      </c>
      <c r="V30" s="2">
        <f t="shared" si="8"/>
        <v>9.2466210044534645</v>
      </c>
      <c r="W30" s="2">
        <f t="shared" si="9"/>
        <v>15.41103500742244</v>
      </c>
      <c r="X30" s="2">
        <f t="shared" si="10"/>
        <v>77</v>
      </c>
      <c r="Y30" s="2">
        <f t="shared" si="11"/>
        <v>8.7749643873921226</v>
      </c>
      <c r="Z30" s="2">
        <f t="shared" si="12"/>
        <v>13.162446581088183</v>
      </c>
      <c r="AA30" s="2">
        <f t="shared" si="13"/>
        <v>21.937410968480307</v>
      </c>
      <c r="AB30" s="2">
        <f t="shared" si="14"/>
        <v>8.7749643873921226</v>
      </c>
      <c r="AC30" s="2">
        <f t="shared" si="15"/>
        <v>13.162446581088183</v>
      </c>
      <c r="AD30" s="2">
        <f t="shared" si="16"/>
        <v>21.937410968480307</v>
      </c>
      <c r="AE30" s="2">
        <f t="shared" si="17"/>
        <v>0</v>
      </c>
      <c r="AF30" s="2">
        <f t="shared" si="18"/>
        <v>77</v>
      </c>
      <c r="AG30" s="2">
        <f t="shared" si="19"/>
        <v>0</v>
      </c>
      <c r="AH30" s="2">
        <f t="shared" si="21"/>
        <v>10749.807643715396</v>
      </c>
      <c r="AI30">
        <v>10</v>
      </c>
      <c r="AJ30">
        <v>1</v>
      </c>
      <c r="AK30" s="6">
        <f t="shared" si="20"/>
        <v>10749</v>
      </c>
    </row>
    <row r="31" spans="1:37" x14ac:dyDescent="0.25">
      <c r="A31" s="1">
        <v>44377</v>
      </c>
      <c r="B31">
        <v>0</v>
      </c>
      <c r="C31">
        <v>0</v>
      </c>
      <c r="D31">
        <v>3</v>
      </c>
      <c r="E31">
        <v>26</v>
      </c>
      <c r="F31">
        <v>0</v>
      </c>
      <c r="G31">
        <v>38</v>
      </c>
      <c r="H31">
        <v>5021.43</v>
      </c>
      <c r="I31">
        <v>4</v>
      </c>
      <c r="J31">
        <v>-7.1020600000000003E-3</v>
      </c>
      <c r="K31">
        <v>114.256</v>
      </c>
      <c r="L31" s="2">
        <v>2.1286731132596799</v>
      </c>
      <c r="M31">
        <v>84</v>
      </c>
      <c r="N31" s="2">
        <f t="shared" si="0"/>
        <v>4260.1724006837449</v>
      </c>
      <c r="O31" s="2">
        <f t="shared" si="1"/>
        <v>16087.726659588907</v>
      </c>
      <c r="P31" s="2">
        <f t="shared" si="2"/>
        <v>11827.554258905162</v>
      </c>
      <c r="Q31" s="2">
        <f t="shared" si="3"/>
        <v>10688.983031115555</v>
      </c>
      <c r="R31" s="2">
        <f t="shared" si="4"/>
        <v>2.5090494059348409</v>
      </c>
      <c r="S31">
        <f t="shared" si="5"/>
        <v>0</v>
      </c>
      <c r="T31" s="2">
        <f t="shared" si="6"/>
        <v>1</v>
      </c>
      <c r="U31" s="2">
        <f t="shared" si="7"/>
        <v>6.164414002968976</v>
      </c>
      <c r="V31" s="2">
        <f t="shared" si="8"/>
        <v>9.2466210044534645</v>
      </c>
      <c r="W31" s="2">
        <f t="shared" si="9"/>
        <v>15.41103500742244</v>
      </c>
      <c r="X31" s="2">
        <f t="shared" si="10"/>
        <v>38</v>
      </c>
      <c r="Y31" s="2">
        <f t="shared" si="11"/>
        <v>6.164414002968976</v>
      </c>
      <c r="Z31" s="2">
        <f t="shared" si="12"/>
        <v>9.2466210044534645</v>
      </c>
      <c r="AA31" s="2">
        <f t="shared" si="13"/>
        <v>15.41103500742244</v>
      </c>
      <c r="AB31" s="2">
        <f t="shared" si="14"/>
        <v>6.164414002968976</v>
      </c>
      <c r="AC31" s="2">
        <f t="shared" si="15"/>
        <v>9.2466210044534645</v>
      </c>
      <c r="AD31" s="2">
        <f t="shared" si="16"/>
        <v>15.41103500742244</v>
      </c>
      <c r="AE31" s="2">
        <f t="shared" si="17"/>
        <v>15.41103500742244</v>
      </c>
      <c r="AF31" s="2">
        <f t="shared" si="18"/>
        <v>6.164414002968976</v>
      </c>
      <c r="AG31" s="2">
        <f t="shared" si="19"/>
        <v>1</v>
      </c>
      <c r="AH31" s="2">
        <f t="shared" si="21"/>
        <v>84878.777998535792</v>
      </c>
      <c r="AI31">
        <v>10</v>
      </c>
      <c r="AJ31">
        <v>1</v>
      </c>
      <c r="AK31" s="6">
        <f t="shared" si="20"/>
        <v>84879</v>
      </c>
    </row>
    <row r="32" spans="1:37" x14ac:dyDescent="0.25">
      <c r="A32" s="1">
        <v>44378</v>
      </c>
      <c r="B32">
        <v>0</v>
      </c>
      <c r="C32">
        <v>0</v>
      </c>
      <c r="D32">
        <v>4</v>
      </c>
      <c r="E32">
        <v>26</v>
      </c>
      <c r="F32">
        <v>0</v>
      </c>
      <c r="G32">
        <v>38</v>
      </c>
      <c r="H32">
        <v>5021.43</v>
      </c>
      <c r="I32">
        <v>4</v>
      </c>
      <c r="J32">
        <v>-5.2946399999999998E-3</v>
      </c>
      <c r="K32">
        <v>105.014</v>
      </c>
      <c r="L32" s="2">
        <v>1.9831432762001999</v>
      </c>
      <c r="M32">
        <v>84</v>
      </c>
      <c r="N32" s="2">
        <f t="shared" si="0"/>
        <v>3968.9195110526866</v>
      </c>
      <c r="O32" s="2">
        <f t="shared" si="1"/>
        <v>19834.020821056765</v>
      </c>
      <c r="P32" s="2">
        <f t="shared" si="2"/>
        <v>15865.101310004078</v>
      </c>
      <c r="Q32" s="2">
        <f t="shared" si="3"/>
        <v>9958.2151414099699</v>
      </c>
      <c r="R32" s="2">
        <f t="shared" si="4"/>
        <v>2.5090494059348476</v>
      </c>
      <c r="S32">
        <f t="shared" si="5"/>
        <v>0</v>
      </c>
      <c r="T32" s="2">
        <f t="shared" si="6"/>
        <v>1</v>
      </c>
      <c r="U32" s="2">
        <f t="shared" si="7"/>
        <v>6.164414002968976</v>
      </c>
      <c r="V32" s="2">
        <f t="shared" si="8"/>
        <v>9.2466210044534645</v>
      </c>
      <c r="W32" s="2">
        <f t="shared" si="9"/>
        <v>15.41103500742244</v>
      </c>
      <c r="X32" s="2">
        <f t="shared" si="10"/>
        <v>38</v>
      </c>
      <c r="Y32" s="2">
        <f t="shared" si="11"/>
        <v>6.164414002968976</v>
      </c>
      <c r="Z32" s="2">
        <f t="shared" si="12"/>
        <v>9.2466210044534645</v>
      </c>
      <c r="AA32" s="2">
        <f t="shared" si="13"/>
        <v>15.41103500742244</v>
      </c>
      <c r="AB32" s="2">
        <f t="shared" si="14"/>
        <v>6.164414002968976</v>
      </c>
      <c r="AC32" s="2">
        <f t="shared" si="15"/>
        <v>9.2466210044534645</v>
      </c>
      <c r="AD32" s="2">
        <f t="shared" si="16"/>
        <v>15.41103500742244</v>
      </c>
      <c r="AE32" s="2">
        <f t="shared" si="17"/>
        <v>15.41103500742244</v>
      </c>
      <c r="AF32" s="2">
        <f t="shared" si="18"/>
        <v>6.164414002968976</v>
      </c>
      <c r="AG32" s="2">
        <f t="shared" si="19"/>
        <v>1</v>
      </c>
      <c r="AH32" s="2">
        <f t="shared" si="21"/>
        <v>109474.02268381474</v>
      </c>
      <c r="AI32">
        <v>10</v>
      </c>
      <c r="AJ32">
        <v>1</v>
      </c>
      <c r="AK32" s="6">
        <f t="shared" si="20"/>
        <v>109469</v>
      </c>
    </row>
    <row r="33" spans="1:37" x14ac:dyDescent="0.25">
      <c r="A33" s="1">
        <v>44379</v>
      </c>
      <c r="B33">
        <v>0</v>
      </c>
      <c r="C33">
        <v>0</v>
      </c>
      <c r="D33">
        <v>5</v>
      </c>
      <c r="E33">
        <v>26</v>
      </c>
      <c r="F33">
        <v>0</v>
      </c>
      <c r="G33">
        <v>38</v>
      </c>
      <c r="H33">
        <v>5021.43</v>
      </c>
      <c r="I33">
        <v>4</v>
      </c>
      <c r="J33">
        <v>-6.4035999999999997E-3</v>
      </c>
      <c r="K33">
        <v>108.51</v>
      </c>
      <c r="L33" s="2">
        <v>1.9124976735949699</v>
      </c>
      <c r="M33">
        <v>84</v>
      </c>
      <c r="N33" s="2">
        <f t="shared" si="0"/>
        <v>3827.5345118370924</v>
      </c>
      <c r="O33" s="2">
        <f t="shared" si="1"/>
        <v>16945.155849834471</v>
      </c>
      <c r="P33" s="2">
        <f t="shared" si="2"/>
        <v>13117.621337997378</v>
      </c>
      <c r="Q33" s="2">
        <f t="shared" si="3"/>
        <v>9603.4731931199894</v>
      </c>
      <c r="R33" s="2">
        <f t="shared" si="4"/>
        <v>2.5090494059348489</v>
      </c>
      <c r="S33">
        <f t="shared" si="5"/>
        <v>0</v>
      </c>
      <c r="T33" s="2">
        <f t="shared" si="6"/>
        <v>1</v>
      </c>
      <c r="U33" s="2">
        <f t="shared" si="7"/>
        <v>6.164414002968976</v>
      </c>
      <c r="V33" s="2">
        <f t="shared" si="8"/>
        <v>9.2466210044534645</v>
      </c>
      <c r="W33" s="2">
        <f t="shared" si="9"/>
        <v>15.41103500742244</v>
      </c>
      <c r="X33" s="2">
        <f t="shared" si="10"/>
        <v>38</v>
      </c>
      <c r="Y33" s="2">
        <f t="shared" si="11"/>
        <v>6.164414002968976</v>
      </c>
      <c r="Z33" s="2">
        <f t="shared" si="12"/>
        <v>9.2466210044534645</v>
      </c>
      <c r="AA33" s="2">
        <f t="shared" si="13"/>
        <v>15.41103500742244</v>
      </c>
      <c r="AB33" s="2">
        <f t="shared" si="14"/>
        <v>6.164414002968976</v>
      </c>
      <c r="AC33" s="2">
        <f t="shared" si="15"/>
        <v>9.2466210044534645</v>
      </c>
      <c r="AD33" s="2">
        <f t="shared" si="16"/>
        <v>15.41103500742244</v>
      </c>
      <c r="AE33" s="2">
        <f t="shared" si="17"/>
        <v>15.41103500742244</v>
      </c>
      <c r="AF33" s="2">
        <f t="shared" si="18"/>
        <v>6.164414002968976</v>
      </c>
      <c r="AG33" s="2">
        <f t="shared" si="19"/>
        <v>1</v>
      </c>
      <c r="AH33" s="2">
        <f t="shared" si="21"/>
        <v>91885.373256571533</v>
      </c>
      <c r="AI33">
        <v>10</v>
      </c>
      <c r="AJ33">
        <v>1</v>
      </c>
      <c r="AK33" s="6">
        <f t="shared" si="20"/>
        <v>91889</v>
      </c>
    </row>
    <row r="34" spans="1:37" x14ac:dyDescent="0.25">
      <c r="A34" s="1">
        <v>44380</v>
      </c>
      <c r="B34">
        <v>77</v>
      </c>
      <c r="C34">
        <v>0</v>
      </c>
      <c r="D34">
        <v>6</v>
      </c>
      <c r="E34">
        <v>26</v>
      </c>
      <c r="F34">
        <v>0</v>
      </c>
      <c r="G34">
        <v>38</v>
      </c>
      <c r="H34">
        <v>5021.43</v>
      </c>
      <c r="I34">
        <v>4</v>
      </c>
      <c r="J34">
        <v>-6.7185400000000003E-3</v>
      </c>
      <c r="K34">
        <v>97.445999999999998</v>
      </c>
      <c r="L34" s="2">
        <v>1</v>
      </c>
      <c r="M34">
        <v>84</v>
      </c>
      <c r="N34" s="2">
        <f t="shared" si="0"/>
        <v>2001.3276694043643</v>
      </c>
      <c r="O34" s="2">
        <f t="shared" si="1"/>
        <v>14504.044033376298</v>
      </c>
      <c r="P34" s="2">
        <f t="shared" si="2"/>
        <v>12502.716363971933</v>
      </c>
      <c r="Q34" s="2">
        <f t="shared" si="3"/>
        <v>5021.43</v>
      </c>
      <c r="R34" s="2">
        <f t="shared" si="4"/>
        <v>2.5090494059348512</v>
      </c>
      <c r="S34">
        <f t="shared" si="5"/>
        <v>77</v>
      </c>
      <c r="T34" s="2">
        <f t="shared" si="6"/>
        <v>8.7749643873921226</v>
      </c>
      <c r="U34" s="2">
        <f t="shared" si="7"/>
        <v>6.164414002968976</v>
      </c>
      <c r="V34" s="2">
        <f t="shared" si="8"/>
        <v>9.2466210044534645</v>
      </c>
      <c r="W34" s="2">
        <f t="shared" si="9"/>
        <v>15.41103500742244</v>
      </c>
      <c r="X34" s="2">
        <f t="shared" si="10"/>
        <v>77</v>
      </c>
      <c r="Y34" s="2">
        <f t="shared" si="11"/>
        <v>8.7749643873921226</v>
      </c>
      <c r="Z34" s="2">
        <f t="shared" si="12"/>
        <v>13.162446581088183</v>
      </c>
      <c r="AA34" s="2">
        <f t="shared" si="13"/>
        <v>21.937410968480307</v>
      </c>
      <c r="AB34" s="2">
        <f t="shared" si="14"/>
        <v>8.7749643873921226</v>
      </c>
      <c r="AC34" s="2">
        <f t="shared" si="15"/>
        <v>13.162446581088183</v>
      </c>
      <c r="AD34" s="2">
        <f t="shared" si="16"/>
        <v>21.937410968480307</v>
      </c>
      <c r="AE34" s="2">
        <f t="shared" si="17"/>
        <v>0</v>
      </c>
      <c r="AF34" s="2">
        <f t="shared" si="18"/>
        <v>77</v>
      </c>
      <c r="AG34" s="2">
        <f t="shared" si="19"/>
        <v>0</v>
      </c>
      <c r="AH34" s="2">
        <f t="shared" si="21"/>
        <v>5021.43</v>
      </c>
      <c r="AI34">
        <v>10</v>
      </c>
      <c r="AJ34">
        <v>1</v>
      </c>
      <c r="AK34" s="6">
        <f t="shared" si="20"/>
        <v>5019</v>
      </c>
    </row>
    <row r="35" spans="1:37" x14ac:dyDescent="0.25">
      <c r="A35" s="1">
        <v>44381</v>
      </c>
      <c r="B35">
        <v>77</v>
      </c>
      <c r="C35">
        <v>0</v>
      </c>
      <c r="D35">
        <v>7</v>
      </c>
      <c r="E35">
        <v>26</v>
      </c>
      <c r="F35">
        <v>0</v>
      </c>
      <c r="G35">
        <v>38</v>
      </c>
      <c r="H35">
        <v>5021.43</v>
      </c>
      <c r="I35">
        <v>4</v>
      </c>
      <c r="J35">
        <v>-6.6740999999999997E-3</v>
      </c>
      <c r="K35">
        <v>112.724</v>
      </c>
      <c r="L35" s="2">
        <v>2.1504730721452598</v>
      </c>
      <c r="M35">
        <v>84</v>
      </c>
      <c r="N35" s="2">
        <f t="shared" si="0"/>
        <v>4303.8012615933239</v>
      </c>
      <c r="O35" s="2">
        <f t="shared" si="1"/>
        <v>16889.767908781709</v>
      </c>
      <c r="P35" s="2">
        <f t="shared" si="2"/>
        <v>12585.966647188385</v>
      </c>
      <c r="Q35" s="2">
        <f t="shared" si="3"/>
        <v>10798.449998662372</v>
      </c>
      <c r="R35" s="2">
        <f t="shared" si="4"/>
        <v>2.5090494059348467</v>
      </c>
      <c r="S35">
        <f t="shared" si="5"/>
        <v>77</v>
      </c>
      <c r="T35" s="2">
        <f t="shared" si="6"/>
        <v>8.7749643873921226</v>
      </c>
      <c r="U35" s="2">
        <f t="shared" si="7"/>
        <v>6.164414002968976</v>
      </c>
      <c r="V35" s="2">
        <f t="shared" si="8"/>
        <v>9.2466210044534645</v>
      </c>
      <c r="W35" s="2">
        <f t="shared" si="9"/>
        <v>15.41103500742244</v>
      </c>
      <c r="X35" s="2">
        <f t="shared" si="10"/>
        <v>77</v>
      </c>
      <c r="Y35" s="2">
        <f t="shared" si="11"/>
        <v>8.7749643873921226</v>
      </c>
      <c r="Z35" s="2">
        <f t="shared" si="12"/>
        <v>13.162446581088183</v>
      </c>
      <c r="AA35" s="2">
        <f t="shared" si="13"/>
        <v>21.937410968480307</v>
      </c>
      <c r="AB35" s="2">
        <f t="shared" si="14"/>
        <v>8.7749643873921226</v>
      </c>
      <c r="AC35" s="2">
        <f t="shared" si="15"/>
        <v>13.162446581088183</v>
      </c>
      <c r="AD35" s="2">
        <f t="shared" si="16"/>
        <v>21.937410968480307</v>
      </c>
      <c r="AE35" s="2">
        <f t="shared" si="17"/>
        <v>0</v>
      </c>
      <c r="AF35" s="2">
        <f t="shared" si="18"/>
        <v>77</v>
      </c>
      <c r="AG35" s="2">
        <f t="shared" si="19"/>
        <v>0</v>
      </c>
      <c r="AH35" s="2">
        <f t="shared" si="21"/>
        <v>10798.449998662374</v>
      </c>
      <c r="AI35">
        <v>10</v>
      </c>
      <c r="AJ35">
        <v>1</v>
      </c>
      <c r="AK35" s="6">
        <f t="shared" si="20"/>
        <v>10799</v>
      </c>
    </row>
    <row r="36" spans="1:37" x14ac:dyDescent="0.25">
      <c r="A36" s="1">
        <v>44382</v>
      </c>
      <c r="B36">
        <v>77</v>
      </c>
      <c r="C36">
        <v>0</v>
      </c>
      <c r="D36">
        <v>1</v>
      </c>
      <c r="E36">
        <v>27</v>
      </c>
      <c r="F36">
        <v>0</v>
      </c>
      <c r="G36">
        <v>38</v>
      </c>
      <c r="H36">
        <v>5021.43</v>
      </c>
      <c r="I36">
        <v>4</v>
      </c>
      <c r="J36">
        <v>-5.9273900000000003E-3</v>
      </c>
      <c r="K36">
        <v>106.79600000000001</v>
      </c>
      <c r="L36" s="2">
        <v>1.92166174852056</v>
      </c>
      <c r="M36">
        <v>84</v>
      </c>
      <c r="N36" s="2">
        <f t="shared" si="0"/>
        <v>3845.8748285501724</v>
      </c>
      <c r="O36" s="2">
        <f t="shared" si="1"/>
        <v>18017.37358263924</v>
      </c>
      <c r="P36" s="2">
        <f t="shared" si="2"/>
        <v>14171.498754089069</v>
      </c>
      <c r="Q36" s="2">
        <f t="shared" si="3"/>
        <v>9649.4899538735972</v>
      </c>
      <c r="R36" s="2">
        <f t="shared" si="4"/>
        <v>2.5090494059348485</v>
      </c>
      <c r="S36">
        <f t="shared" si="5"/>
        <v>77</v>
      </c>
      <c r="T36" s="2">
        <f t="shared" si="6"/>
        <v>8.7749643873921226</v>
      </c>
      <c r="U36" s="2">
        <f t="shared" si="7"/>
        <v>6.164414002968976</v>
      </c>
      <c r="V36" s="2">
        <f t="shared" si="8"/>
        <v>9.2466210044534645</v>
      </c>
      <c r="W36" s="2">
        <f t="shared" si="9"/>
        <v>15.41103500742244</v>
      </c>
      <c r="X36" s="2">
        <f t="shared" si="10"/>
        <v>77</v>
      </c>
      <c r="Y36" s="2">
        <f t="shared" si="11"/>
        <v>8.7749643873921226</v>
      </c>
      <c r="Z36" s="2">
        <f t="shared" si="12"/>
        <v>13.162446581088183</v>
      </c>
      <c r="AA36" s="2">
        <f t="shared" si="13"/>
        <v>21.937410968480307</v>
      </c>
      <c r="AB36" s="2">
        <f t="shared" si="14"/>
        <v>8.7749643873921226</v>
      </c>
      <c r="AC36" s="2">
        <f t="shared" si="15"/>
        <v>13.162446581088183</v>
      </c>
      <c r="AD36" s="2">
        <f t="shared" si="16"/>
        <v>21.937410968480307</v>
      </c>
      <c r="AE36" s="2">
        <f t="shared" si="17"/>
        <v>0</v>
      </c>
      <c r="AF36" s="2">
        <f t="shared" si="18"/>
        <v>77</v>
      </c>
      <c r="AG36" s="2">
        <f t="shared" si="19"/>
        <v>0</v>
      </c>
      <c r="AH36" s="2">
        <f t="shared" si="21"/>
        <v>9649.4899538735972</v>
      </c>
      <c r="AI36">
        <v>10</v>
      </c>
      <c r="AJ36">
        <v>1</v>
      </c>
      <c r="AK36" s="6">
        <f t="shared" si="20"/>
        <v>9649</v>
      </c>
    </row>
    <row r="37" spans="1:37" x14ac:dyDescent="0.25">
      <c r="A37" s="1">
        <v>44383</v>
      </c>
      <c r="B37">
        <v>0</v>
      </c>
      <c r="C37">
        <v>0</v>
      </c>
      <c r="D37">
        <v>2</v>
      </c>
      <c r="E37">
        <v>27</v>
      </c>
      <c r="F37">
        <v>0</v>
      </c>
      <c r="G37">
        <v>38</v>
      </c>
      <c r="H37">
        <v>5021.43</v>
      </c>
      <c r="I37">
        <v>4</v>
      </c>
      <c r="J37">
        <v>-7.0340999999999997E-3</v>
      </c>
      <c r="K37">
        <v>114.137</v>
      </c>
      <c r="L37" s="2">
        <v>2.1407861194351798</v>
      </c>
      <c r="M37">
        <v>84</v>
      </c>
      <c r="N37" s="2">
        <f t="shared" si="0"/>
        <v>4284.41449510243</v>
      </c>
      <c r="O37" s="2">
        <f t="shared" si="1"/>
        <v>16226.240741530544</v>
      </c>
      <c r="P37" s="2">
        <f t="shared" si="2"/>
        <v>11941.826246428114</v>
      </c>
      <c r="Q37" s="2">
        <f t="shared" si="3"/>
        <v>10749.807643715396</v>
      </c>
      <c r="R37" s="2">
        <f t="shared" si="4"/>
        <v>2.5090494059348463</v>
      </c>
      <c r="S37">
        <f t="shared" si="5"/>
        <v>0</v>
      </c>
      <c r="T37" s="2">
        <f t="shared" si="6"/>
        <v>1</v>
      </c>
      <c r="U37" s="2">
        <f t="shared" si="7"/>
        <v>6.164414002968976</v>
      </c>
      <c r="V37" s="2">
        <f t="shared" si="8"/>
        <v>9.2466210044534645</v>
      </c>
      <c r="W37" s="2">
        <f t="shared" si="9"/>
        <v>15.41103500742244</v>
      </c>
      <c r="X37" s="2">
        <f t="shared" si="10"/>
        <v>38</v>
      </c>
      <c r="Y37" s="2">
        <f t="shared" si="11"/>
        <v>6.164414002968976</v>
      </c>
      <c r="Z37" s="2">
        <f t="shared" si="12"/>
        <v>9.2466210044534645</v>
      </c>
      <c r="AA37" s="2">
        <f t="shared" si="13"/>
        <v>15.41103500742244</v>
      </c>
      <c r="AB37" s="2">
        <f t="shared" si="14"/>
        <v>6.164414002968976</v>
      </c>
      <c r="AC37" s="2">
        <f t="shared" si="15"/>
        <v>9.2466210044534645</v>
      </c>
      <c r="AD37" s="2">
        <f t="shared" si="16"/>
        <v>15.41103500742244</v>
      </c>
      <c r="AE37" s="2">
        <f t="shared" si="17"/>
        <v>15.41103500742244</v>
      </c>
      <c r="AF37" s="2">
        <f t="shared" si="18"/>
        <v>6.164414002968976</v>
      </c>
      <c r="AG37" s="2">
        <f t="shared" si="19"/>
        <v>1</v>
      </c>
      <c r="AH37" s="2">
        <f t="shared" si="21"/>
        <v>85656.387767159424</v>
      </c>
      <c r="AI37">
        <v>10</v>
      </c>
      <c r="AJ37">
        <v>1</v>
      </c>
      <c r="AK37" s="6">
        <f t="shared" si="20"/>
        <v>85659</v>
      </c>
    </row>
    <row r="38" spans="1:37" x14ac:dyDescent="0.25">
      <c r="A38" s="1">
        <v>44384</v>
      </c>
      <c r="B38">
        <v>0</v>
      </c>
      <c r="C38">
        <v>0</v>
      </c>
      <c r="D38">
        <v>3</v>
      </c>
      <c r="E38">
        <v>27</v>
      </c>
      <c r="F38">
        <v>0</v>
      </c>
      <c r="G38">
        <v>38</v>
      </c>
      <c r="H38">
        <v>5021.43</v>
      </c>
      <c r="I38">
        <v>4</v>
      </c>
      <c r="J38">
        <v>-7.1020600000000003E-3</v>
      </c>
      <c r="K38">
        <v>114.256</v>
      </c>
      <c r="L38" s="2">
        <v>2.1286731132596799</v>
      </c>
      <c r="M38">
        <v>84</v>
      </c>
      <c r="N38" s="2">
        <f t="shared" si="0"/>
        <v>4260.1724006837449</v>
      </c>
      <c r="O38" s="2">
        <f t="shared" si="1"/>
        <v>16087.726659588907</v>
      </c>
      <c r="P38" s="2">
        <f t="shared" si="2"/>
        <v>11827.554258905162</v>
      </c>
      <c r="Q38" s="2">
        <f t="shared" si="3"/>
        <v>10688.983031115555</v>
      </c>
      <c r="R38" s="2">
        <f t="shared" si="4"/>
        <v>2.5090494059348409</v>
      </c>
      <c r="S38">
        <f t="shared" si="5"/>
        <v>0</v>
      </c>
      <c r="T38" s="2">
        <f t="shared" si="6"/>
        <v>1</v>
      </c>
      <c r="U38" s="2">
        <f t="shared" si="7"/>
        <v>6.164414002968976</v>
      </c>
      <c r="V38" s="2">
        <f t="shared" si="8"/>
        <v>9.2466210044534645</v>
      </c>
      <c r="W38" s="2">
        <f t="shared" si="9"/>
        <v>15.41103500742244</v>
      </c>
      <c r="X38" s="2">
        <f t="shared" si="10"/>
        <v>38</v>
      </c>
      <c r="Y38" s="2">
        <f t="shared" si="11"/>
        <v>6.164414002968976</v>
      </c>
      <c r="Z38" s="2">
        <f t="shared" si="12"/>
        <v>9.2466210044534645</v>
      </c>
      <c r="AA38" s="2">
        <f t="shared" si="13"/>
        <v>15.41103500742244</v>
      </c>
      <c r="AB38" s="2">
        <f t="shared" si="14"/>
        <v>6.164414002968976</v>
      </c>
      <c r="AC38" s="2">
        <f t="shared" si="15"/>
        <v>9.2466210044534645</v>
      </c>
      <c r="AD38" s="2">
        <f t="shared" si="16"/>
        <v>15.41103500742244</v>
      </c>
      <c r="AE38" s="2">
        <f t="shared" si="17"/>
        <v>15.41103500742244</v>
      </c>
      <c r="AF38" s="2">
        <f t="shared" si="18"/>
        <v>6.164414002968976</v>
      </c>
      <c r="AG38" s="2">
        <f t="shared" si="19"/>
        <v>1</v>
      </c>
      <c r="AH38" s="2">
        <f t="shared" si="21"/>
        <v>84878.777998535792</v>
      </c>
      <c r="AI38">
        <v>10</v>
      </c>
      <c r="AJ38">
        <v>1</v>
      </c>
      <c r="AK38" s="6">
        <f t="shared" si="20"/>
        <v>84879</v>
      </c>
    </row>
    <row r="39" spans="1:37" x14ac:dyDescent="0.25">
      <c r="A39" s="1">
        <v>44385</v>
      </c>
      <c r="B39">
        <v>77</v>
      </c>
      <c r="C39">
        <v>0</v>
      </c>
      <c r="D39">
        <v>4</v>
      </c>
      <c r="E39">
        <v>27</v>
      </c>
      <c r="F39">
        <v>0</v>
      </c>
      <c r="G39">
        <v>38</v>
      </c>
      <c r="H39">
        <v>5021.43</v>
      </c>
      <c r="I39">
        <v>4</v>
      </c>
      <c r="J39">
        <v>-5.2946399999999998E-3</v>
      </c>
      <c r="K39">
        <v>105.014</v>
      </c>
      <c r="L39" s="2">
        <v>1.9831432762001999</v>
      </c>
      <c r="M39">
        <v>84</v>
      </c>
      <c r="N39" s="2">
        <f t="shared" si="0"/>
        <v>3968.9195110526866</v>
      </c>
      <c r="O39" s="2">
        <f t="shared" si="1"/>
        <v>19834.020821056765</v>
      </c>
      <c r="P39" s="2">
        <f t="shared" si="2"/>
        <v>15865.101310004078</v>
      </c>
      <c r="Q39" s="2">
        <f t="shared" si="3"/>
        <v>9958.2151414099699</v>
      </c>
      <c r="R39" s="2">
        <f t="shared" si="4"/>
        <v>2.5090494059348476</v>
      </c>
      <c r="S39">
        <f t="shared" si="5"/>
        <v>77</v>
      </c>
      <c r="T39" s="2">
        <f t="shared" si="6"/>
        <v>8.7749643873921226</v>
      </c>
      <c r="U39" s="2">
        <f t="shared" si="7"/>
        <v>6.164414002968976</v>
      </c>
      <c r="V39" s="2">
        <f t="shared" si="8"/>
        <v>9.2466210044534645</v>
      </c>
      <c r="W39" s="2">
        <f t="shared" si="9"/>
        <v>15.41103500742244</v>
      </c>
      <c r="X39" s="2">
        <f t="shared" si="10"/>
        <v>77</v>
      </c>
      <c r="Y39" s="2">
        <f t="shared" si="11"/>
        <v>8.7749643873921226</v>
      </c>
      <c r="Z39" s="2">
        <f t="shared" si="12"/>
        <v>13.162446581088183</v>
      </c>
      <c r="AA39" s="2">
        <f t="shared" si="13"/>
        <v>21.937410968480307</v>
      </c>
      <c r="AB39" s="2">
        <f t="shared" si="14"/>
        <v>8.7749643873921226</v>
      </c>
      <c r="AC39" s="2">
        <f t="shared" si="15"/>
        <v>13.162446581088183</v>
      </c>
      <c r="AD39" s="2">
        <f t="shared" si="16"/>
        <v>21.937410968480307</v>
      </c>
      <c r="AE39" s="2">
        <f t="shared" si="17"/>
        <v>0</v>
      </c>
      <c r="AF39" s="2">
        <f t="shared" si="18"/>
        <v>77</v>
      </c>
      <c r="AG39" s="2">
        <f t="shared" si="19"/>
        <v>0</v>
      </c>
      <c r="AH39" s="2">
        <f t="shared" si="21"/>
        <v>9958.2151414099699</v>
      </c>
      <c r="AI39">
        <v>10</v>
      </c>
      <c r="AJ39">
        <v>1</v>
      </c>
      <c r="AK39" s="6">
        <f t="shared" si="20"/>
        <v>9959</v>
      </c>
    </row>
    <row r="40" spans="1:37" x14ac:dyDescent="0.25">
      <c r="A40" s="1">
        <v>44386</v>
      </c>
      <c r="B40">
        <v>77</v>
      </c>
      <c r="C40">
        <v>0</v>
      </c>
      <c r="D40">
        <v>5</v>
      </c>
      <c r="E40">
        <v>27</v>
      </c>
      <c r="F40">
        <v>0</v>
      </c>
      <c r="G40">
        <v>38</v>
      </c>
      <c r="H40">
        <v>5021.43</v>
      </c>
      <c r="I40">
        <v>4</v>
      </c>
      <c r="J40">
        <v>-6.4035999999999997E-3</v>
      </c>
      <c r="K40">
        <v>108.51</v>
      </c>
      <c r="L40" s="2">
        <v>1.9124976735949699</v>
      </c>
      <c r="M40">
        <v>84</v>
      </c>
      <c r="N40" s="2">
        <f t="shared" si="0"/>
        <v>3827.5345118370924</v>
      </c>
      <c r="O40" s="2">
        <f t="shared" si="1"/>
        <v>16945.155849834471</v>
      </c>
      <c r="P40" s="2">
        <f t="shared" si="2"/>
        <v>13117.621337997378</v>
      </c>
      <c r="Q40" s="2">
        <f t="shared" si="3"/>
        <v>9603.4731931199894</v>
      </c>
      <c r="R40" s="2">
        <f t="shared" si="4"/>
        <v>2.5090494059348489</v>
      </c>
      <c r="S40">
        <f t="shared" si="5"/>
        <v>77</v>
      </c>
      <c r="T40" s="2">
        <f t="shared" si="6"/>
        <v>8.7749643873921226</v>
      </c>
      <c r="U40" s="2">
        <f t="shared" si="7"/>
        <v>6.164414002968976</v>
      </c>
      <c r="V40" s="2">
        <f t="shared" si="8"/>
        <v>9.2466210044534645</v>
      </c>
      <c r="W40" s="2">
        <f t="shared" si="9"/>
        <v>15.41103500742244</v>
      </c>
      <c r="X40" s="2">
        <f t="shared" si="10"/>
        <v>77</v>
      </c>
      <c r="Y40" s="2">
        <f t="shared" si="11"/>
        <v>8.7749643873921226</v>
      </c>
      <c r="Z40" s="2">
        <f t="shared" si="12"/>
        <v>13.162446581088183</v>
      </c>
      <c r="AA40" s="2">
        <f t="shared" si="13"/>
        <v>21.937410968480307</v>
      </c>
      <c r="AB40" s="2">
        <f t="shared" si="14"/>
        <v>8.7749643873921226</v>
      </c>
      <c r="AC40" s="2">
        <f t="shared" si="15"/>
        <v>13.162446581088183</v>
      </c>
      <c r="AD40" s="2">
        <f t="shared" si="16"/>
        <v>21.937410968480307</v>
      </c>
      <c r="AE40" s="2">
        <f t="shared" si="17"/>
        <v>0</v>
      </c>
      <c r="AF40" s="2">
        <f t="shared" si="18"/>
        <v>77</v>
      </c>
      <c r="AG40" s="2">
        <f t="shared" si="19"/>
        <v>0</v>
      </c>
      <c r="AH40" s="2">
        <f t="shared" si="21"/>
        <v>9603.4731931199894</v>
      </c>
      <c r="AI40">
        <v>10</v>
      </c>
      <c r="AJ40">
        <v>1</v>
      </c>
      <c r="AK40" s="6">
        <f t="shared" si="20"/>
        <v>9599</v>
      </c>
    </row>
    <row r="41" spans="1:37" x14ac:dyDescent="0.25">
      <c r="A41" s="1">
        <v>44387</v>
      </c>
      <c r="B41">
        <v>77</v>
      </c>
      <c r="C41">
        <v>0</v>
      </c>
      <c r="D41">
        <v>6</v>
      </c>
      <c r="E41">
        <v>27</v>
      </c>
      <c r="F41">
        <v>0</v>
      </c>
      <c r="G41">
        <v>38</v>
      </c>
      <c r="H41">
        <v>5021.43</v>
      </c>
      <c r="I41">
        <v>4</v>
      </c>
      <c r="J41">
        <v>-6.7185400000000003E-3</v>
      </c>
      <c r="K41">
        <v>97.445999999999998</v>
      </c>
      <c r="L41" s="2">
        <v>1</v>
      </c>
      <c r="M41">
        <v>84</v>
      </c>
      <c r="N41" s="2">
        <f t="shared" si="0"/>
        <v>2001.3276694043643</v>
      </c>
      <c r="O41" s="2">
        <f t="shared" si="1"/>
        <v>14504.044033376298</v>
      </c>
      <c r="P41" s="2">
        <f t="shared" si="2"/>
        <v>12502.716363971933</v>
      </c>
      <c r="Q41" s="2">
        <f t="shared" si="3"/>
        <v>5021.43</v>
      </c>
      <c r="R41" s="2">
        <f t="shared" si="4"/>
        <v>2.5090494059348512</v>
      </c>
      <c r="S41">
        <f t="shared" si="5"/>
        <v>77</v>
      </c>
      <c r="T41" s="2">
        <f t="shared" si="6"/>
        <v>8.7749643873921226</v>
      </c>
      <c r="U41" s="2">
        <f t="shared" si="7"/>
        <v>6.164414002968976</v>
      </c>
      <c r="V41" s="2">
        <f t="shared" si="8"/>
        <v>9.2466210044534645</v>
      </c>
      <c r="W41" s="2">
        <f t="shared" si="9"/>
        <v>15.41103500742244</v>
      </c>
      <c r="X41" s="2">
        <f t="shared" si="10"/>
        <v>77</v>
      </c>
      <c r="Y41" s="2">
        <f t="shared" si="11"/>
        <v>8.7749643873921226</v>
      </c>
      <c r="Z41" s="2">
        <f t="shared" si="12"/>
        <v>13.162446581088183</v>
      </c>
      <c r="AA41" s="2">
        <f t="shared" si="13"/>
        <v>21.937410968480307</v>
      </c>
      <c r="AB41" s="2">
        <f t="shared" si="14"/>
        <v>8.7749643873921226</v>
      </c>
      <c r="AC41" s="2">
        <f t="shared" si="15"/>
        <v>13.162446581088183</v>
      </c>
      <c r="AD41" s="2">
        <f t="shared" si="16"/>
        <v>21.937410968480307</v>
      </c>
      <c r="AE41" s="2">
        <f t="shared" si="17"/>
        <v>0</v>
      </c>
      <c r="AF41" s="2">
        <f t="shared" si="18"/>
        <v>77</v>
      </c>
      <c r="AG41" s="2">
        <f t="shared" si="19"/>
        <v>0</v>
      </c>
      <c r="AH41" s="2">
        <f t="shared" si="21"/>
        <v>5021.43</v>
      </c>
      <c r="AI41">
        <v>10</v>
      </c>
      <c r="AJ41">
        <v>1</v>
      </c>
      <c r="AK41" s="6">
        <f t="shared" si="20"/>
        <v>5019</v>
      </c>
    </row>
    <row r="42" spans="1:37" x14ac:dyDescent="0.25">
      <c r="A42" s="1">
        <v>44388</v>
      </c>
      <c r="B42">
        <v>77</v>
      </c>
      <c r="C42">
        <v>0</v>
      </c>
      <c r="D42">
        <v>7</v>
      </c>
      <c r="E42">
        <v>27</v>
      </c>
      <c r="F42">
        <v>0</v>
      </c>
      <c r="G42">
        <v>38</v>
      </c>
      <c r="H42">
        <v>5021.43</v>
      </c>
      <c r="I42">
        <v>4</v>
      </c>
      <c r="J42">
        <v>-6.6740999999999997E-3</v>
      </c>
      <c r="K42">
        <v>112.724</v>
      </c>
      <c r="L42" s="2">
        <v>2.1504730721452598</v>
      </c>
      <c r="M42">
        <v>84</v>
      </c>
      <c r="N42" s="2">
        <f t="shared" si="0"/>
        <v>4303.8012615933239</v>
      </c>
      <c r="O42" s="2">
        <f t="shared" si="1"/>
        <v>16889.767908781709</v>
      </c>
      <c r="P42" s="2">
        <f t="shared" si="2"/>
        <v>12585.966647188385</v>
      </c>
      <c r="Q42" s="2">
        <f t="shared" si="3"/>
        <v>10798.449998662372</v>
      </c>
      <c r="R42" s="2">
        <f t="shared" si="4"/>
        <v>2.5090494059348467</v>
      </c>
      <c r="S42">
        <f t="shared" si="5"/>
        <v>77</v>
      </c>
      <c r="T42" s="2">
        <f t="shared" si="6"/>
        <v>8.7749643873921226</v>
      </c>
      <c r="U42" s="2">
        <f t="shared" si="7"/>
        <v>6.164414002968976</v>
      </c>
      <c r="V42" s="2">
        <f t="shared" si="8"/>
        <v>9.2466210044534645</v>
      </c>
      <c r="W42" s="2">
        <f t="shared" si="9"/>
        <v>15.41103500742244</v>
      </c>
      <c r="X42" s="2">
        <f t="shared" si="10"/>
        <v>77</v>
      </c>
      <c r="Y42" s="2">
        <f t="shared" si="11"/>
        <v>8.7749643873921226</v>
      </c>
      <c r="Z42" s="2">
        <f t="shared" si="12"/>
        <v>13.162446581088183</v>
      </c>
      <c r="AA42" s="2">
        <f t="shared" si="13"/>
        <v>21.937410968480307</v>
      </c>
      <c r="AB42" s="2">
        <f t="shared" si="14"/>
        <v>8.7749643873921226</v>
      </c>
      <c r="AC42" s="2">
        <f t="shared" si="15"/>
        <v>13.162446581088183</v>
      </c>
      <c r="AD42" s="2">
        <f t="shared" si="16"/>
        <v>21.937410968480307</v>
      </c>
      <c r="AE42" s="2">
        <f t="shared" si="17"/>
        <v>0</v>
      </c>
      <c r="AF42" s="2">
        <f t="shared" si="18"/>
        <v>77</v>
      </c>
      <c r="AG42" s="2">
        <f t="shared" si="19"/>
        <v>0</v>
      </c>
      <c r="AH42" s="2">
        <f t="shared" si="21"/>
        <v>10798.449998662374</v>
      </c>
      <c r="AI42">
        <v>10</v>
      </c>
      <c r="AJ42">
        <v>1</v>
      </c>
      <c r="AK42" s="6">
        <f t="shared" si="20"/>
        <v>10799</v>
      </c>
    </row>
    <row r="43" spans="1:37" x14ac:dyDescent="0.25">
      <c r="A43" s="1">
        <v>44389</v>
      </c>
      <c r="B43">
        <v>0</v>
      </c>
      <c r="C43">
        <v>0</v>
      </c>
      <c r="D43">
        <v>1</v>
      </c>
      <c r="E43">
        <v>28</v>
      </c>
      <c r="F43">
        <v>0</v>
      </c>
      <c r="G43">
        <v>38</v>
      </c>
      <c r="H43">
        <v>5021.43</v>
      </c>
      <c r="I43">
        <v>4</v>
      </c>
      <c r="J43">
        <v>-5.9273900000000003E-3</v>
      </c>
      <c r="K43">
        <v>106.79600000000001</v>
      </c>
      <c r="L43" s="2">
        <v>1.92166174852056</v>
      </c>
      <c r="M43">
        <v>84</v>
      </c>
      <c r="N43" s="2">
        <f t="shared" si="0"/>
        <v>3845.8748285501724</v>
      </c>
      <c r="O43" s="2">
        <f t="shared" si="1"/>
        <v>18017.37358263924</v>
      </c>
      <c r="P43" s="2">
        <f t="shared" si="2"/>
        <v>14171.498754089069</v>
      </c>
      <c r="Q43" s="2">
        <f t="shared" si="3"/>
        <v>9649.4899538735972</v>
      </c>
      <c r="R43" s="2">
        <f t="shared" si="4"/>
        <v>2.5090494059348485</v>
      </c>
      <c r="S43">
        <f t="shared" si="5"/>
        <v>0</v>
      </c>
      <c r="T43" s="2">
        <f t="shared" si="6"/>
        <v>1</v>
      </c>
      <c r="U43" s="2">
        <f t="shared" si="7"/>
        <v>6.164414002968976</v>
      </c>
      <c r="V43" s="2">
        <f t="shared" si="8"/>
        <v>9.2466210044534645</v>
      </c>
      <c r="W43" s="2">
        <f t="shared" si="9"/>
        <v>15.41103500742244</v>
      </c>
      <c r="X43" s="2">
        <f t="shared" si="10"/>
        <v>38</v>
      </c>
      <c r="Y43" s="2">
        <f t="shared" si="11"/>
        <v>6.164414002968976</v>
      </c>
      <c r="Z43" s="2">
        <f t="shared" si="12"/>
        <v>9.2466210044534645</v>
      </c>
      <c r="AA43" s="2">
        <f t="shared" si="13"/>
        <v>15.41103500742244</v>
      </c>
      <c r="AB43" s="2">
        <f t="shared" si="14"/>
        <v>6.164414002968976</v>
      </c>
      <c r="AC43" s="2">
        <f t="shared" si="15"/>
        <v>9.2466210044534645</v>
      </c>
      <c r="AD43" s="2">
        <f t="shared" si="16"/>
        <v>15.41103500742244</v>
      </c>
      <c r="AE43" s="2">
        <f t="shared" si="17"/>
        <v>15.41103500742244</v>
      </c>
      <c r="AF43" s="2">
        <f t="shared" si="18"/>
        <v>6.164414002968976</v>
      </c>
      <c r="AG43" s="2">
        <f t="shared" si="19"/>
        <v>1</v>
      </c>
      <c r="AH43" s="2">
        <f t="shared" si="21"/>
        <v>98541.966279257656</v>
      </c>
      <c r="AI43">
        <v>10</v>
      </c>
      <c r="AJ43">
        <v>1</v>
      </c>
      <c r="AK43" s="6">
        <f t="shared" si="20"/>
        <v>98539</v>
      </c>
    </row>
    <row r="44" spans="1:37" x14ac:dyDescent="0.25">
      <c r="A44" s="1">
        <v>44390</v>
      </c>
      <c r="B44">
        <v>0</v>
      </c>
      <c r="C44">
        <v>0</v>
      </c>
      <c r="D44">
        <v>2</v>
      </c>
      <c r="E44">
        <v>28</v>
      </c>
      <c r="F44">
        <v>0</v>
      </c>
      <c r="G44">
        <v>38</v>
      </c>
      <c r="H44">
        <v>5021.43</v>
      </c>
      <c r="I44">
        <v>4</v>
      </c>
      <c r="J44">
        <v>-7.0340999999999997E-3</v>
      </c>
      <c r="K44">
        <v>114.137</v>
      </c>
      <c r="L44" s="2">
        <v>2.1407861194351798</v>
      </c>
      <c r="M44">
        <v>84</v>
      </c>
      <c r="N44" s="2">
        <f t="shared" si="0"/>
        <v>4284.41449510243</v>
      </c>
      <c r="O44" s="2">
        <f t="shared" si="1"/>
        <v>16226.240741530544</v>
      </c>
      <c r="P44" s="2">
        <f t="shared" si="2"/>
        <v>11941.826246428114</v>
      </c>
      <c r="Q44" s="2">
        <f t="shared" si="3"/>
        <v>10749.807643715396</v>
      </c>
      <c r="R44" s="2">
        <f t="shared" si="4"/>
        <v>2.5090494059348463</v>
      </c>
      <c r="S44">
        <f t="shared" si="5"/>
        <v>0</v>
      </c>
      <c r="T44" s="2">
        <f t="shared" si="6"/>
        <v>1</v>
      </c>
      <c r="U44" s="2">
        <f t="shared" si="7"/>
        <v>6.164414002968976</v>
      </c>
      <c r="V44" s="2">
        <f t="shared" si="8"/>
        <v>9.2466210044534645</v>
      </c>
      <c r="W44" s="2">
        <f t="shared" si="9"/>
        <v>15.41103500742244</v>
      </c>
      <c r="X44" s="2">
        <f t="shared" si="10"/>
        <v>38</v>
      </c>
      <c r="Y44" s="2">
        <f t="shared" si="11"/>
        <v>6.164414002968976</v>
      </c>
      <c r="Z44" s="2">
        <f t="shared" si="12"/>
        <v>9.2466210044534645</v>
      </c>
      <c r="AA44" s="2">
        <f t="shared" si="13"/>
        <v>15.41103500742244</v>
      </c>
      <c r="AB44" s="2">
        <f t="shared" si="14"/>
        <v>6.164414002968976</v>
      </c>
      <c r="AC44" s="2">
        <f t="shared" si="15"/>
        <v>9.2466210044534645</v>
      </c>
      <c r="AD44" s="2">
        <f t="shared" si="16"/>
        <v>15.41103500742244</v>
      </c>
      <c r="AE44" s="2">
        <f t="shared" si="17"/>
        <v>15.41103500742244</v>
      </c>
      <c r="AF44" s="2">
        <f t="shared" si="18"/>
        <v>6.164414002968976</v>
      </c>
      <c r="AG44" s="2">
        <f t="shared" si="19"/>
        <v>1</v>
      </c>
      <c r="AH44" s="2">
        <f t="shared" si="21"/>
        <v>85656.387767159424</v>
      </c>
      <c r="AI44">
        <v>10</v>
      </c>
      <c r="AJ44">
        <v>1</v>
      </c>
      <c r="AK44" s="6">
        <f t="shared" si="20"/>
        <v>85659</v>
      </c>
    </row>
    <row r="45" spans="1:37" x14ac:dyDescent="0.25">
      <c r="A45" s="1">
        <v>44391</v>
      </c>
      <c r="B45">
        <v>0</v>
      </c>
      <c r="C45">
        <v>0</v>
      </c>
      <c r="D45">
        <v>3</v>
      </c>
      <c r="E45">
        <v>28</v>
      </c>
      <c r="F45">
        <v>0</v>
      </c>
      <c r="G45">
        <v>38</v>
      </c>
      <c r="H45">
        <v>5021.43</v>
      </c>
      <c r="I45">
        <v>4</v>
      </c>
      <c r="J45">
        <v>-7.1020600000000003E-3</v>
      </c>
      <c r="K45">
        <v>114.256</v>
      </c>
      <c r="L45" s="2">
        <v>2.1286731132596799</v>
      </c>
      <c r="M45">
        <v>84</v>
      </c>
      <c r="N45" s="2">
        <f t="shared" si="0"/>
        <v>4260.1724006837449</v>
      </c>
      <c r="O45" s="2">
        <f t="shared" si="1"/>
        <v>16087.726659588907</v>
      </c>
      <c r="P45" s="2">
        <f t="shared" si="2"/>
        <v>11827.554258905162</v>
      </c>
      <c r="Q45" s="2">
        <f t="shared" si="3"/>
        <v>10688.983031115555</v>
      </c>
      <c r="R45" s="2">
        <f t="shared" si="4"/>
        <v>2.5090494059348409</v>
      </c>
      <c r="S45">
        <f t="shared" si="5"/>
        <v>0</v>
      </c>
      <c r="T45" s="2">
        <f t="shared" si="6"/>
        <v>1</v>
      </c>
      <c r="U45" s="2">
        <f t="shared" si="7"/>
        <v>6.164414002968976</v>
      </c>
      <c r="V45" s="2">
        <f t="shared" si="8"/>
        <v>9.2466210044534645</v>
      </c>
      <c r="W45" s="2">
        <f t="shared" si="9"/>
        <v>15.41103500742244</v>
      </c>
      <c r="X45" s="2">
        <f t="shared" si="10"/>
        <v>38</v>
      </c>
      <c r="Y45" s="2">
        <f t="shared" si="11"/>
        <v>6.164414002968976</v>
      </c>
      <c r="Z45" s="2">
        <f t="shared" si="12"/>
        <v>9.2466210044534645</v>
      </c>
      <c r="AA45" s="2">
        <f t="shared" si="13"/>
        <v>15.41103500742244</v>
      </c>
      <c r="AB45" s="2">
        <f t="shared" si="14"/>
        <v>6.164414002968976</v>
      </c>
      <c r="AC45" s="2">
        <f t="shared" si="15"/>
        <v>9.2466210044534645</v>
      </c>
      <c r="AD45" s="2">
        <f t="shared" si="16"/>
        <v>15.41103500742244</v>
      </c>
      <c r="AE45" s="2">
        <f t="shared" si="17"/>
        <v>15.41103500742244</v>
      </c>
      <c r="AF45" s="2">
        <f t="shared" si="18"/>
        <v>6.164414002968976</v>
      </c>
      <c r="AG45" s="2">
        <f t="shared" si="19"/>
        <v>1</v>
      </c>
      <c r="AH45" s="2">
        <f t="shared" si="21"/>
        <v>84878.777998535792</v>
      </c>
      <c r="AI45">
        <v>10</v>
      </c>
      <c r="AJ45">
        <v>1</v>
      </c>
      <c r="AK45" s="6">
        <f t="shared" si="20"/>
        <v>84879</v>
      </c>
    </row>
    <row r="46" spans="1:37" x14ac:dyDescent="0.25">
      <c r="A46" s="1">
        <v>44392</v>
      </c>
      <c r="B46">
        <v>0</v>
      </c>
      <c r="C46">
        <v>0</v>
      </c>
      <c r="D46">
        <v>4</v>
      </c>
      <c r="E46">
        <v>28</v>
      </c>
      <c r="F46">
        <v>0</v>
      </c>
      <c r="G46">
        <v>38</v>
      </c>
      <c r="H46">
        <v>5021.43</v>
      </c>
      <c r="I46">
        <v>4</v>
      </c>
      <c r="J46">
        <v>-5.2946399999999998E-3</v>
      </c>
      <c r="K46">
        <v>105.014</v>
      </c>
      <c r="L46" s="2">
        <v>1.9831432762001999</v>
      </c>
      <c r="M46">
        <v>84</v>
      </c>
      <c r="N46" s="2">
        <f t="shared" si="0"/>
        <v>3968.9195110526866</v>
      </c>
      <c r="O46" s="2">
        <f t="shared" si="1"/>
        <v>19834.020821056765</v>
      </c>
      <c r="P46" s="2">
        <f t="shared" si="2"/>
        <v>15865.101310004078</v>
      </c>
      <c r="Q46" s="2">
        <f t="shared" si="3"/>
        <v>9958.2151414099699</v>
      </c>
      <c r="R46" s="2">
        <f t="shared" si="4"/>
        <v>2.5090494059348476</v>
      </c>
      <c r="S46">
        <f t="shared" si="5"/>
        <v>0</v>
      </c>
      <c r="T46" s="2">
        <f t="shared" si="6"/>
        <v>1</v>
      </c>
      <c r="U46" s="2">
        <f t="shared" si="7"/>
        <v>6.164414002968976</v>
      </c>
      <c r="V46" s="2">
        <f t="shared" si="8"/>
        <v>9.2466210044534645</v>
      </c>
      <c r="W46" s="2">
        <f t="shared" si="9"/>
        <v>15.41103500742244</v>
      </c>
      <c r="X46" s="2">
        <f t="shared" si="10"/>
        <v>38</v>
      </c>
      <c r="Y46" s="2">
        <f t="shared" si="11"/>
        <v>6.164414002968976</v>
      </c>
      <c r="Z46" s="2">
        <f t="shared" si="12"/>
        <v>9.2466210044534645</v>
      </c>
      <c r="AA46" s="2">
        <f t="shared" si="13"/>
        <v>15.41103500742244</v>
      </c>
      <c r="AB46" s="2">
        <f t="shared" si="14"/>
        <v>6.164414002968976</v>
      </c>
      <c r="AC46" s="2">
        <f t="shared" si="15"/>
        <v>9.2466210044534645</v>
      </c>
      <c r="AD46" s="2">
        <f t="shared" si="16"/>
        <v>15.41103500742244</v>
      </c>
      <c r="AE46" s="2">
        <f t="shared" si="17"/>
        <v>15.41103500742244</v>
      </c>
      <c r="AF46" s="2">
        <f t="shared" si="18"/>
        <v>6.164414002968976</v>
      </c>
      <c r="AG46" s="2">
        <f t="shared" si="19"/>
        <v>1</v>
      </c>
      <c r="AH46" s="2">
        <f t="shared" si="21"/>
        <v>109474.02268381474</v>
      </c>
      <c r="AI46">
        <v>10</v>
      </c>
      <c r="AJ46">
        <v>1</v>
      </c>
      <c r="AK46" s="6">
        <f t="shared" si="20"/>
        <v>109469</v>
      </c>
    </row>
    <row r="47" spans="1:37" x14ac:dyDescent="0.25">
      <c r="A47" s="1">
        <v>44393</v>
      </c>
      <c r="B47">
        <v>0</v>
      </c>
      <c r="C47">
        <v>0</v>
      </c>
      <c r="D47">
        <v>5</v>
      </c>
      <c r="E47">
        <v>28</v>
      </c>
      <c r="F47">
        <v>0</v>
      </c>
      <c r="G47">
        <v>38</v>
      </c>
      <c r="H47">
        <v>5021.43</v>
      </c>
      <c r="I47">
        <v>4</v>
      </c>
      <c r="J47">
        <v>-6.4035999999999997E-3</v>
      </c>
      <c r="K47">
        <v>108.51</v>
      </c>
      <c r="L47" s="2">
        <v>1.9124976735949699</v>
      </c>
      <c r="M47">
        <v>84</v>
      </c>
      <c r="N47" s="2">
        <f t="shared" si="0"/>
        <v>3827.5345118370924</v>
      </c>
      <c r="O47" s="2">
        <f t="shared" si="1"/>
        <v>16945.155849834471</v>
      </c>
      <c r="P47" s="2">
        <f t="shared" si="2"/>
        <v>13117.621337997378</v>
      </c>
      <c r="Q47" s="2">
        <f t="shared" si="3"/>
        <v>9603.4731931199894</v>
      </c>
      <c r="R47" s="2">
        <f t="shared" si="4"/>
        <v>2.5090494059348489</v>
      </c>
      <c r="S47">
        <f t="shared" si="5"/>
        <v>0</v>
      </c>
      <c r="T47" s="2">
        <f t="shared" si="6"/>
        <v>1</v>
      </c>
      <c r="U47" s="2">
        <f t="shared" si="7"/>
        <v>6.164414002968976</v>
      </c>
      <c r="V47" s="2">
        <f t="shared" si="8"/>
        <v>9.2466210044534645</v>
      </c>
      <c r="W47" s="2">
        <f t="shared" si="9"/>
        <v>15.41103500742244</v>
      </c>
      <c r="X47" s="2">
        <f t="shared" si="10"/>
        <v>38</v>
      </c>
      <c r="Y47" s="2">
        <f t="shared" si="11"/>
        <v>6.164414002968976</v>
      </c>
      <c r="Z47" s="2">
        <f t="shared" si="12"/>
        <v>9.2466210044534645</v>
      </c>
      <c r="AA47" s="2">
        <f t="shared" si="13"/>
        <v>15.41103500742244</v>
      </c>
      <c r="AB47" s="2">
        <f t="shared" si="14"/>
        <v>6.164414002968976</v>
      </c>
      <c r="AC47" s="2">
        <f t="shared" si="15"/>
        <v>9.2466210044534645</v>
      </c>
      <c r="AD47" s="2">
        <f t="shared" si="16"/>
        <v>15.41103500742244</v>
      </c>
      <c r="AE47" s="2">
        <f t="shared" si="17"/>
        <v>15.41103500742244</v>
      </c>
      <c r="AF47" s="2">
        <f t="shared" si="18"/>
        <v>6.164414002968976</v>
      </c>
      <c r="AG47" s="2">
        <f t="shared" si="19"/>
        <v>1</v>
      </c>
      <c r="AH47" s="2">
        <f t="shared" si="21"/>
        <v>91885.373256571533</v>
      </c>
      <c r="AI47">
        <v>10</v>
      </c>
      <c r="AJ47">
        <v>1</v>
      </c>
      <c r="AK47" s="6">
        <f t="shared" si="20"/>
        <v>91889</v>
      </c>
    </row>
    <row r="48" spans="1:37" x14ac:dyDescent="0.25">
      <c r="A48" s="1">
        <v>44394</v>
      </c>
      <c r="B48">
        <v>77</v>
      </c>
      <c r="C48">
        <v>0</v>
      </c>
      <c r="D48">
        <v>6</v>
      </c>
      <c r="E48">
        <v>28</v>
      </c>
      <c r="F48">
        <v>0</v>
      </c>
      <c r="G48">
        <v>38</v>
      </c>
      <c r="H48">
        <v>5021.43</v>
      </c>
      <c r="I48">
        <v>4</v>
      </c>
      <c r="J48">
        <v>-6.7185400000000003E-3</v>
      </c>
      <c r="K48">
        <v>97.445999999999998</v>
      </c>
      <c r="L48" s="2">
        <v>1</v>
      </c>
      <c r="M48">
        <v>84</v>
      </c>
      <c r="N48" s="2">
        <f t="shared" si="0"/>
        <v>2001.3276694043643</v>
      </c>
      <c r="O48" s="2">
        <f t="shared" si="1"/>
        <v>14504.044033376298</v>
      </c>
      <c r="P48" s="2">
        <f t="shared" si="2"/>
        <v>12502.716363971933</v>
      </c>
      <c r="Q48" s="2">
        <f t="shared" si="3"/>
        <v>5021.43</v>
      </c>
      <c r="R48" s="2">
        <f t="shared" si="4"/>
        <v>2.5090494059348512</v>
      </c>
      <c r="S48">
        <f t="shared" si="5"/>
        <v>77</v>
      </c>
      <c r="T48" s="2">
        <f t="shared" si="6"/>
        <v>8.7749643873921226</v>
      </c>
      <c r="U48" s="2">
        <f t="shared" si="7"/>
        <v>6.164414002968976</v>
      </c>
      <c r="V48" s="2">
        <f t="shared" si="8"/>
        <v>9.2466210044534645</v>
      </c>
      <c r="W48" s="2">
        <f t="shared" si="9"/>
        <v>15.41103500742244</v>
      </c>
      <c r="X48" s="2">
        <f t="shared" si="10"/>
        <v>77</v>
      </c>
      <c r="Y48" s="2">
        <f t="shared" si="11"/>
        <v>8.7749643873921226</v>
      </c>
      <c r="Z48" s="2">
        <f t="shared" si="12"/>
        <v>13.162446581088183</v>
      </c>
      <c r="AA48" s="2">
        <f t="shared" si="13"/>
        <v>21.937410968480307</v>
      </c>
      <c r="AB48" s="2">
        <f t="shared" si="14"/>
        <v>8.7749643873921226</v>
      </c>
      <c r="AC48" s="2">
        <f t="shared" si="15"/>
        <v>13.162446581088183</v>
      </c>
      <c r="AD48" s="2">
        <f t="shared" si="16"/>
        <v>21.937410968480307</v>
      </c>
      <c r="AE48" s="2">
        <f t="shared" si="17"/>
        <v>0</v>
      </c>
      <c r="AF48" s="2">
        <f t="shared" si="18"/>
        <v>77</v>
      </c>
      <c r="AG48" s="2">
        <f t="shared" si="19"/>
        <v>0</v>
      </c>
      <c r="AH48" s="2">
        <f t="shared" si="21"/>
        <v>5021.43</v>
      </c>
      <c r="AI48">
        <v>10</v>
      </c>
      <c r="AJ48">
        <v>1</v>
      </c>
      <c r="AK48" s="6">
        <f t="shared" si="20"/>
        <v>5019</v>
      </c>
    </row>
    <row r="49" spans="1:37" x14ac:dyDescent="0.25">
      <c r="A49" s="1">
        <v>44395</v>
      </c>
      <c r="B49">
        <v>77</v>
      </c>
      <c r="C49">
        <v>0</v>
      </c>
      <c r="D49">
        <v>7</v>
      </c>
      <c r="E49">
        <v>28</v>
      </c>
      <c r="F49">
        <v>0</v>
      </c>
      <c r="G49">
        <v>38</v>
      </c>
      <c r="H49">
        <v>5021.43</v>
      </c>
      <c r="I49">
        <v>4</v>
      </c>
      <c r="J49">
        <v>-6.6740999999999997E-3</v>
      </c>
      <c r="K49">
        <v>112.724</v>
      </c>
      <c r="L49" s="2">
        <v>2.1504730721452598</v>
      </c>
      <c r="M49">
        <v>84</v>
      </c>
      <c r="N49" s="2">
        <f t="shared" si="0"/>
        <v>4303.8012615933239</v>
      </c>
      <c r="O49" s="2">
        <f t="shared" si="1"/>
        <v>16889.767908781709</v>
      </c>
      <c r="P49" s="2">
        <f t="shared" si="2"/>
        <v>12585.966647188385</v>
      </c>
      <c r="Q49" s="2">
        <f t="shared" si="3"/>
        <v>10798.449998662372</v>
      </c>
      <c r="R49" s="2">
        <f t="shared" si="4"/>
        <v>2.5090494059348467</v>
      </c>
      <c r="S49">
        <f t="shared" si="5"/>
        <v>77</v>
      </c>
      <c r="T49" s="2">
        <f t="shared" si="6"/>
        <v>8.7749643873921226</v>
      </c>
      <c r="U49" s="2">
        <f t="shared" si="7"/>
        <v>6.164414002968976</v>
      </c>
      <c r="V49" s="2">
        <f t="shared" si="8"/>
        <v>9.2466210044534645</v>
      </c>
      <c r="W49" s="2">
        <f t="shared" si="9"/>
        <v>15.41103500742244</v>
      </c>
      <c r="X49" s="2">
        <f t="shared" si="10"/>
        <v>77</v>
      </c>
      <c r="Y49" s="2">
        <f t="shared" si="11"/>
        <v>8.7749643873921226</v>
      </c>
      <c r="Z49" s="2">
        <f t="shared" si="12"/>
        <v>13.162446581088183</v>
      </c>
      <c r="AA49" s="2">
        <f t="shared" si="13"/>
        <v>21.937410968480307</v>
      </c>
      <c r="AB49" s="2">
        <f t="shared" si="14"/>
        <v>8.7749643873921226</v>
      </c>
      <c r="AC49" s="2">
        <f t="shared" si="15"/>
        <v>13.162446581088183</v>
      </c>
      <c r="AD49" s="2">
        <f t="shared" si="16"/>
        <v>21.937410968480307</v>
      </c>
      <c r="AE49" s="2">
        <f t="shared" si="17"/>
        <v>0</v>
      </c>
      <c r="AF49" s="2">
        <f t="shared" si="18"/>
        <v>77</v>
      </c>
      <c r="AG49" s="2">
        <f t="shared" si="19"/>
        <v>0</v>
      </c>
      <c r="AH49" s="2">
        <f t="shared" si="21"/>
        <v>10798.449998662374</v>
      </c>
      <c r="AI49">
        <v>10</v>
      </c>
      <c r="AJ49">
        <v>1</v>
      </c>
      <c r="AK49" s="6">
        <f t="shared" si="20"/>
        <v>10799</v>
      </c>
    </row>
    <row r="50" spans="1:37" x14ac:dyDescent="0.25">
      <c r="A50" s="1">
        <v>44396</v>
      </c>
      <c r="B50">
        <v>1</v>
      </c>
      <c r="C50">
        <v>0</v>
      </c>
      <c r="D50">
        <v>1</v>
      </c>
      <c r="E50">
        <v>29</v>
      </c>
      <c r="F50">
        <v>0</v>
      </c>
      <c r="G50">
        <v>38</v>
      </c>
      <c r="H50">
        <v>5021.43</v>
      </c>
      <c r="I50">
        <v>4</v>
      </c>
      <c r="J50">
        <v>-5.9273900000000003E-3</v>
      </c>
      <c r="K50">
        <v>106.79600000000001</v>
      </c>
      <c r="L50" s="2">
        <v>1.92166174852056</v>
      </c>
      <c r="M50">
        <v>84</v>
      </c>
      <c r="N50" s="2">
        <f t="shared" si="0"/>
        <v>3845.8748285501724</v>
      </c>
      <c r="O50" s="2">
        <f t="shared" si="1"/>
        <v>18017.37358263924</v>
      </c>
      <c r="P50" s="2">
        <f t="shared" si="2"/>
        <v>14171.498754089069</v>
      </c>
      <c r="Q50" s="2">
        <f t="shared" si="3"/>
        <v>9649.4899538735972</v>
      </c>
      <c r="R50" s="2">
        <f t="shared" si="4"/>
        <v>2.5090494059348485</v>
      </c>
      <c r="S50">
        <f t="shared" si="5"/>
        <v>1</v>
      </c>
      <c r="T50" s="2">
        <f t="shared" si="6"/>
        <v>1</v>
      </c>
      <c r="U50" s="2">
        <f t="shared" si="7"/>
        <v>6.164414002968976</v>
      </c>
      <c r="V50" s="2">
        <f t="shared" si="8"/>
        <v>9.2466210044534645</v>
      </c>
      <c r="W50" s="2">
        <f t="shared" si="9"/>
        <v>15.41103500742244</v>
      </c>
      <c r="X50" s="2">
        <f t="shared" si="10"/>
        <v>1</v>
      </c>
      <c r="Y50" s="2">
        <f t="shared" si="11"/>
        <v>1</v>
      </c>
      <c r="Z50" s="2">
        <f t="shared" si="12"/>
        <v>1.5</v>
      </c>
      <c r="AA50" s="2">
        <f t="shared" si="13"/>
        <v>2.5</v>
      </c>
      <c r="AB50" s="2">
        <f t="shared" si="14"/>
        <v>1</v>
      </c>
      <c r="AC50" s="2">
        <f t="shared" si="15"/>
        <v>1.5</v>
      </c>
      <c r="AD50" s="2">
        <f t="shared" si="16"/>
        <v>2.5</v>
      </c>
      <c r="AE50" s="2">
        <f t="shared" si="17"/>
        <v>2.5</v>
      </c>
      <c r="AF50" s="2">
        <f t="shared" si="18"/>
        <v>1</v>
      </c>
      <c r="AG50" s="2">
        <f t="shared" si="19"/>
        <v>0</v>
      </c>
      <c r="AH50" s="2">
        <f t="shared" si="21"/>
        <v>9649.4899538735972</v>
      </c>
      <c r="AI50">
        <v>10</v>
      </c>
      <c r="AJ50">
        <v>1</v>
      </c>
      <c r="AK50" s="6">
        <f t="shared" si="20"/>
        <v>9649</v>
      </c>
    </row>
    <row r="51" spans="1:37" x14ac:dyDescent="0.25">
      <c r="A51" s="1">
        <v>44397</v>
      </c>
      <c r="B51">
        <v>1</v>
      </c>
      <c r="C51">
        <v>0</v>
      </c>
      <c r="D51">
        <v>2</v>
      </c>
      <c r="E51">
        <v>29</v>
      </c>
      <c r="F51">
        <v>0</v>
      </c>
      <c r="G51">
        <v>38</v>
      </c>
      <c r="H51">
        <v>5021.43</v>
      </c>
      <c r="I51">
        <v>4</v>
      </c>
      <c r="J51">
        <v>-7.0340999999999997E-3</v>
      </c>
      <c r="K51">
        <v>114.137</v>
      </c>
      <c r="L51" s="2">
        <v>2.1407861194351798</v>
      </c>
      <c r="M51">
        <v>84</v>
      </c>
      <c r="N51" s="2">
        <f t="shared" si="0"/>
        <v>4284.41449510243</v>
      </c>
      <c r="O51" s="2">
        <f t="shared" si="1"/>
        <v>16226.240741530544</v>
      </c>
      <c r="P51" s="2">
        <f t="shared" si="2"/>
        <v>11941.826246428114</v>
      </c>
      <c r="Q51" s="2">
        <f t="shared" si="3"/>
        <v>10749.807643715396</v>
      </c>
      <c r="R51" s="2">
        <f t="shared" si="4"/>
        <v>2.5090494059348463</v>
      </c>
      <c r="S51">
        <f t="shared" si="5"/>
        <v>1</v>
      </c>
      <c r="T51" s="2">
        <f t="shared" si="6"/>
        <v>1</v>
      </c>
      <c r="U51" s="2">
        <f t="shared" si="7"/>
        <v>6.164414002968976</v>
      </c>
      <c r="V51" s="2">
        <f t="shared" si="8"/>
        <v>9.2466210044534645</v>
      </c>
      <c r="W51" s="2">
        <f t="shared" si="9"/>
        <v>15.41103500742244</v>
      </c>
      <c r="X51" s="2">
        <f t="shared" si="10"/>
        <v>1</v>
      </c>
      <c r="Y51" s="2">
        <f t="shared" si="11"/>
        <v>1</v>
      </c>
      <c r="Z51" s="2">
        <f t="shared" si="12"/>
        <v>1.5</v>
      </c>
      <c r="AA51" s="2">
        <f t="shared" si="13"/>
        <v>2.5</v>
      </c>
      <c r="AB51" s="2">
        <f t="shared" si="14"/>
        <v>1</v>
      </c>
      <c r="AC51" s="2">
        <f t="shared" si="15"/>
        <v>1.5</v>
      </c>
      <c r="AD51" s="2">
        <f t="shared" si="16"/>
        <v>2.5</v>
      </c>
      <c r="AE51" s="2">
        <f t="shared" si="17"/>
        <v>2.5</v>
      </c>
      <c r="AF51" s="2">
        <f t="shared" si="18"/>
        <v>1</v>
      </c>
      <c r="AG51" s="2">
        <f t="shared" si="19"/>
        <v>0</v>
      </c>
      <c r="AH51" s="2">
        <f t="shared" si="21"/>
        <v>10749.807643715396</v>
      </c>
      <c r="AI51">
        <v>10</v>
      </c>
      <c r="AJ51">
        <v>1</v>
      </c>
      <c r="AK51" s="6">
        <f t="shared" si="20"/>
        <v>10749</v>
      </c>
    </row>
    <row r="52" spans="1:37" x14ac:dyDescent="0.25">
      <c r="A52" s="1">
        <v>44398</v>
      </c>
      <c r="B52">
        <v>1</v>
      </c>
      <c r="C52">
        <v>0</v>
      </c>
      <c r="D52">
        <v>3</v>
      </c>
      <c r="E52">
        <v>29</v>
      </c>
      <c r="F52">
        <v>0</v>
      </c>
      <c r="G52">
        <v>38</v>
      </c>
      <c r="H52">
        <v>5021.43</v>
      </c>
      <c r="I52">
        <v>4</v>
      </c>
      <c r="J52">
        <v>-7.1020600000000003E-3</v>
      </c>
      <c r="K52">
        <v>114.256</v>
      </c>
      <c r="L52" s="2">
        <v>2.1286731132596799</v>
      </c>
      <c r="M52">
        <v>84</v>
      </c>
      <c r="N52" s="2">
        <f t="shared" si="0"/>
        <v>4260.1724006837449</v>
      </c>
      <c r="O52" s="2">
        <f t="shared" si="1"/>
        <v>16087.726659588907</v>
      </c>
      <c r="P52" s="2">
        <f t="shared" si="2"/>
        <v>11827.554258905162</v>
      </c>
      <c r="Q52" s="2">
        <f t="shared" si="3"/>
        <v>10688.983031115555</v>
      </c>
      <c r="R52" s="2">
        <f t="shared" si="4"/>
        <v>2.5090494059348409</v>
      </c>
      <c r="S52">
        <f t="shared" si="5"/>
        <v>1</v>
      </c>
      <c r="T52" s="2">
        <f t="shared" si="6"/>
        <v>1</v>
      </c>
      <c r="U52" s="2">
        <f t="shared" si="7"/>
        <v>6.164414002968976</v>
      </c>
      <c r="V52" s="2">
        <f t="shared" si="8"/>
        <v>9.2466210044534645</v>
      </c>
      <c r="W52" s="2">
        <f t="shared" si="9"/>
        <v>15.41103500742244</v>
      </c>
      <c r="X52" s="2">
        <f t="shared" si="10"/>
        <v>1</v>
      </c>
      <c r="Y52" s="2">
        <f t="shared" si="11"/>
        <v>1</v>
      </c>
      <c r="Z52" s="2">
        <f t="shared" si="12"/>
        <v>1.5</v>
      </c>
      <c r="AA52" s="2">
        <f t="shared" si="13"/>
        <v>2.5</v>
      </c>
      <c r="AB52" s="2">
        <f t="shared" si="14"/>
        <v>1</v>
      </c>
      <c r="AC52" s="2">
        <f t="shared" si="15"/>
        <v>1.5</v>
      </c>
      <c r="AD52" s="2">
        <f t="shared" si="16"/>
        <v>2.5</v>
      </c>
      <c r="AE52" s="2">
        <f t="shared" si="17"/>
        <v>2.5</v>
      </c>
      <c r="AF52" s="2">
        <f t="shared" si="18"/>
        <v>1</v>
      </c>
      <c r="AG52" s="2">
        <f t="shared" si="19"/>
        <v>0</v>
      </c>
      <c r="AH52" s="2">
        <f t="shared" si="21"/>
        <v>10688.983031115555</v>
      </c>
      <c r="AI52">
        <v>10</v>
      </c>
      <c r="AJ52">
        <v>1</v>
      </c>
      <c r="AK52" s="6">
        <f t="shared" si="20"/>
        <v>10689</v>
      </c>
    </row>
    <row r="53" spans="1:37" x14ac:dyDescent="0.25">
      <c r="A53" s="1">
        <v>44399</v>
      </c>
      <c r="B53">
        <v>1</v>
      </c>
      <c r="C53">
        <v>0</v>
      </c>
      <c r="D53">
        <v>4</v>
      </c>
      <c r="E53">
        <v>29</v>
      </c>
      <c r="F53">
        <v>0</v>
      </c>
      <c r="G53">
        <v>38</v>
      </c>
      <c r="H53">
        <v>5021.43</v>
      </c>
      <c r="I53">
        <v>4</v>
      </c>
      <c r="J53">
        <v>-5.2946399999999998E-3</v>
      </c>
      <c r="K53">
        <v>105.014</v>
      </c>
      <c r="L53" s="2">
        <v>1.9831432762001999</v>
      </c>
      <c r="M53">
        <v>84</v>
      </c>
      <c r="N53" s="2">
        <f t="shared" si="0"/>
        <v>3968.9195110526866</v>
      </c>
      <c r="O53" s="2">
        <f t="shared" si="1"/>
        <v>19834.020821056765</v>
      </c>
      <c r="P53" s="2">
        <f t="shared" si="2"/>
        <v>15865.101310004078</v>
      </c>
      <c r="Q53" s="2">
        <f t="shared" si="3"/>
        <v>9958.2151414099699</v>
      </c>
      <c r="R53" s="2">
        <f t="shared" si="4"/>
        <v>2.5090494059348476</v>
      </c>
      <c r="S53">
        <f t="shared" si="5"/>
        <v>1</v>
      </c>
      <c r="T53" s="2">
        <f t="shared" si="6"/>
        <v>1</v>
      </c>
      <c r="U53" s="2">
        <f t="shared" si="7"/>
        <v>6.164414002968976</v>
      </c>
      <c r="V53" s="2">
        <f t="shared" si="8"/>
        <v>9.2466210044534645</v>
      </c>
      <c r="W53" s="2">
        <f t="shared" si="9"/>
        <v>15.41103500742244</v>
      </c>
      <c r="X53" s="2">
        <f t="shared" si="10"/>
        <v>1</v>
      </c>
      <c r="Y53" s="2">
        <f t="shared" si="11"/>
        <v>1</v>
      </c>
      <c r="Z53" s="2">
        <f t="shared" si="12"/>
        <v>1.5</v>
      </c>
      <c r="AA53" s="2">
        <f t="shared" si="13"/>
        <v>2.5</v>
      </c>
      <c r="AB53" s="2">
        <f t="shared" si="14"/>
        <v>1</v>
      </c>
      <c r="AC53" s="2">
        <f t="shared" si="15"/>
        <v>1.5</v>
      </c>
      <c r="AD53" s="2">
        <f t="shared" si="16"/>
        <v>2.5</v>
      </c>
      <c r="AE53" s="2">
        <f t="shared" si="17"/>
        <v>2.5</v>
      </c>
      <c r="AF53" s="2">
        <f t="shared" si="18"/>
        <v>1</v>
      </c>
      <c r="AG53" s="2">
        <f t="shared" si="19"/>
        <v>0</v>
      </c>
      <c r="AH53" s="2">
        <f t="shared" si="21"/>
        <v>9958.2151414099699</v>
      </c>
      <c r="AI53">
        <v>10</v>
      </c>
      <c r="AJ53">
        <v>1</v>
      </c>
      <c r="AK53" s="6">
        <f t="shared" si="20"/>
        <v>9959</v>
      </c>
    </row>
    <row r="54" spans="1:37" x14ac:dyDescent="0.25">
      <c r="A54" s="1">
        <v>44400</v>
      </c>
      <c r="B54">
        <v>1</v>
      </c>
      <c r="C54">
        <v>0</v>
      </c>
      <c r="D54">
        <v>5</v>
      </c>
      <c r="E54">
        <v>29</v>
      </c>
      <c r="F54">
        <v>0</v>
      </c>
      <c r="G54">
        <v>38</v>
      </c>
      <c r="H54">
        <v>5021.43</v>
      </c>
      <c r="I54">
        <v>4</v>
      </c>
      <c r="J54">
        <v>-6.4035999999999997E-3</v>
      </c>
      <c r="K54">
        <v>108.51</v>
      </c>
      <c r="L54" s="2">
        <v>1.9124976735949699</v>
      </c>
      <c r="M54">
        <v>84</v>
      </c>
      <c r="N54" s="2">
        <f t="shared" si="0"/>
        <v>3827.5345118370924</v>
      </c>
      <c r="O54" s="2">
        <f t="shared" si="1"/>
        <v>16945.155849834471</v>
      </c>
      <c r="P54" s="2">
        <f t="shared" si="2"/>
        <v>13117.621337997378</v>
      </c>
      <c r="Q54" s="2">
        <f t="shared" si="3"/>
        <v>9603.4731931199894</v>
      </c>
      <c r="R54" s="2">
        <f t="shared" si="4"/>
        <v>2.5090494059348489</v>
      </c>
      <c r="S54">
        <f t="shared" si="5"/>
        <v>1</v>
      </c>
      <c r="T54" s="2">
        <f t="shared" si="6"/>
        <v>1</v>
      </c>
      <c r="U54" s="2">
        <f t="shared" si="7"/>
        <v>6.164414002968976</v>
      </c>
      <c r="V54" s="2">
        <f t="shared" si="8"/>
        <v>9.2466210044534645</v>
      </c>
      <c r="W54" s="2">
        <f t="shared" si="9"/>
        <v>15.41103500742244</v>
      </c>
      <c r="X54" s="2">
        <f t="shared" si="10"/>
        <v>1</v>
      </c>
      <c r="Y54" s="2">
        <f t="shared" si="11"/>
        <v>1</v>
      </c>
      <c r="Z54" s="2">
        <f t="shared" si="12"/>
        <v>1.5</v>
      </c>
      <c r="AA54" s="2">
        <f t="shared" si="13"/>
        <v>2.5</v>
      </c>
      <c r="AB54" s="2">
        <f t="shared" si="14"/>
        <v>1</v>
      </c>
      <c r="AC54" s="2">
        <f t="shared" si="15"/>
        <v>1.5</v>
      </c>
      <c r="AD54" s="2">
        <f t="shared" si="16"/>
        <v>2.5</v>
      </c>
      <c r="AE54" s="2">
        <f t="shared" si="17"/>
        <v>2.5</v>
      </c>
      <c r="AF54" s="2">
        <f t="shared" si="18"/>
        <v>1</v>
      </c>
      <c r="AG54" s="2">
        <f t="shared" si="19"/>
        <v>0</v>
      </c>
      <c r="AH54" s="2">
        <f t="shared" si="21"/>
        <v>9603.4731931199894</v>
      </c>
      <c r="AI54">
        <v>10</v>
      </c>
      <c r="AJ54">
        <v>1</v>
      </c>
      <c r="AK54" s="6">
        <f t="shared" si="20"/>
        <v>9599</v>
      </c>
    </row>
    <row r="55" spans="1:37" x14ac:dyDescent="0.25">
      <c r="A55" s="1">
        <v>44401</v>
      </c>
      <c r="B55">
        <v>1</v>
      </c>
      <c r="C55">
        <v>0</v>
      </c>
      <c r="D55">
        <v>6</v>
      </c>
      <c r="E55">
        <v>29</v>
      </c>
      <c r="F55">
        <v>0</v>
      </c>
      <c r="G55">
        <v>38</v>
      </c>
      <c r="H55">
        <v>5021.43</v>
      </c>
      <c r="I55">
        <v>4</v>
      </c>
      <c r="J55">
        <v>-6.7185400000000003E-3</v>
      </c>
      <c r="K55">
        <v>97.445999999999998</v>
      </c>
      <c r="L55" s="2">
        <v>1</v>
      </c>
      <c r="M55">
        <v>84</v>
      </c>
      <c r="N55" s="2">
        <f t="shared" si="0"/>
        <v>2001.3276694043643</v>
      </c>
      <c r="O55" s="2">
        <f t="shared" si="1"/>
        <v>14504.044033376298</v>
      </c>
      <c r="P55" s="2">
        <f t="shared" si="2"/>
        <v>12502.716363971933</v>
      </c>
      <c r="Q55" s="2">
        <f t="shared" si="3"/>
        <v>5021.43</v>
      </c>
      <c r="R55" s="2">
        <f t="shared" si="4"/>
        <v>2.5090494059348512</v>
      </c>
      <c r="S55">
        <f t="shared" si="5"/>
        <v>1</v>
      </c>
      <c r="T55" s="2">
        <f t="shared" si="6"/>
        <v>1</v>
      </c>
      <c r="U55" s="2">
        <f t="shared" si="7"/>
        <v>6.164414002968976</v>
      </c>
      <c r="V55" s="2">
        <f t="shared" si="8"/>
        <v>9.2466210044534645</v>
      </c>
      <c r="W55" s="2">
        <f t="shared" si="9"/>
        <v>15.41103500742244</v>
      </c>
      <c r="X55" s="2">
        <f t="shared" si="10"/>
        <v>1</v>
      </c>
      <c r="Y55" s="2">
        <f t="shared" si="11"/>
        <v>1</v>
      </c>
      <c r="Z55" s="2">
        <f t="shared" si="12"/>
        <v>1.5</v>
      </c>
      <c r="AA55" s="2">
        <f t="shared" si="13"/>
        <v>2.5</v>
      </c>
      <c r="AB55" s="2">
        <f t="shared" si="14"/>
        <v>1</v>
      </c>
      <c r="AC55" s="2">
        <f t="shared" si="15"/>
        <v>1.5</v>
      </c>
      <c r="AD55" s="2">
        <f t="shared" si="16"/>
        <v>2.5</v>
      </c>
      <c r="AE55" s="2">
        <f t="shared" si="17"/>
        <v>2.5</v>
      </c>
      <c r="AF55" s="2">
        <f t="shared" si="18"/>
        <v>1</v>
      </c>
      <c r="AG55" s="2">
        <f t="shared" si="19"/>
        <v>0</v>
      </c>
      <c r="AH55" s="2">
        <f t="shared" si="21"/>
        <v>5021.43</v>
      </c>
      <c r="AI55">
        <v>10</v>
      </c>
      <c r="AJ55">
        <v>1</v>
      </c>
      <c r="AK55" s="6">
        <f t="shared" si="20"/>
        <v>5019</v>
      </c>
    </row>
    <row r="56" spans="1:37" x14ac:dyDescent="0.25">
      <c r="A56" s="1">
        <v>44402</v>
      </c>
      <c r="B56">
        <v>1</v>
      </c>
      <c r="C56">
        <v>0</v>
      </c>
      <c r="D56">
        <v>7</v>
      </c>
      <c r="E56">
        <v>29</v>
      </c>
      <c r="F56">
        <v>0</v>
      </c>
      <c r="G56">
        <v>38</v>
      </c>
      <c r="H56">
        <v>5021.43</v>
      </c>
      <c r="I56">
        <v>4</v>
      </c>
      <c r="J56">
        <v>-6.6740999999999997E-3</v>
      </c>
      <c r="K56">
        <v>112.724</v>
      </c>
      <c r="L56" s="2">
        <v>2.1504730721452598</v>
      </c>
      <c r="M56">
        <v>84</v>
      </c>
      <c r="N56" s="2">
        <f t="shared" si="0"/>
        <v>4303.8012615933239</v>
      </c>
      <c r="O56" s="2">
        <f t="shared" si="1"/>
        <v>16889.767908781709</v>
      </c>
      <c r="P56" s="2">
        <f t="shared" si="2"/>
        <v>12585.966647188385</v>
      </c>
      <c r="Q56" s="2">
        <f t="shared" si="3"/>
        <v>10798.449998662372</v>
      </c>
      <c r="R56" s="2">
        <f t="shared" si="4"/>
        <v>2.5090494059348467</v>
      </c>
      <c r="S56">
        <f t="shared" si="5"/>
        <v>1</v>
      </c>
      <c r="T56" s="2">
        <f t="shared" si="6"/>
        <v>1</v>
      </c>
      <c r="U56" s="2">
        <f t="shared" si="7"/>
        <v>6.164414002968976</v>
      </c>
      <c r="V56" s="2">
        <f t="shared" si="8"/>
        <v>9.2466210044534645</v>
      </c>
      <c r="W56" s="2">
        <f t="shared" si="9"/>
        <v>15.41103500742244</v>
      </c>
      <c r="X56" s="2">
        <f t="shared" si="10"/>
        <v>1</v>
      </c>
      <c r="Y56" s="2">
        <f t="shared" si="11"/>
        <v>1</v>
      </c>
      <c r="Z56" s="2">
        <f t="shared" si="12"/>
        <v>1.5</v>
      </c>
      <c r="AA56" s="2">
        <f t="shared" si="13"/>
        <v>2.5</v>
      </c>
      <c r="AB56" s="2">
        <f t="shared" si="14"/>
        <v>1</v>
      </c>
      <c r="AC56" s="2">
        <f t="shared" si="15"/>
        <v>1.5</v>
      </c>
      <c r="AD56" s="2">
        <f t="shared" si="16"/>
        <v>2.5</v>
      </c>
      <c r="AE56" s="2">
        <f t="shared" si="17"/>
        <v>2.5</v>
      </c>
      <c r="AF56" s="2">
        <f t="shared" si="18"/>
        <v>1</v>
      </c>
      <c r="AG56" s="2">
        <f t="shared" si="19"/>
        <v>0</v>
      </c>
      <c r="AH56" s="2">
        <f t="shared" si="21"/>
        <v>10798.449998662374</v>
      </c>
      <c r="AI56">
        <v>10</v>
      </c>
      <c r="AJ56">
        <v>1</v>
      </c>
      <c r="AK56" s="6">
        <f t="shared" si="20"/>
        <v>10799</v>
      </c>
    </row>
    <row r="57" spans="1:37" x14ac:dyDescent="0.25">
      <c r="A57" s="1">
        <v>44403</v>
      </c>
      <c r="B57">
        <v>1</v>
      </c>
      <c r="C57">
        <v>0</v>
      </c>
      <c r="D57">
        <v>1</v>
      </c>
      <c r="E57">
        <v>30</v>
      </c>
      <c r="F57">
        <v>0</v>
      </c>
      <c r="G57">
        <v>38</v>
      </c>
      <c r="H57">
        <v>5021.43</v>
      </c>
      <c r="I57">
        <v>4</v>
      </c>
      <c r="J57">
        <v>-5.9273900000000003E-3</v>
      </c>
      <c r="K57">
        <v>106.79600000000001</v>
      </c>
      <c r="L57" s="2">
        <v>1.92166174852056</v>
      </c>
      <c r="M57">
        <v>84</v>
      </c>
      <c r="N57" s="2">
        <f t="shared" si="0"/>
        <v>3845.8748285501724</v>
      </c>
      <c r="O57" s="2">
        <f t="shared" si="1"/>
        <v>18017.37358263924</v>
      </c>
      <c r="P57" s="2">
        <f t="shared" si="2"/>
        <v>14171.498754089069</v>
      </c>
      <c r="Q57" s="2">
        <f t="shared" si="3"/>
        <v>9649.4899538735972</v>
      </c>
      <c r="R57" s="2">
        <f t="shared" si="4"/>
        <v>2.5090494059348485</v>
      </c>
      <c r="S57">
        <f t="shared" si="5"/>
        <v>1</v>
      </c>
      <c r="T57" s="2">
        <f t="shared" si="6"/>
        <v>1</v>
      </c>
      <c r="U57" s="2">
        <f t="shared" si="7"/>
        <v>6.164414002968976</v>
      </c>
      <c r="V57" s="2">
        <f t="shared" si="8"/>
        <v>9.2466210044534645</v>
      </c>
      <c r="W57" s="2">
        <f t="shared" si="9"/>
        <v>15.41103500742244</v>
      </c>
      <c r="X57" s="2">
        <f t="shared" si="10"/>
        <v>1</v>
      </c>
      <c r="Y57" s="2">
        <f t="shared" si="11"/>
        <v>1</v>
      </c>
      <c r="Z57" s="2">
        <f t="shared" si="12"/>
        <v>1.5</v>
      </c>
      <c r="AA57" s="2">
        <f t="shared" si="13"/>
        <v>2.5</v>
      </c>
      <c r="AB57" s="2">
        <f t="shared" si="14"/>
        <v>1</v>
      </c>
      <c r="AC57" s="2">
        <f t="shared" si="15"/>
        <v>1.5</v>
      </c>
      <c r="AD57" s="2">
        <f t="shared" si="16"/>
        <v>2.5</v>
      </c>
      <c r="AE57" s="2">
        <f t="shared" si="17"/>
        <v>2.5</v>
      </c>
      <c r="AF57" s="2">
        <f t="shared" si="18"/>
        <v>1</v>
      </c>
      <c r="AG57" s="2">
        <f t="shared" si="19"/>
        <v>0</v>
      </c>
      <c r="AH57" s="2">
        <f t="shared" si="21"/>
        <v>9649.4899538735972</v>
      </c>
      <c r="AI57">
        <v>10</v>
      </c>
      <c r="AJ57">
        <v>1</v>
      </c>
      <c r="AK57" s="6">
        <f t="shared" si="20"/>
        <v>9649</v>
      </c>
    </row>
    <row r="58" spans="1:37" x14ac:dyDescent="0.25">
      <c r="A58" s="1">
        <v>44404</v>
      </c>
      <c r="B58">
        <v>1</v>
      </c>
      <c r="C58">
        <v>0</v>
      </c>
      <c r="D58">
        <v>2</v>
      </c>
      <c r="E58">
        <v>30</v>
      </c>
      <c r="F58">
        <v>0</v>
      </c>
      <c r="G58">
        <v>38</v>
      </c>
      <c r="H58">
        <v>5021.43</v>
      </c>
      <c r="I58">
        <v>4</v>
      </c>
      <c r="J58">
        <v>-7.0340999999999997E-3</v>
      </c>
      <c r="K58">
        <v>114.137</v>
      </c>
      <c r="L58" s="2">
        <v>2.1407861194351798</v>
      </c>
      <c r="M58">
        <v>84</v>
      </c>
      <c r="N58" s="2">
        <f t="shared" si="0"/>
        <v>4284.41449510243</v>
      </c>
      <c r="O58" s="2">
        <f t="shared" si="1"/>
        <v>16226.240741530544</v>
      </c>
      <c r="P58" s="2">
        <f t="shared" si="2"/>
        <v>11941.826246428114</v>
      </c>
      <c r="Q58" s="2">
        <f t="shared" si="3"/>
        <v>10749.807643715396</v>
      </c>
      <c r="R58" s="2">
        <f t="shared" si="4"/>
        <v>2.5090494059348463</v>
      </c>
      <c r="S58">
        <f t="shared" si="5"/>
        <v>1</v>
      </c>
      <c r="T58" s="2">
        <f t="shared" si="6"/>
        <v>1</v>
      </c>
      <c r="U58" s="2">
        <f t="shared" si="7"/>
        <v>6.164414002968976</v>
      </c>
      <c r="V58" s="2">
        <f t="shared" si="8"/>
        <v>9.2466210044534645</v>
      </c>
      <c r="W58" s="2">
        <f t="shared" si="9"/>
        <v>15.41103500742244</v>
      </c>
      <c r="X58" s="2">
        <f t="shared" si="10"/>
        <v>1</v>
      </c>
      <c r="Y58" s="2">
        <f t="shared" si="11"/>
        <v>1</v>
      </c>
      <c r="Z58" s="2">
        <f t="shared" si="12"/>
        <v>1.5</v>
      </c>
      <c r="AA58" s="2">
        <f t="shared" si="13"/>
        <v>2.5</v>
      </c>
      <c r="AB58" s="2">
        <f t="shared" si="14"/>
        <v>1</v>
      </c>
      <c r="AC58" s="2">
        <f t="shared" si="15"/>
        <v>1.5</v>
      </c>
      <c r="AD58" s="2">
        <f t="shared" si="16"/>
        <v>2.5</v>
      </c>
      <c r="AE58" s="2">
        <f t="shared" si="17"/>
        <v>2.5</v>
      </c>
      <c r="AF58" s="2">
        <f t="shared" si="18"/>
        <v>1</v>
      </c>
      <c r="AG58" s="2">
        <f t="shared" si="19"/>
        <v>0</v>
      </c>
      <c r="AH58" s="2">
        <f t="shared" si="21"/>
        <v>10749.807643715396</v>
      </c>
      <c r="AI58">
        <v>10</v>
      </c>
      <c r="AJ58">
        <v>1</v>
      </c>
      <c r="AK58" s="6">
        <f t="shared" si="20"/>
        <v>10749</v>
      </c>
    </row>
    <row r="59" spans="1:37" x14ac:dyDescent="0.25">
      <c r="A59" s="1">
        <v>44405</v>
      </c>
      <c r="B59">
        <v>1</v>
      </c>
      <c r="C59">
        <v>0</v>
      </c>
      <c r="D59">
        <v>3</v>
      </c>
      <c r="E59">
        <v>30</v>
      </c>
      <c r="F59">
        <v>0</v>
      </c>
      <c r="G59">
        <v>38</v>
      </c>
      <c r="H59">
        <v>5021.43</v>
      </c>
      <c r="I59">
        <v>4</v>
      </c>
      <c r="J59">
        <v>-7.1020600000000003E-3</v>
      </c>
      <c r="K59">
        <v>114.256</v>
      </c>
      <c r="L59" s="2">
        <v>2.1286731132596799</v>
      </c>
      <c r="M59">
        <v>84</v>
      </c>
      <c r="N59" s="2">
        <f t="shared" si="0"/>
        <v>4260.1724006837449</v>
      </c>
      <c r="O59" s="2">
        <f t="shared" si="1"/>
        <v>16087.726659588907</v>
      </c>
      <c r="P59" s="2">
        <f t="shared" si="2"/>
        <v>11827.554258905162</v>
      </c>
      <c r="Q59" s="2">
        <f t="shared" si="3"/>
        <v>10688.983031115555</v>
      </c>
      <c r="R59" s="2">
        <f t="shared" si="4"/>
        <v>2.5090494059348409</v>
      </c>
      <c r="S59">
        <f t="shared" si="5"/>
        <v>1</v>
      </c>
      <c r="T59" s="2">
        <f t="shared" si="6"/>
        <v>1</v>
      </c>
      <c r="U59" s="2">
        <f t="shared" si="7"/>
        <v>6.164414002968976</v>
      </c>
      <c r="V59" s="2">
        <f t="shared" si="8"/>
        <v>9.2466210044534645</v>
      </c>
      <c r="W59" s="2">
        <f t="shared" si="9"/>
        <v>15.41103500742244</v>
      </c>
      <c r="X59" s="2">
        <f t="shared" si="10"/>
        <v>1</v>
      </c>
      <c r="Y59" s="2">
        <f t="shared" si="11"/>
        <v>1</v>
      </c>
      <c r="Z59" s="2">
        <f t="shared" si="12"/>
        <v>1.5</v>
      </c>
      <c r="AA59" s="2">
        <f t="shared" si="13"/>
        <v>2.5</v>
      </c>
      <c r="AB59" s="2">
        <f t="shared" si="14"/>
        <v>1</v>
      </c>
      <c r="AC59" s="2">
        <f t="shared" si="15"/>
        <v>1.5</v>
      </c>
      <c r="AD59" s="2">
        <f t="shared" si="16"/>
        <v>2.5</v>
      </c>
      <c r="AE59" s="2">
        <f t="shared" si="17"/>
        <v>2.5</v>
      </c>
      <c r="AF59" s="2">
        <f t="shared" si="18"/>
        <v>1</v>
      </c>
      <c r="AG59" s="2">
        <f t="shared" si="19"/>
        <v>0</v>
      </c>
      <c r="AH59" s="2">
        <f t="shared" si="21"/>
        <v>10688.983031115555</v>
      </c>
      <c r="AI59">
        <v>10</v>
      </c>
      <c r="AJ59">
        <v>1</v>
      </c>
      <c r="AK59" s="6">
        <f t="shared" si="20"/>
        <v>10689</v>
      </c>
    </row>
    <row r="60" spans="1:37" x14ac:dyDescent="0.25">
      <c r="A60" s="1">
        <v>44406</v>
      </c>
      <c r="B60">
        <v>1</v>
      </c>
      <c r="C60">
        <v>0</v>
      </c>
      <c r="D60">
        <v>4</v>
      </c>
      <c r="E60">
        <v>30</v>
      </c>
      <c r="F60">
        <v>0</v>
      </c>
      <c r="G60">
        <v>38</v>
      </c>
      <c r="H60">
        <v>5021.43</v>
      </c>
      <c r="I60">
        <v>4</v>
      </c>
      <c r="J60">
        <v>-5.2946399999999998E-3</v>
      </c>
      <c r="K60">
        <v>105.014</v>
      </c>
      <c r="L60" s="2">
        <v>1.9831432762001999</v>
      </c>
      <c r="M60">
        <v>84</v>
      </c>
      <c r="N60" s="2">
        <f t="shared" si="0"/>
        <v>3968.9195110526866</v>
      </c>
      <c r="O60" s="2">
        <f t="shared" si="1"/>
        <v>19834.020821056765</v>
      </c>
      <c r="P60" s="2">
        <f t="shared" si="2"/>
        <v>15865.101310004078</v>
      </c>
      <c r="Q60" s="2">
        <f t="shared" si="3"/>
        <v>9958.2151414099699</v>
      </c>
      <c r="R60" s="2">
        <f t="shared" si="4"/>
        <v>2.5090494059348476</v>
      </c>
      <c r="S60">
        <f t="shared" si="5"/>
        <v>1</v>
      </c>
      <c r="T60" s="2">
        <f t="shared" si="6"/>
        <v>1</v>
      </c>
      <c r="U60" s="2">
        <f t="shared" si="7"/>
        <v>6.164414002968976</v>
      </c>
      <c r="V60" s="2">
        <f t="shared" si="8"/>
        <v>9.2466210044534645</v>
      </c>
      <c r="W60" s="2">
        <f t="shared" si="9"/>
        <v>15.41103500742244</v>
      </c>
      <c r="X60" s="2">
        <f t="shared" si="10"/>
        <v>1</v>
      </c>
      <c r="Y60" s="2">
        <f t="shared" si="11"/>
        <v>1</v>
      </c>
      <c r="Z60" s="2">
        <f t="shared" si="12"/>
        <v>1.5</v>
      </c>
      <c r="AA60" s="2">
        <f t="shared" si="13"/>
        <v>2.5</v>
      </c>
      <c r="AB60" s="2">
        <f t="shared" si="14"/>
        <v>1</v>
      </c>
      <c r="AC60" s="2">
        <f t="shared" si="15"/>
        <v>1.5</v>
      </c>
      <c r="AD60" s="2">
        <f t="shared" si="16"/>
        <v>2.5</v>
      </c>
      <c r="AE60" s="2">
        <f t="shared" si="17"/>
        <v>2.5</v>
      </c>
      <c r="AF60" s="2">
        <f t="shared" si="18"/>
        <v>1</v>
      </c>
      <c r="AG60" s="2">
        <f t="shared" si="19"/>
        <v>0</v>
      </c>
      <c r="AH60" s="2">
        <f t="shared" si="21"/>
        <v>9958.2151414099699</v>
      </c>
      <c r="AI60">
        <v>10</v>
      </c>
      <c r="AJ60">
        <v>1</v>
      </c>
      <c r="AK60" s="6">
        <f t="shared" si="20"/>
        <v>9959</v>
      </c>
    </row>
    <row r="61" spans="1:37" x14ac:dyDescent="0.25">
      <c r="A61" s="1">
        <v>44407</v>
      </c>
      <c r="B61">
        <v>1</v>
      </c>
      <c r="C61">
        <v>0</v>
      </c>
      <c r="D61">
        <v>5</v>
      </c>
      <c r="E61">
        <v>30</v>
      </c>
      <c r="F61">
        <v>0</v>
      </c>
      <c r="G61">
        <v>38</v>
      </c>
      <c r="H61">
        <v>5021.43</v>
      </c>
      <c r="I61">
        <v>4</v>
      </c>
      <c r="J61">
        <v>-6.4035999999999997E-3</v>
      </c>
      <c r="K61">
        <v>108.51</v>
      </c>
      <c r="L61" s="2">
        <v>1.9124976735949699</v>
      </c>
      <c r="M61">
        <v>84</v>
      </c>
      <c r="N61" s="2">
        <f t="shared" si="0"/>
        <v>3827.5345118370924</v>
      </c>
      <c r="O61" s="2">
        <f t="shared" si="1"/>
        <v>16945.155849834471</v>
      </c>
      <c r="P61" s="2">
        <f t="shared" si="2"/>
        <v>13117.621337997378</v>
      </c>
      <c r="Q61" s="2">
        <f t="shared" si="3"/>
        <v>9603.4731931199894</v>
      </c>
      <c r="R61" s="2">
        <f t="shared" si="4"/>
        <v>2.5090494059348489</v>
      </c>
      <c r="S61">
        <f t="shared" si="5"/>
        <v>1</v>
      </c>
      <c r="T61" s="2">
        <f t="shared" si="6"/>
        <v>1</v>
      </c>
      <c r="U61" s="2">
        <f t="shared" si="7"/>
        <v>6.164414002968976</v>
      </c>
      <c r="V61" s="2">
        <f t="shared" si="8"/>
        <v>9.2466210044534645</v>
      </c>
      <c r="W61" s="2">
        <f t="shared" si="9"/>
        <v>15.41103500742244</v>
      </c>
      <c r="X61" s="2">
        <f t="shared" si="10"/>
        <v>1</v>
      </c>
      <c r="Y61" s="2">
        <f t="shared" si="11"/>
        <v>1</v>
      </c>
      <c r="Z61" s="2">
        <f t="shared" si="12"/>
        <v>1.5</v>
      </c>
      <c r="AA61" s="2">
        <f t="shared" si="13"/>
        <v>2.5</v>
      </c>
      <c r="AB61" s="2">
        <f t="shared" si="14"/>
        <v>1</v>
      </c>
      <c r="AC61" s="2">
        <f t="shared" si="15"/>
        <v>1.5</v>
      </c>
      <c r="AD61" s="2">
        <f t="shared" si="16"/>
        <v>2.5</v>
      </c>
      <c r="AE61" s="2">
        <f t="shared" si="17"/>
        <v>2.5</v>
      </c>
      <c r="AF61" s="2">
        <f t="shared" si="18"/>
        <v>1</v>
      </c>
      <c r="AG61" s="2">
        <f t="shared" si="19"/>
        <v>0</v>
      </c>
      <c r="AH61" s="2">
        <f t="shared" si="21"/>
        <v>9603.4731931199894</v>
      </c>
      <c r="AI61">
        <v>10</v>
      </c>
      <c r="AJ61">
        <v>1</v>
      </c>
      <c r="AK61" s="6">
        <f t="shared" si="20"/>
        <v>9599</v>
      </c>
    </row>
    <row r="62" spans="1:37" x14ac:dyDescent="0.25">
      <c r="A62" s="1">
        <v>44408</v>
      </c>
      <c r="B62">
        <v>1</v>
      </c>
      <c r="C62">
        <v>0</v>
      </c>
      <c r="D62">
        <v>6</v>
      </c>
      <c r="E62">
        <v>30</v>
      </c>
      <c r="F62">
        <v>0</v>
      </c>
      <c r="G62">
        <v>38</v>
      </c>
      <c r="H62">
        <v>5021.43</v>
      </c>
      <c r="I62">
        <v>4</v>
      </c>
      <c r="J62">
        <v>-6.7185400000000003E-3</v>
      </c>
      <c r="K62">
        <v>97.445999999999998</v>
      </c>
      <c r="L62" s="2">
        <v>1</v>
      </c>
      <c r="M62">
        <v>84</v>
      </c>
      <c r="N62" s="2">
        <f t="shared" si="0"/>
        <v>2001.3276694043643</v>
      </c>
      <c r="O62" s="2">
        <f t="shared" si="1"/>
        <v>14504.044033376298</v>
      </c>
      <c r="P62" s="2">
        <f t="shared" si="2"/>
        <v>12502.716363971933</v>
      </c>
      <c r="Q62" s="2">
        <f t="shared" si="3"/>
        <v>5021.43</v>
      </c>
      <c r="R62" s="2">
        <f t="shared" si="4"/>
        <v>2.5090494059348512</v>
      </c>
      <c r="S62">
        <f t="shared" si="5"/>
        <v>1</v>
      </c>
      <c r="T62" s="2">
        <f t="shared" si="6"/>
        <v>1</v>
      </c>
      <c r="U62" s="2">
        <f t="shared" si="7"/>
        <v>6.164414002968976</v>
      </c>
      <c r="V62" s="2">
        <f t="shared" si="8"/>
        <v>9.2466210044534645</v>
      </c>
      <c r="W62" s="2">
        <f t="shared" si="9"/>
        <v>15.41103500742244</v>
      </c>
      <c r="X62" s="2">
        <f t="shared" si="10"/>
        <v>1</v>
      </c>
      <c r="Y62" s="2">
        <f t="shared" si="11"/>
        <v>1</v>
      </c>
      <c r="Z62" s="2">
        <f t="shared" si="12"/>
        <v>1.5</v>
      </c>
      <c r="AA62" s="2">
        <f t="shared" si="13"/>
        <v>2.5</v>
      </c>
      <c r="AB62" s="2">
        <f t="shared" si="14"/>
        <v>1</v>
      </c>
      <c r="AC62" s="2">
        <f t="shared" si="15"/>
        <v>1.5</v>
      </c>
      <c r="AD62" s="2">
        <f t="shared" si="16"/>
        <v>2.5</v>
      </c>
      <c r="AE62" s="2">
        <f t="shared" si="17"/>
        <v>2.5</v>
      </c>
      <c r="AF62" s="2">
        <f t="shared" si="18"/>
        <v>1</v>
      </c>
      <c r="AG62" s="2">
        <f t="shared" si="19"/>
        <v>0</v>
      </c>
      <c r="AH62" s="2">
        <f t="shared" si="21"/>
        <v>5021.43</v>
      </c>
      <c r="AI62">
        <v>10</v>
      </c>
      <c r="AJ62">
        <v>1</v>
      </c>
      <c r="AK62" s="6">
        <f t="shared" si="20"/>
        <v>5019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Kulkarni</dc:creator>
  <cp:lastModifiedBy>Sameer Kulkarni</cp:lastModifiedBy>
  <dcterms:created xsi:type="dcterms:W3CDTF">2021-03-22T11:18:47Z</dcterms:created>
  <dcterms:modified xsi:type="dcterms:W3CDTF">2021-03-22T11:18:48Z</dcterms:modified>
</cp:coreProperties>
</file>