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M:\UT\proEME data\Data Publication\To publish\Raw Data NL survey\"/>
    </mc:Choice>
  </mc:AlternateContent>
  <xr:revisionPtr revIDLastSave="0" documentId="13_ncr:1_{4DB01F20-AA07-4872-9153-C3AB3C06429F}" xr6:coauthVersionLast="47" xr6:coauthVersionMax="47" xr10:uidLastSave="{00000000-0000-0000-0000-000000000000}"/>
  <bookViews>
    <workbookView xWindow="-25320" yWindow="2190" windowWidth="25440" windowHeight="15390" activeTab="1" xr2:uid="{00000000-000D-0000-FFFF-FFFF00000000}"/>
  </bookViews>
  <sheets>
    <sheet name=" weighting specification" sheetId="1" r:id="rId1"/>
    <sheet name=" Variables before and after wei" sheetId="2" r:id="rId2"/>
  </sheets>
  <externalReferences>
    <externalReference r:id="rId3"/>
  </externalReferences>
  <definedNames>
    <definedName name="firstSheet">[1]Weegspecificatie!$A$1:$B$1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2" l="1"/>
  <c r="A1" i="2"/>
  <c r="AD73" i="2" l="1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72" i="2"/>
  <c r="AD66" i="2" l="1"/>
  <c r="W66" i="2"/>
  <c r="AD65" i="2"/>
  <c r="W65" i="2"/>
  <c r="AD64" i="2"/>
  <c r="W64" i="2"/>
  <c r="AD52" i="2"/>
  <c r="W52" i="2"/>
  <c r="AD51" i="2"/>
  <c r="W51" i="2"/>
  <c r="AD50" i="2"/>
  <c r="W50" i="2"/>
  <c r="AD49" i="2"/>
  <c r="W49" i="2"/>
  <c r="AD48" i="2"/>
  <c r="W48" i="2"/>
  <c r="AD47" i="2"/>
  <c r="W47" i="2"/>
  <c r="AD46" i="2"/>
  <c r="W46" i="2"/>
  <c r="AD45" i="2"/>
  <c r="W45" i="2"/>
  <c r="AD44" i="2"/>
  <c r="W44" i="2"/>
  <c r="AD34" i="2"/>
  <c r="W34" i="2"/>
  <c r="AD33" i="2"/>
  <c r="W33" i="2"/>
  <c r="AD32" i="2"/>
  <c r="W32" i="2"/>
  <c r="AD31" i="2"/>
  <c r="W31" i="2"/>
  <c r="AD30" i="2"/>
  <c r="W30" i="2"/>
  <c r="AD29" i="2"/>
  <c r="W29" i="2"/>
  <c r="AD28" i="2"/>
  <c r="W28" i="2"/>
  <c r="AD21" i="2"/>
  <c r="W21" i="2"/>
  <c r="AD20" i="2"/>
  <c r="W20" i="2"/>
  <c r="AD19" i="2"/>
  <c r="W19" i="2"/>
  <c r="AD18" i="2"/>
  <c r="W18" i="2"/>
  <c r="AD9" i="2"/>
  <c r="W9" i="2"/>
  <c r="AD8" i="2"/>
  <c r="W8" i="2"/>
  <c r="AD7" i="2"/>
  <c r="W7" i="2"/>
  <c r="AD6" i="2"/>
  <c r="W6" i="2"/>
  <c r="AD5" i="2"/>
  <c r="W5" i="2"/>
  <c r="AD4" i="2"/>
  <c r="W4" i="2"/>
  <c r="AD2" i="2"/>
  <c r="W2" i="2"/>
  <c r="N1" i="2"/>
</calcChain>
</file>

<file path=xl/sharedStrings.xml><?xml version="1.0" encoding="utf-8"?>
<sst xmlns="http://schemas.openxmlformats.org/spreadsheetml/2006/main" count="1545" uniqueCount="87">
  <si>
    <t/>
  </si>
  <si>
    <t/>
  </si>
  <si>
    <t>weighing specification</t>
  </si>
  <si>
    <t>B5092 UT Electric car wb04_input automatic weighing_126813.xls</t>
  </si>
  <si>
    <t>Weighted by:</t>
  </si>
  <si>
    <t>Weighing type:</t>
  </si>
  <si>
    <t>Prop weighting</t>
  </si>
  <si>
    <t/>
  </si>
  <si>
    <t>age</t>
  </si>
  <si>
    <t>training_completed</t>
  </si>
  <si>
    <t>nielsen6</t>
  </si>
  <si>
    <t>mentality</t>
  </si>
  <si>
    <t>Sex</t>
  </si>
  <si>
    <t>Minimum in maximum weighting factor in wgprop:</t>
  </si>
  <si>
    <t>0.20 -- 3.51</t>
  </si>
  <si>
    <t>Efficient wgprop:</t>
  </si>
  <si>
    <t>N before weighting: 1553.00 -- N after weighting (NEB): 1201.78 -- Efficiency: 77.38%</t>
  </si>
  <si>
    <t>Comments:</t>
  </si>
  <si>
    <t>File</t>
  </si>
  <si>
    <t>tags</t>
  </si>
  <si>
    <t>frequency</t>
  </si>
  <si>
    <t>percentage</t>
  </si>
  <si>
    <t>Valid Percent</t>
  </si>
  <si>
    <t>Cumulative Percent</t>
  </si>
  <si>
    <t>File wgpropException</t>
  </si>
  <si>
    <t>Tags wgpropException</t>
  </si>
  <si>
    <t>Frequency wgpropException</t>
  </si>
  <si>
    <t>Percent wgpropException</t>
  </si>
  <si>
    <t>Valid Percent wgpropException</t>
  </si>
  <si>
    <t>Cumulative Percent wgpropException</t>
  </si>
  <si>
    <t>Tags wgprop</t>
  </si>
  <si>
    <t>Frequency wgprop</t>
  </si>
  <si>
    <t>Percent wgprop</t>
  </si>
  <si>
    <t>Valid Percent wgprop</t>
  </si>
  <si>
    <t>Cumulative Percent wgprop</t>
  </si>
  <si>
    <t>calibration file</t>
  </si>
  <si>
    <t>18 to 29</t>
  </si>
  <si>
    <t>30 to 39</t>
  </si>
  <si>
    <t>40 to 49</t>
  </si>
  <si>
    <t>50 to 59</t>
  </si>
  <si>
    <t>60 to 70</t>
  </si>
  <si>
    <t>Total</t>
  </si>
  <si>
    <t>stab proof</t>
  </si>
  <si>
    <t>High</t>
  </si>
  <si>
    <t>Middle</t>
  </si>
  <si>
    <t>low</t>
  </si>
  <si>
    <t>3 large twine</t>
  </si>
  <si>
    <t>West</t>
  </si>
  <si>
    <t>North</t>
  </si>
  <si>
    <t>ost</t>
  </si>
  <si>
    <t>south</t>
  </si>
  <si>
    <t>suburbs</t>
  </si>
  <si>
    <t>contemporary citizen</t>
  </si>
  <si>
    <t>upward mobile</t>
  </si>
  <si>
    <t>Post-materialists</t>
  </si>
  <si>
    <t>New Conservatives</t>
  </si>
  <si>
    <t>traditional burger</t>
  </si>
  <si>
    <t>Cosmopolitans</t>
  </si>
  <si>
    <t>postmodern hedonist</t>
  </si>
  <si>
    <t>Convenience oriented</t>
  </si>
  <si>
    <t>man</t>
  </si>
  <si>
    <t>Woman</t>
  </si>
  <si>
    <t>Voting behavior 2017</t>
  </si>
  <si>
    <t>1 VVD</t>
  </si>
  <si>
    <t>2 Labor Party</t>
  </si>
  <si>
    <t>3 MVP</t>
  </si>
  <si>
    <t>4 sp</t>
  </si>
  <si>
    <t>5 Tbsp</t>
  </si>
  <si>
    <t>6 D66</t>
  </si>
  <si>
    <t>7 Christian Union</t>
  </si>
  <si>
    <t>8 Green Links</t>
  </si>
  <si>
    <t>9 GPS</t>
  </si>
  <si>
    <t>10 PVD</t>
  </si>
  <si>
    <t>11 50 Plus</t>
  </si>
  <si>
    <t>12 Other political party</t>
  </si>
  <si>
    <t>13 White voice</t>
  </si>
  <si>
    <t>14 Not gestured</t>
  </si>
  <si>
    <t>99999997 Don't know</t>
  </si>
  <si>
    <t>Jeroen Bruin</t>
  </si>
  <si>
    <t>Representatives for:</t>
  </si>
  <si>
    <t>18-70 NL</t>
  </si>
  <si>
    <t>education_completed</t>
  </si>
  <si>
    <t>region</t>
  </si>
  <si>
    <t>3 large municipalities</t>
  </si>
  <si>
    <t>With RIM weighting on Voting Behavior and correction on Mentality</t>
  </si>
  <si>
    <t>Weighting variable: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</si>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</sst>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€&quot;\ * #,##0_ ;_ &quot;€&quot;\ * \-#,##0_ ;_ &quot;€&quot;\ * &quot;-&quot;_ ;_ @_ "/>
    <numFmt numFmtId="165" formatCode="_ * #,##0_ ;_ * \-#,##0_ ;_ * &quot;-&quot;_ ;_ @_ "/>
    <numFmt numFmtId="166" formatCode="_ &quot;€&quot;\ * #,##0.00_ ;_ &quot;€&quot;\ * \-#,##0.00_ ;_ &quot;€&quot;\ * &quot;-&quot;??_ ;_ @_ "/>
    <numFmt numFmtId="167" formatCode="_ * #,##0.00_ ;_ * \-#,##0.00_ ;_ * &quot;-&quot;??_ ;_ @_ "/>
    <numFmt numFmtId="168" formatCode="#0.0"/>
    <numFmt numFmtId="169" formatCode="#0"/>
    <numFmt numFmtId="170" formatCode="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6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04B4C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">
    <xf numFmtId="0" fontId="0" fillId="0" borderId="0" xfId="0"/>
    <xf numFmtId="0" fontId="1" fillId="5" borderId="2" xfId="0" applyFont="1" applyFill="1" applyBorder="1" applyAlignment="1">
      <alignment horizontal="left"/>
    </xf>
    <xf numFmtId="168" fontId="0" fillId="0" borderId="0" xfId="0" applyNumberFormat="1"/>
    <xf numFmtId="169" fontId="0" fillId="0" borderId="0" xfId="0" applyNumberFormat="1"/>
    <xf numFmtId="0" fontId="3" fillId="3" borderId="0" xfId="0" applyFont="1" applyFill="1"/>
    <xf numFmtId="0" fontId="0" fillId="3" borderId="0" xfId="0" applyFill="1"/>
    <xf numFmtId="168" fontId="3" fillId="3" borderId="0" xfId="0" applyNumberFormat="1" applyFont="1" applyFill="1"/>
    <xf numFmtId="0" fontId="0" fillId="0" borderId="1" xfId="0" applyBorder="1"/>
    <xf numFmtId="0" fontId="0" fillId="3" borderId="1" xfId="0" applyFill="1" applyBorder="1"/>
    <xf numFmtId="168" fontId="0" fillId="0" borderId="1" xfId="0" applyNumberFormat="1" applyBorder="1"/>
    <xf numFmtId="0" fontId="0" fillId="4" borderId="2" xfId="0" applyFill="1" applyBorder="1"/>
    <xf numFmtId="0" fontId="2" fillId="2" borderId="2" xfId="0" applyFont="1" applyFill="1" applyBorder="1" applyAlignment="1">
      <alignment horizontal="left"/>
    </xf>
    <xf numFmtId="0" fontId="0" fillId="3" borderId="3" xfId="0" applyFill="1" applyBorder="1"/>
    <xf numFmtId="0" fontId="0" fillId="0" borderId="3" xfId="0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0" xfId="0" applyNumberFormat="1"/>
    <xf numFmtId="170" fontId="0" fillId="0" borderId="3" xfId="0" applyNumberFormat="1" applyBorder="1"/>
    <xf numFmtId="0" fontId="1" fillId="5" borderId="2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0" fillId="3" borderId="0" xfId="0" applyFill="1"/>
    <xf numFmtId="169" fontId="0" fillId="0" borderId="0" xfId="0" applyNumberFormat="1"/>
    <xf numFmtId="168" fontId="0" fillId="0" borderId="0" xfId="0" applyNumberFormat="1"/>
    <xf numFmtId="0" fontId="0" fillId="0" borderId="0" xfId="0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6"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  <dxf>
      <font>
        <b/>
        <color rgb="FFFF0000"/>
      </font>
    </dxf>
    <dxf>
      <font>
        <b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egspecificati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gspecificati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3" sqref="A13"/>
    </sheetView>
  </sheetViews>
  <sheetFormatPr defaultRowHeight="12.75" x14ac:dyDescent="0.2"/>
  <cols>
    <col min="1" max="1" width="43.28515625" customWidth="1"/>
    <col min="2" max="2" width="70.85546875" bestFit="1" customWidth="1"/>
  </cols>
  <sheetData>
    <row r="1" spans="1:2" x14ac:dyDescent="0.2">
      <c r="A1" t="s">
        <v>0</v>
      </c>
      <c r="B1" s="10" t="s">
        <v>1</v>
      </c>
    </row>
    <row r="2" spans="1:2" x14ac:dyDescent="0.2">
      <c r="A2" s="11" t="s">
        <v>2</v>
      </c>
      <c r="B2" s="11" t="s">
        <v>3</v>
      </c>
    </row>
    <row r="3" spans="1:2" x14ac:dyDescent="0.2">
      <c r="A3" s="1" t="s">
        <v>4</v>
      </c>
      <c r="B3" s="10" t="s">
        <v>78</v>
      </c>
    </row>
    <row r="4" spans="1:2" x14ac:dyDescent="0.2">
      <c r="A4" s="1" t="s">
        <v>79</v>
      </c>
      <c r="B4" s="10" t="s">
        <v>80</v>
      </c>
    </row>
    <row r="5" spans="1:2" x14ac:dyDescent="0.2">
      <c r="A5" s="1" t="s">
        <v>5</v>
      </c>
      <c r="B5" s="10" t="s">
        <v>6</v>
      </c>
    </row>
    <row r="6" spans="1:2" x14ac:dyDescent="0.2">
      <c r="A6" s="18" t="s">
        <v>85</v>
      </c>
      <c r="B6" s="10" t="s">
        <v>7</v>
      </c>
    </row>
    <row r="7" spans="1:2" x14ac:dyDescent="0.2">
      <c r="A7" s="18"/>
      <c r="B7" s="10" t="s">
        <v>8</v>
      </c>
    </row>
    <row r="8" spans="1:2" x14ac:dyDescent="0.2">
      <c r="A8" s="18"/>
      <c r="B8" s="10" t="s">
        <v>81</v>
      </c>
    </row>
    <row r="9" spans="1:2" x14ac:dyDescent="0.2">
      <c r="A9" s="18"/>
      <c r="B9" s="10" t="s">
        <v>82</v>
      </c>
    </row>
    <row r="10" spans="1:2" x14ac:dyDescent="0.2">
      <c r="A10" s="18"/>
      <c r="B10" s="10" t="s">
        <v>11</v>
      </c>
    </row>
    <row r="11" spans="1:2" x14ac:dyDescent="0.2">
      <c r="A11" s="18"/>
      <c r="B11" s="10" t="s">
        <v>12</v>
      </c>
    </row>
    <row r="12" spans="1:2" x14ac:dyDescent="0.2">
      <c r="A12" s="18"/>
      <c r="B12" s="10" t="s">
        <v>0</v>
      </c>
    </row>
    <row r="13" spans="1:2" x14ac:dyDescent="0.2">
      <c r="A13" s="1" t="s">
        <v>13</v>
      </c>
      <c r="B13" s="10" t="s">
        <v>14</v>
      </c>
    </row>
    <row r="14" spans="1:2" x14ac:dyDescent="0.2">
      <c r="A14" s="1" t="s">
        <v>15</v>
      </c>
      <c r="B14" s="10" t="s">
        <v>16</v>
      </c>
    </row>
    <row r="15" spans="1:2" x14ac:dyDescent="0.2">
      <c r="A15" s="1" t="s">
        <v>17</v>
      </c>
      <c r="B15" s="10" t="s">
        <v>84</v>
      </c>
    </row>
  </sheetData>
  <mergeCells count="1">
    <mergeCell ref="A6:A12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1"/>
  <sheetViews>
    <sheetView tabSelected="1" workbookViewId="0">
      <selection activeCell="C32" sqref="C32"/>
    </sheetView>
  </sheetViews>
  <sheetFormatPr defaultRowHeight="12.75" x14ac:dyDescent="0.2"/>
  <cols>
    <col min="1" max="1" width="28.42578125" customWidth="1"/>
    <col min="2" max="2" width="8.5703125" hidden="1" customWidth="1"/>
    <col min="3" max="3" width="21.85546875" customWidth="1"/>
    <col min="4" max="4" width="10" customWidth="1"/>
    <col min="5" max="5" width="7.7109375" hidden="1" customWidth="1"/>
    <col min="6" max="6" width="12.42578125" customWidth="1"/>
    <col min="7" max="7" width="17.28515625" hidden="1" customWidth="1"/>
    <col min="8" max="10" width="8.5703125" hidden="1" customWidth="1"/>
    <col min="11" max="11" width="8.5703125" customWidth="1"/>
    <col min="12" max="12" width="24.85546875" hidden="1" customWidth="1"/>
    <col min="13" max="13" width="25.28515625" hidden="1" customWidth="1"/>
    <col min="14" max="14" width="23.42578125" hidden="1" customWidth="1"/>
    <col min="15" max="15" width="26.7109375" hidden="1" customWidth="1"/>
    <col min="16" max="16" width="24.42578125" hidden="1" customWidth="1"/>
    <col min="17" max="17" width="29.140625" hidden="1" customWidth="1"/>
    <col min="18" max="18" width="34" hidden="1" customWidth="1"/>
    <col min="19" max="22" width="25.28515625" hidden="1" customWidth="1"/>
    <col min="23" max="23" width="14.5703125" hidden="1" customWidth="1"/>
    <col min="24" max="24" width="15" hidden="1" customWidth="1"/>
    <col min="25" max="25" width="21.85546875" customWidth="1"/>
    <col min="26" max="26" width="16.42578125" customWidth="1"/>
    <col min="27" max="27" width="14.140625" hidden="1" customWidth="1"/>
    <col min="28" max="28" width="18.85546875" customWidth="1"/>
    <col min="29" max="29" width="23.7109375" hidden="1" customWidth="1"/>
    <col min="30" max="30" width="13.7109375" customWidth="1"/>
    <col min="31" max="33" width="15" hidden="1" customWidth="1"/>
  </cols>
  <sheetData>
    <row r="1" spans="1:33" ht="20.25" x14ac:dyDescent="0.3">
      <c r="A1" s="19" t="str">
        <f>CONCATENATE("Before weighting")</f>
        <v>Before weighting</v>
      </c>
      <c r="B1" s="20"/>
      <c r="C1" s="20"/>
      <c r="D1" s="23"/>
      <c r="E1" s="23"/>
      <c r="F1" s="23"/>
      <c r="G1" s="23"/>
      <c r="H1" s="23"/>
      <c r="I1" s="23"/>
      <c r="J1" s="23"/>
      <c r="K1" s="23"/>
      <c r="N1" s="19" t="str">
        <f>CONCATENATE("Na weging wgpropUitzondering")</f>
        <v>Na weging wgpropUitzondering</v>
      </c>
      <c r="O1" s="23"/>
      <c r="P1" s="23"/>
      <c r="Q1" s="23"/>
      <c r="R1" s="23"/>
      <c r="S1" s="23"/>
      <c r="T1" s="23"/>
      <c r="U1" s="23"/>
      <c r="V1" s="23"/>
      <c r="W1" s="20"/>
      <c r="Y1" s="19" t="str">
        <f>CONCATENATE("After Prop weighting")</f>
        <v>After Prop weighting</v>
      </c>
      <c r="Z1" s="23"/>
      <c r="AA1" s="23"/>
      <c r="AB1" s="23"/>
      <c r="AC1" s="23"/>
      <c r="AD1" s="23"/>
      <c r="AE1" s="23"/>
      <c r="AF1" s="23"/>
      <c r="AG1" s="23"/>
    </row>
    <row r="2" spans="1:33" x14ac:dyDescent="0.2">
      <c r="A2" s="4" t="s">
        <v>18</v>
      </c>
      <c r="B2" s="4" t="s">
        <v>7</v>
      </c>
      <c r="C2" s="4" t="s">
        <v>19</v>
      </c>
      <c r="D2" s="4" t="s">
        <v>20</v>
      </c>
      <c r="E2" s="4" t="s">
        <v>21</v>
      </c>
      <c r="F2" s="6" t="s">
        <v>22</v>
      </c>
      <c r="G2" s="4" t="s">
        <v>23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24</v>
      </c>
      <c r="M2" s="4" t="s">
        <v>7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7</v>
      </c>
      <c r="T2" s="4" t="s">
        <v>7</v>
      </c>
      <c r="U2" s="4" t="s">
        <v>7</v>
      </c>
      <c r="V2" s="4" t="s">
        <v>7</v>
      </c>
      <c r="W2" s="4" t="str">
        <f>CONCATENATE("Afwijking wgpropUitzondering")</f>
        <v>Afwijking wgpropUitzondering</v>
      </c>
      <c r="X2" s="4" t="s">
        <v>7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34</v>
      </c>
      <c r="AD2" s="4" t="str">
        <f>CONCATENATE("Afwijking wgProp")</f>
        <v>Afwijking wgProp</v>
      </c>
      <c r="AE2" s="4" t="s">
        <v>7</v>
      </c>
      <c r="AF2" s="4" t="s">
        <v>7</v>
      </c>
      <c r="AG2" s="4" t="s">
        <v>7</v>
      </c>
    </row>
    <row r="3" spans="1:33" ht="20.25" x14ac:dyDescent="0.3">
      <c r="A3" s="19" t="s">
        <v>8</v>
      </c>
      <c r="B3" s="20"/>
      <c r="C3" s="20"/>
      <c r="D3" s="21"/>
      <c r="E3" s="22"/>
      <c r="F3" s="22"/>
      <c r="G3" s="22"/>
      <c r="H3" s="22"/>
      <c r="I3" s="22"/>
      <c r="J3" s="22"/>
      <c r="K3" s="22"/>
      <c r="L3" s="2" t="s">
        <v>7</v>
      </c>
      <c r="M3" s="2" t="s">
        <v>7</v>
      </c>
      <c r="N3" s="19" t="s">
        <v>8</v>
      </c>
      <c r="O3" s="21"/>
      <c r="P3" s="22"/>
      <c r="Q3" s="22"/>
      <c r="R3" s="22"/>
      <c r="S3" s="22"/>
      <c r="T3" s="22"/>
      <c r="U3" s="22"/>
      <c r="V3" s="22"/>
      <c r="W3" s="20"/>
      <c r="X3" s="2" t="s">
        <v>7</v>
      </c>
      <c r="Y3" s="19" t="s">
        <v>8</v>
      </c>
      <c r="Z3" s="21"/>
      <c r="AA3" s="22"/>
      <c r="AB3" s="22"/>
      <c r="AC3" s="22"/>
      <c r="AD3" s="22"/>
      <c r="AE3" s="22"/>
      <c r="AF3" s="22"/>
      <c r="AG3" s="22"/>
    </row>
    <row r="4" spans="1:33" x14ac:dyDescent="0.2">
      <c r="A4" s="5" t="s">
        <v>35</v>
      </c>
      <c r="B4" s="5" t="s">
        <v>7</v>
      </c>
      <c r="C4" s="5" t="s">
        <v>36</v>
      </c>
      <c r="D4" s="3">
        <v>1151.36980419213</v>
      </c>
      <c r="E4" s="2">
        <v>21.6376340580936</v>
      </c>
      <c r="F4" s="2">
        <v>21.6376340580935</v>
      </c>
      <c r="G4" s="2">
        <v>21.6376340580935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36</v>
      </c>
      <c r="O4" s="3">
        <v>295.654927713333</v>
      </c>
      <c r="P4" s="2">
        <v>19.2041590597549</v>
      </c>
      <c r="Q4" s="2">
        <v>19.2041590597549</v>
      </c>
      <c r="R4" s="2">
        <v>19.2041590597549</v>
      </c>
      <c r="S4" s="2" t="s">
        <v>7</v>
      </c>
      <c r="T4" s="2" t="s">
        <v>7</v>
      </c>
      <c r="U4" s="2" t="s">
        <v>7</v>
      </c>
      <c r="V4" s="2" t="s">
        <v>7</v>
      </c>
      <c r="W4" s="5">
        <f t="shared" ref="W4:W9" si="0">ABS(F4-Q4)</f>
        <v>2.4334749983385997</v>
      </c>
      <c r="X4" s="2" t="s">
        <v>7</v>
      </c>
      <c r="Y4" s="2" t="s">
        <v>36</v>
      </c>
      <c r="Z4" s="3">
        <v>322.91660387170299</v>
      </c>
      <c r="AA4" s="2">
        <v>20.7929883789852</v>
      </c>
      <c r="AB4" s="2">
        <v>20.7929883789852</v>
      </c>
      <c r="AC4" s="2">
        <v>20.7929883789852</v>
      </c>
      <c r="AD4" s="2">
        <f t="shared" ref="AD4:AD9" si="1">ABS(F4-AB4)</f>
        <v>0.84464567910830013</v>
      </c>
      <c r="AE4" s="2" t="s">
        <v>7</v>
      </c>
      <c r="AF4" s="2" t="s">
        <v>7</v>
      </c>
      <c r="AG4" s="2" t="s">
        <v>7</v>
      </c>
    </row>
    <row r="5" spans="1:33" x14ac:dyDescent="0.2">
      <c r="A5" s="5" t="s">
        <v>7</v>
      </c>
      <c r="B5" s="5" t="s">
        <v>7</v>
      </c>
      <c r="C5" s="5" t="s">
        <v>37</v>
      </c>
      <c r="D5" s="3">
        <v>894.28218969347199</v>
      </c>
      <c r="E5" s="2">
        <v>16.8061996196219</v>
      </c>
      <c r="F5" s="2">
        <v>16.8061996196218</v>
      </c>
      <c r="G5" s="2">
        <v>38.443833677715403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37</v>
      </c>
      <c r="O5" s="3">
        <v>274.45500157984299</v>
      </c>
      <c r="P5" s="2">
        <v>17.827125513683502</v>
      </c>
      <c r="Q5" s="2">
        <v>17.827125513683502</v>
      </c>
      <c r="R5" s="2">
        <v>37.031284573438398</v>
      </c>
      <c r="S5" s="2" t="s">
        <v>7</v>
      </c>
      <c r="T5" s="2" t="s">
        <v>7</v>
      </c>
      <c r="U5" s="2" t="s">
        <v>7</v>
      </c>
      <c r="V5" s="2" t="s">
        <v>7</v>
      </c>
      <c r="W5" s="5">
        <f t="shared" si="0"/>
        <v>1.0209258940617012</v>
      </c>
      <c r="X5" s="2" t="s">
        <v>7</v>
      </c>
      <c r="Y5" s="2" t="s">
        <v>37</v>
      </c>
      <c r="Z5" s="3">
        <v>268.71012586996301</v>
      </c>
      <c r="AA5" s="2">
        <v>17.302568085813501</v>
      </c>
      <c r="AB5" s="2">
        <v>17.302568085813501</v>
      </c>
      <c r="AC5" s="2">
        <v>38.095556464798698</v>
      </c>
      <c r="AD5" s="2">
        <f t="shared" si="1"/>
        <v>0.49636846619170072</v>
      </c>
      <c r="AE5" s="2" t="s">
        <v>7</v>
      </c>
      <c r="AF5" s="2" t="s">
        <v>7</v>
      </c>
      <c r="AG5" s="2" t="s">
        <v>7</v>
      </c>
    </row>
    <row r="6" spans="1:33" x14ac:dyDescent="0.2">
      <c r="A6" s="5" t="s">
        <v>7</v>
      </c>
      <c r="B6" s="5" t="s">
        <v>7</v>
      </c>
      <c r="C6" s="5" t="s">
        <v>38</v>
      </c>
      <c r="D6" s="3">
        <v>1114.8306600547</v>
      </c>
      <c r="E6" s="2">
        <v>20.950955784299101</v>
      </c>
      <c r="F6" s="2">
        <v>20.950955784299101</v>
      </c>
      <c r="G6" s="2">
        <v>59.394789462014401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  <c r="M6" s="2" t="s">
        <v>7</v>
      </c>
      <c r="N6" s="2" t="s">
        <v>38</v>
      </c>
      <c r="O6" s="3">
        <v>242.52291541536499</v>
      </c>
      <c r="P6" s="2">
        <v>15.7529883885041</v>
      </c>
      <c r="Q6" s="2">
        <v>15.7529883885041</v>
      </c>
      <c r="R6" s="2">
        <v>52.784272961942499</v>
      </c>
      <c r="S6" s="2" t="s">
        <v>7</v>
      </c>
      <c r="T6" s="2" t="s">
        <v>7</v>
      </c>
      <c r="U6" s="2" t="s">
        <v>7</v>
      </c>
      <c r="V6" s="2" t="s">
        <v>7</v>
      </c>
      <c r="W6" s="5">
        <f t="shared" si="0"/>
        <v>5.1979673957950006</v>
      </c>
      <c r="X6" s="2" t="s">
        <v>7</v>
      </c>
      <c r="Y6" s="2" t="s">
        <v>38</v>
      </c>
      <c r="Z6" s="3">
        <v>330.52872869625003</v>
      </c>
      <c r="AA6" s="2">
        <v>21.283142248803198</v>
      </c>
      <c r="AB6" s="2">
        <v>21.283142248803198</v>
      </c>
      <c r="AC6" s="2">
        <v>59.378698713601899</v>
      </c>
      <c r="AD6" s="2">
        <f t="shared" si="1"/>
        <v>0.3321864645040975</v>
      </c>
      <c r="AE6" s="2" t="s">
        <v>7</v>
      </c>
      <c r="AF6" s="2" t="s">
        <v>7</v>
      </c>
      <c r="AG6" s="2" t="s">
        <v>7</v>
      </c>
    </row>
    <row r="7" spans="1:33" x14ac:dyDescent="0.2">
      <c r="A7" s="5" t="s">
        <v>7</v>
      </c>
      <c r="B7" s="5" t="s">
        <v>7</v>
      </c>
      <c r="C7" s="5" t="s">
        <v>39</v>
      </c>
      <c r="D7" s="3">
        <v>1101.9375873044401</v>
      </c>
      <c r="E7" s="2">
        <v>20.7086569251152</v>
      </c>
      <c r="F7" s="2">
        <v>20.7086569251151</v>
      </c>
      <c r="G7" s="2">
        <v>80.103446387129594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  <c r="N7" s="2" t="s">
        <v>39</v>
      </c>
      <c r="O7" s="3">
        <v>331.72922365693501</v>
      </c>
      <c r="P7" s="2">
        <v>21.547351925261101</v>
      </c>
      <c r="Q7" s="2">
        <v>21.547351925261001</v>
      </c>
      <c r="R7" s="2">
        <v>74.331624887203603</v>
      </c>
      <c r="S7" s="2" t="s">
        <v>7</v>
      </c>
      <c r="T7" s="2" t="s">
        <v>7</v>
      </c>
      <c r="U7" s="2" t="s">
        <v>7</v>
      </c>
      <c r="V7" s="2" t="s">
        <v>7</v>
      </c>
      <c r="W7" s="5">
        <f t="shared" si="0"/>
        <v>0.83869500014590059</v>
      </c>
      <c r="X7" s="2" t="s">
        <v>7</v>
      </c>
      <c r="Y7" s="2" t="s">
        <v>39</v>
      </c>
      <c r="Z7" s="3">
        <v>317.18766540789198</v>
      </c>
      <c r="AA7" s="2">
        <v>20.424095143166198</v>
      </c>
      <c r="AB7" s="2">
        <v>20.424095143166198</v>
      </c>
      <c r="AC7" s="2">
        <v>79.802793856768105</v>
      </c>
      <c r="AD7" s="2">
        <f t="shared" si="1"/>
        <v>0.28456178194890214</v>
      </c>
      <c r="AE7" s="2" t="s">
        <v>7</v>
      </c>
      <c r="AF7" s="2" t="s">
        <v>7</v>
      </c>
      <c r="AG7" s="2" t="s">
        <v>7</v>
      </c>
    </row>
    <row r="8" spans="1:33" x14ac:dyDescent="0.2">
      <c r="A8" s="5" t="s">
        <v>7</v>
      </c>
      <c r="B8" s="5" t="s">
        <v>7</v>
      </c>
      <c r="C8" s="5" t="s">
        <v>40</v>
      </c>
      <c r="D8" s="3">
        <v>1058.7243954604201</v>
      </c>
      <c r="E8" s="2">
        <v>19.896553612870498</v>
      </c>
      <c r="F8" s="2">
        <v>19.896553612870399</v>
      </c>
      <c r="G8" s="2">
        <v>100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  <c r="M8" s="2" t="s">
        <v>7</v>
      </c>
      <c r="N8" s="2" t="s">
        <v>40</v>
      </c>
      <c r="O8" s="3">
        <v>395.17385608393198</v>
      </c>
      <c r="P8" s="2">
        <v>25.668375112796401</v>
      </c>
      <c r="Q8" s="2">
        <v>25.668375112796401</v>
      </c>
      <c r="R8" s="2">
        <v>100</v>
      </c>
      <c r="S8" s="2" t="s">
        <v>7</v>
      </c>
      <c r="T8" s="2" t="s">
        <v>7</v>
      </c>
      <c r="U8" s="2" t="s">
        <v>7</v>
      </c>
      <c r="V8" s="2" t="s">
        <v>7</v>
      </c>
      <c r="W8" s="5">
        <f t="shared" si="0"/>
        <v>5.771821499926002</v>
      </c>
      <c r="X8" s="2" t="s">
        <v>7</v>
      </c>
      <c r="Y8" s="2" t="s">
        <v>40</v>
      </c>
      <c r="Z8" s="3">
        <v>313.66406293290299</v>
      </c>
      <c r="AA8" s="2">
        <v>20.197206143231899</v>
      </c>
      <c r="AB8" s="2">
        <v>20.197206143231899</v>
      </c>
      <c r="AC8" s="2">
        <v>100</v>
      </c>
      <c r="AD8" s="2">
        <f t="shared" si="1"/>
        <v>0.30065253036149997</v>
      </c>
      <c r="AE8" s="2" t="s">
        <v>7</v>
      </c>
      <c r="AF8" s="2" t="s">
        <v>7</v>
      </c>
      <c r="AG8" s="2" t="s">
        <v>7</v>
      </c>
    </row>
    <row r="9" spans="1:33" ht="13.5" thickBot="1" x14ac:dyDescent="0.25">
      <c r="A9" s="5" t="s">
        <v>7</v>
      </c>
      <c r="B9" s="5" t="s">
        <v>7</v>
      </c>
      <c r="C9" s="5" t="s">
        <v>41</v>
      </c>
      <c r="D9" s="3">
        <v>5321.1446367051703</v>
      </c>
      <c r="E9" s="2">
        <v>100</v>
      </c>
      <c r="F9" s="2">
        <v>100</v>
      </c>
      <c r="G9" s="2" t="s">
        <v>7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41</v>
      </c>
      <c r="O9" s="3">
        <v>1539.53592444941</v>
      </c>
      <c r="P9" s="2">
        <v>100</v>
      </c>
      <c r="Q9" s="2">
        <v>100</v>
      </c>
      <c r="R9" s="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5">
        <f t="shared" si="0"/>
        <v>0</v>
      </c>
      <c r="X9" s="2" t="s">
        <v>7</v>
      </c>
      <c r="Y9" s="2" t="s">
        <v>41</v>
      </c>
      <c r="Z9" s="3">
        <v>1553.0071867787101</v>
      </c>
      <c r="AA9" s="2">
        <v>100</v>
      </c>
      <c r="AB9" s="2">
        <v>100</v>
      </c>
      <c r="AC9" s="2" t="s">
        <v>7</v>
      </c>
      <c r="AD9" s="2">
        <f t="shared" si="1"/>
        <v>0</v>
      </c>
      <c r="AE9" s="2" t="s">
        <v>7</v>
      </c>
      <c r="AF9" s="2" t="s">
        <v>7</v>
      </c>
      <c r="AG9" s="2" t="s">
        <v>7</v>
      </c>
    </row>
    <row r="10" spans="1:33" ht="13.5" thickTop="1" x14ac:dyDescent="0.2">
      <c r="A10" s="8" t="s">
        <v>42</v>
      </c>
      <c r="B10" s="8" t="s">
        <v>7</v>
      </c>
      <c r="C10" s="8" t="s">
        <v>36</v>
      </c>
      <c r="D10" s="7">
        <v>288</v>
      </c>
      <c r="E10" s="7">
        <v>18.544752092723801</v>
      </c>
      <c r="F10" s="9">
        <v>18.544752092723801</v>
      </c>
      <c r="G10" s="7">
        <v>18.544752092723801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7" t="s">
        <v>7</v>
      </c>
      <c r="U10" s="7" t="s">
        <v>7</v>
      </c>
      <c r="V10" s="7" t="s">
        <v>7</v>
      </c>
      <c r="W10" s="8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</row>
    <row r="11" spans="1:33" x14ac:dyDescent="0.2">
      <c r="A11" s="5" t="s">
        <v>7</v>
      </c>
      <c r="B11" s="5" t="s">
        <v>7</v>
      </c>
      <c r="C11" s="5" t="s">
        <v>37</v>
      </c>
      <c r="D11" s="3">
        <v>255</v>
      </c>
      <c r="E11" s="2">
        <v>16.4198325820992</v>
      </c>
      <c r="F11" s="2">
        <v>16.4198325820992</v>
      </c>
      <c r="G11" s="2">
        <v>34.964584674822902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3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2" t="s">
        <v>7</v>
      </c>
      <c r="U11" s="2" t="s">
        <v>7</v>
      </c>
      <c r="V11" s="2" t="s">
        <v>7</v>
      </c>
      <c r="W11" s="5" t="s">
        <v>7</v>
      </c>
      <c r="X11" s="2" t="s">
        <v>7</v>
      </c>
      <c r="Y11" s="2" t="s">
        <v>7</v>
      </c>
      <c r="Z11" s="3" t="s">
        <v>7</v>
      </c>
      <c r="AA11" s="2" t="s">
        <v>7</v>
      </c>
      <c r="AB11" s="2" t="s">
        <v>7</v>
      </c>
      <c r="AC11" s="2" t="s">
        <v>7</v>
      </c>
      <c r="AD11" s="2" t="s">
        <v>7</v>
      </c>
      <c r="AE11" s="2" t="s">
        <v>7</v>
      </c>
      <c r="AF11" s="2" t="s">
        <v>7</v>
      </c>
      <c r="AG11" s="2" t="s">
        <v>7</v>
      </c>
    </row>
    <row r="12" spans="1:33" x14ac:dyDescent="0.2">
      <c r="A12" s="5" t="s">
        <v>7</v>
      </c>
      <c r="B12" s="5" t="s">
        <v>7</v>
      </c>
      <c r="C12" s="5" t="s">
        <v>38</v>
      </c>
      <c r="D12" s="3">
        <v>246</v>
      </c>
      <c r="E12" s="2">
        <v>15.8403090792015</v>
      </c>
      <c r="F12" s="2">
        <v>15.8403090792015</v>
      </c>
      <c r="G12" s="2">
        <v>50.804893754024498</v>
      </c>
      <c r="H12" s="2" t="s">
        <v>7</v>
      </c>
      <c r="I12" s="2" t="s">
        <v>7</v>
      </c>
      <c r="J12" s="2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3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2" t="s">
        <v>7</v>
      </c>
      <c r="U12" s="2" t="s">
        <v>7</v>
      </c>
      <c r="V12" s="2" t="s">
        <v>7</v>
      </c>
      <c r="W12" s="5" t="s">
        <v>7</v>
      </c>
      <c r="X12" s="2" t="s">
        <v>7</v>
      </c>
      <c r="Y12" s="2" t="s">
        <v>7</v>
      </c>
      <c r="Z12" s="3" t="s">
        <v>7</v>
      </c>
      <c r="AA12" s="2" t="s">
        <v>7</v>
      </c>
      <c r="AB12" s="2" t="s">
        <v>7</v>
      </c>
      <c r="AC12" s="2" t="s">
        <v>7</v>
      </c>
      <c r="AD12" s="2" t="s">
        <v>7</v>
      </c>
      <c r="AE12" s="2" t="s">
        <v>7</v>
      </c>
      <c r="AF12" s="2" t="s">
        <v>7</v>
      </c>
      <c r="AG12" s="2" t="s">
        <v>7</v>
      </c>
    </row>
    <row r="13" spans="1:33" x14ac:dyDescent="0.2">
      <c r="A13" s="5" t="s">
        <v>7</v>
      </c>
      <c r="B13" s="5" t="s">
        <v>7</v>
      </c>
      <c r="C13" s="5" t="s">
        <v>39</v>
      </c>
      <c r="D13" s="3">
        <v>343</v>
      </c>
      <c r="E13" s="2">
        <v>22.086284610431399</v>
      </c>
      <c r="F13" s="2">
        <v>22.086284610431399</v>
      </c>
      <c r="G13" s="2">
        <v>72.891178364455897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3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5" t="s">
        <v>7</v>
      </c>
      <c r="X13" s="2" t="s">
        <v>7</v>
      </c>
      <c r="Y13" s="2" t="s">
        <v>7</v>
      </c>
      <c r="Z13" s="3" t="s">
        <v>7</v>
      </c>
      <c r="AA13" s="2" t="s">
        <v>7</v>
      </c>
      <c r="AB13" s="2" t="s">
        <v>7</v>
      </c>
      <c r="AC13" s="2" t="s">
        <v>7</v>
      </c>
      <c r="AD13" s="2" t="s">
        <v>7</v>
      </c>
      <c r="AE13" s="2" t="s">
        <v>7</v>
      </c>
      <c r="AF13" s="2" t="s">
        <v>7</v>
      </c>
      <c r="AG13" s="2" t="s">
        <v>7</v>
      </c>
    </row>
    <row r="14" spans="1:33" x14ac:dyDescent="0.2">
      <c r="A14" s="5" t="s">
        <v>7</v>
      </c>
      <c r="B14" s="5" t="s">
        <v>7</v>
      </c>
      <c r="C14" s="5" t="s">
        <v>40</v>
      </c>
      <c r="D14" s="3">
        <v>421</v>
      </c>
      <c r="E14" s="2">
        <v>27.1088216355441</v>
      </c>
      <c r="F14" s="2">
        <v>27.1088216355441</v>
      </c>
      <c r="G14" s="2">
        <v>100</v>
      </c>
      <c r="H14" s="2" t="s">
        <v>7</v>
      </c>
      <c r="I14" s="2" t="s">
        <v>7</v>
      </c>
      <c r="J14" s="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3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5" t="s">
        <v>7</v>
      </c>
      <c r="X14" s="2" t="s">
        <v>7</v>
      </c>
      <c r="Y14" s="2" t="s">
        <v>7</v>
      </c>
      <c r="Z14" s="3" t="s">
        <v>7</v>
      </c>
      <c r="AA14" s="2" t="s">
        <v>7</v>
      </c>
      <c r="AB14" s="2" t="s">
        <v>7</v>
      </c>
      <c r="AC14" s="2" t="s">
        <v>7</v>
      </c>
      <c r="AD14" s="2" t="s">
        <v>7</v>
      </c>
      <c r="AE14" s="2" t="s">
        <v>7</v>
      </c>
      <c r="AF14" s="2" t="s">
        <v>7</v>
      </c>
      <c r="AG14" s="2" t="s">
        <v>7</v>
      </c>
    </row>
    <row r="15" spans="1:33" x14ac:dyDescent="0.2">
      <c r="A15" s="5" t="s">
        <v>7</v>
      </c>
      <c r="B15" s="5" t="s">
        <v>7</v>
      </c>
      <c r="C15" s="5" t="s">
        <v>41</v>
      </c>
      <c r="D15" s="3">
        <v>1553</v>
      </c>
      <c r="E15" s="2">
        <v>100</v>
      </c>
      <c r="F15" s="2">
        <v>100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3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5" t="s">
        <v>7</v>
      </c>
      <c r="X15" s="2" t="s">
        <v>7</v>
      </c>
      <c r="Y15" s="2" t="s">
        <v>7</v>
      </c>
      <c r="Z15" s="3" t="s">
        <v>7</v>
      </c>
      <c r="AA15" s="2" t="s">
        <v>7</v>
      </c>
      <c r="AB15" s="2" t="s">
        <v>7</v>
      </c>
      <c r="AC15" s="2" t="s">
        <v>7</v>
      </c>
      <c r="AD15" s="2" t="s">
        <v>7</v>
      </c>
      <c r="AE15" s="2" t="s">
        <v>7</v>
      </c>
      <c r="AF15" s="2" t="s">
        <v>7</v>
      </c>
      <c r="AG15" s="2" t="s">
        <v>7</v>
      </c>
    </row>
    <row r="17" spans="1:33" ht="20.25" x14ac:dyDescent="0.3">
      <c r="A17" s="19" t="s">
        <v>81</v>
      </c>
      <c r="B17" s="20"/>
      <c r="C17" s="20"/>
      <c r="D17" s="21"/>
      <c r="E17" s="22"/>
      <c r="F17" s="22"/>
      <c r="G17" s="22"/>
      <c r="H17" s="22"/>
      <c r="I17" s="22"/>
      <c r="J17" s="22"/>
      <c r="K17" s="22"/>
      <c r="L17" s="2" t="s">
        <v>7</v>
      </c>
      <c r="M17" s="2" t="s">
        <v>7</v>
      </c>
      <c r="N17" s="19" t="s">
        <v>9</v>
      </c>
      <c r="O17" s="21"/>
      <c r="P17" s="22"/>
      <c r="Q17" s="22"/>
      <c r="R17" s="22"/>
      <c r="S17" s="22"/>
      <c r="T17" s="22"/>
      <c r="U17" s="22"/>
      <c r="V17" s="22"/>
      <c r="W17" s="20"/>
      <c r="X17" s="2" t="s">
        <v>7</v>
      </c>
      <c r="Y17" s="19" t="s">
        <v>81</v>
      </c>
      <c r="Z17" s="21"/>
      <c r="AA17" s="22"/>
      <c r="AB17" s="22"/>
      <c r="AC17" s="22"/>
      <c r="AD17" s="22"/>
      <c r="AE17" s="22"/>
      <c r="AF17" s="22"/>
      <c r="AG17" s="22"/>
    </row>
    <row r="18" spans="1:33" x14ac:dyDescent="0.2">
      <c r="A18" s="5" t="s">
        <v>35</v>
      </c>
      <c r="B18" s="5" t="s">
        <v>7</v>
      </c>
      <c r="C18" s="5" t="s">
        <v>43</v>
      </c>
      <c r="D18" s="3">
        <v>1401.11847363591</v>
      </c>
      <c r="E18" s="2">
        <v>26.331148076130599</v>
      </c>
      <c r="F18" s="2">
        <v>26.3311480761305</v>
      </c>
      <c r="G18" s="2">
        <v>26.3311480761305</v>
      </c>
      <c r="H18" s="2" t="s">
        <v>7</v>
      </c>
      <c r="I18" s="2" t="s">
        <v>7</v>
      </c>
      <c r="J18" s="2" t="s">
        <v>7</v>
      </c>
      <c r="K18" s="2" t="s">
        <v>7</v>
      </c>
      <c r="L18" s="2" t="s">
        <v>7</v>
      </c>
      <c r="M18" s="2" t="s">
        <v>7</v>
      </c>
      <c r="N18" s="2" t="s">
        <v>43</v>
      </c>
      <c r="O18" s="3">
        <v>463.50022664681802</v>
      </c>
      <c r="P18" s="2">
        <v>30.1064898380064</v>
      </c>
      <c r="Q18" s="2">
        <v>30.1064898380064</v>
      </c>
      <c r="R18" s="2">
        <v>30.1064898380064</v>
      </c>
      <c r="S18" s="2" t="s">
        <v>7</v>
      </c>
      <c r="T18" s="2" t="s">
        <v>7</v>
      </c>
      <c r="U18" s="2" t="s">
        <v>7</v>
      </c>
      <c r="V18" s="2" t="s">
        <v>7</v>
      </c>
      <c r="W18" s="5">
        <f>ABS(F18-Q18)</f>
        <v>3.7753417618759002</v>
      </c>
      <c r="X18" s="2" t="s">
        <v>7</v>
      </c>
      <c r="Y18" s="2" t="s">
        <v>43</v>
      </c>
      <c r="Z18" s="3">
        <v>432.35459587752098</v>
      </c>
      <c r="AA18" s="2">
        <v>27.839832265961501</v>
      </c>
      <c r="AB18" s="2">
        <v>27.839832265961501</v>
      </c>
      <c r="AC18" s="2">
        <v>27.839832265961501</v>
      </c>
      <c r="AD18" s="2">
        <f>ABS(F18-AB18)</f>
        <v>1.5086841898310013</v>
      </c>
      <c r="AE18" s="2" t="s">
        <v>7</v>
      </c>
      <c r="AF18" s="2" t="s">
        <v>7</v>
      </c>
      <c r="AG18" s="2" t="s">
        <v>7</v>
      </c>
    </row>
    <row r="19" spans="1:33" x14ac:dyDescent="0.2">
      <c r="A19" s="5" t="s">
        <v>7</v>
      </c>
      <c r="B19" s="5" t="s">
        <v>7</v>
      </c>
      <c r="C19" s="5" t="s">
        <v>44</v>
      </c>
      <c r="D19" s="3">
        <v>2813.6773428618899</v>
      </c>
      <c r="E19" s="2">
        <v>52.877294923599599</v>
      </c>
      <c r="F19" s="2">
        <v>52.8772949235995</v>
      </c>
      <c r="G19" s="2">
        <v>79.208442999729996</v>
      </c>
      <c r="H19" s="2" t="s">
        <v>7</v>
      </c>
      <c r="I19" s="2" t="s">
        <v>7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44</v>
      </c>
      <c r="O19" s="3">
        <v>777.75767768272704</v>
      </c>
      <c r="P19" s="2">
        <v>50.518969082249903</v>
      </c>
      <c r="Q19" s="2">
        <v>50.518969082249903</v>
      </c>
      <c r="R19" s="2">
        <v>80.625458920256307</v>
      </c>
      <c r="S19" s="2" t="s">
        <v>7</v>
      </c>
      <c r="T19" s="2" t="s">
        <v>7</v>
      </c>
      <c r="U19" s="2" t="s">
        <v>7</v>
      </c>
      <c r="V19" s="2" t="s">
        <v>7</v>
      </c>
      <c r="W19" s="5">
        <f>ABS(F19-Q19)</f>
        <v>2.3583258413495969</v>
      </c>
      <c r="X19" s="2" t="s">
        <v>7</v>
      </c>
      <c r="Y19" s="2" t="s">
        <v>44</v>
      </c>
      <c r="Z19" s="3">
        <v>814.57087840296902</v>
      </c>
      <c r="AA19" s="2">
        <v>52.451198251862102</v>
      </c>
      <c r="AB19" s="2">
        <v>52.451198251862102</v>
      </c>
      <c r="AC19" s="2">
        <v>80.2910305178236</v>
      </c>
      <c r="AD19" s="2">
        <f>ABS(F19-AB19)</f>
        <v>0.42609667173739751</v>
      </c>
      <c r="AE19" s="2" t="s">
        <v>7</v>
      </c>
      <c r="AF19" s="2" t="s">
        <v>7</v>
      </c>
      <c r="AG19" s="2" t="s">
        <v>7</v>
      </c>
    </row>
    <row r="20" spans="1:33" x14ac:dyDescent="0.2">
      <c r="A20" s="5" t="s">
        <v>7</v>
      </c>
      <c r="B20" s="5" t="s">
        <v>7</v>
      </c>
      <c r="C20" s="5" t="s">
        <v>45</v>
      </c>
      <c r="D20" s="3">
        <v>1106.3488202073599</v>
      </c>
      <c r="E20" s="2">
        <v>20.79155700027</v>
      </c>
      <c r="F20" s="2">
        <v>20.79155700027</v>
      </c>
      <c r="G20" s="2">
        <v>100</v>
      </c>
      <c r="H20" s="2" t="s">
        <v>7</v>
      </c>
      <c r="I20" s="2" t="s">
        <v>7</v>
      </c>
      <c r="J20" s="2" t="s">
        <v>7</v>
      </c>
      <c r="K20" s="2" t="s">
        <v>7</v>
      </c>
      <c r="L20" s="2" t="s">
        <v>7</v>
      </c>
      <c r="M20" s="2" t="s">
        <v>7</v>
      </c>
      <c r="N20" s="2" t="s">
        <v>45</v>
      </c>
      <c r="O20" s="3">
        <v>298.27802011986199</v>
      </c>
      <c r="P20" s="2">
        <v>19.3745410797437</v>
      </c>
      <c r="Q20" s="2">
        <v>19.3745410797437</v>
      </c>
      <c r="R20" s="2">
        <v>100</v>
      </c>
      <c r="S20" s="2" t="s">
        <v>7</v>
      </c>
      <c r="T20" s="2" t="s">
        <v>7</v>
      </c>
      <c r="U20" s="2" t="s">
        <v>7</v>
      </c>
      <c r="V20" s="2" t="s">
        <v>7</v>
      </c>
      <c r="W20" s="5">
        <f>ABS(F20-Q20)</f>
        <v>1.4170159205262998</v>
      </c>
      <c r="X20" s="2" t="s">
        <v>7</v>
      </c>
      <c r="Y20" s="2" t="s">
        <v>45</v>
      </c>
      <c r="Z20" s="3">
        <v>306.08171249822198</v>
      </c>
      <c r="AA20" s="2">
        <v>19.7089694821764</v>
      </c>
      <c r="AB20" s="2">
        <v>19.7089694821764</v>
      </c>
      <c r="AC20" s="2">
        <v>100</v>
      </c>
      <c r="AD20" s="2">
        <f>ABS(F20-AB20)</f>
        <v>1.0825875180936002</v>
      </c>
      <c r="AE20" s="2" t="s">
        <v>7</v>
      </c>
      <c r="AF20" s="2" t="s">
        <v>7</v>
      </c>
      <c r="AG20" s="2" t="s">
        <v>7</v>
      </c>
    </row>
    <row r="21" spans="1:33" ht="13.5" thickBot="1" x14ac:dyDescent="0.25">
      <c r="A21" s="5" t="s">
        <v>7</v>
      </c>
      <c r="B21" s="5" t="s">
        <v>7</v>
      </c>
      <c r="C21" s="5" t="s">
        <v>41</v>
      </c>
      <c r="D21" s="3">
        <v>5321.1446367051703</v>
      </c>
      <c r="E21" s="2">
        <v>100</v>
      </c>
      <c r="F21" s="2">
        <v>100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41</v>
      </c>
      <c r="O21" s="3">
        <v>1539.53592444941</v>
      </c>
      <c r="P21" s="2">
        <v>100</v>
      </c>
      <c r="Q21" s="2">
        <v>100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5">
        <f>ABS(F21-Q21)</f>
        <v>0</v>
      </c>
      <c r="X21" s="2" t="s">
        <v>7</v>
      </c>
      <c r="Y21" s="2" t="s">
        <v>41</v>
      </c>
      <c r="Z21" s="3">
        <v>1553.0071867787101</v>
      </c>
      <c r="AA21" s="2">
        <v>100</v>
      </c>
      <c r="AB21" s="2">
        <v>100</v>
      </c>
      <c r="AC21" s="2" t="s">
        <v>7</v>
      </c>
      <c r="AD21" s="2">
        <f>ABS(F21-AB21)</f>
        <v>0</v>
      </c>
      <c r="AE21" s="2" t="s">
        <v>7</v>
      </c>
      <c r="AF21" s="2" t="s">
        <v>7</v>
      </c>
      <c r="AG21" s="2" t="s">
        <v>7</v>
      </c>
    </row>
    <row r="22" spans="1:33" ht="13.5" thickTop="1" x14ac:dyDescent="0.2">
      <c r="A22" s="8" t="s">
        <v>42</v>
      </c>
      <c r="B22" s="8" t="s">
        <v>7</v>
      </c>
      <c r="C22" s="8" t="s">
        <v>43</v>
      </c>
      <c r="D22" s="7">
        <v>450</v>
      </c>
      <c r="E22" s="7">
        <v>28.976175144880902</v>
      </c>
      <c r="F22" s="9">
        <v>28.976175144880902</v>
      </c>
      <c r="G22" s="7">
        <v>28.976175144880902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7" t="s">
        <v>7</v>
      </c>
      <c r="U22" s="7" t="s">
        <v>7</v>
      </c>
      <c r="V22" s="7" t="s">
        <v>7</v>
      </c>
      <c r="W22" s="8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7" t="s">
        <v>7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</row>
    <row r="23" spans="1:33" x14ac:dyDescent="0.2">
      <c r="A23" s="5" t="s">
        <v>7</v>
      </c>
      <c r="B23" s="5" t="s">
        <v>7</v>
      </c>
      <c r="C23" s="5" t="s">
        <v>44</v>
      </c>
      <c r="D23" s="3">
        <v>796</v>
      </c>
      <c r="E23" s="2">
        <v>51.255634256278199</v>
      </c>
      <c r="F23" s="2">
        <v>51.255634256278199</v>
      </c>
      <c r="G23" s="2">
        <v>80.231809401159097</v>
      </c>
      <c r="H23" s="2" t="s">
        <v>7</v>
      </c>
      <c r="I23" s="2" t="s">
        <v>7</v>
      </c>
      <c r="J23" s="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3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5" t="s">
        <v>7</v>
      </c>
      <c r="X23" s="2" t="s">
        <v>7</v>
      </c>
      <c r="Y23" s="2" t="s">
        <v>7</v>
      </c>
      <c r="Z23" s="3" t="s">
        <v>7</v>
      </c>
      <c r="AA23" s="2" t="s">
        <v>7</v>
      </c>
      <c r="AB23" s="2" t="s">
        <v>7</v>
      </c>
      <c r="AC23" s="2" t="s">
        <v>7</v>
      </c>
      <c r="AD23" s="2" t="s">
        <v>7</v>
      </c>
      <c r="AE23" s="2" t="s">
        <v>7</v>
      </c>
      <c r="AF23" s="2" t="s">
        <v>7</v>
      </c>
      <c r="AG23" s="2" t="s">
        <v>7</v>
      </c>
    </row>
    <row r="24" spans="1:33" x14ac:dyDescent="0.2">
      <c r="A24" s="5" t="s">
        <v>7</v>
      </c>
      <c r="B24" s="5" t="s">
        <v>7</v>
      </c>
      <c r="C24" s="5" t="s">
        <v>45</v>
      </c>
      <c r="D24" s="3">
        <v>307</v>
      </c>
      <c r="E24" s="2">
        <v>19.768190598840999</v>
      </c>
      <c r="F24" s="2">
        <v>19.768190598840999</v>
      </c>
      <c r="G24" s="2">
        <v>100</v>
      </c>
      <c r="H24" s="2" t="s">
        <v>7</v>
      </c>
      <c r="I24" s="2" t="s">
        <v>7</v>
      </c>
      <c r="J24" s="2" t="s">
        <v>7</v>
      </c>
      <c r="K24" s="2" t="s">
        <v>7</v>
      </c>
      <c r="L24" s="2" t="s">
        <v>7</v>
      </c>
      <c r="M24" s="2" t="s">
        <v>7</v>
      </c>
      <c r="N24" s="2" t="s">
        <v>7</v>
      </c>
      <c r="O24" s="3" t="s">
        <v>7</v>
      </c>
      <c r="P24" s="2" t="s">
        <v>7</v>
      </c>
      <c r="Q24" s="2" t="s">
        <v>7</v>
      </c>
      <c r="R24" s="2" t="s">
        <v>7</v>
      </c>
      <c r="S24" s="2" t="s">
        <v>7</v>
      </c>
      <c r="T24" s="2" t="s">
        <v>7</v>
      </c>
      <c r="U24" s="2" t="s">
        <v>7</v>
      </c>
      <c r="V24" s="2" t="s">
        <v>7</v>
      </c>
      <c r="W24" s="5" t="s">
        <v>7</v>
      </c>
      <c r="X24" s="2" t="s">
        <v>7</v>
      </c>
      <c r="Y24" s="2" t="s">
        <v>7</v>
      </c>
      <c r="Z24" s="3" t="s">
        <v>7</v>
      </c>
      <c r="AA24" s="2" t="s">
        <v>7</v>
      </c>
      <c r="AB24" s="2" t="s">
        <v>7</v>
      </c>
      <c r="AC24" s="2" t="s">
        <v>7</v>
      </c>
      <c r="AD24" s="2" t="s">
        <v>7</v>
      </c>
      <c r="AE24" s="2" t="s">
        <v>7</v>
      </c>
      <c r="AF24" s="2" t="s">
        <v>7</v>
      </c>
      <c r="AG24" s="2" t="s">
        <v>7</v>
      </c>
    </row>
    <row r="25" spans="1:33" x14ac:dyDescent="0.2">
      <c r="A25" s="5" t="s">
        <v>7</v>
      </c>
      <c r="B25" s="5" t="s">
        <v>7</v>
      </c>
      <c r="C25" s="5" t="s">
        <v>41</v>
      </c>
      <c r="D25" s="3">
        <v>1553</v>
      </c>
      <c r="E25" s="2">
        <v>100</v>
      </c>
      <c r="F25" s="2">
        <v>100</v>
      </c>
      <c r="G25" s="2" t="s">
        <v>7</v>
      </c>
      <c r="H25" s="2" t="s">
        <v>7</v>
      </c>
      <c r="I25" s="2" t="s">
        <v>7</v>
      </c>
      <c r="J25" s="2" t="s">
        <v>7</v>
      </c>
      <c r="K25" s="2" t="s">
        <v>7</v>
      </c>
      <c r="L25" s="2" t="s">
        <v>7</v>
      </c>
      <c r="M25" s="2" t="s">
        <v>7</v>
      </c>
      <c r="N25" s="2" t="s">
        <v>7</v>
      </c>
      <c r="O25" s="3" t="s">
        <v>7</v>
      </c>
      <c r="P25" s="2" t="s">
        <v>7</v>
      </c>
      <c r="Q25" s="2" t="s">
        <v>7</v>
      </c>
      <c r="R25" s="2" t="s">
        <v>7</v>
      </c>
      <c r="S25" s="2" t="s">
        <v>7</v>
      </c>
      <c r="T25" s="2" t="s">
        <v>7</v>
      </c>
      <c r="U25" s="2" t="s">
        <v>7</v>
      </c>
      <c r="V25" s="2" t="s">
        <v>7</v>
      </c>
      <c r="W25" s="5" t="s">
        <v>7</v>
      </c>
      <c r="X25" s="2" t="s">
        <v>7</v>
      </c>
      <c r="Y25" s="2" t="s">
        <v>7</v>
      </c>
      <c r="Z25" s="3" t="s">
        <v>7</v>
      </c>
      <c r="AA25" s="2" t="s">
        <v>7</v>
      </c>
      <c r="AB25" s="2" t="s">
        <v>7</v>
      </c>
      <c r="AC25" s="2" t="s">
        <v>7</v>
      </c>
      <c r="AD25" s="2" t="s">
        <v>7</v>
      </c>
      <c r="AE25" s="2" t="s">
        <v>7</v>
      </c>
      <c r="AF25" s="2" t="s">
        <v>7</v>
      </c>
      <c r="AG25" s="2" t="s">
        <v>7</v>
      </c>
    </row>
    <row r="27" spans="1:33" ht="20.25" x14ac:dyDescent="0.3">
      <c r="A27" s="19" t="s">
        <v>82</v>
      </c>
      <c r="B27" s="20"/>
      <c r="C27" s="20"/>
      <c r="D27" s="21"/>
      <c r="E27" s="22"/>
      <c r="F27" s="22"/>
      <c r="G27" s="22"/>
      <c r="H27" s="22"/>
      <c r="I27" s="22"/>
      <c r="J27" s="22"/>
      <c r="K27" s="22"/>
      <c r="L27" s="2" t="s">
        <v>7</v>
      </c>
      <c r="M27" s="2" t="s">
        <v>7</v>
      </c>
      <c r="N27" s="19" t="s">
        <v>10</v>
      </c>
      <c r="O27" s="21"/>
      <c r="P27" s="22"/>
      <c r="Q27" s="22"/>
      <c r="R27" s="22"/>
      <c r="S27" s="22"/>
      <c r="T27" s="22"/>
      <c r="U27" s="22"/>
      <c r="V27" s="22"/>
      <c r="W27" s="20"/>
      <c r="X27" s="2" t="s">
        <v>7</v>
      </c>
      <c r="Y27" s="19" t="s">
        <v>82</v>
      </c>
      <c r="Z27" s="21"/>
      <c r="AA27" s="22"/>
      <c r="AB27" s="22"/>
      <c r="AC27" s="22"/>
      <c r="AD27" s="22"/>
      <c r="AE27" s="22"/>
      <c r="AF27" s="22"/>
      <c r="AG27" s="22"/>
    </row>
    <row r="28" spans="1:33" x14ac:dyDescent="0.2">
      <c r="A28" s="5" t="s">
        <v>35</v>
      </c>
      <c r="B28" s="5" t="s">
        <v>7</v>
      </c>
      <c r="C28" s="5" t="s">
        <v>83</v>
      </c>
      <c r="D28" s="3">
        <v>668.16186283291995</v>
      </c>
      <c r="E28" s="2">
        <v>12.5567318396864</v>
      </c>
      <c r="F28" s="2">
        <v>12.5567318396863</v>
      </c>
      <c r="G28" s="2">
        <v>12.5567318396863</v>
      </c>
      <c r="H28" s="2" t="s">
        <v>7</v>
      </c>
      <c r="I28" s="2" t="s">
        <v>7</v>
      </c>
      <c r="J28" s="2" t="s">
        <v>7</v>
      </c>
      <c r="K28" s="2" t="s">
        <v>7</v>
      </c>
      <c r="L28" s="2" t="s">
        <v>7</v>
      </c>
      <c r="M28" s="2" t="s">
        <v>7</v>
      </c>
      <c r="N28" s="2" t="s">
        <v>46</v>
      </c>
      <c r="O28" s="3">
        <v>177.456241491132</v>
      </c>
      <c r="P28" s="2">
        <v>11.5266060812836</v>
      </c>
      <c r="Q28" s="2">
        <v>11.5266060812836</v>
      </c>
      <c r="R28" s="2">
        <v>11.5266060812836</v>
      </c>
      <c r="S28" s="2" t="s">
        <v>7</v>
      </c>
      <c r="T28" s="2" t="s">
        <v>7</v>
      </c>
      <c r="U28" s="2" t="s">
        <v>7</v>
      </c>
      <c r="V28" s="2" t="s">
        <v>7</v>
      </c>
      <c r="W28" s="5">
        <f t="shared" ref="W28:W34" si="2">ABS(F28-Q28)</f>
        <v>1.0301257584027006</v>
      </c>
      <c r="X28" s="2" t="s">
        <v>7</v>
      </c>
      <c r="Y28" t="s">
        <v>83</v>
      </c>
      <c r="Z28" s="3">
        <v>198.43663879363501</v>
      </c>
      <c r="AA28" s="2">
        <v>12.7775737603145</v>
      </c>
      <c r="AB28" s="2">
        <v>12.7775737603145</v>
      </c>
      <c r="AC28" s="2">
        <v>12.7775737603145</v>
      </c>
      <c r="AD28" s="2">
        <f t="shared" ref="AD28:AD34" si="3">ABS(F28-AB28)</f>
        <v>0.22084192062819952</v>
      </c>
      <c r="AE28" s="2" t="s">
        <v>7</v>
      </c>
      <c r="AF28" s="2" t="s">
        <v>7</v>
      </c>
      <c r="AG28" s="2" t="s">
        <v>7</v>
      </c>
    </row>
    <row r="29" spans="1:33" x14ac:dyDescent="0.2">
      <c r="A29" s="5" t="s">
        <v>7</v>
      </c>
      <c r="B29" s="5" t="s">
        <v>7</v>
      </c>
      <c r="C29" s="5" t="s">
        <v>47</v>
      </c>
      <c r="D29" s="3">
        <v>1583.2934111996301</v>
      </c>
      <c r="E29" s="2">
        <v>29.7547523944022</v>
      </c>
      <c r="F29" s="2">
        <v>29.7547523944021</v>
      </c>
      <c r="G29" s="2">
        <v>42.311484234088397</v>
      </c>
      <c r="H29" s="2" t="s">
        <v>7</v>
      </c>
      <c r="I29" s="2" t="s">
        <v>7</v>
      </c>
      <c r="J29" s="2" t="s">
        <v>7</v>
      </c>
      <c r="K29" s="2" t="s">
        <v>7</v>
      </c>
      <c r="L29" s="2" t="s">
        <v>7</v>
      </c>
      <c r="M29" s="2" t="s">
        <v>7</v>
      </c>
      <c r="N29" s="2" t="s">
        <v>47</v>
      </c>
      <c r="O29" s="3">
        <v>446.629340157115</v>
      </c>
      <c r="P29" s="2">
        <v>29.010647498651</v>
      </c>
      <c r="Q29" s="2">
        <v>29.010647498651</v>
      </c>
      <c r="R29" s="2">
        <v>40.5372535799346</v>
      </c>
      <c r="S29" s="2" t="s">
        <v>7</v>
      </c>
      <c r="T29" s="2" t="s">
        <v>7</v>
      </c>
      <c r="U29" s="2" t="s">
        <v>7</v>
      </c>
      <c r="V29" s="2" t="s">
        <v>7</v>
      </c>
      <c r="W29" s="5">
        <f t="shared" si="2"/>
        <v>0.74410489575110006</v>
      </c>
      <c r="X29" s="2" t="s">
        <v>7</v>
      </c>
      <c r="Y29" s="2" t="s">
        <v>47</v>
      </c>
      <c r="Z29" s="3">
        <v>448.51475859449801</v>
      </c>
      <c r="AA29" s="2">
        <v>28.880404573324501</v>
      </c>
      <c r="AB29" s="2">
        <v>28.880404573324501</v>
      </c>
      <c r="AC29" s="2">
        <v>41.657978333639001</v>
      </c>
      <c r="AD29" s="2">
        <f t="shared" si="3"/>
        <v>0.87434782107759901</v>
      </c>
      <c r="AE29" s="2" t="s">
        <v>7</v>
      </c>
      <c r="AF29" s="2" t="s">
        <v>7</v>
      </c>
      <c r="AG29" s="2" t="s">
        <v>7</v>
      </c>
    </row>
    <row r="30" spans="1:33" x14ac:dyDescent="0.2">
      <c r="A30" s="5" t="s">
        <v>7</v>
      </c>
      <c r="B30" s="5" t="s">
        <v>7</v>
      </c>
      <c r="C30" s="5" t="s">
        <v>48</v>
      </c>
      <c r="D30" s="3">
        <v>525.28199644060896</v>
      </c>
      <c r="E30" s="2">
        <v>9.8715977915207098</v>
      </c>
      <c r="F30" s="2">
        <v>9.8715977915206903</v>
      </c>
      <c r="G30" s="2">
        <v>52.183082025609103</v>
      </c>
      <c r="H30" s="2" t="s">
        <v>7</v>
      </c>
      <c r="I30" s="2" t="s">
        <v>7</v>
      </c>
      <c r="J30" s="2" t="s">
        <v>7</v>
      </c>
      <c r="K30" s="2" t="s">
        <v>7</v>
      </c>
      <c r="L30" s="2" t="s">
        <v>7</v>
      </c>
      <c r="M30" s="2" t="s">
        <v>7</v>
      </c>
      <c r="N30" s="2" t="s">
        <v>48</v>
      </c>
      <c r="O30" s="3">
        <v>139.41493873700401</v>
      </c>
      <c r="P30" s="2">
        <v>9.0556469987449901</v>
      </c>
      <c r="Q30" s="2">
        <v>9.0556469987449901</v>
      </c>
      <c r="R30" s="2">
        <v>49.592900578679597</v>
      </c>
      <c r="S30" s="2" t="s">
        <v>7</v>
      </c>
      <c r="T30" s="2" t="s">
        <v>7</v>
      </c>
      <c r="U30" s="2" t="s">
        <v>7</v>
      </c>
      <c r="V30" s="2" t="s">
        <v>7</v>
      </c>
      <c r="W30" s="5">
        <f t="shared" si="2"/>
        <v>0.81595079277570015</v>
      </c>
      <c r="X30" s="2" t="s">
        <v>7</v>
      </c>
      <c r="Y30" s="2" t="s">
        <v>48</v>
      </c>
      <c r="Z30" s="3">
        <v>141.95391917196699</v>
      </c>
      <c r="AA30" s="2">
        <v>9.14058353241826</v>
      </c>
      <c r="AB30" s="2">
        <v>9.14058353241826</v>
      </c>
      <c r="AC30" s="2">
        <v>50.798561866057298</v>
      </c>
      <c r="AD30" s="2">
        <f t="shared" si="3"/>
        <v>0.73101425910243023</v>
      </c>
      <c r="AE30" s="2" t="s">
        <v>7</v>
      </c>
      <c r="AF30" s="2" t="s">
        <v>7</v>
      </c>
      <c r="AG30" s="2" t="s">
        <v>7</v>
      </c>
    </row>
    <row r="31" spans="1:33" x14ac:dyDescent="0.2">
      <c r="A31" s="5" t="s">
        <v>7</v>
      </c>
      <c r="B31" s="5" t="s">
        <v>7</v>
      </c>
      <c r="C31" s="5" t="s">
        <v>86</v>
      </c>
      <c r="D31" s="3">
        <v>1094.6704043530201</v>
      </c>
      <c r="E31" s="2">
        <v>20.5720851262341</v>
      </c>
      <c r="F31" s="2">
        <v>20.572085126234001</v>
      </c>
      <c r="G31" s="2">
        <v>72.755167151843196</v>
      </c>
      <c r="H31" s="2" t="s">
        <v>7</v>
      </c>
      <c r="I31" s="2" t="s">
        <v>7</v>
      </c>
      <c r="J31" s="2" t="s">
        <v>7</v>
      </c>
      <c r="K31" s="2" t="s">
        <v>7</v>
      </c>
      <c r="L31" s="2" t="s">
        <v>7</v>
      </c>
      <c r="M31" s="2" t="s">
        <v>7</v>
      </c>
      <c r="N31" s="2" t="s">
        <v>49</v>
      </c>
      <c r="O31" s="3">
        <v>337.80157643307598</v>
      </c>
      <c r="P31" s="2">
        <v>21.9417794069265</v>
      </c>
      <c r="Q31" s="2">
        <v>21.9417794069265</v>
      </c>
      <c r="R31" s="2">
        <v>71.534679985606104</v>
      </c>
      <c r="S31" s="2" t="s">
        <v>7</v>
      </c>
      <c r="T31" s="2" t="s">
        <v>7</v>
      </c>
      <c r="U31" s="2" t="s">
        <v>7</v>
      </c>
      <c r="V31" s="2" t="s">
        <v>7</v>
      </c>
      <c r="W31" s="5">
        <f t="shared" si="2"/>
        <v>1.3696942806924994</v>
      </c>
      <c r="X31" s="2" t="s">
        <v>7</v>
      </c>
      <c r="Y31" s="2" t="s">
        <v>86</v>
      </c>
      <c r="Z31" s="3">
        <v>325.25915077218502</v>
      </c>
      <c r="AA31" s="2">
        <v>20.9438277904461</v>
      </c>
      <c r="AB31" s="2">
        <v>20.9438277904461</v>
      </c>
      <c r="AC31" s="2">
        <v>71.742389656503406</v>
      </c>
      <c r="AD31" s="2">
        <f t="shared" si="3"/>
        <v>0.37174266421209978</v>
      </c>
      <c r="AE31" s="2" t="s">
        <v>7</v>
      </c>
      <c r="AF31" s="2" t="s">
        <v>7</v>
      </c>
      <c r="AG31" s="2" t="s">
        <v>7</v>
      </c>
    </row>
    <row r="32" spans="1:33" x14ac:dyDescent="0.2">
      <c r="A32" s="5" t="s">
        <v>7</v>
      </c>
      <c r="B32" s="5" t="s">
        <v>7</v>
      </c>
      <c r="C32" s="5" t="s">
        <v>50</v>
      </c>
      <c r="D32" s="3">
        <v>1239.3744171723099</v>
      </c>
      <c r="E32" s="2">
        <v>23.2915002652461</v>
      </c>
      <c r="F32" s="2">
        <v>23.291500265246</v>
      </c>
      <c r="G32" s="2">
        <v>96.046667417089196</v>
      </c>
      <c r="H32" s="2" t="s">
        <v>7</v>
      </c>
      <c r="I32" s="2" t="s">
        <v>7</v>
      </c>
      <c r="J32" s="2" t="s">
        <v>7</v>
      </c>
      <c r="K32" s="2" t="s">
        <v>7</v>
      </c>
      <c r="L32" s="2" t="s">
        <v>7</v>
      </c>
      <c r="M32" s="2" t="s">
        <v>7</v>
      </c>
      <c r="N32" s="2" t="s">
        <v>50</v>
      </c>
      <c r="O32" s="3">
        <v>384.97421112145202</v>
      </c>
      <c r="P32" s="2">
        <v>25.005860857656302</v>
      </c>
      <c r="Q32" s="2">
        <v>25.005860857656302</v>
      </c>
      <c r="R32" s="2">
        <v>96.540540843262505</v>
      </c>
      <c r="S32" s="2" t="s">
        <v>7</v>
      </c>
      <c r="T32" s="2" t="s">
        <v>7</v>
      </c>
      <c r="U32" s="2" t="s">
        <v>7</v>
      </c>
      <c r="V32" s="2" t="s">
        <v>7</v>
      </c>
      <c r="W32" s="5">
        <f t="shared" si="2"/>
        <v>1.7143605924103014</v>
      </c>
      <c r="X32" s="2" t="s">
        <v>7</v>
      </c>
      <c r="Y32" s="2" t="s">
        <v>50</v>
      </c>
      <c r="Z32" s="3">
        <v>377.44941342814002</v>
      </c>
      <c r="AA32" s="2">
        <v>24.3044215533256</v>
      </c>
      <c r="AB32" s="2">
        <v>24.3044215533256</v>
      </c>
      <c r="AC32" s="2">
        <v>96.046811209829002</v>
      </c>
      <c r="AD32" s="2">
        <f t="shared" si="3"/>
        <v>1.0129212880795997</v>
      </c>
      <c r="AE32" s="2" t="s">
        <v>7</v>
      </c>
      <c r="AF32" s="2" t="s">
        <v>7</v>
      </c>
      <c r="AG32" s="2" t="s">
        <v>7</v>
      </c>
    </row>
    <row r="33" spans="1:33" x14ac:dyDescent="0.2">
      <c r="A33" s="5" t="s">
        <v>7</v>
      </c>
      <c r="B33" s="5" t="s">
        <v>7</v>
      </c>
      <c r="C33" s="5" t="s">
        <v>51</v>
      </c>
      <c r="D33" s="3">
        <v>210.36254470667899</v>
      </c>
      <c r="E33" s="2">
        <v>3.9533325829108601</v>
      </c>
      <c r="F33" s="2">
        <v>3.9533325829108499</v>
      </c>
      <c r="G33" s="2">
        <v>100</v>
      </c>
      <c r="H33" s="2" t="s">
        <v>7</v>
      </c>
      <c r="I33" s="2" t="s">
        <v>7</v>
      </c>
      <c r="J33" s="2" t="s">
        <v>7</v>
      </c>
      <c r="K33" s="2" t="s">
        <v>7</v>
      </c>
      <c r="L33" s="2" t="s">
        <v>7</v>
      </c>
      <c r="M33" s="2" t="s">
        <v>7</v>
      </c>
      <c r="N33" s="2" t="s">
        <v>51</v>
      </c>
      <c r="O33" s="3">
        <v>53.259616509628898</v>
      </c>
      <c r="P33" s="2">
        <v>3.4594591567375299</v>
      </c>
      <c r="Q33" s="2">
        <v>3.4594591567375401</v>
      </c>
      <c r="R33" s="2">
        <v>100</v>
      </c>
      <c r="S33" s="2" t="s">
        <v>7</v>
      </c>
      <c r="T33" s="2" t="s">
        <v>7</v>
      </c>
      <c r="U33" s="2" t="s">
        <v>7</v>
      </c>
      <c r="V33" s="2" t="s">
        <v>7</v>
      </c>
      <c r="W33" s="5">
        <f t="shared" si="2"/>
        <v>0.49387342617330976</v>
      </c>
      <c r="X33" s="2" t="s">
        <v>7</v>
      </c>
      <c r="Y33" s="2" t="s">
        <v>51</v>
      </c>
      <c r="Z33" s="3">
        <v>61.393306018286303</v>
      </c>
      <c r="AA33" s="2">
        <v>3.9531887901710201</v>
      </c>
      <c r="AB33" s="2">
        <v>3.9531887901710201</v>
      </c>
      <c r="AC33" s="2">
        <v>100</v>
      </c>
      <c r="AD33" s="2">
        <f t="shared" si="3"/>
        <v>1.4379273982978447E-4</v>
      </c>
      <c r="AE33" s="2" t="s">
        <v>7</v>
      </c>
      <c r="AF33" s="2" t="s">
        <v>7</v>
      </c>
      <c r="AG33" s="2" t="s">
        <v>7</v>
      </c>
    </row>
    <row r="34" spans="1:33" ht="13.5" thickBot="1" x14ac:dyDescent="0.25">
      <c r="A34" s="5" t="s">
        <v>7</v>
      </c>
      <c r="B34" s="5" t="s">
        <v>7</v>
      </c>
      <c r="C34" s="5" t="s">
        <v>41</v>
      </c>
      <c r="D34" s="3">
        <v>5321.1446367051703</v>
      </c>
      <c r="E34" s="2">
        <v>100</v>
      </c>
      <c r="F34" s="2">
        <v>100</v>
      </c>
      <c r="G34" s="2" t="s">
        <v>7</v>
      </c>
      <c r="H34" s="2" t="s">
        <v>7</v>
      </c>
      <c r="I34" s="2" t="s">
        <v>7</v>
      </c>
      <c r="J34" s="2" t="s">
        <v>7</v>
      </c>
      <c r="K34" s="2" t="s">
        <v>7</v>
      </c>
      <c r="L34" s="2" t="s">
        <v>7</v>
      </c>
      <c r="M34" s="2" t="s">
        <v>7</v>
      </c>
      <c r="N34" s="2" t="s">
        <v>41</v>
      </c>
      <c r="O34" s="3">
        <v>1539.53592444941</v>
      </c>
      <c r="P34" s="2">
        <v>100</v>
      </c>
      <c r="Q34" s="2">
        <v>100</v>
      </c>
      <c r="R34" s="2" t="s">
        <v>7</v>
      </c>
      <c r="S34" s="2" t="s">
        <v>7</v>
      </c>
      <c r="T34" s="2" t="s">
        <v>7</v>
      </c>
      <c r="U34" s="2" t="s">
        <v>7</v>
      </c>
      <c r="V34" s="2" t="s">
        <v>7</v>
      </c>
      <c r="W34" s="5">
        <f t="shared" si="2"/>
        <v>0</v>
      </c>
      <c r="X34" s="2" t="s">
        <v>7</v>
      </c>
      <c r="Y34" s="2" t="s">
        <v>41</v>
      </c>
      <c r="Z34" s="3">
        <v>1553.0071867787101</v>
      </c>
      <c r="AA34" s="2">
        <v>100</v>
      </c>
      <c r="AB34" s="2">
        <v>100</v>
      </c>
      <c r="AC34" s="2" t="s">
        <v>7</v>
      </c>
      <c r="AD34" s="2">
        <f t="shared" si="3"/>
        <v>0</v>
      </c>
      <c r="AE34" s="2" t="s">
        <v>7</v>
      </c>
      <c r="AF34" s="2" t="s">
        <v>7</v>
      </c>
      <c r="AG34" s="2" t="s">
        <v>7</v>
      </c>
    </row>
    <row r="35" spans="1:33" ht="13.5" thickTop="1" x14ac:dyDescent="0.2">
      <c r="A35" s="8" t="s">
        <v>42</v>
      </c>
      <c r="B35" s="8" t="s">
        <v>7</v>
      </c>
      <c r="C35" s="5" t="s">
        <v>83</v>
      </c>
      <c r="D35" s="7">
        <v>180</v>
      </c>
      <c r="E35" s="7">
        <v>11.5904700579524</v>
      </c>
      <c r="F35" s="9">
        <v>11.5904700579524</v>
      </c>
      <c r="G35" s="7">
        <v>11.5904700579524</v>
      </c>
      <c r="H35" s="7" t="s">
        <v>7</v>
      </c>
      <c r="I35" s="7" t="s">
        <v>7</v>
      </c>
      <c r="J35" s="7" t="s">
        <v>7</v>
      </c>
      <c r="K35" s="7" t="s">
        <v>7</v>
      </c>
      <c r="L35" s="7" t="s">
        <v>7</v>
      </c>
      <c r="M35" s="7" t="s">
        <v>7</v>
      </c>
      <c r="N35" s="7" t="s">
        <v>7</v>
      </c>
      <c r="O35" s="7" t="s">
        <v>7</v>
      </c>
      <c r="P35" s="7" t="s">
        <v>7</v>
      </c>
      <c r="Q35" s="7" t="s">
        <v>7</v>
      </c>
      <c r="R35" s="7" t="s">
        <v>7</v>
      </c>
      <c r="S35" s="7" t="s">
        <v>7</v>
      </c>
      <c r="T35" s="7" t="s">
        <v>7</v>
      </c>
      <c r="U35" s="7" t="s">
        <v>7</v>
      </c>
      <c r="V35" s="7" t="s">
        <v>7</v>
      </c>
      <c r="W35" s="8" t="s">
        <v>7</v>
      </c>
      <c r="X35" s="7" t="s">
        <v>7</v>
      </c>
      <c r="Y35" s="7" t="s">
        <v>7</v>
      </c>
      <c r="Z35" s="7" t="s">
        <v>7</v>
      </c>
      <c r="AA35" s="7" t="s">
        <v>7</v>
      </c>
      <c r="AB35" s="7" t="s">
        <v>7</v>
      </c>
      <c r="AC35" s="7" t="s">
        <v>7</v>
      </c>
      <c r="AD35" s="7" t="s">
        <v>7</v>
      </c>
      <c r="AE35" s="7" t="s">
        <v>7</v>
      </c>
      <c r="AF35" s="7" t="s">
        <v>7</v>
      </c>
      <c r="AG35" s="7" t="s">
        <v>7</v>
      </c>
    </row>
    <row r="36" spans="1:33" x14ac:dyDescent="0.2">
      <c r="A36" s="5" t="s">
        <v>7</v>
      </c>
      <c r="B36" s="5" t="s">
        <v>7</v>
      </c>
      <c r="C36" s="5" t="s">
        <v>47</v>
      </c>
      <c r="D36" s="3">
        <v>458</v>
      </c>
      <c r="E36" s="2">
        <v>29.491307147456499</v>
      </c>
      <c r="F36" s="2">
        <v>29.491307147456499</v>
      </c>
      <c r="G36" s="2">
        <v>41.081777205408898</v>
      </c>
      <c r="H36" s="2" t="s">
        <v>7</v>
      </c>
      <c r="I36" s="2" t="s">
        <v>7</v>
      </c>
      <c r="J36" s="2" t="s">
        <v>7</v>
      </c>
      <c r="K36" s="2" t="s">
        <v>7</v>
      </c>
      <c r="L36" s="2" t="s">
        <v>7</v>
      </c>
      <c r="M36" s="2" t="s">
        <v>7</v>
      </c>
      <c r="N36" s="2" t="s">
        <v>7</v>
      </c>
      <c r="O36" s="3" t="s">
        <v>7</v>
      </c>
      <c r="P36" s="2" t="s">
        <v>7</v>
      </c>
      <c r="Q36" s="2" t="s">
        <v>7</v>
      </c>
      <c r="R36" s="2" t="s">
        <v>7</v>
      </c>
      <c r="S36" s="2" t="s">
        <v>7</v>
      </c>
      <c r="T36" s="2" t="s">
        <v>7</v>
      </c>
      <c r="U36" s="2" t="s">
        <v>7</v>
      </c>
      <c r="V36" s="2" t="s">
        <v>7</v>
      </c>
      <c r="W36" s="5" t="s">
        <v>7</v>
      </c>
      <c r="X36" s="2" t="s">
        <v>7</v>
      </c>
      <c r="Y36" s="2" t="s">
        <v>7</v>
      </c>
      <c r="Z36" s="3" t="s">
        <v>7</v>
      </c>
      <c r="AA36" s="2" t="s">
        <v>7</v>
      </c>
      <c r="AB36" s="2" t="s">
        <v>7</v>
      </c>
      <c r="AC36" s="2" t="s">
        <v>7</v>
      </c>
      <c r="AD36" s="2" t="s">
        <v>7</v>
      </c>
      <c r="AE36" s="2" t="s">
        <v>7</v>
      </c>
      <c r="AF36" s="2" t="s">
        <v>7</v>
      </c>
      <c r="AG36" s="2" t="s">
        <v>7</v>
      </c>
    </row>
    <row r="37" spans="1:33" x14ac:dyDescent="0.2">
      <c r="A37" s="5" t="s">
        <v>7</v>
      </c>
      <c r="B37" s="5" t="s">
        <v>7</v>
      </c>
      <c r="C37" s="5" t="s">
        <v>48</v>
      </c>
      <c r="D37" s="3">
        <v>155</v>
      </c>
      <c r="E37" s="2">
        <v>9.9806825499034098</v>
      </c>
      <c r="F37" s="2">
        <v>9.9806825499034098</v>
      </c>
      <c r="G37" s="2">
        <v>51.062459755312297</v>
      </c>
      <c r="H37" s="2" t="s">
        <v>7</v>
      </c>
      <c r="I37" s="2" t="s">
        <v>7</v>
      </c>
      <c r="J37" s="2" t="s">
        <v>7</v>
      </c>
      <c r="K37" s="2" t="s">
        <v>7</v>
      </c>
      <c r="L37" s="2" t="s">
        <v>7</v>
      </c>
      <c r="M37" s="2" t="s">
        <v>7</v>
      </c>
      <c r="N37" s="2" t="s">
        <v>7</v>
      </c>
      <c r="O37" s="3" t="s">
        <v>7</v>
      </c>
      <c r="P37" s="2" t="s">
        <v>7</v>
      </c>
      <c r="Q37" s="2" t="s">
        <v>7</v>
      </c>
      <c r="R37" s="2" t="s">
        <v>7</v>
      </c>
      <c r="S37" s="2" t="s">
        <v>7</v>
      </c>
      <c r="T37" s="2" t="s">
        <v>7</v>
      </c>
      <c r="U37" s="2" t="s">
        <v>7</v>
      </c>
      <c r="V37" s="2" t="s">
        <v>7</v>
      </c>
      <c r="W37" s="5" t="s">
        <v>7</v>
      </c>
      <c r="X37" s="2" t="s">
        <v>7</v>
      </c>
      <c r="Y37" s="2" t="s">
        <v>7</v>
      </c>
      <c r="Z37" s="3" t="s">
        <v>7</v>
      </c>
      <c r="AA37" s="2" t="s">
        <v>7</v>
      </c>
      <c r="AB37" s="2" t="s">
        <v>7</v>
      </c>
      <c r="AC37" s="2" t="s">
        <v>7</v>
      </c>
      <c r="AD37" s="2" t="s">
        <v>7</v>
      </c>
      <c r="AE37" s="2" t="s">
        <v>7</v>
      </c>
      <c r="AF37" s="2" t="s">
        <v>7</v>
      </c>
      <c r="AG37" s="2" t="s">
        <v>7</v>
      </c>
    </row>
    <row r="38" spans="1:33" x14ac:dyDescent="0.2">
      <c r="A38" s="5" t="s">
        <v>7</v>
      </c>
      <c r="B38" s="5" t="s">
        <v>7</v>
      </c>
      <c r="C38" s="5" t="s">
        <v>49</v>
      </c>
      <c r="D38" s="3">
        <v>336</v>
      </c>
      <c r="E38" s="2">
        <v>21.635544108177701</v>
      </c>
      <c r="F38" s="2">
        <v>21.635544108177701</v>
      </c>
      <c r="G38" s="2">
        <v>72.698003863490001</v>
      </c>
      <c r="H38" s="2" t="s">
        <v>7</v>
      </c>
      <c r="I38" s="2" t="s">
        <v>7</v>
      </c>
      <c r="J38" s="2" t="s">
        <v>7</v>
      </c>
      <c r="K38" s="2" t="s">
        <v>7</v>
      </c>
      <c r="L38" s="2" t="s">
        <v>7</v>
      </c>
      <c r="M38" s="2" t="s">
        <v>7</v>
      </c>
      <c r="N38" s="2" t="s">
        <v>7</v>
      </c>
      <c r="O38" s="3" t="s">
        <v>7</v>
      </c>
      <c r="P38" s="2" t="s">
        <v>7</v>
      </c>
      <c r="Q38" s="2" t="s">
        <v>7</v>
      </c>
      <c r="R38" s="2" t="s">
        <v>7</v>
      </c>
      <c r="S38" s="2" t="s">
        <v>7</v>
      </c>
      <c r="T38" s="2" t="s">
        <v>7</v>
      </c>
      <c r="U38" s="2" t="s">
        <v>7</v>
      </c>
      <c r="V38" s="2" t="s">
        <v>7</v>
      </c>
      <c r="W38" s="5" t="s">
        <v>7</v>
      </c>
      <c r="X38" s="2" t="s">
        <v>7</v>
      </c>
      <c r="Y38" s="2" t="s">
        <v>7</v>
      </c>
      <c r="Z38" s="3" t="s">
        <v>7</v>
      </c>
      <c r="AA38" s="2" t="s">
        <v>7</v>
      </c>
      <c r="AB38" s="2" t="s">
        <v>7</v>
      </c>
      <c r="AC38" s="2" t="s">
        <v>7</v>
      </c>
      <c r="AD38" s="2" t="s">
        <v>7</v>
      </c>
      <c r="AE38" s="2" t="s">
        <v>7</v>
      </c>
      <c r="AF38" s="2" t="s">
        <v>7</v>
      </c>
      <c r="AG38" s="2" t="s">
        <v>7</v>
      </c>
    </row>
    <row r="39" spans="1:33" x14ac:dyDescent="0.2">
      <c r="A39" s="5" t="s">
        <v>7</v>
      </c>
      <c r="B39" s="5" t="s">
        <v>7</v>
      </c>
      <c r="C39" s="5" t="s">
        <v>50</v>
      </c>
      <c r="D39" s="3">
        <v>373</v>
      </c>
      <c r="E39" s="2">
        <v>24.0180296200901</v>
      </c>
      <c r="F39" s="2">
        <v>24.0180296200901</v>
      </c>
      <c r="G39" s="2">
        <v>96.716033483580205</v>
      </c>
      <c r="H39" s="2" t="s">
        <v>7</v>
      </c>
      <c r="I39" s="2" t="s">
        <v>7</v>
      </c>
      <c r="J39" s="2" t="s">
        <v>7</v>
      </c>
      <c r="K39" s="2" t="s">
        <v>7</v>
      </c>
      <c r="L39" s="2" t="s">
        <v>7</v>
      </c>
      <c r="M39" s="2" t="s">
        <v>7</v>
      </c>
      <c r="N39" s="2" t="s">
        <v>7</v>
      </c>
      <c r="O39" s="3" t="s">
        <v>7</v>
      </c>
      <c r="P39" s="2" t="s">
        <v>7</v>
      </c>
      <c r="Q39" s="2" t="s">
        <v>7</v>
      </c>
      <c r="R39" s="2" t="s">
        <v>7</v>
      </c>
      <c r="S39" s="2" t="s">
        <v>7</v>
      </c>
      <c r="T39" s="2" t="s">
        <v>7</v>
      </c>
      <c r="U39" s="2" t="s">
        <v>7</v>
      </c>
      <c r="V39" s="2" t="s">
        <v>7</v>
      </c>
      <c r="W39" s="5" t="s">
        <v>7</v>
      </c>
      <c r="X39" s="2" t="s">
        <v>7</v>
      </c>
      <c r="Y39" s="2" t="s">
        <v>7</v>
      </c>
      <c r="Z39" s="3" t="s">
        <v>7</v>
      </c>
      <c r="AA39" s="2" t="s">
        <v>7</v>
      </c>
      <c r="AB39" s="2" t="s">
        <v>7</v>
      </c>
      <c r="AC39" s="2" t="s">
        <v>7</v>
      </c>
      <c r="AD39" s="2" t="s">
        <v>7</v>
      </c>
      <c r="AE39" s="2" t="s">
        <v>7</v>
      </c>
      <c r="AF39" s="2" t="s">
        <v>7</v>
      </c>
      <c r="AG39" s="2" t="s">
        <v>7</v>
      </c>
    </row>
    <row r="40" spans="1:33" x14ac:dyDescent="0.2">
      <c r="A40" s="5" t="s">
        <v>7</v>
      </c>
      <c r="B40" s="5" t="s">
        <v>7</v>
      </c>
      <c r="C40" s="5" t="s">
        <v>51</v>
      </c>
      <c r="D40" s="3">
        <v>51</v>
      </c>
      <c r="E40" s="2">
        <v>3.28396651641983</v>
      </c>
      <c r="F40" s="2">
        <v>3.28396651641983</v>
      </c>
      <c r="G40" s="2">
        <v>100</v>
      </c>
      <c r="H40" s="2" t="s">
        <v>7</v>
      </c>
      <c r="I40" s="2" t="s">
        <v>7</v>
      </c>
      <c r="J40" s="2" t="s">
        <v>7</v>
      </c>
      <c r="K40" s="2" t="s">
        <v>7</v>
      </c>
      <c r="L40" s="2" t="s">
        <v>7</v>
      </c>
      <c r="M40" s="2" t="s">
        <v>7</v>
      </c>
      <c r="N40" s="2" t="s">
        <v>7</v>
      </c>
      <c r="O40" s="3" t="s">
        <v>7</v>
      </c>
      <c r="P40" s="2" t="s">
        <v>7</v>
      </c>
      <c r="Q40" s="2" t="s">
        <v>7</v>
      </c>
      <c r="R40" s="2" t="s">
        <v>7</v>
      </c>
      <c r="S40" s="2" t="s">
        <v>7</v>
      </c>
      <c r="T40" s="2" t="s">
        <v>7</v>
      </c>
      <c r="U40" s="2" t="s">
        <v>7</v>
      </c>
      <c r="V40" s="2" t="s">
        <v>7</v>
      </c>
      <c r="W40" s="5" t="s">
        <v>7</v>
      </c>
      <c r="X40" s="2" t="s">
        <v>7</v>
      </c>
      <c r="Y40" s="2" t="s">
        <v>7</v>
      </c>
      <c r="Z40" s="3" t="s">
        <v>7</v>
      </c>
      <c r="AA40" s="2" t="s">
        <v>7</v>
      </c>
      <c r="AB40" s="2" t="s">
        <v>7</v>
      </c>
      <c r="AC40" s="2" t="s">
        <v>7</v>
      </c>
      <c r="AD40" s="2" t="s">
        <v>7</v>
      </c>
      <c r="AE40" s="2" t="s">
        <v>7</v>
      </c>
      <c r="AF40" s="2" t="s">
        <v>7</v>
      </c>
      <c r="AG40" s="2" t="s">
        <v>7</v>
      </c>
    </row>
    <row r="41" spans="1:33" x14ac:dyDescent="0.2">
      <c r="A41" s="5" t="s">
        <v>7</v>
      </c>
      <c r="B41" s="5" t="s">
        <v>7</v>
      </c>
      <c r="C41" s="5" t="s">
        <v>41</v>
      </c>
      <c r="D41" s="3">
        <v>1553</v>
      </c>
      <c r="E41" s="2">
        <v>100</v>
      </c>
      <c r="F41" s="2">
        <v>100</v>
      </c>
      <c r="G41" s="2" t="s">
        <v>7</v>
      </c>
      <c r="H41" s="2" t="s">
        <v>7</v>
      </c>
      <c r="I41" s="2" t="s">
        <v>7</v>
      </c>
      <c r="J41" s="2" t="s">
        <v>7</v>
      </c>
      <c r="K41" s="2" t="s">
        <v>7</v>
      </c>
      <c r="L41" s="2" t="s">
        <v>7</v>
      </c>
      <c r="M41" s="2" t="s">
        <v>7</v>
      </c>
      <c r="N41" s="2" t="s">
        <v>7</v>
      </c>
      <c r="O41" s="3" t="s">
        <v>7</v>
      </c>
      <c r="P41" s="2" t="s">
        <v>7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7</v>
      </c>
      <c r="V41" s="2" t="s">
        <v>7</v>
      </c>
      <c r="W41" s="5" t="s">
        <v>7</v>
      </c>
      <c r="X41" s="2" t="s">
        <v>7</v>
      </c>
      <c r="Y41" s="2" t="s">
        <v>7</v>
      </c>
      <c r="Z41" s="3" t="s">
        <v>7</v>
      </c>
      <c r="AA41" s="2" t="s">
        <v>7</v>
      </c>
      <c r="AB41" s="2" t="s">
        <v>7</v>
      </c>
      <c r="AC41" s="2" t="s">
        <v>7</v>
      </c>
      <c r="AD41" s="2" t="s">
        <v>7</v>
      </c>
      <c r="AE41" s="2" t="s">
        <v>7</v>
      </c>
      <c r="AF41" s="2" t="s">
        <v>7</v>
      </c>
      <c r="AG41" s="2" t="s">
        <v>7</v>
      </c>
    </row>
    <row r="43" spans="1:33" ht="20.25" x14ac:dyDescent="0.3">
      <c r="A43" s="19" t="s">
        <v>11</v>
      </c>
      <c r="B43" s="20"/>
      <c r="C43" s="20"/>
      <c r="D43" s="21"/>
      <c r="E43" s="22"/>
      <c r="F43" s="22"/>
      <c r="G43" s="22"/>
      <c r="H43" s="22"/>
      <c r="I43" s="22"/>
      <c r="J43" s="22"/>
      <c r="K43" s="22"/>
      <c r="L43" s="2" t="s">
        <v>7</v>
      </c>
      <c r="M43" s="2" t="s">
        <v>7</v>
      </c>
      <c r="N43" s="19" t="s">
        <v>11</v>
      </c>
      <c r="O43" s="21"/>
      <c r="P43" s="22"/>
      <c r="Q43" s="22"/>
      <c r="R43" s="22"/>
      <c r="S43" s="22"/>
      <c r="T43" s="22"/>
      <c r="U43" s="22"/>
      <c r="V43" s="22"/>
      <c r="W43" s="20"/>
      <c r="X43" s="2" t="s">
        <v>7</v>
      </c>
      <c r="Y43" s="19" t="s">
        <v>11</v>
      </c>
      <c r="Z43" s="21"/>
      <c r="AA43" s="22"/>
      <c r="AB43" s="22"/>
      <c r="AC43" s="22"/>
      <c r="AD43" s="22"/>
      <c r="AE43" s="22"/>
      <c r="AF43" s="22"/>
      <c r="AG43" s="22"/>
    </row>
    <row r="44" spans="1:33" x14ac:dyDescent="0.2">
      <c r="A44" s="5" t="s">
        <v>35</v>
      </c>
      <c r="B44" s="5" t="s">
        <v>7</v>
      </c>
      <c r="C44" s="5" t="s">
        <v>52</v>
      </c>
      <c r="D44" s="3">
        <v>1202.33845549786</v>
      </c>
      <c r="E44" s="2">
        <v>22.5954853247956</v>
      </c>
      <c r="F44" s="2">
        <v>22.5954853247956</v>
      </c>
      <c r="G44" s="2">
        <v>22.5954853247956</v>
      </c>
      <c r="H44" s="2" t="s">
        <v>7</v>
      </c>
      <c r="I44" s="2" t="s">
        <v>7</v>
      </c>
      <c r="J44" s="2" t="s">
        <v>7</v>
      </c>
      <c r="K44" s="2" t="s">
        <v>7</v>
      </c>
      <c r="L44" s="2" t="s">
        <v>7</v>
      </c>
      <c r="M44" s="2" t="s">
        <v>7</v>
      </c>
      <c r="N44" s="2" t="s">
        <v>52</v>
      </c>
      <c r="O44" s="3">
        <v>350.07914877783497</v>
      </c>
      <c r="P44" s="2">
        <v>22.7392646847807</v>
      </c>
      <c r="Q44" s="2">
        <v>22.7392646847807</v>
      </c>
      <c r="R44" s="2">
        <v>22.7392646847807</v>
      </c>
      <c r="S44" s="2" t="s">
        <v>7</v>
      </c>
      <c r="T44" s="2" t="s">
        <v>7</v>
      </c>
      <c r="U44" s="2" t="s">
        <v>7</v>
      </c>
      <c r="V44" s="2" t="s">
        <v>7</v>
      </c>
      <c r="W44" s="5">
        <f t="shared" ref="W44:W52" si="4">ABS(F44-Q44)</f>
        <v>0.14377935998509983</v>
      </c>
      <c r="X44" s="2" t="s">
        <v>7</v>
      </c>
      <c r="Y44" s="2" t="s">
        <v>52</v>
      </c>
      <c r="Z44" s="3">
        <v>350.65817721446302</v>
      </c>
      <c r="AA44" s="2">
        <v>22.579301641340599</v>
      </c>
      <c r="AB44" s="2">
        <v>22.579301641340599</v>
      </c>
      <c r="AC44" s="2">
        <v>22.579301641340599</v>
      </c>
      <c r="AD44" s="2">
        <f t="shared" ref="AD44:AD52" si="5">ABS(F44-AB44)</f>
        <v>1.6183683455000875E-2</v>
      </c>
      <c r="AE44" s="2" t="s">
        <v>7</v>
      </c>
      <c r="AF44" s="2" t="s">
        <v>7</v>
      </c>
      <c r="AG44" s="2" t="s">
        <v>7</v>
      </c>
    </row>
    <row r="45" spans="1:33" x14ac:dyDescent="0.2">
      <c r="A45" s="5" t="s">
        <v>7</v>
      </c>
      <c r="B45" s="5" t="s">
        <v>7</v>
      </c>
      <c r="C45" s="5" t="s">
        <v>53</v>
      </c>
      <c r="D45" s="3">
        <v>788.39836749634605</v>
      </c>
      <c r="E45" s="2">
        <v>14.8163303447531</v>
      </c>
      <c r="F45" s="2">
        <v>14.816330344753</v>
      </c>
      <c r="G45" s="2">
        <v>37.411815669548702</v>
      </c>
      <c r="H45" s="2" t="s">
        <v>7</v>
      </c>
      <c r="I45" s="2" t="s">
        <v>7</v>
      </c>
      <c r="J45" s="2" t="s">
        <v>7</v>
      </c>
      <c r="K45" s="2" t="s">
        <v>7</v>
      </c>
      <c r="L45" s="2" t="s">
        <v>7</v>
      </c>
      <c r="M45" s="2" t="s">
        <v>7</v>
      </c>
      <c r="N45" s="2" t="s">
        <v>53</v>
      </c>
      <c r="O45" s="3">
        <v>240.73966496021799</v>
      </c>
      <c r="P45" s="2">
        <v>15.637157999175299</v>
      </c>
      <c r="Q45" s="2">
        <v>15.637157999175299</v>
      </c>
      <c r="R45" s="2">
        <v>38.376422683956001</v>
      </c>
      <c r="S45" s="2" t="s">
        <v>7</v>
      </c>
      <c r="T45" s="2" t="s">
        <v>7</v>
      </c>
      <c r="U45" s="2" t="s">
        <v>7</v>
      </c>
      <c r="V45" s="2" t="s">
        <v>7</v>
      </c>
      <c r="W45" s="5">
        <f t="shared" si="4"/>
        <v>0.82082765442229899</v>
      </c>
      <c r="X45" s="2" t="s">
        <v>7</v>
      </c>
      <c r="Y45" s="2" t="s">
        <v>53</v>
      </c>
      <c r="Z45" s="3">
        <v>230.01367550747199</v>
      </c>
      <c r="AA45" s="2">
        <v>14.8108571206661</v>
      </c>
      <c r="AB45" s="2">
        <v>14.8108571206661</v>
      </c>
      <c r="AC45" s="2">
        <v>37.390158762006699</v>
      </c>
      <c r="AD45" s="2">
        <f t="shared" si="5"/>
        <v>5.4732240869004301E-3</v>
      </c>
      <c r="AE45" s="2" t="s">
        <v>7</v>
      </c>
      <c r="AF45" s="2" t="s">
        <v>7</v>
      </c>
      <c r="AG45" s="2" t="s">
        <v>7</v>
      </c>
    </row>
    <row r="46" spans="1:33" x14ac:dyDescent="0.2">
      <c r="A46" s="5" t="s">
        <v>7</v>
      </c>
      <c r="B46" s="5" t="s">
        <v>7</v>
      </c>
      <c r="C46" s="5" t="s">
        <v>54</v>
      </c>
      <c r="D46" s="3">
        <v>501.94357254856101</v>
      </c>
      <c r="E46" s="2">
        <v>9.4329999806087592</v>
      </c>
      <c r="F46" s="2">
        <v>9.4329999806087397</v>
      </c>
      <c r="G46" s="2">
        <v>46.8448156501574</v>
      </c>
      <c r="H46" s="2" t="s">
        <v>7</v>
      </c>
      <c r="I46" s="2" t="s">
        <v>7</v>
      </c>
      <c r="J46" s="2" t="s">
        <v>7</v>
      </c>
      <c r="K46" s="2" t="s">
        <v>7</v>
      </c>
      <c r="L46" s="2" t="s">
        <v>7</v>
      </c>
      <c r="M46" s="2" t="s">
        <v>7</v>
      </c>
      <c r="N46" s="2" t="s">
        <v>54</v>
      </c>
      <c r="O46" s="3">
        <v>148.39864937091301</v>
      </c>
      <c r="P46" s="2">
        <v>9.6391806786831307</v>
      </c>
      <c r="Q46" s="2">
        <v>9.6391806786831307</v>
      </c>
      <c r="R46" s="2">
        <v>48.015603362639098</v>
      </c>
      <c r="S46" s="2" t="s">
        <v>7</v>
      </c>
      <c r="T46" s="2" t="s">
        <v>7</v>
      </c>
      <c r="U46" s="2" t="s">
        <v>7</v>
      </c>
      <c r="V46" s="2" t="s">
        <v>7</v>
      </c>
      <c r="W46" s="5">
        <f t="shared" si="4"/>
        <v>0.20618069807439099</v>
      </c>
      <c r="X46" s="2" t="s">
        <v>7</v>
      </c>
      <c r="Y46" s="2" t="s">
        <v>54</v>
      </c>
      <c r="Z46" s="3">
        <v>146.213386517212</v>
      </c>
      <c r="AA46" s="2">
        <v>9.4148557561083308</v>
      </c>
      <c r="AB46" s="2">
        <v>9.4148557561083308</v>
      </c>
      <c r="AC46" s="2">
        <v>46.805014518115001</v>
      </c>
      <c r="AD46" s="2">
        <f t="shared" si="5"/>
        <v>1.8144224500408868E-2</v>
      </c>
      <c r="AE46" s="2" t="s">
        <v>7</v>
      </c>
      <c r="AF46" s="2" t="s">
        <v>7</v>
      </c>
      <c r="AG46" s="2" t="s">
        <v>7</v>
      </c>
    </row>
    <row r="47" spans="1:33" x14ac:dyDescent="0.2">
      <c r="A47" s="5" t="s">
        <v>7</v>
      </c>
      <c r="B47" s="5" t="s">
        <v>7</v>
      </c>
      <c r="C47" s="5" t="s">
        <v>55</v>
      </c>
      <c r="D47" s="3">
        <v>430.062359595126</v>
      </c>
      <c r="E47" s="2">
        <v>8.0821400085343296</v>
      </c>
      <c r="F47" s="2">
        <v>8.0821400085343207</v>
      </c>
      <c r="G47" s="2">
        <v>54.926955658691703</v>
      </c>
      <c r="H47" s="2" t="s">
        <v>7</v>
      </c>
      <c r="I47" s="2" t="s">
        <v>7</v>
      </c>
      <c r="J47" s="2" t="s">
        <v>7</v>
      </c>
      <c r="K47" s="2" t="s">
        <v>7</v>
      </c>
      <c r="L47" s="2" t="s">
        <v>7</v>
      </c>
      <c r="M47" s="2" t="s">
        <v>7</v>
      </c>
      <c r="N47" s="2" t="s">
        <v>55</v>
      </c>
      <c r="O47" s="3">
        <v>137.252183933418</v>
      </c>
      <c r="P47" s="2">
        <v>8.9151660415137499</v>
      </c>
      <c r="Q47" s="2">
        <v>8.9151660415137499</v>
      </c>
      <c r="R47" s="2">
        <v>56.930769404152898</v>
      </c>
      <c r="S47" s="2" t="s">
        <v>7</v>
      </c>
      <c r="T47" s="2" t="s">
        <v>7</v>
      </c>
      <c r="U47" s="2" t="s">
        <v>7</v>
      </c>
      <c r="V47" s="2" t="s">
        <v>7</v>
      </c>
      <c r="W47" s="5">
        <f t="shared" si="4"/>
        <v>0.83302603297942923</v>
      </c>
      <c r="X47" s="2" t="s">
        <v>7</v>
      </c>
      <c r="Y47" s="2" t="s">
        <v>55</v>
      </c>
      <c r="Z47" s="3">
        <v>125.824075645096</v>
      </c>
      <c r="AA47" s="2">
        <v>8.1019635141601203</v>
      </c>
      <c r="AB47" s="2">
        <v>8.1019635141601203</v>
      </c>
      <c r="AC47" s="2">
        <v>54.906978032275198</v>
      </c>
      <c r="AD47" s="2">
        <f t="shared" si="5"/>
        <v>1.9823505625799598E-2</v>
      </c>
      <c r="AE47" s="2" t="s">
        <v>7</v>
      </c>
      <c r="AF47" s="2" t="s">
        <v>7</v>
      </c>
      <c r="AG47" s="2" t="s">
        <v>7</v>
      </c>
    </row>
    <row r="48" spans="1:33" x14ac:dyDescent="0.2">
      <c r="A48" s="5" t="s">
        <v>7</v>
      </c>
      <c r="B48" s="5" t="s">
        <v>7</v>
      </c>
      <c r="C48" s="5" t="s">
        <v>56</v>
      </c>
      <c r="D48" s="3">
        <v>632.57046649214396</v>
      </c>
      <c r="E48" s="2">
        <v>11.887864541938701</v>
      </c>
      <c r="F48" s="2">
        <v>11.887864541938701</v>
      </c>
      <c r="G48" s="2">
        <v>66.814820200630393</v>
      </c>
      <c r="H48" s="2" t="s">
        <v>7</v>
      </c>
      <c r="I48" s="2" t="s">
        <v>7</v>
      </c>
      <c r="J48" s="2" t="s">
        <v>7</v>
      </c>
      <c r="K48" s="2" t="s">
        <v>7</v>
      </c>
      <c r="L48" s="2" t="s">
        <v>7</v>
      </c>
      <c r="M48" s="2" t="s">
        <v>7</v>
      </c>
      <c r="N48" s="2" t="s">
        <v>56</v>
      </c>
      <c r="O48" s="3">
        <v>156.06243042514899</v>
      </c>
      <c r="P48" s="2">
        <v>10.1369788094398</v>
      </c>
      <c r="Q48" s="2">
        <v>10.1369788094398</v>
      </c>
      <c r="R48" s="2">
        <v>67.067748213592694</v>
      </c>
      <c r="S48" s="2" t="s">
        <v>7</v>
      </c>
      <c r="T48" s="2" t="s">
        <v>7</v>
      </c>
      <c r="U48" s="2" t="s">
        <v>7</v>
      </c>
      <c r="V48" s="2" t="s">
        <v>7</v>
      </c>
      <c r="W48" s="5">
        <f t="shared" si="4"/>
        <v>1.7508857324989009</v>
      </c>
      <c r="X48" s="2" t="s">
        <v>7</v>
      </c>
      <c r="Y48" s="2" t="s">
        <v>56</v>
      </c>
      <c r="Z48" s="3">
        <v>184.711881426254</v>
      </c>
      <c r="AA48" s="2">
        <v>11.893820131598201</v>
      </c>
      <c r="AB48" s="2">
        <v>11.893820131598201</v>
      </c>
      <c r="AC48" s="2">
        <v>66.800798163873395</v>
      </c>
      <c r="AD48" s="2">
        <f t="shared" si="5"/>
        <v>5.955589659500049E-3</v>
      </c>
      <c r="AE48" s="2" t="s">
        <v>7</v>
      </c>
      <c r="AF48" s="2" t="s">
        <v>7</v>
      </c>
      <c r="AG48" s="2" t="s">
        <v>7</v>
      </c>
    </row>
    <row r="49" spans="1:33" x14ac:dyDescent="0.2">
      <c r="A49" s="5" t="s">
        <v>7</v>
      </c>
      <c r="B49" s="5" t="s">
        <v>7</v>
      </c>
      <c r="C49" s="5" t="s">
        <v>57</v>
      </c>
      <c r="D49" s="3">
        <v>669.70347909959003</v>
      </c>
      <c r="E49" s="2">
        <v>12.5857033556274</v>
      </c>
      <c r="F49" s="2">
        <v>12.5857033556274</v>
      </c>
      <c r="G49" s="2">
        <v>79.400523556257795</v>
      </c>
      <c r="H49" s="2" t="s">
        <v>7</v>
      </c>
      <c r="I49" s="2" t="s">
        <v>7</v>
      </c>
      <c r="J49" s="2" t="s">
        <v>7</v>
      </c>
      <c r="K49" s="2" t="s">
        <v>7</v>
      </c>
      <c r="L49" s="2" t="s">
        <v>7</v>
      </c>
      <c r="M49" s="2" t="s">
        <v>7</v>
      </c>
      <c r="N49" s="2" t="s">
        <v>57</v>
      </c>
      <c r="O49" s="3">
        <v>179.42813536016001</v>
      </c>
      <c r="P49" s="2">
        <v>11.6546897354363</v>
      </c>
      <c r="Q49" s="2">
        <v>11.6546897354363</v>
      </c>
      <c r="R49" s="2">
        <v>78.722437949029</v>
      </c>
      <c r="S49" s="2" t="s">
        <v>7</v>
      </c>
      <c r="T49" s="2" t="s">
        <v>7</v>
      </c>
      <c r="U49" s="2" t="s">
        <v>7</v>
      </c>
      <c r="V49" s="2" t="s">
        <v>7</v>
      </c>
      <c r="W49" s="5">
        <f t="shared" si="4"/>
        <v>0.93101362019110034</v>
      </c>
      <c r="X49" s="2" t="s">
        <v>7</v>
      </c>
      <c r="Y49" s="2" t="s">
        <v>57</v>
      </c>
      <c r="Z49" s="3">
        <v>195.48848244529799</v>
      </c>
      <c r="AA49" s="2">
        <v>12.5877384283575</v>
      </c>
      <c r="AB49" s="2">
        <v>12.5877384283575</v>
      </c>
      <c r="AC49" s="2">
        <v>79.388536592230906</v>
      </c>
      <c r="AD49" s="2">
        <f t="shared" si="5"/>
        <v>2.0350727301003957E-3</v>
      </c>
      <c r="AE49" s="2" t="s">
        <v>7</v>
      </c>
      <c r="AF49" s="2" t="s">
        <v>7</v>
      </c>
      <c r="AG49" s="2" t="s">
        <v>7</v>
      </c>
    </row>
    <row r="50" spans="1:33" x14ac:dyDescent="0.2">
      <c r="A50" s="5" t="s">
        <v>7</v>
      </c>
      <c r="B50" s="5" t="s">
        <v>7</v>
      </c>
      <c r="C50" s="5" t="s">
        <v>58</v>
      </c>
      <c r="D50" s="3">
        <v>577.73717284659301</v>
      </c>
      <c r="E50" s="2">
        <v>10.857385248680799</v>
      </c>
      <c r="F50" s="2">
        <v>10.8573852486807</v>
      </c>
      <c r="G50" s="2">
        <v>90.257908804938495</v>
      </c>
      <c r="H50" s="2" t="s">
        <v>7</v>
      </c>
      <c r="I50" s="2" t="s">
        <v>7</v>
      </c>
      <c r="J50" s="2" t="s">
        <v>7</v>
      </c>
      <c r="K50" s="2" t="s">
        <v>7</v>
      </c>
      <c r="L50" s="2" t="s">
        <v>7</v>
      </c>
      <c r="M50" s="2" t="s">
        <v>7</v>
      </c>
      <c r="N50" s="2" t="s">
        <v>58</v>
      </c>
      <c r="O50" s="3">
        <v>187.59810501252599</v>
      </c>
      <c r="P50" s="2">
        <v>12.185367163784599</v>
      </c>
      <c r="Q50" s="2">
        <v>12.185367163784599</v>
      </c>
      <c r="R50" s="2">
        <v>90.907805112813605</v>
      </c>
      <c r="S50" s="2" t="s">
        <v>7</v>
      </c>
      <c r="T50" s="2" t="s">
        <v>7</v>
      </c>
      <c r="U50" s="2" t="s">
        <v>7</v>
      </c>
      <c r="V50" s="2" t="s">
        <v>7</v>
      </c>
      <c r="W50" s="5">
        <f t="shared" si="4"/>
        <v>1.3279819151038996</v>
      </c>
      <c r="X50" s="2" t="s">
        <v>7</v>
      </c>
      <c r="Y50" s="2" t="s">
        <v>58</v>
      </c>
      <c r="Z50" s="3">
        <v>169.15970464807199</v>
      </c>
      <c r="AA50" s="2">
        <v>10.8923967698403</v>
      </c>
      <c r="AB50" s="2">
        <v>10.8923967698403</v>
      </c>
      <c r="AC50" s="2">
        <v>90.280933362071195</v>
      </c>
      <c r="AD50" s="2">
        <f t="shared" si="5"/>
        <v>3.5011521159599823E-2</v>
      </c>
      <c r="AE50" s="2" t="s">
        <v>7</v>
      </c>
      <c r="AF50" s="2" t="s">
        <v>7</v>
      </c>
      <c r="AG50" s="2" t="s">
        <v>7</v>
      </c>
    </row>
    <row r="51" spans="1:33" x14ac:dyDescent="0.2">
      <c r="A51" s="5" t="s">
        <v>7</v>
      </c>
      <c r="B51" s="5" t="s">
        <v>7</v>
      </c>
      <c r="C51" s="5" t="s">
        <v>59</v>
      </c>
      <c r="D51" s="3">
        <v>518.39076312893997</v>
      </c>
      <c r="E51" s="2">
        <v>9.7420911950614997</v>
      </c>
      <c r="F51" s="2">
        <v>9.7420911950614801</v>
      </c>
      <c r="G51" s="2">
        <v>100</v>
      </c>
      <c r="H51" s="2" t="s">
        <v>7</v>
      </c>
      <c r="I51" s="2" t="s">
        <v>7</v>
      </c>
      <c r="J51" s="2" t="s">
        <v>7</v>
      </c>
      <c r="K51" s="2" t="s">
        <v>7</v>
      </c>
      <c r="L51" s="2" t="s">
        <v>7</v>
      </c>
      <c r="M51" s="2" t="s">
        <v>7</v>
      </c>
      <c r="N51" s="2" t="s">
        <v>59</v>
      </c>
      <c r="O51" s="3">
        <v>139.97760660918701</v>
      </c>
      <c r="P51" s="2">
        <v>9.0921948871864409</v>
      </c>
      <c r="Q51" s="2">
        <v>9.0921948871864409</v>
      </c>
      <c r="R51" s="2">
        <v>100</v>
      </c>
      <c r="S51" s="2" t="s">
        <v>7</v>
      </c>
      <c r="T51" s="2" t="s">
        <v>7</v>
      </c>
      <c r="U51" s="2" t="s">
        <v>7</v>
      </c>
      <c r="V51" s="2" t="s">
        <v>7</v>
      </c>
      <c r="W51" s="5">
        <f t="shared" si="4"/>
        <v>0.64989630787503927</v>
      </c>
      <c r="X51" s="2" t="s">
        <v>7</v>
      </c>
      <c r="Y51" s="2" t="s">
        <v>59</v>
      </c>
      <c r="Z51" s="3">
        <v>150.93780337484699</v>
      </c>
      <c r="AA51" s="2">
        <v>9.7190666379288206</v>
      </c>
      <c r="AB51" s="2">
        <v>9.71906663792881</v>
      </c>
      <c r="AC51" s="2">
        <v>100</v>
      </c>
      <c r="AD51" s="2">
        <f t="shared" si="5"/>
        <v>2.3024557132670154E-2</v>
      </c>
      <c r="AE51" s="2" t="s">
        <v>7</v>
      </c>
      <c r="AF51" s="2" t="s">
        <v>7</v>
      </c>
      <c r="AG51" s="2" t="s">
        <v>7</v>
      </c>
    </row>
    <row r="52" spans="1:33" ht="13.5" thickBot="1" x14ac:dyDescent="0.25">
      <c r="A52" s="5" t="s">
        <v>7</v>
      </c>
      <c r="B52" s="5" t="s">
        <v>7</v>
      </c>
      <c r="C52" s="5" t="s">
        <v>41</v>
      </c>
      <c r="D52" s="3">
        <v>5321.1446367051703</v>
      </c>
      <c r="E52" s="2">
        <v>100</v>
      </c>
      <c r="F52" s="2">
        <v>100</v>
      </c>
      <c r="G52" s="2" t="s">
        <v>7</v>
      </c>
      <c r="H52" s="2" t="s">
        <v>7</v>
      </c>
      <c r="I52" s="2" t="s">
        <v>7</v>
      </c>
      <c r="J52" s="2" t="s">
        <v>7</v>
      </c>
      <c r="K52" s="2" t="s">
        <v>7</v>
      </c>
      <c r="L52" s="2" t="s">
        <v>7</v>
      </c>
      <c r="M52" s="2" t="s">
        <v>7</v>
      </c>
      <c r="N52" s="2" t="s">
        <v>41</v>
      </c>
      <c r="O52" s="3">
        <v>1539.53592444941</v>
      </c>
      <c r="P52" s="2">
        <v>100</v>
      </c>
      <c r="Q52" s="2">
        <v>100</v>
      </c>
      <c r="R52" s="2" t="s">
        <v>7</v>
      </c>
      <c r="S52" s="2" t="s">
        <v>7</v>
      </c>
      <c r="T52" s="2" t="s">
        <v>7</v>
      </c>
      <c r="U52" s="2" t="s">
        <v>7</v>
      </c>
      <c r="V52" s="2" t="s">
        <v>7</v>
      </c>
      <c r="W52" s="5">
        <f t="shared" si="4"/>
        <v>0</v>
      </c>
      <c r="X52" s="2" t="s">
        <v>7</v>
      </c>
      <c r="Y52" s="2" t="s">
        <v>41</v>
      </c>
      <c r="Z52" s="3">
        <v>1553.0071867787101</v>
      </c>
      <c r="AA52" s="2">
        <v>100</v>
      </c>
      <c r="AB52" s="2">
        <v>100</v>
      </c>
      <c r="AC52" s="2" t="s">
        <v>7</v>
      </c>
      <c r="AD52" s="2">
        <f t="shared" si="5"/>
        <v>0</v>
      </c>
      <c r="AE52" s="2" t="s">
        <v>7</v>
      </c>
      <c r="AF52" s="2" t="s">
        <v>7</v>
      </c>
      <c r="AG52" s="2" t="s">
        <v>7</v>
      </c>
    </row>
    <row r="53" spans="1:33" ht="13.5" thickTop="1" x14ac:dyDescent="0.2">
      <c r="A53" s="8" t="s">
        <v>42</v>
      </c>
      <c r="B53" s="8" t="s">
        <v>7</v>
      </c>
      <c r="C53" s="8" t="s">
        <v>52</v>
      </c>
      <c r="D53" s="7">
        <v>333</v>
      </c>
      <c r="E53" s="7">
        <v>21.442369607211798</v>
      </c>
      <c r="F53" s="9">
        <v>21.442369607211798</v>
      </c>
      <c r="G53" s="7">
        <v>21.442369607211798</v>
      </c>
      <c r="H53" s="7" t="s">
        <v>7</v>
      </c>
      <c r="I53" s="7" t="s">
        <v>7</v>
      </c>
      <c r="J53" s="7" t="s">
        <v>7</v>
      </c>
      <c r="K53" s="7" t="s">
        <v>7</v>
      </c>
      <c r="L53" s="7" t="s">
        <v>7</v>
      </c>
      <c r="M53" s="7" t="s">
        <v>7</v>
      </c>
      <c r="N53" s="7" t="s">
        <v>7</v>
      </c>
      <c r="O53" s="7" t="s">
        <v>7</v>
      </c>
      <c r="P53" s="7" t="s">
        <v>7</v>
      </c>
      <c r="Q53" s="7" t="s">
        <v>7</v>
      </c>
      <c r="R53" s="7" t="s">
        <v>7</v>
      </c>
      <c r="S53" s="7" t="s">
        <v>7</v>
      </c>
      <c r="T53" s="7" t="s">
        <v>7</v>
      </c>
      <c r="U53" s="7" t="s">
        <v>7</v>
      </c>
      <c r="V53" s="7" t="s">
        <v>7</v>
      </c>
      <c r="W53" s="8" t="s">
        <v>7</v>
      </c>
      <c r="X53" s="7" t="s">
        <v>7</v>
      </c>
      <c r="Y53" s="7" t="s">
        <v>7</v>
      </c>
      <c r="Z53" s="7" t="s">
        <v>7</v>
      </c>
      <c r="AA53" s="7" t="s">
        <v>7</v>
      </c>
      <c r="AB53" s="7" t="s">
        <v>7</v>
      </c>
      <c r="AC53" s="7" t="s">
        <v>7</v>
      </c>
      <c r="AD53" s="7" t="s">
        <v>7</v>
      </c>
      <c r="AE53" s="7" t="s">
        <v>7</v>
      </c>
      <c r="AF53" s="7" t="s">
        <v>7</v>
      </c>
      <c r="AG53" s="7" t="s">
        <v>7</v>
      </c>
    </row>
    <row r="54" spans="1:33" x14ac:dyDescent="0.2">
      <c r="A54" s="5" t="s">
        <v>7</v>
      </c>
      <c r="B54" s="5" t="s">
        <v>7</v>
      </c>
      <c r="C54" s="5" t="s">
        <v>53</v>
      </c>
      <c r="D54" s="3">
        <v>237</v>
      </c>
      <c r="E54" s="2">
        <v>15.260785576303901</v>
      </c>
      <c r="F54" s="2">
        <v>15.260785576303901</v>
      </c>
      <c r="G54" s="2">
        <v>36.703155183515797</v>
      </c>
      <c r="H54" s="2" t="s">
        <v>7</v>
      </c>
      <c r="I54" s="2" t="s">
        <v>7</v>
      </c>
      <c r="J54" s="2" t="s">
        <v>7</v>
      </c>
      <c r="K54" s="2" t="s">
        <v>7</v>
      </c>
      <c r="L54" s="2" t="s">
        <v>7</v>
      </c>
      <c r="M54" s="2" t="s">
        <v>7</v>
      </c>
      <c r="N54" s="2" t="s">
        <v>7</v>
      </c>
      <c r="O54" s="3" t="s">
        <v>7</v>
      </c>
      <c r="P54" s="2" t="s">
        <v>7</v>
      </c>
      <c r="Q54" s="2" t="s">
        <v>7</v>
      </c>
      <c r="R54" s="2" t="s">
        <v>7</v>
      </c>
      <c r="S54" s="2" t="s">
        <v>7</v>
      </c>
      <c r="T54" s="2" t="s">
        <v>7</v>
      </c>
      <c r="U54" s="2" t="s">
        <v>7</v>
      </c>
      <c r="V54" s="2" t="s">
        <v>7</v>
      </c>
      <c r="W54" s="5" t="s">
        <v>7</v>
      </c>
      <c r="X54" s="2" t="s">
        <v>7</v>
      </c>
      <c r="Y54" s="2" t="s">
        <v>7</v>
      </c>
      <c r="Z54" s="3" t="s">
        <v>7</v>
      </c>
      <c r="AA54" s="2" t="s">
        <v>7</v>
      </c>
      <c r="AB54" s="2" t="s">
        <v>7</v>
      </c>
      <c r="AC54" s="2" t="s">
        <v>7</v>
      </c>
      <c r="AD54" s="2" t="s">
        <v>7</v>
      </c>
      <c r="AE54" s="2" t="s">
        <v>7</v>
      </c>
      <c r="AF54" s="2" t="s">
        <v>7</v>
      </c>
      <c r="AG54" s="2" t="s">
        <v>7</v>
      </c>
    </row>
    <row r="55" spans="1:33" x14ac:dyDescent="0.2">
      <c r="A55" s="5" t="s">
        <v>7</v>
      </c>
      <c r="B55" s="5" t="s">
        <v>7</v>
      </c>
      <c r="C55" s="5" t="s">
        <v>54</v>
      </c>
      <c r="D55" s="3">
        <v>170</v>
      </c>
      <c r="E55" s="2">
        <v>10.9465550547328</v>
      </c>
      <c r="F55" s="2">
        <v>10.9465550547328</v>
      </c>
      <c r="G55" s="2">
        <v>47.649710238248602</v>
      </c>
      <c r="H55" s="2" t="s">
        <v>7</v>
      </c>
      <c r="I55" s="2" t="s">
        <v>7</v>
      </c>
      <c r="J55" s="2" t="s">
        <v>7</v>
      </c>
      <c r="K55" s="2" t="s">
        <v>7</v>
      </c>
      <c r="L55" s="2" t="s">
        <v>7</v>
      </c>
      <c r="M55" s="2" t="s">
        <v>7</v>
      </c>
      <c r="N55" s="2" t="s">
        <v>7</v>
      </c>
      <c r="O55" s="3" t="s">
        <v>7</v>
      </c>
      <c r="P55" s="2" t="s">
        <v>7</v>
      </c>
      <c r="Q55" s="2" t="s">
        <v>7</v>
      </c>
      <c r="R55" s="2" t="s">
        <v>7</v>
      </c>
      <c r="S55" s="2" t="s">
        <v>7</v>
      </c>
      <c r="T55" s="2" t="s">
        <v>7</v>
      </c>
      <c r="U55" s="2" t="s">
        <v>7</v>
      </c>
      <c r="V55" s="2" t="s">
        <v>7</v>
      </c>
      <c r="W55" s="5" t="s">
        <v>7</v>
      </c>
      <c r="X55" s="2" t="s">
        <v>7</v>
      </c>
      <c r="Y55" s="2" t="s">
        <v>7</v>
      </c>
      <c r="Z55" s="3" t="s">
        <v>7</v>
      </c>
      <c r="AA55" s="2" t="s">
        <v>7</v>
      </c>
      <c r="AB55" s="2" t="s">
        <v>7</v>
      </c>
      <c r="AC55" s="2" t="s">
        <v>7</v>
      </c>
      <c r="AD55" s="2" t="s">
        <v>7</v>
      </c>
      <c r="AE55" s="2" t="s">
        <v>7</v>
      </c>
      <c r="AF55" s="2" t="s">
        <v>7</v>
      </c>
      <c r="AG55" s="2" t="s">
        <v>7</v>
      </c>
    </row>
    <row r="56" spans="1:33" x14ac:dyDescent="0.2">
      <c r="A56" s="5" t="s">
        <v>7</v>
      </c>
      <c r="B56" s="5" t="s">
        <v>7</v>
      </c>
      <c r="C56" s="5" t="s">
        <v>55</v>
      </c>
      <c r="D56" s="3">
        <v>124</v>
      </c>
      <c r="E56" s="2">
        <v>7.9845460399227299</v>
      </c>
      <c r="F56" s="2">
        <v>7.9845460399227299</v>
      </c>
      <c r="G56" s="2">
        <v>55.6342562781713</v>
      </c>
      <c r="H56" s="2" t="s">
        <v>7</v>
      </c>
      <c r="I56" s="2" t="s">
        <v>7</v>
      </c>
      <c r="J56" s="2" t="s">
        <v>7</v>
      </c>
      <c r="K56" s="2" t="s">
        <v>7</v>
      </c>
      <c r="L56" s="2" t="s">
        <v>7</v>
      </c>
      <c r="M56" s="2" t="s">
        <v>7</v>
      </c>
      <c r="N56" s="2" t="s">
        <v>7</v>
      </c>
      <c r="O56" s="3" t="s">
        <v>7</v>
      </c>
      <c r="P56" s="2" t="s">
        <v>7</v>
      </c>
      <c r="Q56" s="2" t="s">
        <v>7</v>
      </c>
      <c r="R56" s="2" t="s">
        <v>7</v>
      </c>
      <c r="S56" s="2" t="s">
        <v>7</v>
      </c>
      <c r="T56" s="2" t="s">
        <v>7</v>
      </c>
      <c r="U56" s="2" t="s">
        <v>7</v>
      </c>
      <c r="V56" s="2" t="s">
        <v>7</v>
      </c>
      <c r="W56" s="5" t="s">
        <v>7</v>
      </c>
      <c r="X56" s="2" t="s">
        <v>7</v>
      </c>
      <c r="Y56" s="2" t="s">
        <v>7</v>
      </c>
      <c r="Z56" s="3" t="s">
        <v>7</v>
      </c>
      <c r="AA56" s="2" t="s">
        <v>7</v>
      </c>
      <c r="AB56" s="2" t="s">
        <v>7</v>
      </c>
      <c r="AC56" s="2" t="s">
        <v>7</v>
      </c>
      <c r="AD56" s="2" t="s">
        <v>7</v>
      </c>
      <c r="AE56" s="2" t="s">
        <v>7</v>
      </c>
      <c r="AF56" s="2" t="s">
        <v>7</v>
      </c>
      <c r="AG56" s="2" t="s">
        <v>7</v>
      </c>
    </row>
    <row r="57" spans="1:33" x14ac:dyDescent="0.2">
      <c r="A57" s="5" t="s">
        <v>7</v>
      </c>
      <c r="B57" s="5" t="s">
        <v>7</v>
      </c>
      <c r="C57" s="5" t="s">
        <v>56</v>
      </c>
      <c r="D57" s="3">
        <v>188</v>
      </c>
      <c r="E57" s="2">
        <v>12.105602060528</v>
      </c>
      <c r="F57" s="2">
        <v>12.105602060528</v>
      </c>
      <c r="G57" s="2">
        <v>67.739858338699307</v>
      </c>
      <c r="H57" s="2" t="s">
        <v>7</v>
      </c>
      <c r="I57" s="2" t="s">
        <v>7</v>
      </c>
      <c r="J57" s="2" t="s">
        <v>7</v>
      </c>
      <c r="K57" s="2" t="s">
        <v>7</v>
      </c>
      <c r="L57" s="2" t="s">
        <v>7</v>
      </c>
      <c r="M57" s="2" t="s">
        <v>7</v>
      </c>
      <c r="N57" s="2" t="s">
        <v>7</v>
      </c>
      <c r="O57" s="3" t="s">
        <v>7</v>
      </c>
      <c r="P57" s="2" t="s">
        <v>7</v>
      </c>
      <c r="Q57" s="2" t="s">
        <v>7</v>
      </c>
      <c r="R57" s="2" t="s">
        <v>7</v>
      </c>
      <c r="S57" s="2" t="s">
        <v>7</v>
      </c>
      <c r="T57" s="2" t="s">
        <v>7</v>
      </c>
      <c r="U57" s="2" t="s">
        <v>7</v>
      </c>
      <c r="V57" s="2" t="s">
        <v>7</v>
      </c>
      <c r="W57" s="5" t="s">
        <v>7</v>
      </c>
      <c r="X57" s="2" t="s">
        <v>7</v>
      </c>
      <c r="Y57" s="2" t="s">
        <v>7</v>
      </c>
      <c r="Z57" s="3" t="s">
        <v>7</v>
      </c>
      <c r="AA57" s="2" t="s">
        <v>7</v>
      </c>
      <c r="AB57" s="2" t="s">
        <v>7</v>
      </c>
      <c r="AC57" s="2" t="s">
        <v>7</v>
      </c>
      <c r="AD57" s="2" t="s">
        <v>7</v>
      </c>
      <c r="AE57" s="2" t="s">
        <v>7</v>
      </c>
      <c r="AF57" s="2" t="s">
        <v>7</v>
      </c>
      <c r="AG57" s="2" t="s">
        <v>7</v>
      </c>
    </row>
    <row r="58" spans="1:33" x14ac:dyDescent="0.2">
      <c r="A58" s="5" t="s">
        <v>7</v>
      </c>
      <c r="B58" s="5" t="s">
        <v>7</v>
      </c>
      <c r="C58" s="5" t="s">
        <v>57</v>
      </c>
      <c r="D58" s="3">
        <v>198</v>
      </c>
      <c r="E58" s="2">
        <v>12.7495170637476</v>
      </c>
      <c r="F58" s="2">
        <v>12.7495170637476</v>
      </c>
      <c r="G58" s="2">
        <v>80.489375402446896</v>
      </c>
      <c r="H58" s="2" t="s">
        <v>7</v>
      </c>
      <c r="I58" s="2" t="s">
        <v>7</v>
      </c>
      <c r="J58" s="2" t="s">
        <v>7</v>
      </c>
      <c r="K58" s="2" t="s">
        <v>7</v>
      </c>
      <c r="L58" s="2" t="s">
        <v>7</v>
      </c>
      <c r="M58" s="2" t="s">
        <v>7</v>
      </c>
      <c r="N58" s="2" t="s">
        <v>7</v>
      </c>
      <c r="O58" s="3" t="s">
        <v>7</v>
      </c>
      <c r="P58" s="2" t="s">
        <v>7</v>
      </c>
      <c r="Q58" s="2" t="s">
        <v>7</v>
      </c>
      <c r="R58" s="2" t="s">
        <v>7</v>
      </c>
      <c r="S58" s="2" t="s">
        <v>7</v>
      </c>
      <c r="T58" s="2" t="s">
        <v>7</v>
      </c>
      <c r="U58" s="2" t="s">
        <v>7</v>
      </c>
      <c r="V58" s="2" t="s">
        <v>7</v>
      </c>
      <c r="W58" s="5" t="s">
        <v>7</v>
      </c>
      <c r="X58" s="2" t="s">
        <v>7</v>
      </c>
      <c r="Y58" s="2" t="s">
        <v>7</v>
      </c>
      <c r="Z58" s="3" t="s">
        <v>7</v>
      </c>
      <c r="AA58" s="2" t="s">
        <v>7</v>
      </c>
      <c r="AB58" s="2" t="s">
        <v>7</v>
      </c>
      <c r="AC58" s="2" t="s">
        <v>7</v>
      </c>
      <c r="AD58" s="2" t="s">
        <v>7</v>
      </c>
      <c r="AE58" s="2" t="s">
        <v>7</v>
      </c>
      <c r="AF58" s="2" t="s">
        <v>7</v>
      </c>
      <c r="AG58" s="2" t="s">
        <v>7</v>
      </c>
    </row>
    <row r="59" spans="1:33" x14ac:dyDescent="0.2">
      <c r="A59" s="5" t="s">
        <v>7</v>
      </c>
      <c r="B59" s="5" t="s">
        <v>7</v>
      </c>
      <c r="C59" s="5" t="s">
        <v>58</v>
      </c>
      <c r="D59" s="3">
        <v>171</v>
      </c>
      <c r="E59" s="2">
        <v>11.0109465550547</v>
      </c>
      <c r="F59" s="2">
        <v>11.0109465550547</v>
      </c>
      <c r="G59" s="2">
        <v>91.500321957501598</v>
      </c>
      <c r="H59" s="2" t="s">
        <v>7</v>
      </c>
      <c r="I59" s="2" t="s">
        <v>7</v>
      </c>
      <c r="J59" s="2" t="s">
        <v>7</v>
      </c>
      <c r="K59" s="2" t="s">
        <v>7</v>
      </c>
      <c r="L59" s="2" t="s">
        <v>7</v>
      </c>
      <c r="M59" s="2" t="s">
        <v>7</v>
      </c>
      <c r="N59" s="2" t="s">
        <v>7</v>
      </c>
      <c r="O59" s="3" t="s">
        <v>7</v>
      </c>
      <c r="P59" s="2" t="s">
        <v>7</v>
      </c>
      <c r="Q59" s="2" t="s">
        <v>7</v>
      </c>
      <c r="R59" s="2" t="s">
        <v>7</v>
      </c>
      <c r="S59" s="2" t="s">
        <v>7</v>
      </c>
      <c r="T59" s="2" t="s">
        <v>7</v>
      </c>
      <c r="U59" s="2" t="s">
        <v>7</v>
      </c>
      <c r="V59" s="2" t="s">
        <v>7</v>
      </c>
      <c r="W59" s="5" t="s">
        <v>7</v>
      </c>
      <c r="X59" s="2" t="s">
        <v>7</v>
      </c>
      <c r="Y59" s="2" t="s">
        <v>7</v>
      </c>
      <c r="Z59" s="3" t="s">
        <v>7</v>
      </c>
      <c r="AA59" s="2" t="s">
        <v>7</v>
      </c>
      <c r="AB59" s="2" t="s">
        <v>7</v>
      </c>
      <c r="AC59" s="2" t="s">
        <v>7</v>
      </c>
      <c r="AD59" s="2" t="s">
        <v>7</v>
      </c>
      <c r="AE59" s="2" t="s">
        <v>7</v>
      </c>
      <c r="AF59" s="2" t="s">
        <v>7</v>
      </c>
      <c r="AG59" s="2" t="s">
        <v>7</v>
      </c>
    </row>
    <row r="60" spans="1:33" x14ac:dyDescent="0.2">
      <c r="A60" s="5" t="s">
        <v>7</v>
      </c>
      <c r="B60" s="5" t="s">
        <v>7</v>
      </c>
      <c r="C60" s="5" t="s">
        <v>59</v>
      </c>
      <c r="D60" s="3">
        <v>132</v>
      </c>
      <c r="E60" s="2">
        <v>8.49967804249839</v>
      </c>
      <c r="F60" s="2">
        <v>8.49967804249839</v>
      </c>
      <c r="G60" s="2">
        <v>100</v>
      </c>
      <c r="H60" s="2" t="s">
        <v>7</v>
      </c>
      <c r="I60" s="2" t="s">
        <v>7</v>
      </c>
      <c r="J60" s="2" t="s">
        <v>7</v>
      </c>
      <c r="K60" s="2" t="s">
        <v>7</v>
      </c>
      <c r="L60" s="2" t="s">
        <v>7</v>
      </c>
      <c r="M60" s="2" t="s">
        <v>7</v>
      </c>
      <c r="N60" s="2" t="s">
        <v>7</v>
      </c>
      <c r="O60" s="3" t="s">
        <v>7</v>
      </c>
      <c r="P60" s="2" t="s">
        <v>7</v>
      </c>
      <c r="Q60" s="2" t="s">
        <v>7</v>
      </c>
      <c r="R60" s="2" t="s">
        <v>7</v>
      </c>
      <c r="S60" s="2" t="s">
        <v>7</v>
      </c>
      <c r="T60" s="2" t="s">
        <v>7</v>
      </c>
      <c r="U60" s="2" t="s">
        <v>7</v>
      </c>
      <c r="V60" s="2" t="s">
        <v>7</v>
      </c>
      <c r="W60" s="5" t="s">
        <v>7</v>
      </c>
      <c r="X60" s="2" t="s">
        <v>7</v>
      </c>
      <c r="Y60" s="2" t="s">
        <v>7</v>
      </c>
      <c r="Z60" s="3" t="s">
        <v>7</v>
      </c>
      <c r="AA60" s="2" t="s">
        <v>7</v>
      </c>
      <c r="AB60" s="2" t="s">
        <v>7</v>
      </c>
      <c r="AC60" s="2" t="s">
        <v>7</v>
      </c>
      <c r="AD60" s="2" t="s">
        <v>7</v>
      </c>
      <c r="AE60" s="2" t="s">
        <v>7</v>
      </c>
      <c r="AF60" s="2" t="s">
        <v>7</v>
      </c>
      <c r="AG60" s="2" t="s">
        <v>7</v>
      </c>
    </row>
    <row r="61" spans="1:33" x14ac:dyDescent="0.2">
      <c r="A61" s="5" t="s">
        <v>7</v>
      </c>
      <c r="B61" s="5" t="s">
        <v>7</v>
      </c>
      <c r="C61" s="5" t="s">
        <v>41</v>
      </c>
      <c r="D61" s="3">
        <v>1553</v>
      </c>
      <c r="E61" s="2">
        <v>100</v>
      </c>
      <c r="F61" s="2">
        <v>100</v>
      </c>
      <c r="G61" s="2" t="s">
        <v>7</v>
      </c>
      <c r="H61" s="2" t="s">
        <v>7</v>
      </c>
      <c r="I61" s="2" t="s">
        <v>7</v>
      </c>
      <c r="J61" s="2" t="s">
        <v>7</v>
      </c>
      <c r="K61" s="2" t="s">
        <v>7</v>
      </c>
      <c r="L61" s="2" t="s">
        <v>7</v>
      </c>
      <c r="M61" s="2" t="s">
        <v>7</v>
      </c>
      <c r="N61" s="2" t="s">
        <v>7</v>
      </c>
      <c r="O61" s="3" t="s">
        <v>7</v>
      </c>
      <c r="P61" s="2" t="s">
        <v>7</v>
      </c>
      <c r="Q61" s="2" t="s">
        <v>7</v>
      </c>
      <c r="R61" s="2" t="s">
        <v>7</v>
      </c>
      <c r="S61" s="2" t="s">
        <v>7</v>
      </c>
      <c r="T61" s="2" t="s">
        <v>7</v>
      </c>
      <c r="U61" s="2" t="s">
        <v>7</v>
      </c>
      <c r="V61" s="2" t="s">
        <v>7</v>
      </c>
      <c r="W61" s="5" t="s">
        <v>7</v>
      </c>
      <c r="X61" s="2" t="s">
        <v>7</v>
      </c>
      <c r="Y61" s="2" t="s">
        <v>7</v>
      </c>
      <c r="Z61" s="3" t="s">
        <v>7</v>
      </c>
      <c r="AA61" s="2" t="s">
        <v>7</v>
      </c>
      <c r="AB61" s="2" t="s">
        <v>7</v>
      </c>
      <c r="AC61" s="2" t="s">
        <v>7</v>
      </c>
      <c r="AD61" s="2" t="s">
        <v>7</v>
      </c>
      <c r="AE61" s="2" t="s">
        <v>7</v>
      </c>
      <c r="AF61" s="2" t="s">
        <v>7</v>
      </c>
      <c r="AG61" s="2" t="s">
        <v>7</v>
      </c>
    </row>
    <row r="63" spans="1:33" ht="20.25" x14ac:dyDescent="0.3">
      <c r="A63" s="19" t="s">
        <v>12</v>
      </c>
      <c r="B63" s="20"/>
      <c r="C63" s="20"/>
      <c r="D63" s="21"/>
      <c r="E63" s="22"/>
      <c r="F63" s="22"/>
      <c r="G63" s="22"/>
      <c r="H63" s="22"/>
      <c r="I63" s="22"/>
      <c r="J63" s="22"/>
      <c r="K63" s="22"/>
      <c r="L63" s="2" t="s">
        <v>7</v>
      </c>
      <c r="M63" s="2" t="s">
        <v>7</v>
      </c>
      <c r="N63" s="19" t="s">
        <v>12</v>
      </c>
      <c r="O63" s="21"/>
      <c r="P63" s="22"/>
      <c r="Q63" s="22"/>
      <c r="R63" s="22"/>
      <c r="S63" s="22"/>
      <c r="T63" s="22"/>
      <c r="U63" s="22"/>
      <c r="V63" s="22"/>
      <c r="W63" s="20"/>
      <c r="X63" s="2" t="s">
        <v>7</v>
      </c>
      <c r="Y63" s="19" t="s">
        <v>12</v>
      </c>
      <c r="Z63" s="21"/>
      <c r="AA63" s="22"/>
      <c r="AB63" s="22"/>
      <c r="AC63" s="22"/>
      <c r="AD63" s="22"/>
      <c r="AE63" s="22"/>
      <c r="AF63" s="22"/>
      <c r="AG63" s="22"/>
    </row>
    <row r="64" spans="1:33" x14ac:dyDescent="0.2">
      <c r="A64" s="5" t="s">
        <v>35</v>
      </c>
      <c r="B64" s="5" t="s">
        <v>7</v>
      </c>
      <c r="C64" s="5" t="s">
        <v>60</v>
      </c>
      <c r="D64" s="3">
        <v>2643.6243084058001</v>
      </c>
      <c r="E64" s="2">
        <v>49.681496912715502</v>
      </c>
      <c r="F64" s="2">
        <v>49.681496912715403</v>
      </c>
      <c r="G64" s="2">
        <v>49.681496912715403</v>
      </c>
      <c r="H64" s="2" t="s">
        <v>7</v>
      </c>
      <c r="I64" s="2" t="s">
        <v>7</v>
      </c>
      <c r="J64" s="2" t="s">
        <v>7</v>
      </c>
      <c r="K64" s="2" t="s">
        <v>7</v>
      </c>
      <c r="L64" s="2" t="s">
        <v>7</v>
      </c>
      <c r="M64" s="2" t="s">
        <v>7</v>
      </c>
      <c r="N64" s="2" t="s">
        <v>60</v>
      </c>
      <c r="O64" s="3">
        <v>740.40802968149001</v>
      </c>
      <c r="P64" s="2">
        <v>48.092936184408103</v>
      </c>
      <c r="Q64" s="2">
        <v>48.092936184408103</v>
      </c>
      <c r="R64" s="2">
        <v>48.092936184408103</v>
      </c>
      <c r="S64" s="2" t="s">
        <v>7</v>
      </c>
      <c r="T64" s="2" t="s">
        <v>7</v>
      </c>
      <c r="U64" s="2" t="s">
        <v>7</v>
      </c>
      <c r="V64" s="2" t="s">
        <v>7</v>
      </c>
      <c r="W64" s="5">
        <f>ABS(F64-Q64)</f>
        <v>1.5885607283073</v>
      </c>
      <c r="X64" s="2" t="s">
        <v>7</v>
      </c>
      <c r="Y64" s="2" t="s">
        <v>60</v>
      </c>
      <c r="Z64" s="3">
        <v>769.92834956402703</v>
      </c>
      <c r="AA64" s="2">
        <v>49.576612144405601</v>
      </c>
      <c r="AB64" s="2">
        <v>49.576612144405701</v>
      </c>
      <c r="AC64" s="2">
        <v>49.576612144405701</v>
      </c>
      <c r="AD64" s="2">
        <f>ABS(F64-AB64)</f>
        <v>0.10488476830970228</v>
      </c>
      <c r="AE64" s="2" t="s">
        <v>7</v>
      </c>
      <c r="AF64" s="2" t="s">
        <v>7</v>
      </c>
      <c r="AG64" s="2" t="s">
        <v>7</v>
      </c>
    </row>
    <row r="65" spans="1:33" x14ac:dyDescent="0.2">
      <c r="A65" s="5" t="s">
        <v>7</v>
      </c>
      <c r="B65" s="5" t="s">
        <v>7</v>
      </c>
      <c r="C65" s="5" t="s">
        <v>61</v>
      </c>
      <c r="D65" s="3">
        <v>2677.5203282993698</v>
      </c>
      <c r="E65" s="2">
        <v>50.318503087284697</v>
      </c>
      <c r="F65" s="2">
        <v>50.318503087284597</v>
      </c>
      <c r="G65" s="2">
        <v>100</v>
      </c>
      <c r="H65" s="2" t="s">
        <v>7</v>
      </c>
      <c r="I65" s="2" t="s">
        <v>7</v>
      </c>
      <c r="J65" s="2" t="s">
        <v>7</v>
      </c>
      <c r="K65" s="2" t="s">
        <v>7</v>
      </c>
      <c r="L65" s="2" t="s">
        <v>7</v>
      </c>
      <c r="M65" s="2" t="s">
        <v>7</v>
      </c>
      <c r="N65" s="2" t="s">
        <v>61</v>
      </c>
      <c r="O65" s="3">
        <v>799.12789476791704</v>
      </c>
      <c r="P65" s="2">
        <v>51.907063815591897</v>
      </c>
      <c r="Q65" s="2">
        <v>51.907063815591897</v>
      </c>
      <c r="R65" s="2">
        <v>100</v>
      </c>
      <c r="S65" s="2" t="s">
        <v>7</v>
      </c>
      <c r="T65" s="2" t="s">
        <v>7</v>
      </c>
      <c r="U65" s="2" t="s">
        <v>7</v>
      </c>
      <c r="V65" s="2" t="s">
        <v>7</v>
      </c>
      <c r="W65" s="5">
        <f>ABS(F65-Q65)</f>
        <v>1.5885607283073</v>
      </c>
      <c r="X65" s="2" t="s">
        <v>7</v>
      </c>
      <c r="Y65" s="2" t="s">
        <v>61</v>
      </c>
      <c r="Z65" s="3">
        <v>783.07883721468295</v>
      </c>
      <c r="AA65" s="2">
        <v>50.423387855594299</v>
      </c>
      <c r="AB65" s="2">
        <v>50.423387855594299</v>
      </c>
      <c r="AC65" s="2">
        <v>100</v>
      </c>
      <c r="AD65" s="2">
        <f>ABS(F65-AB65)</f>
        <v>0.10488476830970228</v>
      </c>
      <c r="AE65" s="2" t="s">
        <v>7</v>
      </c>
      <c r="AF65" s="2" t="s">
        <v>7</v>
      </c>
      <c r="AG65" s="2" t="s">
        <v>7</v>
      </c>
    </row>
    <row r="66" spans="1:33" ht="13.5" thickBot="1" x14ac:dyDescent="0.25">
      <c r="A66" s="5" t="s">
        <v>7</v>
      </c>
      <c r="B66" s="5" t="s">
        <v>7</v>
      </c>
      <c r="C66" s="5" t="s">
        <v>41</v>
      </c>
      <c r="D66" s="3">
        <v>5321.1446367051703</v>
      </c>
      <c r="E66" s="2">
        <v>100</v>
      </c>
      <c r="F66" s="2">
        <v>100</v>
      </c>
      <c r="G66" s="2" t="s">
        <v>7</v>
      </c>
      <c r="H66" s="2" t="s">
        <v>7</v>
      </c>
      <c r="I66" s="2" t="s">
        <v>7</v>
      </c>
      <c r="J66" s="2" t="s">
        <v>7</v>
      </c>
      <c r="K66" s="2" t="s">
        <v>7</v>
      </c>
      <c r="L66" s="2" t="s">
        <v>7</v>
      </c>
      <c r="M66" s="2" t="s">
        <v>7</v>
      </c>
      <c r="N66" s="2" t="s">
        <v>41</v>
      </c>
      <c r="O66" s="3">
        <v>1539.53592444941</v>
      </c>
      <c r="P66" s="2">
        <v>100</v>
      </c>
      <c r="Q66" s="2">
        <v>100</v>
      </c>
      <c r="R66" s="2" t="s">
        <v>7</v>
      </c>
      <c r="S66" s="2" t="s">
        <v>7</v>
      </c>
      <c r="T66" s="2" t="s">
        <v>7</v>
      </c>
      <c r="U66" s="2" t="s">
        <v>7</v>
      </c>
      <c r="V66" s="2" t="s">
        <v>7</v>
      </c>
      <c r="W66" s="5">
        <f>ABS(F66-Q66)</f>
        <v>0</v>
      </c>
      <c r="X66" s="2" t="s">
        <v>7</v>
      </c>
      <c r="Y66" s="2" t="s">
        <v>41</v>
      </c>
      <c r="Z66" s="3">
        <v>1553.0071867787101</v>
      </c>
      <c r="AA66" s="2">
        <v>99.999999999999901</v>
      </c>
      <c r="AB66" s="2">
        <v>100</v>
      </c>
      <c r="AC66" s="2" t="s">
        <v>7</v>
      </c>
      <c r="AD66" s="2">
        <f>ABS(F66-AB66)</f>
        <v>0</v>
      </c>
      <c r="AE66" s="2" t="s">
        <v>7</v>
      </c>
      <c r="AF66" s="2" t="s">
        <v>7</v>
      </c>
      <c r="AG66" s="2" t="s">
        <v>7</v>
      </c>
    </row>
    <row r="67" spans="1:33" ht="13.5" thickTop="1" x14ac:dyDescent="0.2">
      <c r="A67" s="8" t="s">
        <v>42</v>
      </c>
      <c r="B67" s="8" t="s">
        <v>7</v>
      </c>
      <c r="C67" s="8" t="s">
        <v>60</v>
      </c>
      <c r="D67" s="7">
        <v>765</v>
      </c>
      <c r="E67" s="7">
        <v>49.259497746297498</v>
      </c>
      <c r="F67" s="9">
        <v>49.259497746297498</v>
      </c>
      <c r="G67" s="7">
        <v>49.259497746297498</v>
      </c>
      <c r="H67" s="7" t="s">
        <v>7</v>
      </c>
      <c r="I67" s="7" t="s">
        <v>7</v>
      </c>
      <c r="J67" s="7" t="s">
        <v>7</v>
      </c>
      <c r="K67" s="7" t="s">
        <v>7</v>
      </c>
      <c r="L67" s="7" t="s">
        <v>7</v>
      </c>
      <c r="M67" s="7" t="s">
        <v>7</v>
      </c>
      <c r="N67" s="7" t="s">
        <v>7</v>
      </c>
      <c r="O67" s="7" t="s">
        <v>7</v>
      </c>
      <c r="P67" s="7" t="s">
        <v>7</v>
      </c>
      <c r="Q67" s="7" t="s">
        <v>7</v>
      </c>
      <c r="R67" s="7" t="s">
        <v>7</v>
      </c>
      <c r="S67" s="7" t="s">
        <v>7</v>
      </c>
      <c r="T67" s="7" t="s">
        <v>7</v>
      </c>
      <c r="U67" s="7" t="s">
        <v>7</v>
      </c>
      <c r="V67" s="7" t="s">
        <v>7</v>
      </c>
      <c r="W67" s="8" t="s">
        <v>7</v>
      </c>
      <c r="X67" s="7" t="s">
        <v>7</v>
      </c>
      <c r="Y67" s="7" t="s">
        <v>7</v>
      </c>
      <c r="Z67" s="7" t="s">
        <v>7</v>
      </c>
      <c r="AA67" s="7" t="s">
        <v>7</v>
      </c>
      <c r="AB67" s="7" t="s">
        <v>7</v>
      </c>
      <c r="AC67" s="7" t="s">
        <v>7</v>
      </c>
      <c r="AD67" s="7" t="s">
        <v>7</v>
      </c>
      <c r="AE67" s="7" t="s">
        <v>7</v>
      </c>
      <c r="AF67" s="7" t="s">
        <v>7</v>
      </c>
      <c r="AG67" s="7" t="s">
        <v>7</v>
      </c>
    </row>
    <row r="68" spans="1:33" x14ac:dyDescent="0.2">
      <c r="A68" s="5" t="s">
        <v>7</v>
      </c>
      <c r="B68" s="5" t="s">
        <v>7</v>
      </c>
      <c r="C68" s="5" t="s">
        <v>61</v>
      </c>
      <c r="D68" s="3">
        <v>788</v>
      </c>
      <c r="E68" s="2">
        <v>50.740502253702502</v>
      </c>
      <c r="F68" s="2">
        <v>50.740502253702502</v>
      </c>
      <c r="G68" s="2">
        <v>100</v>
      </c>
      <c r="H68" s="2" t="s">
        <v>7</v>
      </c>
      <c r="I68" s="2" t="s">
        <v>7</v>
      </c>
      <c r="J68" s="2" t="s">
        <v>7</v>
      </c>
      <c r="K68" s="2" t="s">
        <v>7</v>
      </c>
      <c r="L68" s="2" t="s">
        <v>7</v>
      </c>
      <c r="M68" s="2" t="s">
        <v>7</v>
      </c>
      <c r="N68" s="2" t="s">
        <v>7</v>
      </c>
      <c r="O68" s="3" t="s">
        <v>7</v>
      </c>
      <c r="P68" s="2" t="s">
        <v>7</v>
      </c>
      <c r="Q68" s="2" t="s">
        <v>7</v>
      </c>
      <c r="R68" s="2" t="s">
        <v>7</v>
      </c>
      <c r="S68" s="2" t="s">
        <v>7</v>
      </c>
      <c r="T68" s="2" t="s">
        <v>7</v>
      </c>
      <c r="U68" s="2" t="s">
        <v>7</v>
      </c>
      <c r="V68" s="2" t="s">
        <v>7</v>
      </c>
      <c r="W68" s="5" t="s">
        <v>7</v>
      </c>
      <c r="X68" s="2" t="s">
        <v>7</v>
      </c>
      <c r="Y68" s="2" t="s">
        <v>7</v>
      </c>
      <c r="Z68" s="3" t="s">
        <v>7</v>
      </c>
      <c r="AA68" s="2" t="s">
        <v>7</v>
      </c>
      <c r="AB68" s="2" t="s">
        <v>7</v>
      </c>
      <c r="AC68" s="2" t="s">
        <v>7</v>
      </c>
      <c r="AD68" s="2" t="s">
        <v>7</v>
      </c>
      <c r="AE68" s="2" t="s">
        <v>7</v>
      </c>
      <c r="AF68" s="2" t="s">
        <v>7</v>
      </c>
      <c r="AG68" s="2" t="s">
        <v>7</v>
      </c>
    </row>
    <row r="69" spans="1:33" x14ac:dyDescent="0.2">
      <c r="A69" s="5" t="s">
        <v>7</v>
      </c>
      <c r="B69" s="5" t="s">
        <v>7</v>
      </c>
      <c r="C69" s="5" t="s">
        <v>41</v>
      </c>
      <c r="D69" s="3">
        <v>1553</v>
      </c>
      <c r="E69" s="2">
        <v>100</v>
      </c>
      <c r="F69" s="2">
        <v>100</v>
      </c>
      <c r="G69" s="2" t="s">
        <v>7</v>
      </c>
      <c r="H69" s="2" t="s">
        <v>7</v>
      </c>
      <c r="I69" s="2" t="s">
        <v>7</v>
      </c>
      <c r="J69" s="2" t="s">
        <v>7</v>
      </c>
      <c r="K69" s="2" t="s">
        <v>7</v>
      </c>
      <c r="L69" s="2" t="s">
        <v>7</v>
      </c>
      <c r="M69" s="2" t="s">
        <v>7</v>
      </c>
      <c r="N69" s="2" t="s">
        <v>7</v>
      </c>
      <c r="O69" s="3" t="s">
        <v>7</v>
      </c>
      <c r="P69" s="2" t="s">
        <v>7</v>
      </c>
      <c r="Q69" s="2" t="s">
        <v>7</v>
      </c>
      <c r="R69" s="2" t="s">
        <v>7</v>
      </c>
      <c r="S69" s="2" t="s">
        <v>7</v>
      </c>
      <c r="T69" s="2" t="s">
        <v>7</v>
      </c>
      <c r="U69" s="2" t="s">
        <v>7</v>
      </c>
      <c r="V69" s="2" t="s">
        <v>7</v>
      </c>
      <c r="W69" s="5" t="s">
        <v>7</v>
      </c>
      <c r="X69" s="2" t="s">
        <v>7</v>
      </c>
      <c r="Y69" s="2" t="s">
        <v>7</v>
      </c>
      <c r="Z69" s="3" t="s">
        <v>7</v>
      </c>
      <c r="AA69" s="2" t="s">
        <v>7</v>
      </c>
      <c r="AB69" s="2" t="s">
        <v>7</v>
      </c>
      <c r="AC69" s="2" t="s">
        <v>7</v>
      </c>
      <c r="AD69" s="2" t="s">
        <v>7</v>
      </c>
      <c r="AE69" s="2" t="s">
        <v>7</v>
      </c>
      <c r="AF69" s="2" t="s">
        <v>7</v>
      </c>
      <c r="AG69" s="2" t="s">
        <v>7</v>
      </c>
    </row>
    <row r="71" spans="1:33" ht="20.25" x14ac:dyDescent="0.3">
      <c r="A71" s="19" t="s">
        <v>62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Y71" s="19" t="s">
        <v>62</v>
      </c>
      <c r="Z71" s="20"/>
      <c r="AA71" s="20"/>
      <c r="AB71" s="21"/>
      <c r="AC71" s="22"/>
      <c r="AD71" s="22"/>
    </row>
    <row r="72" spans="1:33" x14ac:dyDescent="0.2">
      <c r="A72" s="5" t="s">
        <v>35</v>
      </c>
      <c r="B72" s="5"/>
      <c r="C72" s="5" t="s">
        <v>63</v>
      </c>
      <c r="E72" s="2">
        <v>18</v>
      </c>
      <c r="F72" s="2">
        <v>18</v>
      </c>
      <c r="Y72" s="2" t="s">
        <v>63</v>
      </c>
      <c r="Z72" s="3">
        <v>257.61538436267591</v>
      </c>
      <c r="AA72" s="3">
        <v>16.588164340503056</v>
      </c>
      <c r="AB72" s="3">
        <v>16.588164340503049</v>
      </c>
      <c r="AD72" s="16">
        <f>F72-AB72</f>
        <v>1.4118356594969512</v>
      </c>
    </row>
    <row r="73" spans="1:33" x14ac:dyDescent="0.2">
      <c r="A73" s="5"/>
      <c r="B73" s="5"/>
      <c r="C73" s="5" t="s">
        <v>64</v>
      </c>
      <c r="E73" s="2">
        <v>4.9000000000000004</v>
      </c>
      <c r="F73" s="2">
        <v>4.9000000000000004</v>
      </c>
      <c r="Y73" s="2" t="s">
        <v>64</v>
      </c>
      <c r="Z73" s="3">
        <v>70.838806374724641</v>
      </c>
      <c r="AA73" s="3">
        <v>4.5613959148289824</v>
      </c>
      <c r="AB73" s="3">
        <v>4.5613959148289807</v>
      </c>
      <c r="AD73" s="16">
        <f t="shared" ref="AD73:AD86" si="6">F73-AB73</f>
        <v>0.3386040851710197</v>
      </c>
    </row>
    <row r="74" spans="1:33" x14ac:dyDescent="0.2">
      <c r="A74" s="5"/>
      <c r="B74" s="5"/>
      <c r="C74" s="5" t="s">
        <v>65</v>
      </c>
      <c r="E74" s="2">
        <v>10.9</v>
      </c>
      <c r="F74" s="2">
        <v>10.9</v>
      </c>
      <c r="Y74" s="2" t="s">
        <v>65</v>
      </c>
      <c r="Z74" s="3">
        <v>156.29549033980453</v>
      </c>
      <c r="AA74" s="3">
        <v>10.064054543366071</v>
      </c>
      <c r="AB74" s="3">
        <v>10.064054543366069</v>
      </c>
      <c r="AD74" s="16">
        <f t="shared" si="6"/>
        <v>0.83594545663393127</v>
      </c>
    </row>
    <row r="75" spans="1:33" x14ac:dyDescent="0.2">
      <c r="A75" s="5"/>
      <c r="B75" s="5"/>
      <c r="C75" s="5" t="s">
        <v>66</v>
      </c>
      <c r="E75" s="2">
        <v>7.6</v>
      </c>
      <c r="F75" s="2">
        <v>7.6</v>
      </c>
      <c r="Y75" s="2" t="s">
        <v>66</v>
      </c>
      <c r="Z75" s="3">
        <v>109.68849945666598</v>
      </c>
      <c r="AA75" s="3">
        <v>7.0629743629316204</v>
      </c>
      <c r="AB75" s="3">
        <v>7.0629743629316195</v>
      </c>
      <c r="AD75" s="16">
        <f t="shared" si="6"/>
        <v>0.53702563706838014</v>
      </c>
    </row>
    <row r="76" spans="1:33" x14ac:dyDescent="0.2">
      <c r="A76" s="5"/>
      <c r="B76" s="5"/>
      <c r="C76" s="5" t="s">
        <v>67</v>
      </c>
      <c r="E76" s="2">
        <v>10.4</v>
      </c>
      <c r="F76" s="2">
        <v>10.4</v>
      </c>
      <c r="Y76" s="2" t="s">
        <v>67</v>
      </c>
      <c r="Z76" s="3">
        <v>149.47069882119368</v>
      </c>
      <c r="AA76" s="3">
        <v>9.6245980117599945</v>
      </c>
      <c r="AB76" s="3">
        <v>9.624598011759991</v>
      </c>
      <c r="AD76" s="16">
        <f t="shared" si="6"/>
        <v>0.77540198824000939</v>
      </c>
    </row>
    <row r="77" spans="1:33" x14ac:dyDescent="0.2">
      <c r="A77" s="5"/>
      <c r="B77" s="5"/>
      <c r="C77" s="5" t="s">
        <v>68</v>
      </c>
      <c r="E77" s="2">
        <v>10.4</v>
      </c>
      <c r="F77" s="2">
        <v>10.4</v>
      </c>
      <c r="Y77" s="2" t="s">
        <v>68</v>
      </c>
      <c r="Z77" s="3">
        <v>149.83693600012793</v>
      </c>
      <c r="AA77" s="3">
        <v>9.6481804640533362</v>
      </c>
      <c r="AB77" s="3">
        <v>9.6481804640533326</v>
      </c>
      <c r="AD77" s="16">
        <f t="shared" si="6"/>
        <v>0.75181953594666773</v>
      </c>
    </row>
    <row r="78" spans="1:33" x14ac:dyDescent="0.2">
      <c r="A78" s="5"/>
      <c r="B78" s="5"/>
      <c r="C78" s="5" t="s">
        <v>69</v>
      </c>
      <c r="E78" s="2">
        <v>2.7</v>
      </c>
      <c r="F78" s="2">
        <v>2.7</v>
      </c>
      <c r="Y78" s="2" t="s">
        <v>69</v>
      </c>
      <c r="Z78" s="3">
        <v>39.208311196926893</v>
      </c>
      <c r="AA78" s="3">
        <v>2.5246702997076151</v>
      </c>
      <c r="AB78" s="3">
        <v>2.5246702997076138</v>
      </c>
      <c r="AD78" s="16">
        <f t="shared" si="6"/>
        <v>0.17532970029238637</v>
      </c>
    </row>
    <row r="79" spans="1:33" x14ac:dyDescent="0.2">
      <c r="A79" s="5"/>
      <c r="B79" s="5"/>
      <c r="C79" s="5" t="s">
        <v>70</v>
      </c>
      <c r="E79" s="2">
        <v>7.7</v>
      </c>
      <c r="F79" s="2">
        <v>7.7</v>
      </c>
      <c r="Y79" s="2" t="s">
        <v>70</v>
      </c>
      <c r="Z79" s="3">
        <v>112.22853913153352</v>
      </c>
      <c r="AA79" s="3">
        <v>7.2265305715887198</v>
      </c>
      <c r="AB79" s="3">
        <v>7.226530571588718</v>
      </c>
      <c r="AD79" s="16">
        <f t="shared" si="6"/>
        <v>0.47346942841128214</v>
      </c>
    </row>
    <row r="80" spans="1:33" x14ac:dyDescent="0.2">
      <c r="A80" s="5"/>
      <c r="B80" s="5"/>
      <c r="C80" s="5" t="s">
        <v>71</v>
      </c>
      <c r="E80" s="2">
        <v>1.7</v>
      </c>
      <c r="F80" s="2">
        <v>1.7</v>
      </c>
      <c r="Y80" s="2" t="s">
        <v>71</v>
      </c>
      <c r="Z80" s="3">
        <v>24.673986755928198</v>
      </c>
      <c r="AA80" s="3">
        <v>1.5887876737459041</v>
      </c>
      <c r="AB80" s="3">
        <v>1.5887876737459037</v>
      </c>
      <c r="AD80" s="16">
        <f t="shared" si="6"/>
        <v>0.11121232625409627</v>
      </c>
    </row>
    <row r="81" spans="1:30" x14ac:dyDescent="0.2">
      <c r="A81" s="5"/>
      <c r="B81" s="5"/>
      <c r="C81" s="5" t="s">
        <v>72</v>
      </c>
      <c r="E81" s="2">
        <v>2.7</v>
      </c>
      <c r="F81" s="2">
        <v>2.7</v>
      </c>
      <c r="Y81" s="2" t="s">
        <v>72</v>
      </c>
      <c r="Z81" s="3">
        <v>39.280192282598925</v>
      </c>
      <c r="AA81" s="3">
        <v>2.5292988092395721</v>
      </c>
      <c r="AB81" s="3">
        <v>2.5292988092395712</v>
      </c>
      <c r="AD81" s="16">
        <f t="shared" si="6"/>
        <v>0.170701190760429</v>
      </c>
    </row>
    <row r="82" spans="1:30" x14ac:dyDescent="0.2">
      <c r="A82" s="5"/>
      <c r="B82" s="5"/>
      <c r="C82" s="5" t="s">
        <v>73</v>
      </c>
      <c r="E82" s="2">
        <v>2.2000000000000002</v>
      </c>
      <c r="F82" s="2">
        <v>2.2000000000000002</v>
      </c>
      <c r="Y82" s="2" t="s">
        <v>73</v>
      </c>
      <c r="Z82" s="3">
        <v>31.67002789743578</v>
      </c>
      <c r="AA82" s="3">
        <v>2.0392711744706467</v>
      </c>
      <c r="AB82" s="3">
        <v>2.0392711744706462</v>
      </c>
      <c r="AD82" s="16">
        <f t="shared" si="6"/>
        <v>0.16072882552935397</v>
      </c>
    </row>
    <row r="83" spans="1:30" x14ac:dyDescent="0.2">
      <c r="A83" s="5"/>
      <c r="B83" s="5"/>
      <c r="C83" s="5" t="s">
        <v>74</v>
      </c>
      <c r="E83" s="2">
        <v>2.7</v>
      </c>
      <c r="F83" s="2">
        <v>2.7</v>
      </c>
      <c r="Y83" s="2" t="s">
        <v>74</v>
      </c>
      <c r="Z83" s="3">
        <v>38.74186799367741</v>
      </c>
      <c r="AA83" s="3">
        <v>2.4946354610268622</v>
      </c>
      <c r="AB83" s="3">
        <v>2.4946354610268613</v>
      </c>
      <c r="AD83" s="16">
        <f t="shared" si="6"/>
        <v>0.20536453897313889</v>
      </c>
    </row>
    <row r="84" spans="1:30" x14ac:dyDescent="0.2">
      <c r="A84" s="5"/>
      <c r="B84" s="5"/>
      <c r="C84" s="5" t="s">
        <v>75</v>
      </c>
      <c r="E84" s="2">
        <v>0.2</v>
      </c>
      <c r="F84" s="2">
        <v>0.2</v>
      </c>
      <c r="Y84" s="2" t="s">
        <v>75</v>
      </c>
      <c r="Z84" s="3">
        <v>5.2081762925999655</v>
      </c>
      <c r="AA84" s="3">
        <v>0.3353607334814015</v>
      </c>
      <c r="AB84" s="3">
        <v>0.33536073348140139</v>
      </c>
      <c r="AD84" s="16">
        <f t="shared" si="6"/>
        <v>-0.13536073348140137</v>
      </c>
    </row>
    <row r="85" spans="1:30" x14ac:dyDescent="0.2">
      <c r="A85" s="5"/>
      <c r="B85" s="5"/>
      <c r="C85" s="5" t="s">
        <v>76</v>
      </c>
      <c r="E85" s="2">
        <v>17.899999999999999</v>
      </c>
      <c r="F85" s="2">
        <v>17.899999999999999</v>
      </c>
      <c r="Y85" s="2" t="s">
        <v>76</v>
      </c>
      <c r="Z85" s="3">
        <v>256.97788222572035</v>
      </c>
      <c r="AA85" s="3">
        <v>16.547114811409898</v>
      </c>
      <c r="AB85" s="3">
        <v>16.547114811409894</v>
      </c>
      <c r="AD85" s="16">
        <f t="shared" si="6"/>
        <v>1.3528851885901041</v>
      </c>
    </row>
    <row r="86" spans="1:30" ht="13.5" thickBot="1" x14ac:dyDescent="0.25">
      <c r="A86" s="12"/>
      <c r="B86" s="12"/>
      <c r="C86" s="12"/>
      <c r="D86" s="13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4" t="s">
        <v>77</v>
      </c>
      <c r="Z86" s="15">
        <v>111.2723876470982</v>
      </c>
      <c r="AA86" s="15">
        <v>7.1649628278863497</v>
      </c>
      <c r="AB86" s="15">
        <v>7.1649628278863471</v>
      </c>
      <c r="AD86" s="17">
        <f t="shared" si="6"/>
        <v>-7.1649628278863471</v>
      </c>
    </row>
    <row r="87" spans="1:30" ht="13.5" thickTop="1" x14ac:dyDescent="0.2">
      <c r="A87" s="8" t="s">
        <v>42</v>
      </c>
      <c r="B87" s="5"/>
      <c r="C87" s="5" t="s">
        <v>63</v>
      </c>
      <c r="E87" s="2">
        <v>10.753380553766902</v>
      </c>
      <c r="F87" s="2">
        <v>10.753380553766902</v>
      </c>
    </row>
    <row r="88" spans="1:30" x14ac:dyDescent="0.2">
      <c r="A88" s="5"/>
      <c r="B88" s="5"/>
      <c r="C88" s="5" t="s">
        <v>64</v>
      </c>
      <c r="E88" s="2">
        <v>7.2118480360592399</v>
      </c>
      <c r="F88" s="2">
        <v>7.2118480360592399</v>
      </c>
    </row>
    <row r="89" spans="1:30" x14ac:dyDescent="0.2">
      <c r="A89" s="5"/>
      <c r="B89" s="5"/>
      <c r="C89" s="5" t="s">
        <v>65</v>
      </c>
      <c r="E89" s="2">
        <v>11.07533805537669</v>
      </c>
      <c r="F89" s="2">
        <v>11.07533805537669</v>
      </c>
    </row>
    <row r="90" spans="1:30" x14ac:dyDescent="0.2">
      <c r="A90" s="5"/>
      <c r="B90" s="5"/>
      <c r="C90" s="5" t="s">
        <v>66</v>
      </c>
      <c r="E90" s="2">
        <v>8.9504185447520932</v>
      </c>
      <c r="F90" s="2">
        <v>8.9504185447520932</v>
      </c>
    </row>
    <row r="91" spans="1:30" x14ac:dyDescent="0.2">
      <c r="A91" s="5"/>
      <c r="B91" s="5"/>
      <c r="C91" s="5" t="s">
        <v>67</v>
      </c>
      <c r="E91" s="2">
        <v>5.4088860270444306</v>
      </c>
      <c r="F91" s="2">
        <v>5.4088860270444306</v>
      </c>
    </row>
    <row r="92" spans="1:30" x14ac:dyDescent="0.2">
      <c r="A92" s="5"/>
      <c r="B92" s="5"/>
      <c r="C92" s="5" t="s">
        <v>68</v>
      </c>
      <c r="E92" s="2">
        <v>5.9884095299420483</v>
      </c>
      <c r="F92" s="2">
        <v>5.9884095299420483</v>
      </c>
    </row>
    <row r="93" spans="1:30" x14ac:dyDescent="0.2">
      <c r="A93" s="5"/>
      <c r="B93" s="5"/>
      <c r="C93" s="5" t="s">
        <v>69</v>
      </c>
      <c r="E93" s="2">
        <v>4.249839021249195</v>
      </c>
      <c r="F93" s="2">
        <v>4.249839021249195</v>
      </c>
    </row>
    <row r="94" spans="1:30" x14ac:dyDescent="0.2">
      <c r="A94" s="5"/>
      <c r="B94" s="5"/>
      <c r="C94" s="5" t="s">
        <v>70</v>
      </c>
      <c r="E94" s="2">
        <v>9.7231165486155824</v>
      </c>
      <c r="F94" s="2">
        <v>9.7231165486155824</v>
      </c>
    </row>
    <row r="95" spans="1:30" x14ac:dyDescent="0.2">
      <c r="A95" s="5"/>
      <c r="B95" s="5"/>
      <c r="C95" s="5" t="s">
        <v>71</v>
      </c>
      <c r="E95" s="2">
        <v>2.8332260141661303</v>
      </c>
      <c r="F95" s="2">
        <v>2.8332260141661303</v>
      </c>
    </row>
    <row r="96" spans="1:30" x14ac:dyDescent="0.2">
      <c r="A96" s="5"/>
      <c r="B96" s="5"/>
      <c r="C96" s="5" t="s">
        <v>72</v>
      </c>
      <c r="E96" s="2">
        <v>3.5415325177076626</v>
      </c>
      <c r="F96" s="2">
        <v>3.5415325177076626</v>
      </c>
    </row>
    <row r="97" spans="1:6" x14ac:dyDescent="0.2">
      <c r="A97" s="5"/>
      <c r="B97" s="5"/>
      <c r="C97" s="5" t="s">
        <v>73</v>
      </c>
      <c r="E97" s="2">
        <v>3.7347070186735354</v>
      </c>
      <c r="F97" s="2">
        <v>3.7347070186735354</v>
      </c>
    </row>
    <row r="98" spans="1:6" x14ac:dyDescent="0.2">
      <c r="A98" s="5"/>
      <c r="B98" s="5"/>
      <c r="C98" s="5" t="s">
        <v>74</v>
      </c>
      <c r="E98" s="2">
        <v>5.1513200257565996</v>
      </c>
      <c r="F98" s="2">
        <v>5.1513200257565996</v>
      </c>
    </row>
    <row r="99" spans="1:6" x14ac:dyDescent="0.2">
      <c r="A99" s="5"/>
      <c r="B99" s="5"/>
      <c r="C99" s="5" t="s">
        <v>75</v>
      </c>
      <c r="E99" s="2">
        <v>1.6741790083708949</v>
      </c>
      <c r="F99" s="2">
        <v>1.6741790083708949</v>
      </c>
    </row>
    <row r="100" spans="1:6" x14ac:dyDescent="0.2">
      <c r="A100" s="5"/>
      <c r="B100" s="5"/>
      <c r="C100" s="5" t="s">
        <v>76</v>
      </c>
      <c r="E100" s="2">
        <v>13.007083065035415</v>
      </c>
      <c r="F100" s="2">
        <v>13.007083065035415</v>
      </c>
    </row>
    <row r="101" spans="1:6" x14ac:dyDescent="0.2">
      <c r="A101" s="5"/>
      <c r="B101" s="5"/>
      <c r="C101" s="5" t="s">
        <v>77</v>
      </c>
      <c r="E101" s="2">
        <v>6.6967160334835798</v>
      </c>
      <c r="F101" s="2">
        <v>6.6967160334835798</v>
      </c>
    </row>
  </sheetData>
  <mergeCells count="20">
    <mergeCell ref="N1:W1"/>
    <mergeCell ref="A1:K1"/>
    <mergeCell ref="Y1:AG1"/>
    <mergeCell ref="A3:K3"/>
    <mergeCell ref="N3:W3"/>
    <mergeCell ref="Y3:AG3"/>
    <mergeCell ref="A17:K17"/>
    <mergeCell ref="N17:W17"/>
    <mergeCell ref="Y17:AG17"/>
    <mergeCell ref="A27:K27"/>
    <mergeCell ref="N27:W27"/>
    <mergeCell ref="Y27:AG27"/>
    <mergeCell ref="A71:K71"/>
    <mergeCell ref="Y71:AD71"/>
    <mergeCell ref="A43:K43"/>
    <mergeCell ref="N43:W43"/>
    <mergeCell ref="Y43:AG43"/>
    <mergeCell ref="A63:K63"/>
    <mergeCell ref="N63:W63"/>
    <mergeCell ref="Y63:AG63"/>
  </mergeCells>
  <conditionalFormatting sqref="W3:W70">
    <cfRule type="cellIs" dxfId="5" priority="3" operator="greaterThan">
      <formula>2</formula>
    </cfRule>
    <cfRule type="cellIs" dxfId="4" priority="4" operator="between">
      <formula>ROUND(($F3/10),1)</formula>
      <formula>2</formula>
    </cfRule>
  </conditionalFormatting>
  <conditionalFormatting sqref="AD3:AD70">
    <cfRule type="cellIs" dxfId="3" priority="5" operator="greaterThan">
      <formula>2</formula>
    </cfRule>
    <cfRule type="cellIs" dxfId="2" priority="5" operator="between">
      <formula>ROUND(($F3/10),1)</formula>
      <formula>2</formula>
    </cfRule>
  </conditionalFormatting>
  <conditionalFormatting sqref="W71">
    <cfRule type="cellIs" dxfId="1" priority="1" operator="greaterThan">
      <formula>2</formula>
    </cfRule>
    <cfRule type="cellIs" dxfId="0" priority="2" operator="between">
      <formula>ROUND(($F71/10),1)</formula>
      <formula>2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weighting specification</vt:lpstr>
      <vt:lpstr> Variables before and after wei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Reyes Garcia, J.R. ( )</dc:creator>
  <cp:keywords/>
  <dc:description/>
  <cp:lastModifiedBy>Reyes Garcia, J.R. (ET)</cp:lastModifiedBy>
  <dcterms:created xsi:type="dcterms:W3CDTF">2019-12-03T16:26:59Z</dcterms:created>
  <dcterms:modified xsi:type="dcterms:W3CDTF">2023-03-24T09:34:40Z</dcterms:modified>
  <cp:category/>
  <cp:contentStatus/>
</cp:coreProperties>
</file>