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4v1d\Desktop\Laboratorio de Electrónica Analógica\LabAnalogicaGraficas\GIT\Laboratorio_Electronica_Analogica\Experimento4\"/>
    </mc:Choice>
  </mc:AlternateContent>
  <xr:revisionPtr revIDLastSave="0" documentId="13_ncr:1_{7A179A2F-FAB8-48FD-9F33-AACD40FB6422}" xr6:coauthVersionLast="47" xr6:coauthVersionMax="47" xr10:uidLastSave="{00000000-0000-0000-0000-000000000000}"/>
  <bookViews>
    <workbookView xWindow="-120" yWindow="-120" windowWidth="29040" windowHeight="15720" activeTab="2" xr2:uid="{BC2675FC-CE57-4EDB-8B41-636BD7DBAF30}"/>
  </bookViews>
  <sheets>
    <sheet name="parte 1" sheetId="1" r:id="rId1"/>
    <sheet name="parte 2" sheetId="2" r:id="rId2"/>
    <sheet name="datos histeresis part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41" i="2"/>
  <c r="J42" i="2"/>
  <c r="J40" i="2"/>
  <c r="J39" i="2"/>
  <c r="J38" i="2"/>
  <c r="J37" i="2"/>
  <c r="J31" i="2"/>
  <c r="J30" i="2"/>
  <c r="J29" i="2"/>
  <c r="J28" i="2"/>
  <c r="J21" i="2"/>
  <c r="J19" i="2"/>
  <c r="J20" i="2"/>
  <c r="J18" i="2"/>
  <c r="W28" i="1"/>
  <c r="W27" i="1"/>
  <c r="W26" i="1"/>
  <c r="Z25" i="1"/>
  <c r="W25" i="1"/>
  <c r="AC19" i="1"/>
  <c r="Z28" i="1" s="1"/>
  <c r="AA19" i="1"/>
  <c r="Y28" i="1" s="1"/>
  <c r="Y19" i="1"/>
  <c r="X28" i="1" s="1"/>
  <c r="AC18" i="1"/>
  <c r="Z27" i="1" s="1"/>
  <c r="AA18" i="1"/>
  <c r="Y27" i="1" s="1"/>
  <c r="Y18" i="1"/>
  <c r="X27" i="1" s="1"/>
  <c r="AC17" i="1"/>
  <c r="Z26" i="1" s="1"/>
  <c r="AA17" i="1"/>
  <c r="Y26" i="1" s="1"/>
  <c r="Y17" i="1"/>
  <c r="X26" i="1" s="1"/>
  <c r="AC16" i="1"/>
  <c r="AA16" i="1"/>
  <c r="Y25" i="1" s="1"/>
  <c r="Y16" i="1"/>
  <c r="X25" i="1" s="1"/>
  <c r="M28" i="1"/>
  <c r="M27" i="1"/>
  <c r="O26" i="1"/>
  <c r="M26" i="1"/>
  <c r="P25" i="1"/>
  <c r="O25" i="1"/>
  <c r="M25" i="1"/>
  <c r="S17" i="1"/>
  <c r="P26" i="1" s="1"/>
  <c r="S18" i="1"/>
  <c r="P27" i="1" s="1"/>
  <c r="S19" i="1"/>
  <c r="P28" i="1" s="1"/>
  <c r="Q17" i="1"/>
  <c r="Q18" i="1"/>
  <c r="O27" i="1" s="1"/>
  <c r="Q19" i="1"/>
  <c r="O28" i="1" s="1"/>
  <c r="S16" i="1"/>
  <c r="Q16" i="1"/>
  <c r="O17" i="1"/>
  <c r="N26" i="1" s="1"/>
  <c r="O18" i="1"/>
  <c r="N27" i="1" s="1"/>
  <c r="O19" i="1"/>
  <c r="N28" i="1" s="1"/>
  <c r="O16" i="1"/>
  <c r="N25" i="1" s="1"/>
  <c r="E28" i="1"/>
  <c r="E26" i="1"/>
  <c r="E27" i="1"/>
  <c r="E25" i="1"/>
  <c r="K17" i="1"/>
  <c r="H26" i="1" s="1"/>
  <c r="K18" i="1"/>
  <c r="H27" i="1" s="1"/>
  <c r="K19" i="1"/>
  <c r="H28" i="1" s="1"/>
  <c r="K16" i="1"/>
  <c r="H25" i="1" s="1"/>
  <c r="I17" i="1"/>
  <c r="G26" i="1" s="1"/>
  <c r="I18" i="1"/>
  <c r="G27" i="1" s="1"/>
  <c r="I19" i="1"/>
  <c r="G28" i="1" s="1"/>
  <c r="I16" i="1"/>
  <c r="G25" i="1" s="1"/>
  <c r="G17" i="1"/>
  <c r="F26" i="1" s="1"/>
  <c r="G18" i="1"/>
  <c r="F27" i="1" s="1"/>
  <c r="G19" i="1"/>
  <c r="F28" i="1" s="1"/>
  <c r="G16" i="1"/>
  <c r="F25" i="1" s="1"/>
</calcChain>
</file>

<file path=xl/sharedStrings.xml><?xml version="1.0" encoding="utf-8"?>
<sst xmlns="http://schemas.openxmlformats.org/spreadsheetml/2006/main" count="89" uniqueCount="43">
  <si>
    <t>Tabla 2: Resultados Experimentales</t>
  </si>
  <si>
    <t>Tabla 1: Valores de resistencia utilizados</t>
  </si>
  <si>
    <t>Componente</t>
  </si>
  <si>
    <t>Valor requerido</t>
  </si>
  <si>
    <t>valor medido</t>
  </si>
  <si>
    <t>R1</t>
  </si>
  <si>
    <t>R2</t>
  </si>
  <si>
    <t>Tabla 2: Resultados Simulados</t>
  </si>
  <si>
    <t>Vce</t>
  </si>
  <si>
    <t>corriente base 50uA</t>
  </si>
  <si>
    <t>vr2</t>
  </si>
  <si>
    <t>ic</t>
  </si>
  <si>
    <t>corriente base 100uA</t>
  </si>
  <si>
    <t>corriente base 150uA</t>
  </si>
  <si>
    <t>Datos para graficos</t>
  </si>
  <si>
    <t>ic1</t>
  </si>
  <si>
    <t>ic2</t>
  </si>
  <si>
    <t>ic3</t>
  </si>
  <si>
    <t>componente</t>
  </si>
  <si>
    <t>rb</t>
  </si>
  <si>
    <t>rc</t>
  </si>
  <si>
    <t>rc1</t>
  </si>
  <si>
    <t>re</t>
  </si>
  <si>
    <t>requerido</t>
  </si>
  <si>
    <t>medido</t>
  </si>
  <si>
    <t>Cantidad</t>
  </si>
  <si>
    <t>calculado</t>
  </si>
  <si>
    <t>Vcesat</t>
  </si>
  <si>
    <t>Vcecorte</t>
  </si>
  <si>
    <t>Vrc sat</t>
  </si>
  <si>
    <t>isat</t>
  </si>
  <si>
    <t>Error</t>
  </si>
  <si>
    <t>simulado</t>
  </si>
  <si>
    <t>Vin led on</t>
  </si>
  <si>
    <t>Vout led on</t>
  </si>
  <si>
    <t>Vin umbral</t>
  </si>
  <si>
    <t>Vout umbral</t>
  </si>
  <si>
    <t>Vin umbral sup</t>
  </si>
  <si>
    <t>Vout umbral sup</t>
  </si>
  <si>
    <t>Vin umbral inf</t>
  </si>
  <si>
    <t>Vout umbral inf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</si>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</sst>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0" borderId="1" xfId="0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/>
    <xf numFmtId="11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1'!$F$25:$F$28</c:f>
              <c:numCache>
                <c:formatCode>0.00E+00</c:formatCode>
                <c:ptCount val="4"/>
                <c:pt idx="0">
                  <c:v>8.1000000000000013E-3</c:v>
                </c:pt>
                <c:pt idx="1">
                  <c:v>8.3099999999999997E-3</c:v>
                </c:pt>
                <c:pt idx="2">
                  <c:v>8.5299999999999994E-3</c:v>
                </c:pt>
                <c:pt idx="3">
                  <c:v>8.7399999999999995E-3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0-48C3-B3AA-0D1DD4BFB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1'!$G$25:$G$28</c:f>
              <c:numCache>
                <c:formatCode>General</c:formatCode>
                <c:ptCount val="4"/>
                <c:pt idx="0">
                  <c:v>1.55E-2</c:v>
                </c:pt>
                <c:pt idx="1">
                  <c:v>1.5900000000000001E-2</c:v>
                </c:pt>
                <c:pt idx="2">
                  <c:v>1.6299999999999999E-2</c:v>
                </c:pt>
                <c:pt idx="3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0-48C3-B3AA-0D1DD4BFB6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1'!$H$25:$H$28</c:f>
              <c:numCache>
                <c:formatCode>General</c:formatCode>
                <c:ptCount val="4"/>
                <c:pt idx="0">
                  <c:v>2.2700000000000001E-2</c:v>
                </c:pt>
                <c:pt idx="1">
                  <c:v>2.3300000000000001E-2</c:v>
                </c:pt>
                <c:pt idx="2">
                  <c:v>2.3900000000000001E-2</c:v>
                </c:pt>
                <c:pt idx="3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0-48C3-B3AA-0D1DD4BF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082239720034987E-3"/>
                  <c:y val="4.4266550014581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1'!$N$25:$N$28</c:f>
              <c:numCache>
                <c:formatCode>0.00E+00</c:formatCode>
                <c:ptCount val="4"/>
                <c:pt idx="0">
                  <c:v>8.2379369918699191E-3</c:v>
                </c:pt>
                <c:pt idx="1">
                  <c:v>8.5245426829268292E-3</c:v>
                </c:pt>
                <c:pt idx="2">
                  <c:v>8.7230182926829273E-3</c:v>
                </c:pt>
                <c:pt idx="3">
                  <c:v>8.8938292682926821E-3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2-4C77-ABD4-ECF67AF8B3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81933508311461E-2"/>
                  <c:y val="5.4106153397491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1'!$O$25:$O$28</c:f>
              <c:numCache>
                <c:formatCode>General</c:formatCode>
                <c:ptCount val="4"/>
                <c:pt idx="0">
                  <c:v>1.5548780487804878E-2</c:v>
                </c:pt>
                <c:pt idx="1">
                  <c:v>1.6260162601626015E-2</c:v>
                </c:pt>
                <c:pt idx="2">
                  <c:v>1.6768292682926827E-2</c:v>
                </c:pt>
                <c:pt idx="3">
                  <c:v>1.7073170731707315E-2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2-4C77-ABD4-ECF67AF8B3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48906386701662E-3"/>
                  <c:y val="3.202427821522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1'!$P$25:$P$28</c:f>
              <c:numCache>
                <c:formatCode>General</c:formatCode>
                <c:ptCount val="4"/>
                <c:pt idx="0">
                  <c:v>2.3272357723577233E-2</c:v>
                </c:pt>
                <c:pt idx="1">
                  <c:v>2.398373983739837E-2</c:v>
                </c:pt>
                <c:pt idx="2">
                  <c:v>2.4695121951219513E-2</c:v>
                </c:pt>
                <c:pt idx="3">
                  <c:v>2.540650406504065E-2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2-4C77-ABD4-ECF67AF8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724190726159233E-2"/>
                  <c:y val="-7.613298337707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1'!$W$25:$W$28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1'!$X$25:$X$28</c:f>
              <c:numCache>
                <c:formatCode>0.00E+00</c:formatCode>
                <c:ptCount val="4"/>
                <c:pt idx="0">
                  <c:v>8.6444410569105675E-3</c:v>
                </c:pt>
                <c:pt idx="1">
                  <c:v>8.9716971544715439E-3</c:v>
                </c:pt>
                <c:pt idx="2">
                  <c:v>9.2316565040650393E-3</c:v>
                </c:pt>
                <c:pt idx="3">
                  <c:v>1.007650406504065E-2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6-4BF4-A94B-3329DA32D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01968503937008E-2"/>
                  <c:y val="-7.3890347039953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1'!$W$25:$W$28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1'!$Y$25:$Y$28</c:f>
              <c:numCache>
                <c:formatCode>General</c:formatCode>
                <c:ptCount val="4"/>
                <c:pt idx="0">
                  <c:v>1.7581300813008127E-2</c:v>
                </c:pt>
                <c:pt idx="1">
                  <c:v>1.8292682926829267E-2</c:v>
                </c:pt>
                <c:pt idx="2">
                  <c:v>1.961382113821138E-2</c:v>
                </c:pt>
                <c:pt idx="3">
                  <c:v>2.1168699186991869E-2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6-4BF4-A94B-3329DA32D1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535870516185481E-3"/>
                  <c:y val="-4.4876057159521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1'!$W$25:$W$28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1'!$Z$25:$Z$28</c:f>
              <c:numCache>
                <c:formatCode>General</c:formatCode>
                <c:ptCount val="4"/>
                <c:pt idx="0">
                  <c:v>2.6422764227642274E-2</c:v>
                </c:pt>
                <c:pt idx="1">
                  <c:v>2.8150406504065039E-2</c:v>
                </c:pt>
                <c:pt idx="2">
                  <c:v>3.1707317073170732E-2</c:v>
                </c:pt>
                <c:pt idx="3">
                  <c:v>3.4552845528455278E-2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6-4BF4-A94B-3329DA32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87215"/>
        <c:axId val="492388047"/>
      </c:lineChart>
      <c:catAx>
        <c:axId val="4923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8047"/>
        <c:crosses val="autoZero"/>
        <c:auto val="1"/>
        <c:lblAlgn val="ctr"/>
        <c:lblOffset val="100"/>
        <c:noMultiLvlLbl val="0"/>
      </c:catAx>
      <c:valAx>
        <c:axId val="492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01443569553802E-2"/>
          <c:y val="0.16245370370370371"/>
          <c:w val="0.844597112860892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histeresis parte 2'!$C$4:$C$20</c:f>
              <c:numCache>
                <c:formatCode>0.00E+00</c:formatCode>
                <c:ptCount val="17"/>
                <c:pt idx="0">
                  <c:v>5.0100000000000003E-4</c:v>
                </c:pt>
                <c:pt idx="1">
                  <c:v>7.7700000000000002E-4</c:v>
                </c:pt>
                <c:pt idx="2">
                  <c:v>0.165324</c:v>
                </c:pt>
                <c:pt idx="3">
                  <c:v>0.34045999999999998</c:v>
                </c:pt>
                <c:pt idx="4">
                  <c:v>0.53931200000000001</c:v>
                </c:pt>
                <c:pt idx="5">
                  <c:v>0.76931899999999998</c:v>
                </c:pt>
                <c:pt idx="6">
                  <c:v>1.0980000000000001</c:v>
                </c:pt>
                <c:pt idx="7">
                  <c:v>1.46</c:v>
                </c:pt>
                <c:pt idx="8">
                  <c:v>2.2549999999999999</c:v>
                </c:pt>
                <c:pt idx="9">
                  <c:v>2.8780000000000001</c:v>
                </c:pt>
                <c:pt idx="10">
                  <c:v>3.1040000000000001</c:v>
                </c:pt>
                <c:pt idx="11">
                  <c:v>3.726</c:v>
                </c:pt>
                <c:pt idx="12">
                  <c:v>4.3410000000000002</c:v>
                </c:pt>
                <c:pt idx="13">
                  <c:v>5.0970000000000004</c:v>
                </c:pt>
                <c:pt idx="14">
                  <c:v>5.9420000000000002</c:v>
                </c:pt>
                <c:pt idx="15">
                  <c:v>6.8449999999999998</c:v>
                </c:pt>
                <c:pt idx="16">
                  <c:v>9.3130000000000006</c:v>
                </c:pt>
              </c:numCache>
            </c:numRef>
          </c:xVal>
          <c:yVal>
            <c:numRef>
              <c:f>'datos histeresis parte 2'!$D$4:$D$20</c:f>
              <c:numCache>
                <c:formatCode>General</c:formatCode>
                <c:ptCount val="17"/>
                <c:pt idx="0">
                  <c:v>2.6869999999999998</c:v>
                </c:pt>
                <c:pt idx="1">
                  <c:v>2.6869999999999998</c:v>
                </c:pt>
                <c:pt idx="2">
                  <c:v>2.6869999999999998</c:v>
                </c:pt>
                <c:pt idx="3">
                  <c:v>2.6869999999999998</c:v>
                </c:pt>
                <c:pt idx="4">
                  <c:v>2.6869999999999998</c:v>
                </c:pt>
                <c:pt idx="5">
                  <c:v>2.6869999999999998</c:v>
                </c:pt>
                <c:pt idx="6">
                  <c:v>2.6869999999999998</c:v>
                </c:pt>
                <c:pt idx="7">
                  <c:v>2.6869999999999998</c:v>
                </c:pt>
                <c:pt idx="8">
                  <c:v>2.6869999999999998</c:v>
                </c:pt>
                <c:pt idx="9">
                  <c:v>2.6869999999999998</c:v>
                </c:pt>
                <c:pt idx="10">
                  <c:v>10.45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10.45</c:v>
                </c:pt>
                <c:pt idx="15">
                  <c:v>10.45</c:v>
                </c:pt>
                <c:pt idx="16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599-AF47-6C24CE53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65823"/>
        <c:axId val="255564159"/>
      </c:scatterChart>
      <c:valAx>
        <c:axId val="2555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64159"/>
        <c:crosses val="autoZero"/>
        <c:crossBetween val="midCat"/>
      </c:valAx>
      <c:valAx>
        <c:axId val="255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histeresis parte 2'!$H$4:$H$20</c:f>
              <c:numCache>
                <c:formatCode>0.00E+00</c:formatCode>
                <c:ptCount val="17"/>
                <c:pt idx="0">
                  <c:v>9.3130000000000006</c:v>
                </c:pt>
                <c:pt idx="1">
                  <c:v>6.8449999999999998</c:v>
                </c:pt>
                <c:pt idx="2">
                  <c:v>5.9420000000000002</c:v>
                </c:pt>
                <c:pt idx="3">
                  <c:v>5.0970000000000004</c:v>
                </c:pt>
                <c:pt idx="4">
                  <c:v>4.3410000000000002</c:v>
                </c:pt>
                <c:pt idx="5">
                  <c:v>3.726</c:v>
                </c:pt>
                <c:pt idx="6">
                  <c:v>3.1040000000000001</c:v>
                </c:pt>
                <c:pt idx="7">
                  <c:v>2.8780000000000001</c:v>
                </c:pt>
                <c:pt idx="8">
                  <c:v>2.2549999999999999</c:v>
                </c:pt>
                <c:pt idx="9">
                  <c:v>1.46</c:v>
                </c:pt>
                <c:pt idx="10">
                  <c:v>1.0980000000000001</c:v>
                </c:pt>
                <c:pt idx="11">
                  <c:v>0.76931899999999998</c:v>
                </c:pt>
                <c:pt idx="12">
                  <c:v>0.53931200000000001</c:v>
                </c:pt>
                <c:pt idx="13">
                  <c:v>0.34045999999999998</c:v>
                </c:pt>
                <c:pt idx="14">
                  <c:v>0.165324</c:v>
                </c:pt>
                <c:pt idx="15">
                  <c:v>7.7700000000000002E-4</c:v>
                </c:pt>
                <c:pt idx="16">
                  <c:v>5.0100000000000003E-4</c:v>
                </c:pt>
              </c:numCache>
            </c:numRef>
          </c:xVal>
          <c:yVal>
            <c:numRef>
              <c:f>'datos histeresis parte 2'!$I$4:$I$20</c:f>
              <c:numCache>
                <c:formatCode>General</c:formatCode>
                <c:ptCount val="17"/>
                <c:pt idx="0">
                  <c:v>2.6869999999999998</c:v>
                </c:pt>
                <c:pt idx="1">
                  <c:v>2.6869999999999998</c:v>
                </c:pt>
                <c:pt idx="2">
                  <c:v>2.6869999999999998</c:v>
                </c:pt>
                <c:pt idx="3">
                  <c:v>2.6869999999999998</c:v>
                </c:pt>
                <c:pt idx="4">
                  <c:v>2.6869999999999998</c:v>
                </c:pt>
                <c:pt idx="5">
                  <c:v>2.6869999999999998</c:v>
                </c:pt>
                <c:pt idx="6">
                  <c:v>2.6869999999999998</c:v>
                </c:pt>
                <c:pt idx="7">
                  <c:v>2.6869999999999998</c:v>
                </c:pt>
                <c:pt idx="8">
                  <c:v>2.6869999999999998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10.45</c:v>
                </c:pt>
                <c:pt idx="15">
                  <c:v>10.45</c:v>
                </c:pt>
                <c:pt idx="16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C-4941-BF7F-084C5517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02463"/>
        <c:axId val="334293311"/>
      </c:scatterChart>
      <c:valAx>
        <c:axId val="3343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3311"/>
        <c:crosses val="autoZero"/>
        <c:crossBetween val="midCat"/>
      </c:valAx>
      <c:valAx>
        <c:axId val="3342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297739</xdr:colOff>
      <xdr:row>31</xdr:row>
      <xdr:rowOff>127843</xdr:rowOff>
    </xdr:from>
    <xdr:to>
      <xdr:col>8</xdr:col>
      <xdr:colOff>66796</xdr:colOff>
      <xdr:row>44</xdr:row>
      <xdr:rowOff>117232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F92D8B-B3C4-4CF3-9878-16A5C45F9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566" y="6033343"/>
          <a:ext cx="3307961" cy="2465889"/>
        </a:xfrm>
        <a:prstGeom prst="rect">
          <a:avLst/>
        </a:prstGeom>
      </xdr:spPr>
    </xdr:pic>
    <xdr:clientData/>
  </xdr:twoCellAnchor>
  <xdr:twoCellAnchor>
    <xdr:from>
      <xdr:col>0</xdr:col>
      <xdr:colOff>223472</xdr:colOff>
      <xdr:row>31</xdr:row>
      <xdr:rowOff>20516</xdr:rowOff>
    </xdr:from>
    <xdr:to>
      <xdr:col>4</xdr:col>
      <xdr:colOff>25645</xdr:colOff>
      <xdr:row>45</xdr:row>
      <xdr:rowOff>96716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C190F1-BA8A-494F-9619-F249F972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21981</xdr:colOff>
      <xdr:row>31</xdr:row>
      <xdr:rowOff>7326</xdr:rowOff>
    </xdr:from>
    <xdr:to>
      <xdr:col>18</xdr:col>
      <xdr:colOff>21981</xdr:colOff>
      <xdr:row>45</xdr:row>
      <xdr:rowOff>83526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981B79-B9F0-4E61-B382-29721EA9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234462</xdr:colOff>
      <xdr:row>45</xdr:row>
      <xdr:rowOff>95249</xdr:rowOff>
    </xdr:from>
    <xdr:to>
      <xdr:col>9</xdr:col>
      <xdr:colOff>29307</xdr:colOff>
      <xdr:row>62</xdr:row>
      <xdr:rowOff>8904</xdr:rowOff>
    </xdr:to>
    <xdr:pic>
      <xdr:nvPicPr>
        <xdr:cNvPr id="5" name="Imagen 4" descr="Regiones de operación del transistor de juntura bipolar (BJT) – Aula 2.0">
          <a:extLst>
            <a:ext uri="{FF2B5EF4-FFF2-40B4-BE49-F238E27FC236}">
              <a16:creationId xmlns:a16="http://schemas.microsoft.com/office/drawing/2014/main" id="{0DF33438-A804-4815-8BB6-3FAA47F7A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4289" y="8667749"/>
          <a:ext cx="4183672" cy="3152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21981</xdr:colOff>
      <xdr:row>31</xdr:row>
      <xdr:rowOff>13189</xdr:rowOff>
    </xdr:from>
    <xdr:to>
      <xdr:col>28</xdr:col>
      <xdr:colOff>21981</xdr:colOff>
      <xdr:row>45</xdr:row>
      <xdr:rowOff>89389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246A93-4245-4650-8E75-3F4B8EFC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15</xdr:row>
      <xdr:rowOff>90487</xdr:rowOff>
    </xdr:from>
    <xdr:to>
      <xdr:col>15</xdr:col>
      <xdr:colOff>309562</xdr:colOff>
      <xdr:row>29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6E021-4DCD-4E65-9331-84ACF3FAB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29</xdr:row>
      <xdr:rowOff>166687</xdr:rowOff>
    </xdr:from>
    <xdr:to>
      <xdr:col>15</xdr:col>
      <xdr:colOff>300037</xdr:colOff>
      <xdr:row>44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F9A869-F696-4E85-8174-B89BFBF43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5ADF-CA08-4656-B2FF-638AB5387C9A}">
  <dimension ref="D3:AC54"/>
  <sheetViews>
    <sheetView zoomScale="130" zoomScaleNormal="130" workbookViewId="0">
      <selection activeCell="V39" sqref="V39"/>
    </sheetView>
  </sheetViews>
  <sheetFormatPr baseColWidth="10" defaultRowHeight="15" x14ac:dyDescent="0.25"/>
  <cols>
    <col min="4" max="4" width="37.28515625" bestFit="1" customWidth="1"/>
    <col min="5" max="5" width="12.5703125" bestFit="1" customWidth="1"/>
    <col min="6" max="6" width="15" bestFit="1" customWidth="1"/>
    <col min="7" max="7" width="12.7109375" bestFit="1" customWidth="1"/>
    <col min="8" max="10" width="12.7109375" customWidth="1"/>
    <col min="12" max="12" width="32.7109375" bestFit="1" customWidth="1"/>
  </cols>
  <sheetData>
    <row r="3" spans="4:29" x14ac:dyDescent="0.25">
      <c r="D3" t="s">
        <v>1</v>
      </c>
    </row>
    <row r="5" spans="4:29" x14ac:dyDescent="0.25">
      <c r="E5" s="1" t="s">
        <v>2</v>
      </c>
      <c r="F5" s="1" t="s">
        <v>3</v>
      </c>
      <c r="G5" s="1" t="s">
        <v>4</v>
      </c>
      <c r="H5" s="3"/>
      <c r="I5" s="3"/>
      <c r="J5" s="3"/>
    </row>
    <row r="6" spans="4:29" x14ac:dyDescent="0.25">
      <c r="E6" s="1" t="s">
        <v>5</v>
      </c>
      <c r="F6" s="2">
        <v>33000</v>
      </c>
      <c r="G6" s="2">
        <v>32720</v>
      </c>
      <c r="H6" s="3"/>
      <c r="I6" s="3"/>
      <c r="J6" s="3"/>
    </row>
    <row r="7" spans="4:29" x14ac:dyDescent="0.25">
      <c r="E7" s="1" t="s">
        <v>6</v>
      </c>
      <c r="F7" s="1">
        <v>100</v>
      </c>
      <c r="G7" s="1">
        <v>98.4</v>
      </c>
      <c r="H7" s="3"/>
      <c r="I7" s="3"/>
      <c r="J7" s="3"/>
    </row>
    <row r="13" spans="4:29" x14ac:dyDescent="0.25">
      <c r="D13" t="s">
        <v>7</v>
      </c>
      <c r="L13" t="s">
        <v>0</v>
      </c>
    </row>
    <row r="14" spans="4:29" x14ac:dyDescent="0.25">
      <c r="E14" s="6" t="s">
        <v>8</v>
      </c>
      <c r="F14" s="6" t="s">
        <v>9</v>
      </c>
      <c r="G14" s="6"/>
      <c r="H14" s="6" t="s">
        <v>12</v>
      </c>
      <c r="I14" s="6"/>
      <c r="J14" s="6" t="s">
        <v>13</v>
      </c>
      <c r="K14" s="6"/>
      <c r="M14" s="6" t="s">
        <v>8</v>
      </c>
      <c r="N14" s="6" t="s">
        <v>9</v>
      </c>
      <c r="O14" s="6"/>
      <c r="P14" s="6" t="s">
        <v>12</v>
      </c>
      <c r="Q14" s="6"/>
      <c r="R14" s="6" t="s">
        <v>13</v>
      </c>
      <c r="S14" s="6"/>
      <c r="W14" s="6" t="s">
        <v>8</v>
      </c>
      <c r="X14" s="6" t="s">
        <v>9</v>
      </c>
      <c r="Y14" s="6"/>
      <c r="Z14" s="6" t="s">
        <v>12</v>
      </c>
      <c r="AA14" s="6"/>
      <c r="AB14" s="6" t="s">
        <v>13</v>
      </c>
      <c r="AC14" s="6"/>
    </row>
    <row r="15" spans="4:29" x14ac:dyDescent="0.25">
      <c r="E15" s="6"/>
      <c r="F15" s="1" t="s">
        <v>10</v>
      </c>
      <c r="G15" s="1" t="s">
        <v>11</v>
      </c>
      <c r="H15" s="1" t="s">
        <v>10</v>
      </c>
      <c r="I15" s="1" t="s">
        <v>11</v>
      </c>
      <c r="J15" s="1" t="s">
        <v>10</v>
      </c>
      <c r="K15" s="1" t="s">
        <v>11</v>
      </c>
      <c r="M15" s="6"/>
      <c r="N15" s="1" t="s">
        <v>10</v>
      </c>
      <c r="O15" s="1" t="s">
        <v>11</v>
      </c>
      <c r="P15" s="1" t="s">
        <v>10</v>
      </c>
      <c r="Q15" s="1" t="s">
        <v>11</v>
      </c>
      <c r="R15" s="1" t="s">
        <v>10</v>
      </c>
      <c r="S15" s="1" t="s">
        <v>11</v>
      </c>
      <c r="W15" s="6"/>
      <c r="X15" s="1" t="s">
        <v>10</v>
      </c>
      <c r="Y15" s="1" t="s">
        <v>11</v>
      </c>
      <c r="Z15" s="1" t="s">
        <v>10</v>
      </c>
      <c r="AA15" s="1" t="s">
        <v>11</v>
      </c>
      <c r="AB15" s="1" t="s">
        <v>10</v>
      </c>
      <c r="AC15" s="1" t="s">
        <v>11</v>
      </c>
    </row>
    <row r="16" spans="4:29" x14ac:dyDescent="0.25">
      <c r="E16" s="1">
        <v>2</v>
      </c>
      <c r="F16" s="2">
        <v>0.81</v>
      </c>
      <c r="G16" s="2">
        <f>F16/$F$7</f>
        <v>8.1000000000000013E-3</v>
      </c>
      <c r="H16" s="1">
        <v>1.55</v>
      </c>
      <c r="I16" s="1">
        <f>H16/$F$7</f>
        <v>1.55E-2</v>
      </c>
      <c r="J16" s="1">
        <v>2.27</v>
      </c>
      <c r="K16" s="1">
        <f>J16/$F$7</f>
        <v>2.2700000000000001E-2</v>
      </c>
      <c r="M16" s="1">
        <v>2</v>
      </c>
      <c r="N16" s="2">
        <v>0.81061300000000003</v>
      </c>
      <c r="O16" s="1">
        <f>N16/$G$7</f>
        <v>8.2379369918699191E-3</v>
      </c>
      <c r="P16" s="1">
        <v>1.53</v>
      </c>
      <c r="Q16" s="1">
        <f>P16/$G$7</f>
        <v>1.5548780487804878E-2</v>
      </c>
      <c r="R16" s="1">
        <v>2.29</v>
      </c>
      <c r="S16" s="1">
        <f>R16/$G$7</f>
        <v>2.3272357723577233E-2</v>
      </c>
      <c r="W16" s="1">
        <v>2</v>
      </c>
      <c r="X16" s="2">
        <v>0.85061299999999995</v>
      </c>
      <c r="Y16" s="1">
        <f>X16/$G$7</f>
        <v>8.6444410569105675E-3</v>
      </c>
      <c r="Z16" s="1">
        <v>1.73</v>
      </c>
      <c r="AA16" s="1">
        <f>Z16/$G$7</f>
        <v>1.7581300813008127E-2</v>
      </c>
      <c r="AB16" s="1">
        <v>2.6</v>
      </c>
      <c r="AC16" s="1">
        <f>AB16/$G$7</f>
        <v>2.6422764227642274E-2</v>
      </c>
    </row>
    <row r="17" spans="5:29" x14ac:dyDescent="0.25">
      <c r="E17" s="1">
        <v>4</v>
      </c>
      <c r="F17" s="2">
        <v>0.83099999999999996</v>
      </c>
      <c r="G17" s="2">
        <f t="shared" ref="G17:G19" si="0">F17/$F$7</f>
        <v>8.3099999999999997E-3</v>
      </c>
      <c r="H17" s="1">
        <v>1.59</v>
      </c>
      <c r="I17" s="1">
        <f t="shared" ref="I17:I19" si="1">H17/$F$7</f>
        <v>1.5900000000000001E-2</v>
      </c>
      <c r="J17" s="1">
        <v>2.33</v>
      </c>
      <c r="K17" s="1">
        <f t="shared" ref="K17:K19" si="2">J17/$F$7</f>
        <v>2.3300000000000001E-2</v>
      </c>
      <c r="M17" s="1">
        <v>4</v>
      </c>
      <c r="N17" s="2">
        <v>0.83881499999999998</v>
      </c>
      <c r="O17" s="1">
        <f t="shared" ref="O17:O19" si="3">N17/$G$7</f>
        <v>8.5245426829268292E-3</v>
      </c>
      <c r="P17" s="1">
        <v>1.6</v>
      </c>
      <c r="Q17" s="1">
        <f t="shared" ref="Q17:Q19" si="4">P17/$G$7</f>
        <v>1.6260162601626015E-2</v>
      </c>
      <c r="R17" s="1">
        <v>2.36</v>
      </c>
      <c r="S17" s="1">
        <f t="shared" ref="S17:S19" si="5">R17/$G$7</f>
        <v>2.398373983739837E-2</v>
      </c>
      <c r="W17" s="1">
        <v>4</v>
      </c>
      <c r="X17" s="2">
        <v>0.88281500000000002</v>
      </c>
      <c r="Y17" s="1">
        <f t="shared" ref="Y17:Y19" si="6">X17/$G$7</f>
        <v>8.9716971544715439E-3</v>
      </c>
      <c r="Z17" s="1">
        <v>1.8</v>
      </c>
      <c r="AA17" s="1">
        <f t="shared" ref="AA17:AA19" si="7">Z17/$G$7</f>
        <v>1.8292682926829267E-2</v>
      </c>
      <c r="AB17" s="1">
        <v>2.77</v>
      </c>
      <c r="AC17" s="1">
        <f t="shared" ref="AC17:AC19" si="8">AB17/$G$7</f>
        <v>2.8150406504065039E-2</v>
      </c>
    </row>
    <row r="18" spans="5:29" x14ac:dyDescent="0.25">
      <c r="E18" s="1">
        <v>6</v>
      </c>
      <c r="F18" s="2">
        <v>0.85299999999999998</v>
      </c>
      <c r="G18" s="2">
        <f t="shared" si="0"/>
        <v>8.5299999999999994E-3</v>
      </c>
      <c r="H18" s="1">
        <v>1.63</v>
      </c>
      <c r="I18" s="1">
        <f t="shared" si="1"/>
        <v>1.6299999999999999E-2</v>
      </c>
      <c r="J18" s="1">
        <v>2.39</v>
      </c>
      <c r="K18" s="1">
        <f t="shared" si="2"/>
        <v>2.3900000000000001E-2</v>
      </c>
      <c r="M18" s="1">
        <v>6</v>
      </c>
      <c r="N18" s="2">
        <v>0.85834500000000002</v>
      </c>
      <c r="O18" s="1">
        <f t="shared" si="3"/>
        <v>8.7230182926829273E-3</v>
      </c>
      <c r="P18" s="1">
        <v>1.65</v>
      </c>
      <c r="Q18" s="1">
        <f t="shared" si="4"/>
        <v>1.6768292682926827E-2</v>
      </c>
      <c r="R18" s="1">
        <v>2.4300000000000002</v>
      </c>
      <c r="S18" s="1">
        <f t="shared" si="5"/>
        <v>2.4695121951219513E-2</v>
      </c>
      <c r="W18" s="1">
        <v>6</v>
      </c>
      <c r="X18" s="2">
        <v>0.90839499999999995</v>
      </c>
      <c r="Y18" s="1">
        <f t="shared" si="6"/>
        <v>9.2316565040650393E-3</v>
      </c>
      <c r="Z18" s="1">
        <v>1.93</v>
      </c>
      <c r="AA18" s="1">
        <f t="shared" si="7"/>
        <v>1.961382113821138E-2</v>
      </c>
      <c r="AB18" s="1">
        <v>3.12</v>
      </c>
      <c r="AC18" s="1">
        <f t="shared" si="8"/>
        <v>3.1707317073170732E-2</v>
      </c>
    </row>
    <row r="19" spans="5:29" x14ac:dyDescent="0.25">
      <c r="E19" s="1">
        <v>8</v>
      </c>
      <c r="F19" s="2">
        <v>0.874</v>
      </c>
      <c r="G19" s="2">
        <f t="shared" si="0"/>
        <v>8.7399999999999995E-3</v>
      </c>
      <c r="H19" s="1">
        <v>1.67</v>
      </c>
      <c r="I19" s="1">
        <f t="shared" si="1"/>
        <v>1.67E-2</v>
      </c>
      <c r="J19" s="1">
        <v>2.4500000000000002</v>
      </c>
      <c r="K19" s="1">
        <f t="shared" si="2"/>
        <v>2.4500000000000001E-2</v>
      </c>
      <c r="M19" s="1">
        <v>8</v>
      </c>
      <c r="N19" s="2">
        <v>0.87515279999999995</v>
      </c>
      <c r="O19" s="1">
        <f t="shared" si="3"/>
        <v>8.8938292682926821E-3</v>
      </c>
      <c r="P19" s="1">
        <v>1.68</v>
      </c>
      <c r="Q19" s="1">
        <f t="shared" si="4"/>
        <v>1.7073170731707315E-2</v>
      </c>
      <c r="R19" s="1">
        <v>2.5</v>
      </c>
      <c r="S19" s="1">
        <f t="shared" si="5"/>
        <v>2.540650406504065E-2</v>
      </c>
      <c r="W19" s="1">
        <v>8</v>
      </c>
      <c r="X19" s="2">
        <v>0.99152799999999996</v>
      </c>
      <c r="Y19" s="1">
        <f t="shared" si="6"/>
        <v>1.007650406504065E-2</v>
      </c>
      <c r="Z19" s="1">
        <v>2.0830000000000002</v>
      </c>
      <c r="AA19" s="1">
        <f t="shared" si="7"/>
        <v>2.1168699186991869E-2</v>
      </c>
      <c r="AB19" s="1">
        <v>3.4</v>
      </c>
      <c r="AC19" s="1">
        <f t="shared" si="8"/>
        <v>3.4552845528455278E-2</v>
      </c>
    </row>
    <row r="22" spans="5:29" x14ac:dyDescent="0.25">
      <c r="E22" t="s">
        <v>14</v>
      </c>
      <c r="M22" t="s">
        <v>14</v>
      </c>
      <c r="W22" t="s">
        <v>14</v>
      </c>
    </row>
    <row r="24" spans="5:29" x14ac:dyDescent="0.25">
      <c r="E24" s="4" t="s">
        <v>8</v>
      </c>
      <c r="F24" s="4" t="s">
        <v>15</v>
      </c>
      <c r="G24" s="4" t="s">
        <v>16</v>
      </c>
      <c r="H24" s="4" t="s">
        <v>17</v>
      </c>
      <c r="M24" s="4" t="s">
        <v>8</v>
      </c>
      <c r="N24" s="4" t="s">
        <v>15</v>
      </c>
      <c r="O24" s="4" t="s">
        <v>16</v>
      </c>
      <c r="P24" s="4" t="s">
        <v>17</v>
      </c>
      <c r="W24" s="4" t="s">
        <v>8</v>
      </c>
      <c r="X24" s="4" t="s">
        <v>15</v>
      </c>
      <c r="Y24" s="4" t="s">
        <v>16</v>
      </c>
      <c r="Z24" s="4" t="s">
        <v>17</v>
      </c>
    </row>
    <row r="25" spans="5:29" x14ac:dyDescent="0.25">
      <c r="E25" s="1">
        <f>E16</f>
        <v>2</v>
      </c>
      <c r="F25" s="2">
        <f>G16</f>
        <v>8.1000000000000013E-3</v>
      </c>
      <c r="G25" s="1">
        <f>I16</f>
        <v>1.55E-2</v>
      </c>
      <c r="H25" s="1">
        <f>K16</f>
        <v>2.2700000000000001E-2</v>
      </c>
      <c r="M25" s="1">
        <f>M16</f>
        <v>2</v>
      </c>
      <c r="N25" s="2">
        <f>O16</f>
        <v>8.2379369918699191E-3</v>
      </c>
      <c r="O25" s="1">
        <f>Q16</f>
        <v>1.5548780487804878E-2</v>
      </c>
      <c r="P25" s="1">
        <f>S16</f>
        <v>2.3272357723577233E-2</v>
      </c>
      <c r="W25" s="1">
        <f>W16</f>
        <v>2</v>
      </c>
      <c r="X25" s="2">
        <f>Y16</f>
        <v>8.6444410569105675E-3</v>
      </c>
      <c r="Y25" s="1">
        <f>AA16</f>
        <v>1.7581300813008127E-2</v>
      </c>
      <c r="Z25" s="1">
        <f>AC16</f>
        <v>2.6422764227642274E-2</v>
      </c>
    </row>
    <row r="26" spans="5:29" x14ac:dyDescent="0.25">
      <c r="E26" s="1">
        <f t="shared" ref="E26:E27" si="9">E17</f>
        <v>4</v>
      </c>
      <c r="F26" s="2">
        <f t="shared" ref="F26:F28" si="10">G17</f>
        <v>8.3099999999999997E-3</v>
      </c>
      <c r="G26" s="1">
        <f t="shared" ref="G26:G28" si="11">I17</f>
        <v>1.5900000000000001E-2</v>
      </c>
      <c r="H26" s="1">
        <f t="shared" ref="H26:H28" si="12">K17</f>
        <v>2.3300000000000001E-2</v>
      </c>
      <c r="M26" s="1">
        <f t="shared" ref="M26:M27" si="13">M17</f>
        <v>4</v>
      </c>
      <c r="N26" s="2">
        <f t="shared" ref="N26:N28" si="14">O17</f>
        <v>8.5245426829268292E-3</v>
      </c>
      <c r="O26" s="1">
        <f t="shared" ref="O26:O28" si="15">Q17</f>
        <v>1.6260162601626015E-2</v>
      </c>
      <c r="P26" s="1">
        <f t="shared" ref="P26:P28" si="16">S17</f>
        <v>2.398373983739837E-2</v>
      </c>
      <c r="W26" s="1">
        <f t="shared" ref="W26:W27" si="17">W17</f>
        <v>4</v>
      </c>
      <c r="X26" s="2">
        <f t="shared" ref="X26:X28" si="18">Y17</f>
        <v>8.9716971544715439E-3</v>
      </c>
      <c r="Y26" s="1">
        <f t="shared" ref="Y26:Y28" si="19">AA17</f>
        <v>1.8292682926829267E-2</v>
      </c>
      <c r="Z26" s="1">
        <f t="shared" ref="Z26:Z28" si="20">AC17</f>
        <v>2.8150406504065039E-2</v>
      </c>
    </row>
    <row r="27" spans="5:29" x14ac:dyDescent="0.25">
      <c r="E27" s="1">
        <f t="shared" si="9"/>
        <v>6</v>
      </c>
      <c r="F27" s="2">
        <f t="shared" si="10"/>
        <v>8.5299999999999994E-3</v>
      </c>
      <c r="G27" s="1">
        <f t="shared" si="11"/>
        <v>1.6299999999999999E-2</v>
      </c>
      <c r="H27" s="1">
        <f t="shared" si="12"/>
        <v>2.3900000000000001E-2</v>
      </c>
      <c r="M27" s="1">
        <f t="shared" si="13"/>
        <v>6</v>
      </c>
      <c r="N27" s="2">
        <f t="shared" si="14"/>
        <v>8.7230182926829273E-3</v>
      </c>
      <c r="O27" s="1">
        <f t="shared" si="15"/>
        <v>1.6768292682926827E-2</v>
      </c>
      <c r="P27" s="1">
        <f t="shared" si="16"/>
        <v>2.4695121951219513E-2</v>
      </c>
      <c r="W27" s="1">
        <f t="shared" si="17"/>
        <v>6</v>
      </c>
      <c r="X27" s="2">
        <f t="shared" si="18"/>
        <v>9.2316565040650393E-3</v>
      </c>
      <c r="Y27" s="1">
        <f t="shared" si="19"/>
        <v>1.961382113821138E-2</v>
      </c>
      <c r="Z27" s="1">
        <f t="shared" si="20"/>
        <v>3.1707317073170732E-2</v>
      </c>
    </row>
    <row r="28" spans="5:29" x14ac:dyDescent="0.25">
      <c r="E28" s="1">
        <f>E19</f>
        <v>8</v>
      </c>
      <c r="F28" s="2">
        <f t="shared" si="10"/>
        <v>8.7399999999999995E-3</v>
      </c>
      <c r="G28" s="1">
        <f t="shared" si="11"/>
        <v>1.67E-2</v>
      </c>
      <c r="H28" s="1">
        <f t="shared" si="12"/>
        <v>2.4500000000000001E-2</v>
      </c>
      <c r="M28" s="1">
        <f>M19</f>
        <v>8</v>
      </c>
      <c r="N28" s="2">
        <f t="shared" si="14"/>
        <v>8.8938292682926821E-3</v>
      </c>
      <c r="O28" s="1">
        <f t="shared" si="15"/>
        <v>1.7073170731707315E-2</v>
      </c>
      <c r="P28" s="1">
        <f t="shared" si="16"/>
        <v>2.540650406504065E-2</v>
      </c>
      <c r="W28" s="1">
        <f>W19</f>
        <v>8</v>
      </c>
      <c r="X28" s="2">
        <f t="shared" si="18"/>
        <v>1.007650406504065E-2</v>
      </c>
      <c r="Y28" s="1">
        <f t="shared" si="19"/>
        <v>2.1168699186991869E-2</v>
      </c>
      <c r="Z28" s="1">
        <f t="shared" si="20"/>
        <v>3.4552845528455278E-2</v>
      </c>
    </row>
    <row r="54" spans="12:12" x14ac:dyDescent="0.25">
      <c r="L54" s="5"/>
    </row>
  </sheetData>
  <mergeCells count="12">
    <mergeCell ref="W14:W15"/>
    <mergeCell ref="X14:Y14"/>
    <mergeCell ref="Z14:AA14"/>
    <mergeCell ref="AB14:AC14"/>
    <mergeCell ref="P14:Q14"/>
    <mergeCell ref="R14:S14"/>
    <mergeCell ref="E14:E15"/>
    <mergeCell ref="F14:G14"/>
    <mergeCell ref="H14:I14"/>
    <mergeCell ref="J14:K14"/>
    <mergeCell ref="M14:M15"/>
    <mergeCell ref="N14:O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219A-5F87-4044-A5CA-FF1A9B20FB43}">
  <dimension ref="E10:J42"/>
  <sheetViews>
    <sheetView workbookViewId="0">
      <selection activeCell="G15" sqref="G15"/>
    </sheetView>
  </sheetViews>
  <sheetFormatPr baseColWidth="10" defaultRowHeight="15" x14ac:dyDescent="0.25"/>
  <cols>
    <col min="5" max="5" width="15.5703125" bestFit="1" customWidth="1"/>
  </cols>
  <sheetData>
    <row r="10" spans="5:10" x14ac:dyDescent="0.25">
      <c r="E10" s="1" t="s">
        <v>18</v>
      </c>
      <c r="F10" s="1" t="s">
        <v>23</v>
      </c>
      <c r="G10" s="1" t="s">
        <v>24</v>
      </c>
      <c r="J10" s="1" t="s">
        <v>31</v>
      </c>
    </row>
    <row r="11" spans="5:10" x14ac:dyDescent="0.25">
      <c r="E11" s="1" t="s">
        <v>19</v>
      </c>
      <c r="F11" s="2">
        <v>10000</v>
      </c>
      <c r="G11" s="2">
        <v>9790</v>
      </c>
      <c r="J11" s="1">
        <f>(ABS(F11-G11)/F11)*100</f>
        <v>2.1</v>
      </c>
    </row>
    <row r="12" spans="5:10" x14ac:dyDescent="0.25">
      <c r="E12" s="1" t="s">
        <v>20</v>
      </c>
      <c r="F12" s="2">
        <v>1000</v>
      </c>
      <c r="G12" s="2">
        <v>986</v>
      </c>
      <c r="J12" s="1">
        <f t="shared" ref="J12:J14" si="0">(ABS(F12-G12)/F12)*100</f>
        <v>1.4000000000000001</v>
      </c>
    </row>
    <row r="13" spans="5:10" x14ac:dyDescent="0.25">
      <c r="E13" s="1" t="s">
        <v>21</v>
      </c>
      <c r="F13" s="2">
        <v>10000</v>
      </c>
      <c r="G13" s="2">
        <v>9460</v>
      </c>
      <c r="J13" s="1">
        <f t="shared" si="0"/>
        <v>5.4</v>
      </c>
    </row>
    <row r="14" spans="5:10" x14ac:dyDescent="0.25">
      <c r="E14" s="1" t="s">
        <v>22</v>
      </c>
      <c r="F14" s="1">
        <v>330</v>
      </c>
      <c r="G14" s="1">
        <v>324.8</v>
      </c>
      <c r="J14" s="1">
        <f t="shared" si="0"/>
        <v>1.5757575757575724</v>
      </c>
    </row>
    <row r="17" spans="5:10" x14ac:dyDescent="0.25">
      <c r="E17" s="1" t="s">
        <v>25</v>
      </c>
      <c r="F17" s="1" t="s">
        <v>26</v>
      </c>
      <c r="G17" s="1" t="s">
        <v>24</v>
      </c>
      <c r="J17" s="1" t="s">
        <v>31</v>
      </c>
    </row>
    <row r="18" spans="5:10" x14ac:dyDescent="0.25">
      <c r="E18" s="1" t="s">
        <v>28</v>
      </c>
      <c r="F18" s="1">
        <v>11.4</v>
      </c>
      <c r="G18" s="1">
        <v>10.45</v>
      </c>
      <c r="J18" s="1">
        <f>(ABS(F18-G18)/F18)*100</f>
        <v>8.3333333333333428</v>
      </c>
    </row>
    <row r="19" spans="5:10" x14ac:dyDescent="0.25">
      <c r="E19" s="1" t="s">
        <v>27</v>
      </c>
      <c r="F19" s="2">
        <v>8.4099999999999994E-2</v>
      </c>
      <c r="G19" s="2">
        <v>7.9680000000000001E-2</v>
      </c>
      <c r="J19" s="1">
        <f t="shared" ref="J19:J21" si="1">(ABS(F19-G19)/F19)*100</f>
        <v>5.2556480380499329</v>
      </c>
    </row>
    <row r="20" spans="5:10" x14ac:dyDescent="0.25">
      <c r="E20" s="1" t="s">
        <v>29</v>
      </c>
      <c r="F20" s="2">
        <v>9.8399999999999998E-3</v>
      </c>
      <c r="G20" s="2">
        <v>9.7800000000000005E-3</v>
      </c>
      <c r="J20" s="1">
        <f t="shared" si="1"/>
        <v>0.60975609756096838</v>
      </c>
    </row>
    <row r="21" spans="5:10" x14ac:dyDescent="0.25">
      <c r="E21" s="1" t="s">
        <v>30</v>
      </c>
      <c r="F21" s="2">
        <v>1.0999999999999999E-2</v>
      </c>
      <c r="G21" s="2">
        <v>9.9299999999999996E-3</v>
      </c>
      <c r="J21" s="1">
        <f t="shared" si="1"/>
        <v>9.7272727272727266</v>
      </c>
    </row>
    <row r="27" spans="5:10" x14ac:dyDescent="0.25">
      <c r="E27" s="1" t="s">
        <v>25</v>
      </c>
      <c r="F27" s="1" t="s">
        <v>32</v>
      </c>
      <c r="G27" s="1" t="s">
        <v>24</v>
      </c>
      <c r="J27" s="1" t="s">
        <v>31</v>
      </c>
    </row>
    <row r="28" spans="5:10" x14ac:dyDescent="0.25">
      <c r="E28" s="1" t="s">
        <v>33</v>
      </c>
      <c r="F28" s="2">
        <v>1.1999999999999999E-6</v>
      </c>
      <c r="G28" s="2">
        <v>6.3509999999999999E-4</v>
      </c>
      <c r="J28" s="1">
        <f>(ABS(F28-G28)/F28)*100</f>
        <v>52825</v>
      </c>
    </row>
    <row r="29" spans="5:10" x14ac:dyDescent="0.25">
      <c r="E29" s="1" t="s">
        <v>34</v>
      </c>
      <c r="F29" s="2">
        <v>8.14E-2</v>
      </c>
      <c r="G29" s="2">
        <v>7.417E-2</v>
      </c>
      <c r="J29" s="1">
        <f t="shared" ref="J29:J31" si="2">(ABS(F29-G29)/F29)*100</f>
        <v>8.882063882063882</v>
      </c>
    </row>
    <row r="30" spans="5:10" x14ac:dyDescent="0.25">
      <c r="E30" s="1" t="s">
        <v>35</v>
      </c>
      <c r="F30" s="2">
        <v>0.83</v>
      </c>
      <c r="G30" s="2">
        <v>0.74281900000000001</v>
      </c>
      <c r="J30" s="1">
        <f t="shared" si="2"/>
        <v>10.503734939759031</v>
      </c>
    </row>
    <row r="31" spans="5:10" x14ac:dyDescent="0.25">
      <c r="E31" s="1" t="s">
        <v>36</v>
      </c>
      <c r="F31" s="2">
        <v>11.4</v>
      </c>
      <c r="G31" s="2">
        <v>10.45</v>
      </c>
      <c r="J31" s="1">
        <f t="shared" si="2"/>
        <v>8.3333333333333428</v>
      </c>
    </row>
    <row r="36" spans="5:10" x14ac:dyDescent="0.25">
      <c r="E36" s="1" t="s">
        <v>25</v>
      </c>
      <c r="F36" s="1" t="s">
        <v>32</v>
      </c>
      <c r="G36" s="1" t="s">
        <v>24</v>
      </c>
      <c r="J36" s="1" t="s">
        <v>31</v>
      </c>
    </row>
    <row r="37" spans="5:10" x14ac:dyDescent="0.25">
      <c r="E37" s="1" t="s">
        <v>33</v>
      </c>
      <c r="F37" s="2">
        <v>1.2E-5</v>
      </c>
      <c r="G37" s="2">
        <v>6.068E-4</v>
      </c>
      <c r="J37" s="1">
        <f>(ABS(F37-G37)/F37)*100</f>
        <v>4956.666666666667</v>
      </c>
    </row>
    <row r="38" spans="5:10" x14ac:dyDescent="0.25">
      <c r="E38" s="1" t="s">
        <v>34</v>
      </c>
      <c r="F38" s="8">
        <v>2.74</v>
      </c>
      <c r="G38" s="2">
        <v>2.6880000000000002</v>
      </c>
      <c r="J38" s="1">
        <f t="shared" ref="J38:J42" si="3">(ABS(F38-G38)/F38)*100</f>
        <v>1.8978102189781039</v>
      </c>
    </row>
    <row r="39" spans="5:10" x14ac:dyDescent="0.25">
      <c r="E39" s="1" t="s">
        <v>37</v>
      </c>
      <c r="F39" s="2">
        <v>3.08</v>
      </c>
      <c r="G39" s="2">
        <v>2.95</v>
      </c>
      <c r="J39" s="1">
        <f t="shared" si="3"/>
        <v>4.2207792207792174</v>
      </c>
    </row>
    <row r="40" spans="5:10" x14ac:dyDescent="0.25">
      <c r="E40" s="1" t="s">
        <v>38</v>
      </c>
      <c r="F40" s="2">
        <v>11.4</v>
      </c>
      <c r="G40" s="2">
        <v>10.45</v>
      </c>
      <c r="J40" s="1">
        <f t="shared" si="3"/>
        <v>8.3333333333333428</v>
      </c>
    </row>
    <row r="41" spans="5:10" x14ac:dyDescent="0.25">
      <c r="E41" s="7" t="s">
        <v>39</v>
      </c>
      <c r="F41" s="1">
        <v>1.8</v>
      </c>
      <c r="G41" s="1">
        <v>1.63</v>
      </c>
      <c r="J41" s="1">
        <f>(ABS(F41-G41)/F41)*100</f>
        <v>9.4444444444444517</v>
      </c>
    </row>
    <row r="42" spans="5:10" x14ac:dyDescent="0.25">
      <c r="E42" s="7" t="s">
        <v>40</v>
      </c>
      <c r="F42" s="1">
        <v>2.79</v>
      </c>
      <c r="G42" s="1">
        <v>2.68</v>
      </c>
      <c r="J42" s="1">
        <f t="shared" si="3"/>
        <v>3.9426523297490994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079C-15B6-4ADE-B49D-ED86F818E4A3}">
  <dimension ref="B2:I37"/>
  <sheetViews>
    <sheetView tabSelected="1" topLeftCell="A13" workbookViewId="0">
      <selection activeCell="G37" sqref="G37"/>
    </sheetView>
  </sheetViews>
  <sheetFormatPr baseColWidth="10" defaultRowHeight="15" x14ac:dyDescent="0.25"/>
  <sheetData>
    <row r="2" spans="2:9" x14ac:dyDescent="0.25">
      <c r="C2" t="s">
        <v>41</v>
      </c>
      <c r="D2" t="s">
        <v>42</v>
      </c>
    </row>
    <row r="4" spans="2:9" x14ac:dyDescent="0.25">
      <c r="B4">
        <v>1</v>
      </c>
      <c r="C4" s="2">
        <v>5.0100000000000003E-4</v>
      </c>
      <c r="D4" s="1">
        <v>2.6869999999999998</v>
      </c>
      <c r="G4">
        <v>1</v>
      </c>
      <c r="H4" s="2">
        <v>9.3130000000000006</v>
      </c>
      <c r="I4" s="1">
        <v>2.6869999999999998</v>
      </c>
    </row>
    <row r="5" spans="2:9" x14ac:dyDescent="0.25">
      <c r="B5">
        <v>2</v>
      </c>
      <c r="C5" s="2">
        <v>7.7700000000000002E-4</v>
      </c>
      <c r="D5" s="1">
        <v>2.6869999999999998</v>
      </c>
      <c r="G5">
        <v>2</v>
      </c>
      <c r="H5" s="2">
        <v>6.8449999999999998</v>
      </c>
      <c r="I5" s="1">
        <v>2.6869999999999998</v>
      </c>
    </row>
    <row r="6" spans="2:9" x14ac:dyDescent="0.25">
      <c r="B6">
        <v>3</v>
      </c>
      <c r="C6" s="2">
        <v>0.165324</v>
      </c>
      <c r="D6" s="1">
        <v>2.6869999999999998</v>
      </c>
      <c r="G6">
        <v>3</v>
      </c>
      <c r="H6" s="2">
        <v>5.9420000000000002</v>
      </c>
      <c r="I6" s="1">
        <v>2.6869999999999998</v>
      </c>
    </row>
    <row r="7" spans="2:9" x14ac:dyDescent="0.25">
      <c r="B7">
        <v>4</v>
      </c>
      <c r="C7" s="2">
        <v>0.34045999999999998</v>
      </c>
      <c r="D7" s="1">
        <v>2.6869999999999998</v>
      </c>
      <c r="G7">
        <v>4</v>
      </c>
      <c r="H7" s="2">
        <v>5.0970000000000004</v>
      </c>
      <c r="I7" s="1">
        <v>2.6869999999999998</v>
      </c>
    </row>
    <row r="8" spans="2:9" x14ac:dyDescent="0.25">
      <c r="B8">
        <v>5</v>
      </c>
      <c r="C8" s="2">
        <v>0.53931200000000001</v>
      </c>
      <c r="D8" s="1">
        <v>2.6869999999999998</v>
      </c>
      <c r="G8">
        <v>5</v>
      </c>
      <c r="H8" s="2">
        <v>4.3410000000000002</v>
      </c>
      <c r="I8" s="1">
        <v>2.6869999999999998</v>
      </c>
    </row>
    <row r="9" spans="2:9" x14ac:dyDescent="0.25">
      <c r="B9">
        <v>6</v>
      </c>
      <c r="C9" s="2">
        <v>0.76931899999999998</v>
      </c>
      <c r="D9" s="1">
        <v>2.6869999999999998</v>
      </c>
      <c r="G9">
        <v>6</v>
      </c>
      <c r="H9" s="2">
        <v>3.726</v>
      </c>
      <c r="I9" s="1">
        <v>2.6869999999999998</v>
      </c>
    </row>
    <row r="10" spans="2:9" x14ac:dyDescent="0.25">
      <c r="B10">
        <v>7</v>
      </c>
      <c r="C10" s="2">
        <v>1.0980000000000001</v>
      </c>
      <c r="D10" s="1">
        <v>2.6869999999999998</v>
      </c>
      <c r="G10">
        <v>7</v>
      </c>
      <c r="H10" s="2">
        <v>3.1040000000000001</v>
      </c>
      <c r="I10" s="1">
        <v>2.6869999999999998</v>
      </c>
    </row>
    <row r="11" spans="2:9" x14ac:dyDescent="0.25">
      <c r="B11">
        <v>8</v>
      </c>
      <c r="C11" s="2">
        <v>1.46</v>
      </c>
      <c r="D11" s="1">
        <v>2.6869999999999998</v>
      </c>
      <c r="G11">
        <v>8</v>
      </c>
      <c r="H11" s="2">
        <v>2.8780000000000001</v>
      </c>
      <c r="I11" s="1">
        <v>2.6869999999999998</v>
      </c>
    </row>
    <row r="12" spans="2:9" x14ac:dyDescent="0.25">
      <c r="B12">
        <v>9</v>
      </c>
      <c r="C12" s="2">
        <v>2.2549999999999999</v>
      </c>
      <c r="D12" s="1">
        <v>2.6869999999999998</v>
      </c>
      <c r="G12">
        <v>9</v>
      </c>
      <c r="H12" s="2">
        <v>2.2549999999999999</v>
      </c>
      <c r="I12" s="10">
        <v>2.6869999999999998</v>
      </c>
    </row>
    <row r="13" spans="2:9" x14ac:dyDescent="0.25">
      <c r="B13">
        <v>10</v>
      </c>
      <c r="C13" s="2">
        <v>2.8780000000000001</v>
      </c>
      <c r="D13" s="1">
        <v>2.6869999999999998</v>
      </c>
      <c r="G13">
        <v>10</v>
      </c>
      <c r="H13" s="2">
        <v>1.46</v>
      </c>
      <c r="I13" s="1">
        <v>10.45</v>
      </c>
    </row>
    <row r="14" spans="2:9" x14ac:dyDescent="0.25">
      <c r="B14">
        <v>11</v>
      </c>
      <c r="C14" s="2">
        <v>3.1040000000000001</v>
      </c>
      <c r="D14" s="1">
        <v>10.45</v>
      </c>
      <c r="G14">
        <v>11</v>
      </c>
      <c r="H14" s="2">
        <v>1.0980000000000001</v>
      </c>
      <c r="I14" s="1">
        <v>10.45</v>
      </c>
    </row>
    <row r="15" spans="2:9" x14ac:dyDescent="0.25">
      <c r="B15">
        <v>12</v>
      </c>
      <c r="C15" s="2">
        <v>3.726</v>
      </c>
      <c r="D15" s="1">
        <v>10.45</v>
      </c>
      <c r="G15">
        <v>12</v>
      </c>
      <c r="H15" s="2">
        <v>0.76931899999999998</v>
      </c>
      <c r="I15" s="1">
        <v>10.45</v>
      </c>
    </row>
    <row r="16" spans="2:9" x14ac:dyDescent="0.25">
      <c r="B16">
        <v>13</v>
      </c>
      <c r="C16" s="2">
        <v>4.3410000000000002</v>
      </c>
      <c r="D16" s="1">
        <v>10.45</v>
      </c>
      <c r="G16">
        <v>13</v>
      </c>
      <c r="H16" s="2">
        <v>0.53931200000000001</v>
      </c>
      <c r="I16" s="1">
        <v>10.45</v>
      </c>
    </row>
    <row r="17" spans="2:9" x14ac:dyDescent="0.25">
      <c r="B17">
        <v>14</v>
      </c>
      <c r="C17" s="2">
        <v>5.0970000000000004</v>
      </c>
      <c r="D17" s="1">
        <v>10.45</v>
      </c>
      <c r="G17">
        <v>14</v>
      </c>
      <c r="H17" s="2">
        <v>0.34045999999999998</v>
      </c>
      <c r="I17" s="1">
        <v>10.45</v>
      </c>
    </row>
    <row r="18" spans="2:9" x14ac:dyDescent="0.25">
      <c r="B18">
        <v>15</v>
      </c>
      <c r="C18" s="2">
        <v>5.9420000000000002</v>
      </c>
      <c r="D18" s="1">
        <v>10.45</v>
      </c>
      <c r="G18">
        <v>15</v>
      </c>
      <c r="H18" s="2">
        <v>0.165324</v>
      </c>
      <c r="I18" s="1">
        <v>10.45</v>
      </c>
    </row>
    <row r="19" spans="2:9" x14ac:dyDescent="0.25">
      <c r="B19">
        <v>16</v>
      </c>
      <c r="C19" s="2">
        <v>6.8449999999999998</v>
      </c>
      <c r="D19" s="1">
        <v>10.45</v>
      </c>
      <c r="G19">
        <v>16</v>
      </c>
      <c r="H19" s="2">
        <v>7.7700000000000002E-4</v>
      </c>
      <c r="I19" s="1">
        <v>10.45</v>
      </c>
    </row>
    <row r="20" spans="2:9" x14ac:dyDescent="0.25">
      <c r="B20">
        <v>17</v>
      </c>
      <c r="C20" s="2">
        <v>9.3130000000000006</v>
      </c>
      <c r="D20" s="1">
        <v>10.45</v>
      </c>
      <c r="G20">
        <v>17</v>
      </c>
      <c r="H20" s="2">
        <v>5.0100000000000003E-4</v>
      </c>
      <c r="I20" s="1">
        <v>10.45</v>
      </c>
    </row>
    <row r="37" spans="7:7" x14ac:dyDescent="0.25">
      <c r="G37" s="9"/>
    </row>
  </sheetData>
  <sortState xmlns:xlrd2="http://schemas.microsoft.com/office/spreadsheetml/2017/richdata2" ref="H4:H20">
    <sortCondition descending="1" ref="H4:H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1</vt:lpstr>
      <vt:lpstr>parte 2</vt:lpstr>
      <vt:lpstr>datos histeresis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Duarte</dc:creator>
  <cp:lastModifiedBy>David Duarte</cp:lastModifiedBy>
  <dcterms:created xsi:type="dcterms:W3CDTF">2021-08-23T01:55:52Z</dcterms:created>
  <dcterms:modified xsi:type="dcterms:W3CDTF">2021-08-27T04:56:35Z</dcterms:modified>
</cp:coreProperties>
</file>