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B5E0E044-9C4B-4315-9FE3-1ECD2FD54829}"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11" l="1"/>
  <c r="H49" i="11"/>
  <c r="F9" i="11" l="1"/>
  <c r="H7" i="11"/>
  <c r="H20" i="11" l="1"/>
  <c r="I5" i="11"/>
  <c r="H26" i="11"/>
  <c r="H24" i="11"/>
  <c r="H19" i="11"/>
  <c r="H18" i="11"/>
  <c r="H14" i="11"/>
  <c r="H8" i="11"/>
  <c r="H9" i="11" l="1"/>
  <c r="F21" i="11"/>
  <c r="I6" i="11"/>
  <c r="H25" i="11" l="1"/>
  <c r="H23" i="11"/>
  <c r="H10" i="11"/>
  <c r="H21" i="11"/>
  <c r="H15" i="11"/>
  <c r="F13" i="11"/>
  <c r="H13" i="11" s="1"/>
  <c r="J5" i="11"/>
  <c r="K5" i="11" s="1"/>
  <c r="L5" i="11" s="1"/>
  <c r="M5" i="11" s="1"/>
  <c r="N5" i="11" s="1"/>
  <c r="O5" i="11" s="1"/>
  <c r="P5" i="11" s="1"/>
  <c r="I4" i="11"/>
  <c r="H22" i="11" l="1"/>
  <c r="H16" i="11"/>
  <c r="H11" i="11"/>
  <c r="H12" i="11"/>
  <c r="P4" i="11"/>
  <c r="Q5" i="11"/>
  <c r="R5" i="11" s="1"/>
  <c r="S5" i="11" s="1"/>
  <c r="T5" i="11" s="1"/>
  <c r="U5" i="11" s="1"/>
  <c r="V5" i="11" s="1"/>
  <c r="W5" i="11" s="1"/>
  <c r="J6" i="11"/>
  <c r="H17"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<sst xmlns="http://schemas.openxmlformats.org/spreadsheetml/2006/main" count="105" uniqueCount="86">
  <si>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</si>
  <si>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</si>
  <si>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</si>
  <si>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</si>
  <si>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</si>
  <si>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</si>
  <si>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</si>
  <si>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</si>
  <si>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</si>
  <si>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</si>
  <si>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</si>
  <si>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</si>
  <si>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</si>
  <si>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</si>
  <si>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</si>
  <si>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</si>
  <si>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</si>
  <si>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</si>
  <si>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</si>
  <si>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</si>
  <si>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</si>
  <si>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</si>
  <si>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</si>
  <si>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</si>
  <si>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</si>
  <si>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</si>
  <si>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</si>
  <si>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</si>
  <si>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</si>
  <si>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</si>
  <si>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</si>
  <si>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</si>
  <si>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</si>
  <si>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</si>
  <si>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</si>
  <si>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</si>
  <si>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</si>
  <si>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</si>
  <si>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BulSUan Kawing :</t>
  </si>
  <si>
    <t>Development of an Academic Transaction Management System for</t>
  </si>
  <si>
    <t>the Office of Student Organizations and Activities</t>
  </si>
  <si>
    <t>Title Approval and Collection of Resources</t>
  </si>
  <si>
    <t xml:space="preserve">Research of Literatures </t>
  </si>
  <si>
    <t>Research of Studies</t>
  </si>
  <si>
    <t xml:space="preserve">Title Proposal </t>
  </si>
  <si>
    <t>Approval Letter to BulSU OSO</t>
  </si>
  <si>
    <t>Approved Title Report</t>
  </si>
  <si>
    <t>Diagrams and Prototyping</t>
  </si>
  <si>
    <t xml:space="preserve">Flowchart </t>
  </si>
  <si>
    <t>Context Diagram</t>
  </si>
  <si>
    <t xml:space="preserve">User Interface Prototype </t>
  </si>
  <si>
    <t>Documentation and Collection of Additional Resources</t>
  </si>
  <si>
    <t>Chapter 1</t>
  </si>
  <si>
    <t>Chapter 2</t>
  </si>
  <si>
    <t>Collection of Literatures, Studies, Government Policies, etc.</t>
  </si>
  <si>
    <t>Revisions</t>
  </si>
  <si>
    <t>Chapter 3</t>
  </si>
  <si>
    <t>Finalizations</t>
  </si>
  <si>
    <t xml:space="preserve">Interview </t>
  </si>
  <si>
    <t>Presentation of Chapters 1, 2, 3, and Bibliography</t>
  </si>
  <si>
    <t>Requirements and Plan Phase; &amp; Design Phase</t>
  </si>
  <si>
    <t>Login and Registration Stage</t>
  </si>
  <si>
    <t>Website Design Page</t>
  </si>
  <si>
    <t>Admin Account Stage</t>
  </si>
  <si>
    <t>Organization Account Stage</t>
  </si>
  <si>
    <t>Security Stage</t>
  </si>
  <si>
    <t>Design Assurance Stage</t>
  </si>
  <si>
    <t>Testing Stage</t>
  </si>
  <si>
    <t>Refinement Stage</t>
  </si>
  <si>
    <t>Domain Stage</t>
  </si>
  <si>
    <t>Testing Phase</t>
  </si>
  <si>
    <t>Recording and Demonstration</t>
  </si>
  <si>
    <t>Deployment Phase</t>
  </si>
  <si>
    <t>Feedback Gathering Phase</t>
  </si>
  <si>
    <t>Reynaldo S. &amp; Reagan B.</t>
  </si>
  <si>
    <t>5/21/21</t>
  </si>
  <si>
    <t>12/31/21</t>
  </si>
  <si>
    <t>9/26/21</t>
  </si>
  <si>
    <t>DOCUMENTATION</t>
  </si>
  <si>
    <t>DEVELOPMENT</t>
  </si>
  <si>
    <t>Chapter 4  ( Layouts, Icons, Backgrounds, Scheme etc.</t>
  </si>
  <si>
    <t>I.J.P.</t>
  </si>
  <si>
    <t>Continuation of Poutput of Welcome Page</t>
  </si>
  <si>
    <t>Finalization Stage</t>
  </si>
  <si>
    <t>Chapter 4</t>
  </si>
  <si>
    <t>Chapter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</si>
</sst>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1"/>
      <name val="Calibri"/>
      <family val="2"/>
      <scheme val="minor"/>
    </font>
    <font>
      <b/>
      <sz val="14"/>
      <color theme="1"/>
      <name val="Calibri"/>
      <family val="2"/>
      <scheme val="minor"/>
    </font>
    <font>
      <b/>
      <sz val="11"/>
      <color theme="0"/>
      <name val="Calibri"/>
      <family val="2"/>
      <scheme val="minor"/>
    </font>
    <font>
      <i/>
      <sz val="9"/>
      <color theme="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14" fillId="0" borderId="0" xfId="1" applyFont="1" applyProtection="1">
      <alignment vertical="top"/>
    </xf>
    <xf numFmtId="0" fontId="12" fillId="0" borderId="0" xfId="5" applyAlignment="1">
      <alignment horizontal="left"/>
    </xf>
    <xf numFmtId="0" fontId="9" fillId="0" borderId="0" xfId="7">
      <alignment vertical="top"/>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9" fillId="0" borderId="0" xfId="6" applyFont="1"/>
    <xf numFmtId="0" fontId="22" fillId="8" borderId="2" xfId="0" applyFont="1" applyFill="1" applyBorder="1" applyAlignment="1">
      <alignment horizontal="left" vertical="center" indent="1"/>
    </xf>
    <xf numFmtId="0" fontId="0" fillId="14" borderId="0" xfId="0" applyFill="1"/>
    <xf numFmtId="0" fontId="23" fillId="14" borderId="0" xfId="0" applyFont="1" applyFill="1"/>
    <xf numFmtId="0" fontId="0" fillId="14" borderId="0" xfId="0" applyFill="1" applyAlignment="1">
      <alignment wrapText="1"/>
    </xf>
    <xf numFmtId="0" fontId="0" fillId="14" borderId="9" xfId="0" applyFill="1" applyBorder="1" applyAlignment="1">
      <alignment vertical="center"/>
    </xf>
    <xf numFmtId="0" fontId="21" fillId="15" borderId="0" xfId="3" applyFill="1"/>
    <xf numFmtId="0" fontId="0" fillId="15" borderId="0" xfId="0" applyFill="1"/>
    <xf numFmtId="0" fontId="8" fillId="16" borderId="2" xfId="11" applyFill="1">
      <alignment horizontal="center" vertical="center"/>
    </xf>
    <xf numFmtId="165" fontId="8" fillId="16" borderId="2" xfId="10" applyFill="1">
      <alignment horizontal="center" vertical="center"/>
    </xf>
    <xf numFmtId="9" fontId="5" fillId="16" borderId="2" xfId="2" applyFont="1" applyFill="1" applyBorder="1" applyAlignment="1">
      <alignment horizontal="center" vertical="center"/>
    </xf>
    <xf numFmtId="0" fontId="25" fillId="2" borderId="2" xfId="0" applyFont="1" applyFill="1" applyBorder="1" applyAlignment="1">
      <alignment horizontal="left" vertical="center" indent="1"/>
    </xf>
    <xf numFmtId="0" fontId="25"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8" fillId="17" borderId="2" xfId="11" applyFill="1">
      <alignment horizontal="center" vertical="center"/>
    </xf>
    <xf numFmtId="9" fontId="5" fillId="17" borderId="2" xfId="2" applyFont="1" applyFill="1" applyBorder="1" applyAlignment="1">
      <alignment horizontal="center" vertical="center"/>
    </xf>
    <xf numFmtId="165" fontId="8" fillId="17" borderId="2" xfId="10" applyFill="1">
      <alignment horizontal="center" vertical="center"/>
    </xf>
    <xf numFmtId="0" fontId="24" fillId="17" borderId="2" xfId="12" applyFont="1" applyFill="1">
      <alignment horizontal="left" vertical="center" indent="2"/>
    </xf>
    <xf numFmtId="0" fontId="5" fillId="16" borderId="2" xfId="12" applyFont="1" applyFill="1">
      <alignment horizontal="left" vertical="center" indent="2"/>
    </xf>
    <xf numFmtId="0" fontId="8" fillId="0" borderId="0" xfId="8">
      <alignment horizontal="right" indent="1"/>
    </xf>
    <xf numFmtId="0" fontId="8"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49"/>
  <sheetViews>
    <sheetView showGridLines="0" tabSelected="1" showRuler="0" zoomScaleNormal="100" zoomScalePageLayoutView="70" workbookViewId="0">
      <pane ySplit="6" topLeftCell="A43" activePane="bottomLeft" state="frozen"/>
      <selection pane="bottomLeft" activeCell="BM4" sqref="BM4"/>
    </sheetView>
  </sheetViews>
  <sheetFormatPr defaultRowHeight="30" customHeight="1" x14ac:dyDescent="0.25"/>
  <cols>
    <col min="1" max="1" width="5.5703125" style="48" customWidth="1"/>
    <col min="2" max="2" width="56.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6" ht="30" customHeight="1" x14ac:dyDescent="0.45">
      <c r="A1" s="49" t="s">
        <v>29</v>
      </c>
      <c r="B1" s="51" t="s">
        <v>38</v>
      </c>
      <c r="C1" s="1"/>
      <c r="D1" s="2"/>
      <c r="E1" s="4"/>
      <c r="F1" s="37"/>
      <c r="H1" s="2"/>
      <c r="I1" s="13" t="s">
        <v>12</v>
      </c>
    </row>
    <row r="2" spans="1:66" ht="30" customHeight="1" x14ac:dyDescent="0.3">
      <c r="A2" s="48" t="s">
        <v>24</v>
      </c>
      <c r="B2" s="69" t="s">
        <v>39</v>
      </c>
      <c r="I2" s="50" t="s">
        <v>17</v>
      </c>
    </row>
    <row r="3" spans="1:66" ht="30" customHeight="1" x14ac:dyDescent="0.25">
      <c r="A3" s="48" t="s">
        <v>30</v>
      </c>
      <c r="B3" s="52" t="s">
        <v>40</v>
      </c>
      <c r="C3" s="90" t="s">
        <v>1</v>
      </c>
      <c r="D3" s="91"/>
      <c r="E3" s="96">
        <v>44327</v>
      </c>
      <c r="F3" s="96"/>
    </row>
    <row r="4" spans="1:66" ht="30" customHeight="1" x14ac:dyDescent="0.25">
      <c r="A4" s="49" t="s">
        <v>31</v>
      </c>
      <c r="C4" s="90" t="s">
        <v>8</v>
      </c>
      <c r="D4" s="91"/>
      <c r="E4" s="6">
        <v>1</v>
      </c>
      <c r="I4" s="93">
        <f>I5</f>
        <v>44326</v>
      </c>
      <c r="J4" s="94"/>
      <c r="K4" s="94"/>
      <c r="L4" s="94"/>
      <c r="M4" s="94"/>
      <c r="N4" s="94"/>
      <c r="O4" s="95"/>
      <c r="P4" s="93">
        <f>P5</f>
        <v>44333</v>
      </c>
      <c r="Q4" s="94"/>
      <c r="R4" s="94"/>
      <c r="S4" s="94"/>
      <c r="T4" s="94"/>
      <c r="U4" s="94"/>
      <c r="V4" s="95"/>
      <c r="W4" s="93">
        <f>W5</f>
        <v>44340</v>
      </c>
      <c r="X4" s="94"/>
      <c r="Y4" s="94"/>
      <c r="Z4" s="94"/>
      <c r="AA4" s="94"/>
      <c r="AB4" s="94"/>
      <c r="AC4" s="95"/>
      <c r="AD4" s="93">
        <f>AD5</f>
        <v>44347</v>
      </c>
      <c r="AE4" s="94"/>
      <c r="AF4" s="94"/>
      <c r="AG4" s="94"/>
      <c r="AH4" s="94"/>
      <c r="AI4" s="94"/>
      <c r="AJ4" s="95"/>
      <c r="AK4" s="93">
        <f>AK5</f>
        <v>44354</v>
      </c>
      <c r="AL4" s="94"/>
      <c r="AM4" s="94"/>
      <c r="AN4" s="94"/>
      <c r="AO4" s="94"/>
      <c r="AP4" s="94"/>
      <c r="AQ4" s="95"/>
      <c r="AR4" s="93">
        <f>AR5</f>
        <v>44361</v>
      </c>
      <c r="AS4" s="94"/>
      <c r="AT4" s="94"/>
      <c r="AU4" s="94"/>
      <c r="AV4" s="94"/>
      <c r="AW4" s="94"/>
      <c r="AX4" s="95"/>
      <c r="AY4" s="93">
        <f>AY5</f>
        <v>44368</v>
      </c>
      <c r="AZ4" s="94"/>
      <c r="BA4" s="94"/>
      <c r="BB4" s="94"/>
      <c r="BC4" s="94"/>
      <c r="BD4" s="94"/>
      <c r="BE4" s="95"/>
      <c r="BF4" s="93">
        <f>BF5</f>
        <v>44375</v>
      </c>
      <c r="BG4" s="94"/>
      <c r="BH4" s="94"/>
      <c r="BI4" s="94"/>
      <c r="BJ4" s="94"/>
      <c r="BK4" s="94"/>
      <c r="BL4" s="95"/>
    </row>
    <row r="5" spans="1:66" ht="15" customHeight="1" x14ac:dyDescent="0.25">
      <c r="A5" s="49" t="s">
        <v>32</v>
      </c>
      <c r="B5" s="92"/>
      <c r="C5" s="92"/>
      <c r="D5" s="92"/>
      <c r="E5" s="92"/>
      <c r="F5" s="92"/>
      <c r="G5" s="92"/>
      <c r="I5" s="10">
        <f>Project_Start-WEEKDAY(Project_Start,1)+2+7*(Display_Week-1)</f>
        <v>44326</v>
      </c>
      <c r="J5" s="9">
        <f>I5+1</f>
        <v>44327</v>
      </c>
      <c r="K5" s="9">
        <f t="shared" ref="K5:AX5" si="0">J5+1</f>
        <v>44328</v>
      </c>
      <c r="L5" s="9">
        <f t="shared" si="0"/>
        <v>44329</v>
      </c>
      <c r="M5" s="9">
        <f t="shared" si="0"/>
        <v>44330</v>
      </c>
      <c r="N5" s="9">
        <f t="shared" si="0"/>
        <v>44331</v>
      </c>
      <c r="O5" s="11">
        <f t="shared" si="0"/>
        <v>44332</v>
      </c>
      <c r="P5" s="10">
        <f>O5+1</f>
        <v>44333</v>
      </c>
      <c r="Q5" s="9">
        <f>P5+1</f>
        <v>44334</v>
      </c>
      <c r="R5" s="9">
        <f t="shared" si="0"/>
        <v>44335</v>
      </c>
      <c r="S5" s="9">
        <f t="shared" si="0"/>
        <v>44336</v>
      </c>
      <c r="T5" s="9">
        <f t="shared" si="0"/>
        <v>44337</v>
      </c>
      <c r="U5" s="9">
        <f t="shared" si="0"/>
        <v>44338</v>
      </c>
      <c r="V5" s="11">
        <f t="shared" si="0"/>
        <v>44339</v>
      </c>
      <c r="W5" s="10">
        <f>V5+1</f>
        <v>44340</v>
      </c>
      <c r="X5" s="9">
        <f>W5+1</f>
        <v>44341</v>
      </c>
      <c r="Y5" s="9">
        <f t="shared" si="0"/>
        <v>44342</v>
      </c>
      <c r="Z5" s="9">
        <f t="shared" si="0"/>
        <v>44343</v>
      </c>
      <c r="AA5" s="9">
        <f t="shared" si="0"/>
        <v>44344</v>
      </c>
      <c r="AB5" s="9">
        <f t="shared" si="0"/>
        <v>44345</v>
      </c>
      <c r="AC5" s="11">
        <f t="shared" si="0"/>
        <v>44346</v>
      </c>
      <c r="AD5" s="10">
        <f>AC5+1</f>
        <v>44347</v>
      </c>
      <c r="AE5" s="9">
        <f>AD5+1</f>
        <v>44348</v>
      </c>
      <c r="AF5" s="9">
        <f t="shared" si="0"/>
        <v>44349</v>
      </c>
      <c r="AG5" s="9">
        <f t="shared" si="0"/>
        <v>44350</v>
      </c>
      <c r="AH5" s="9">
        <f t="shared" si="0"/>
        <v>44351</v>
      </c>
      <c r="AI5" s="9">
        <f t="shared" si="0"/>
        <v>44352</v>
      </c>
      <c r="AJ5" s="11">
        <f t="shared" si="0"/>
        <v>44353</v>
      </c>
      <c r="AK5" s="10">
        <f>AJ5+1</f>
        <v>44354</v>
      </c>
      <c r="AL5" s="9">
        <f>AK5+1</f>
        <v>44355</v>
      </c>
      <c r="AM5" s="9">
        <f t="shared" si="0"/>
        <v>44356</v>
      </c>
      <c r="AN5" s="9">
        <f t="shared" si="0"/>
        <v>44357</v>
      </c>
      <c r="AO5" s="9">
        <f t="shared" si="0"/>
        <v>44358</v>
      </c>
      <c r="AP5" s="9">
        <f t="shared" si="0"/>
        <v>44359</v>
      </c>
      <c r="AQ5" s="11">
        <f t="shared" si="0"/>
        <v>44360</v>
      </c>
      <c r="AR5" s="10">
        <f>AQ5+1</f>
        <v>44361</v>
      </c>
      <c r="AS5" s="9">
        <f>AR5+1</f>
        <v>44362</v>
      </c>
      <c r="AT5" s="9">
        <f t="shared" si="0"/>
        <v>44363</v>
      </c>
      <c r="AU5" s="9">
        <f t="shared" si="0"/>
        <v>44364</v>
      </c>
      <c r="AV5" s="9">
        <f t="shared" si="0"/>
        <v>44365</v>
      </c>
      <c r="AW5" s="9">
        <f t="shared" si="0"/>
        <v>44366</v>
      </c>
      <c r="AX5" s="11">
        <f t="shared" si="0"/>
        <v>44367</v>
      </c>
      <c r="AY5" s="10">
        <f>AX5+1</f>
        <v>44368</v>
      </c>
      <c r="AZ5" s="9">
        <f>AY5+1</f>
        <v>44369</v>
      </c>
      <c r="BA5" s="9">
        <f t="shared" ref="BA5:BE5" si="1">AZ5+1</f>
        <v>44370</v>
      </c>
      <c r="BB5" s="9">
        <f t="shared" si="1"/>
        <v>44371</v>
      </c>
      <c r="BC5" s="9">
        <f t="shared" si="1"/>
        <v>44372</v>
      </c>
      <c r="BD5" s="9">
        <f t="shared" si="1"/>
        <v>44373</v>
      </c>
      <c r="BE5" s="11">
        <f t="shared" si="1"/>
        <v>44374</v>
      </c>
      <c r="BF5" s="10">
        <f>BE5+1</f>
        <v>44375</v>
      </c>
      <c r="BG5" s="9">
        <f>BF5+1</f>
        <v>44376</v>
      </c>
      <c r="BH5" s="9">
        <f t="shared" ref="BH5:BL5" si="2">BG5+1</f>
        <v>44377</v>
      </c>
      <c r="BI5" s="9">
        <f t="shared" si="2"/>
        <v>44378</v>
      </c>
      <c r="BJ5" s="9">
        <f t="shared" si="2"/>
        <v>44379</v>
      </c>
      <c r="BK5" s="9">
        <f t="shared" si="2"/>
        <v>44380</v>
      </c>
      <c r="BL5" s="11">
        <f t="shared" si="2"/>
        <v>44381</v>
      </c>
    </row>
    <row r="6" spans="1:66" ht="30" customHeight="1" thickBot="1" x14ac:dyDescent="0.3">
      <c r="A6" s="49" t="s">
        <v>33</v>
      </c>
      <c r="B6" s="7" t="s">
        <v>9</v>
      </c>
      <c r="C6" s="8" t="s">
        <v>3</v>
      </c>
      <c r="D6" s="8" t="s">
        <v>2</v>
      </c>
      <c r="E6" s="8" t="s">
        <v>5</v>
      </c>
      <c r="F6" s="8" t="s">
        <v>6</v>
      </c>
      <c r="G6" s="8"/>
      <c r="H6" s="8" t="s">
        <v>7</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6" s="71" customFormat="1" ht="20.25" customHeight="1" thickBot="1" x14ac:dyDescent="0.35">
      <c r="A7" s="75" t="s">
        <v>28</v>
      </c>
      <c r="B7" s="72" t="s">
        <v>60</v>
      </c>
      <c r="C7" s="73"/>
      <c r="H7" s="71" t="str">
        <f>IF(OR(ISBLANK(task_start),ISBLANK(task_end)),"",task_end-task_start+1)</f>
        <v/>
      </c>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6"/>
      <c r="BN7" s="76"/>
    </row>
    <row r="8" spans="1:66" s="3" customFormat="1" ht="30" customHeight="1" thickBot="1" x14ac:dyDescent="0.3">
      <c r="A8" s="49" t="s">
        <v>34</v>
      </c>
      <c r="B8" s="70" t="s">
        <v>41</v>
      </c>
      <c r="C8" s="57"/>
      <c r="D8" s="15"/>
      <c r="E8" s="16"/>
      <c r="F8" s="17"/>
      <c r="G8" s="14"/>
      <c r="H8" s="14" t="str">
        <f t="shared" ref="H8:H26"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6" s="3" customFormat="1" ht="30" customHeight="1" thickBot="1" x14ac:dyDescent="0.3">
      <c r="A9" s="49" t="s">
        <v>35</v>
      </c>
      <c r="B9" s="65" t="s">
        <v>42</v>
      </c>
      <c r="C9" s="58" t="s">
        <v>25</v>
      </c>
      <c r="D9" s="18">
        <v>1</v>
      </c>
      <c r="E9" s="53">
        <f>Project_Start</f>
        <v>44327</v>
      </c>
      <c r="F9" s="53">
        <f>E9+4</f>
        <v>44331</v>
      </c>
      <c r="G9" s="14"/>
      <c r="H9" s="14">
        <f t="shared" si="6"/>
        <v>5</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6" s="3" customFormat="1" ht="30" customHeight="1" thickBot="1" x14ac:dyDescent="0.3">
      <c r="A10" s="49" t="s">
        <v>36</v>
      </c>
      <c r="B10" s="65" t="s">
        <v>43</v>
      </c>
      <c r="C10" s="58"/>
      <c r="D10" s="18">
        <v>1</v>
      </c>
      <c r="E10" s="53">
        <v>44327</v>
      </c>
      <c r="F10" s="53">
        <v>44331</v>
      </c>
      <c r="G10" s="14"/>
      <c r="H10" s="14">
        <f t="shared" si="6"/>
        <v>5</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6" s="3" customFormat="1" ht="30" customHeight="1" thickBot="1" x14ac:dyDescent="0.3">
      <c r="A11" s="48"/>
      <c r="B11" s="65" t="s">
        <v>44</v>
      </c>
      <c r="C11" s="58"/>
      <c r="D11" s="18">
        <v>1</v>
      </c>
      <c r="E11" s="53">
        <v>44327</v>
      </c>
      <c r="F11" s="53">
        <v>44332</v>
      </c>
      <c r="G11" s="14"/>
      <c r="H11" s="14">
        <f t="shared" si="6"/>
        <v>6</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6" s="3" customFormat="1" ht="30" customHeight="1" thickBot="1" x14ac:dyDescent="0.3">
      <c r="A12" s="48"/>
      <c r="B12" s="65" t="s">
        <v>45</v>
      </c>
      <c r="C12" s="58"/>
      <c r="D12" s="18">
        <v>1</v>
      </c>
      <c r="E12" s="53">
        <v>44327</v>
      </c>
      <c r="F12" s="53">
        <v>44368</v>
      </c>
      <c r="G12" s="14"/>
      <c r="H12" s="14">
        <f t="shared" si="6"/>
        <v>42</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6" s="3" customFormat="1" ht="30" customHeight="1" thickBot="1" x14ac:dyDescent="0.3">
      <c r="A13" s="48"/>
      <c r="B13" s="65" t="s">
        <v>46</v>
      </c>
      <c r="C13" s="58"/>
      <c r="D13" s="18">
        <v>1</v>
      </c>
      <c r="E13" s="53">
        <v>44327</v>
      </c>
      <c r="F13" s="53">
        <f>E13+2</f>
        <v>44329</v>
      </c>
      <c r="G13" s="14"/>
      <c r="H13" s="14">
        <f t="shared" si="6"/>
        <v>3</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6" s="3" customFormat="1" ht="30" customHeight="1" thickBot="1" x14ac:dyDescent="0.3">
      <c r="A14" s="49" t="s">
        <v>37</v>
      </c>
      <c r="B14" s="19" t="s">
        <v>47</v>
      </c>
      <c r="C14" s="59"/>
      <c r="D14" s="20"/>
      <c r="E14" s="21"/>
      <c r="F14" s="22"/>
      <c r="G14" s="14"/>
      <c r="H14" s="14" t="str">
        <f t="shared" si="6"/>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6" s="3" customFormat="1" ht="30" customHeight="1" thickBot="1" x14ac:dyDescent="0.3">
      <c r="A15" s="49"/>
      <c r="B15" s="66" t="s">
        <v>48</v>
      </c>
      <c r="C15" s="60"/>
      <c r="D15" s="23">
        <v>1</v>
      </c>
      <c r="E15" s="54">
        <v>44327</v>
      </c>
      <c r="F15" s="54">
        <v>44368</v>
      </c>
      <c r="G15" s="14"/>
      <c r="H15" s="14">
        <f t="shared" si="6"/>
        <v>42</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6" s="3" customFormat="1" ht="30" customHeight="1" thickBot="1" x14ac:dyDescent="0.3">
      <c r="A16" s="48"/>
      <c r="B16" s="66" t="s">
        <v>49</v>
      </c>
      <c r="C16" s="60"/>
      <c r="D16" s="23">
        <v>1</v>
      </c>
      <c r="E16" s="54">
        <v>44348</v>
      </c>
      <c r="F16" s="54">
        <v>44367</v>
      </c>
      <c r="G16" s="14"/>
      <c r="H16" s="14">
        <f t="shared" si="6"/>
        <v>20</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
      <c r="A17" s="48"/>
      <c r="B17" s="66" t="s">
        <v>50</v>
      </c>
      <c r="C17" s="60"/>
      <c r="D17" s="23">
        <v>1</v>
      </c>
      <c r="E17" s="54">
        <v>44327</v>
      </c>
      <c r="F17" s="54">
        <v>44368</v>
      </c>
      <c r="G17" s="14"/>
      <c r="H17" s="14">
        <f t="shared" si="6"/>
        <v>42</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
      <c r="A18" s="48" t="s">
        <v>26</v>
      </c>
      <c r="B18" s="24" t="s">
        <v>51</v>
      </c>
      <c r="C18" s="61"/>
      <c r="D18" s="25"/>
      <c r="E18" s="26"/>
      <c r="F18" s="27"/>
      <c r="G18" s="14"/>
      <c r="H18" s="14" t="str">
        <f t="shared" si="6"/>
        <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
      <c r="A19" s="48"/>
      <c r="B19" s="67" t="s">
        <v>52</v>
      </c>
      <c r="C19" s="62"/>
      <c r="D19" s="23">
        <v>1</v>
      </c>
      <c r="E19" s="55">
        <v>44337</v>
      </c>
      <c r="F19" s="55">
        <v>44347</v>
      </c>
      <c r="G19" s="14"/>
      <c r="H19" s="14">
        <f t="shared" si="6"/>
        <v>11</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
      <c r="A20" s="48"/>
      <c r="B20" s="67" t="s">
        <v>53</v>
      </c>
      <c r="C20" s="62"/>
      <c r="D20" s="23">
        <v>1</v>
      </c>
      <c r="E20" s="55">
        <v>44337</v>
      </c>
      <c r="F20" s="55">
        <v>44352</v>
      </c>
      <c r="G20" s="14"/>
      <c r="H20" s="14">
        <f t="shared" si="6"/>
        <v>16</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
      <c r="A21" s="48"/>
      <c r="B21" s="67" t="s">
        <v>54</v>
      </c>
      <c r="C21" s="62"/>
      <c r="D21" s="23">
        <v>1</v>
      </c>
      <c r="E21" s="55">
        <v>44351</v>
      </c>
      <c r="F21" s="55">
        <f>E21+5</f>
        <v>44356</v>
      </c>
      <c r="G21" s="14"/>
      <c r="H21" s="14">
        <f t="shared" si="6"/>
        <v>6</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3">
      <c r="A22" s="48"/>
      <c r="B22" s="67" t="s">
        <v>55</v>
      </c>
      <c r="C22" s="62"/>
      <c r="D22" s="23">
        <v>1</v>
      </c>
      <c r="E22" s="55">
        <v>44351</v>
      </c>
      <c r="F22" s="55">
        <v>44361</v>
      </c>
      <c r="G22" s="14"/>
      <c r="H22" s="14">
        <f t="shared" si="6"/>
        <v>11</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30" customHeight="1" thickBot="1" x14ac:dyDescent="0.3">
      <c r="A23" s="48"/>
      <c r="B23" s="67" t="s">
        <v>56</v>
      </c>
      <c r="C23" s="62"/>
      <c r="D23" s="28"/>
      <c r="E23" s="55">
        <v>44353</v>
      </c>
      <c r="F23" s="55">
        <v>44368</v>
      </c>
      <c r="G23" s="14"/>
      <c r="H23" s="14">
        <f t="shared" si="6"/>
        <v>16</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customHeight="1" thickBot="1" x14ac:dyDescent="0.3">
      <c r="A24" s="48" t="s">
        <v>26</v>
      </c>
      <c r="B24" s="29" t="s">
        <v>57</v>
      </c>
      <c r="C24" s="63"/>
      <c r="D24" s="30"/>
      <c r="E24" s="31"/>
      <c r="F24" s="32"/>
      <c r="G24" s="14"/>
      <c r="H24" s="14" t="str">
        <f t="shared" si="6"/>
        <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customHeight="1" thickBot="1" x14ac:dyDescent="0.3">
      <c r="A25" s="48"/>
      <c r="B25" s="68" t="s">
        <v>58</v>
      </c>
      <c r="C25" s="64"/>
      <c r="D25" s="23">
        <v>1</v>
      </c>
      <c r="E25" s="56">
        <v>44368</v>
      </c>
      <c r="F25" s="56">
        <v>44368</v>
      </c>
      <c r="G25" s="14"/>
      <c r="H25" s="14">
        <f t="shared" si="6"/>
        <v>1</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3">
      <c r="A26" s="48"/>
      <c r="B26" s="68" t="s">
        <v>59</v>
      </c>
      <c r="C26" s="64"/>
      <c r="D26" s="23">
        <v>1</v>
      </c>
      <c r="E26" s="56">
        <v>44369</v>
      </c>
      <c r="F26" s="56">
        <v>44370</v>
      </c>
      <c r="G26" s="14"/>
      <c r="H26" s="14">
        <f t="shared" si="6"/>
        <v>2</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customHeight="1" thickBot="1" x14ac:dyDescent="0.3">
      <c r="A27" s="48"/>
      <c r="B27" s="88" t="s">
        <v>79</v>
      </c>
      <c r="C27" s="85"/>
      <c r="D27" s="86"/>
      <c r="E27" s="87"/>
      <c r="F27" s="87"/>
      <c r="G27" s="14"/>
      <c r="H27" s="1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customHeight="1" thickBot="1" x14ac:dyDescent="0.3">
      <c r="A28" s="48"/>
      <c r="B28" s="89" t="s">
        <v>80</v>
      </c>
      <c r="C28" s="77" t="s">
        <v>81</v>
      </c>
      <c r="D28" s="79">
        <v>1</v>
      </c>
      <c r="E28" s="78">
        <v>44337</v>
      </c>
      <c r="F28" s="78" t="s">
        <v>76</v>
      </c>
      <c r="G28" s="14"/>
      <c r="H28" s="1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customHeight="1" thickBot="1" x14ac:dyDescent="0.3">
      <c r="A29" s="48"/>
      <c r="B29" s="89" t="s">
        <v>82</v>
      </c>
      <c r="C29" s="77" t="s">
        <v>74</v>
      </c>
      <c r="D29" s="79"/>
      <c r="E29" s="78" t="s">
        <v>77</v>
      </c>
      <c r="F29" s="78">
        <v>44561</v>
      </c>
      <c r="G29" s="14"/>
      <c r="H29" s="1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customHeight="1" thickBot="1" x14ac:dyDescent="0.3">
      <c r="A30" s="48"/>
      <c r="B30" s="89" t="s">
        <v>61</v>
      </c>
      <c r="C30" s="77" t="s">
        <v>74</v>
      </c>
      <c r="D30" s="79"/>
      <c r="E30" s="78" t="s">
        <v>77</v>
      </c>
      <c r="F30" s="78">
        <v>44561</v>
      </c>
      <c r="G30" s="14"/>
      <c r="H30" s="1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 customFormat="1" ht="30" customHeight="1" thickBot="1" x14ac:dyDescent="0.3">
      <c r="A31" s="48"/>
      <c r="B31" s="89" t="s">
        <v>62</v>
      </c>
      <c r="C31" s="77"/>
      <c r="D31" s="79"/>
      <c r="E31" s="78" t="s">
        <v>77</v>
      </c>
      <c r="F31" s="78">
        <v>44561</v>
      </c>
      <c r="G31" s="14"/>
      <c r="H31" s="1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 customFormat="1" ht="30" customHeight="1" thickBot="1" x14ac:dyDescent="0.3">
      <c r="A32" s="48"/>
      <c r="B32" s="89" t="s">
        <v>63</v>
      </c>
      <c r="C32" s="77"/>
      <c r="D32" s="79"/>
      <c r="E32" s="78" t="s">
        <v>77</v>
      </c>
      <c r="F32" s="78">
        <v>44561</v>
      </c>
      <c r="G32" s="14"/>
      <c r="H32" s="1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 customFormat="1" ht="30" customHeight="1" thickBot="1" x14ac:dyDescent="0.3">
      <c r="A33" s="48"/>
      <c r="B33" s="89" t="s">
        <v>64</v>
      </c>
      <c r="C33" s="77"/>
      <c r="D33" s="79"/>
      <c r="E33" s="78" t="s">
        <v>77</v>
      </c>
      <c r="F33" s="78">
        <v>44561</v>
      </c>
      <c r="G33" s="14"/>
      <c r="H33" s="1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s="3" customFormat="1" ht="30" customHeight="1" thickBot="1" x14ac:dyDescent="0.3">
      <c r="A34" s="48"/>
      <c r="B34" s="89" t="s">
        <v>65</v>
      </c>
      <c r="C34" s="77"/>
      <c r="D34" s="79"/>
      <c r="E34" s="78" t="s">
        <v>75</v>
      </c>
      <c r="F34" s="78">
        <v>44561</v>
      </c>
      <c r="G34" s="14"/>
      <c r="H34" s="1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s="3" customFormat="1" ht="30" customHeight="1" thickBot="1" x14ac:dyDescent="0.3">
      <c r="A35" s="48"/>
      <c r="B35" s="89" t="s">
        <v>66</v>
      </c>
      <c r="C35" s="77"/>
      <c r="D35" s="79"/>
      <c r="E35" s="78" t="s">
        <v>77</v>
      </c>
      <c r="F35" s="78">
        <v>44561</v>
      </c>
      <c r="G35" s="14"/>
      <c r="H35" s="1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row>
    <row r="36" spans="1:64" s="3" customFormat="1" ht="30" customHeight="1" thickBot="1" x14ac:dyDescent="0.3">
      <c r="A36" s="48"/>
      <c r="B36" s="89" t="s">
        <v>67</v>
      </c>
      <c r="C36" s="77"/>
      <c r="D36" s="79"/>
      <c r="E36" s="78" t="s">
        <v>77</v>
      </c>
      <c r="F36" s="78">
        <v>44561</v>
      </c>
      <c r="G36" s="14"/>
      <c r="H36" s="1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row>
    <row r="37" spans="1:64" s="3" customFormat="1" ht="30" customHeight="1" thickBot="1" x14ac:dyDescent="0.3">
      <c r="A37" s="48"/>
      <c r="B37" s="89" t="s">
        <v>68</v>
      </c>
      <c r="C37" s="77"/>
      <c r="D37" s="79"/>
      <c r="E37" s="78" t="s">
        <v>77</v>
      </c>
      <c r="F37" s="78">
        <v>44561</v>
      </c>
      <c r="G37" s="14"/>
      <c r="H37" s="1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row>
    <row r="38" spans="1:64" s="3" customFormat="1" ht="30" customHeight="1" thickBot="1" x14ac:dyDescent="0.3">
      <c r="A38" s="48"/>
      <c r="B38" s="89" t="s">
        <v>69</v>
      </c>
      <c r="C38" s="77"/>
      <c r="D38" s="79"/>
      <c r="E38" s="78" t="s">
        <v>77</v>
      </c>
      <c r="F38" s="78">
        <v>44561</v>
      </c>
      <c r="G38" s="14"/>
      <c r="H38" s="1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row>
    <row r="39" spans="1:64" s="3" customFormat="1" ht="30" customHeight="1" thickBot="1" x14ac:dyDescent="0.3">
      <c r="A39" s="48"/>
      <c r="B39" s="89" t="s">
        <v>70</v>
      </c>
      <c r="C39" s="77"/>
      <c r="D39" s="79"/>
      <c r="E39" s="78" t="s">
        <v>77</v>
      </c>
      <c r="F39" s="78">
        <v>44561</v>
      </c>
      <c r="G39" s="14"/>
      <c r="H39" s="1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row>
    <row r="40" spans="1:64" s="3" customFormat="1" ht="30" customHeight="1" thickBot="1" x14ac:dyDescent="0.3">
      <c r="A40" s="48"/>
      <c r="B40" s="89" t="s">
        <v>83</v>
      </c>
      <c r="C40" s="77"/>
      <c r="D40" s="79"/>
      <c r="E40" s="78" t="s">
        <v>75</v>
      </c>
      <c r="F40" s="78">
        <v>44561</v>
      </c>
      <c r="G40" s="14"/>
      <c r="H40" s="1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row>
    <row r="41" spans="1:64" s="3" customFormat="1" ht="30" customHeight="1" thickBot="1" x14ac:dyDescent="0.3">
      <c r="A41" s="48"/>
      <c r="B41" s="89" t="s">
        <v>71</v>
      </c>
      <c r="C41" s="77"/>
      <c r="D41" s="79"/>
      <c r="E41" s="78" t="s">
        <v>77</v>
      </c>
      <c r="F41" s="78">
        <v>44561</v>
      </c>
      <c r="G41" s="14"/>
      <c r="H41" s="1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row>
    <row r="42" spans="1:64" s="3" customFormat="1" ht="30" customHeight="1" thickBot="1" x14ac:dyDescent="0.3">
      <c r="A42" s="48"/>
      <c r="B42" s="89" t="s">
        <v>72</v>
      </c>
      <c r="C42" s="77"/>
      <c r="D42" s="79"/>
      <c r="E42" s="78" t="s">
        <v>77</v>
      </c>
      <c r="F42" s="78">
        <v>44561</v>
      </c>
      <c r="G42" s="14"/>
      <c r="H42" s="1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row>
    <row r="43" spans="1:64" s="3" customFormat="1" ht="30" customHeight="1" thickBot="1" x14ac:dyDescent="0.3">
      <c r="A43" s="48"/>
      <c r="B43" s="89" t="s">
        <v>73</v>
      </c>
      <c r="C43" s="77"/>
      <c r="D43" s="79"/>
      <c r="E43" s="78" t="s">
        <v>77</v>
      </c>
      <c r="F43" s="78">
        <v>44561</v>
      </c>
      <c r="G43" s="14"/>
      <c r="H43" s="1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row>
    <row r="44" spans="1:64" s="3" customFormat="1" ht="30" customHeight="1" thickBot="1" x14ac:dyDescent="0.3">
      <c r="A44" s="48"/>
      <c r="B44" s="89" t="s">
        <v>78</v>
      </c>
      <c r="C44" s="77"/>
      <c r="D44" s="79"/>
      <c r="E44" s="78"/>
      <c r="F44" s="78"/>
      <c r="G44" s="14"/>
      <c r="H44" s="1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row>
    <row r="45" spans="1:64" s="3" customFormat="1" ht="30" customHeight="1" thickBot="1" x14ac:dyDescent="0.3">
      <c r="A45" s="48"/>
      <c r="B45" s="89" t="s">
        <v>53</v>
      </c>
      <c r="C45" s="77"/>
      <c r="D45" s="79"/>
      <c r="E45" s="78">
        <v>44472</v>
      </c>
      <c r="F45" s="78">
        <v>44540</v>
      </c>
      <c r="G45" s="14"/>
      <c r="H45" s="1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row>
    <row r="46" spans="1:64" s="3" customFormat="1" ht="30" customHeight="1" thickBot="1" x14ac:dyDescent="0.3">
      <c r="A46" s="48"/>
      <c r="B46" s="89" t="s">
        <v>56</v>
      </c>
      <c r="C46" s="77"/>
      <c r="D46" s="79"/>
      <c r="E46" s="78">
        <v>44472</v>
      </c>
      <c r="F46" s="78">
        <v>44560</v>
      </c>
      <c r="G46" s="14"/>
      <c r="H46" s="1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row>
    <row r="47" spans="1:64" s="3" customFormat="1" ht="30" customHeight="1" thickBot="1" x14ac:dyDescent="0.3">
      <c r="A47" s="48"/>
      <c r="B47" s="89" t="s">
        <v>84</v>
      </c>
      <c r="C47" s="77"/>
      <c r="D47" s="79"/>
      <c r="E47" s="78">
        <v>44327</v>
      </c>
      <c r="F47" s="78">
        <v>44561</v>
      </c>
      <c r="G47" s="14"/>
      <c r="H47" s="1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row>
    <row r="48" spans="1:64" s="3" customFormat="1" ht="30" customHeight="1" thickBot="1" x14ac:dyDescent="0.3">
      <c r="A48" s="48"/>
      <c r="B48" s="89" t="s">
        <v>85</v>
      </c>
      <c r="C48" s="77"/>
      <c r="D48" s="79"/>
      <c r="E48" s="78">
        <v>44327</v>
      </c>
      <c r="F48" s="78">
        <v>44561</v>
      </c>
      <c r="G48" s="14"/>
      <c r="H48" s="1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row>
    <row r="49" spans="1:64" s="3" customFormat="1" ht="30" customHeight="1" thickBot="1" x14ac:dyDescent="0.3">
      <c r="A49" s="49" t="s">
        <v>27</v>
      </c>
      <c r="B49" s="80" t="s">
        <v>0</v>
      </c>
      <c r="C49" s="81"/>
      <c r="D49" s="82"/>
      <c r="E49" s="83"/>
      <c r="F49" s="84"/>
      <c r="G49" s="33"/>
      <c r="H49" s="33" t="str">
        <f t="shared" ref="H49" si="7">IF(OR(ISBLANK(task_start),ISBLANK(task_end)),"",task_end-task_start+1)</f>
        <v/>
      </c>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8">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8">
    <cfRule type="expression" dxfId="5" priority="37">
      <formula>AND(TODAY()&gt;=I$5,TODAY()&lt;J$5)</formula>
    </cfRule>
  </conditionalFormatting>
  <conditionalFormatting sqref="I7:BL48">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49">
    <cfRule type="dataBar" priority="1">
      <dataBar>
        <cfvo type="num" val="0"/>
        <cfvo type="num" val="1"/>
        <color theme="0" tint="-0.249977111117893"/>
      </dataBar>
      <extLst>
        <ext xmlns:x14="http://schemas.microsoft.com/office/spreadsheetml/2009/9/main" uri="{B025F937-C7B1-47D3-B67F-A62EFF666E3E}">
          <x14:id>{F9AB199F-DE36-4D8A-B3AA-7B7955374BF4}</x14:id>
        </ext>
      </extLst>
    </cfRule>
  </conditionalFormatting>
  <conditionalFormatting sqref="I49:BL49">
    <cfRule type="expression" dxfId="2" priority="4">
      <formula>AND(TODAY()&gt;=I$5,TODAY()&lt;J$5)</formula>
    </cfRule>
  </conditionalFormatting>
  <conditionalFormatting sqref="I49:BL4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45" fitToHeight="0" orientation="landscape" r:id="rId3"/>
  <headerFooter differentFirst="1" scaleWithDoc="0">
    <oddFooter>Page &amp;P of &amp;N</oddFooter>
  </headerFooter>
  <ignoredErrors>
    <ignoredError sqref="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 xmlns:xm="http://schemas.microsoft.com/office/excel/2006/main">
          <x14:cfRule type="dataBar" id="{F9AB199F-DE36-4D8A-B3AA-7B7955374BF4}">
            <x14:dataBar minLength="0" maxLength="100" gradient="0">
              <x14:cfvo type="num">
                <xm:f>0</xm:f>
              </x14:cfvo>
              <x14:cfvo type="num">
                <xm:f>1</xm:f>
              </x14:cfvo>
              <x14:negativeFillColor rgb="FFFF0000"/>
              <x14:axisColor rgb="FF000000"/>
            </x14:dataBar>
          </x14:cfRule>
          <xm:sqref>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12</v>
      </c>
      <c r="B2" s="39"/>
    </row>
    <row r="3" spans="1:2" s="44" customFormat="1" ht="27" customHeight="1" x14ac:dyDescent="0.25">
      <c r="A3" s="45" t="s">
        <v>17</v>
      </c>
      <c r="B3" s="45"/>
    </row>
    <row r="4" spans="1:2" s="41" customFormat="1" ht="26.25" x14ac:dyDescent="0.4">
      <c r="A4" s="42" t="s">
        <v>11</v>
      </c>
    </row>
    <row r="5" spans="1:2" ht="74.099999999999994" customHeight="1" x14ac:dyDescent="0.2">
      <c r="A5" s="43" t="s">
        <v>20</v>
      </c>
    </row>
    <row r="6" spans="1:2" ht="26.25" customHeight="1" x14ac:dyDescent="0.2">
      <c r="A6" s="42" t="s">
        <v>23</v>
      </c>
    </row>
    <row r="7" spans="1:2" s="38" customFormat="1" ht="204.95" customHeight="1" x14ac:dyDescent="0.25">
      <c r="A7" s="47" t="s">
        <v>22</v>
      </c>
    </row>
    <row r="8" spans="1:2" s="41" customFormat="1" ht="26.25" x14ac:dyDescent="0.4">
      <c r="A8" s="42" t="s">
        <v>13</v>
      </c>
    </row>
    <row r="9" spans="1:2" ht="60" x14ac:dyDescent="0.2">
      <c r="A9" s="43" t="s">
        <v>21</v>
      </c>
    </row>
    <row r="10" spans="1:2" s="38" customFormat="1" ht="27.95" customHeight="1" x14ac:dyDescent="0.25">
      <c r="A10" s="46" t="s">
        <v>19</v>
      </c>
    </row>
    <row r="11" spans="1:2" s="41" customFormat="1" ht="26.25" x14ac:dyDescent="0.4">
      <c r="A11" s="42" t="s">
        <v>10</v>
      </c>
    </row>
    <row r="12" spans="1:2" ht="30" x14ac:dyDescent="0.2">
      <c r="A12" s="43" t="s">
        <v>18</v>
      </c>
    </row>
    <row r="13" spans="1:2" s="38" customFormat="1" ht="27.95" customHeight="1" x14ac:dyDescent="0.25">
      <c r="A13" s="46" t="s">
        <v>4</v>
      </c>
    </row>
    <row r="14" spans="1:2" s="41" customFormat="1" ht="26.25" x14ac:dyDescent="0.4">
      <c r="A14" s="42" t="s">
        <v>14</v>
      </c>
    </row>
    <row r="15" spans="1:2" ht="75" customHeight="1" x14ac:dyDescent="0.2">
      <c r="A15" s="43" t="s">
        <v>15</v>
      </c>
    </row>
    <row r="16" spans="1:2" ht="75" x14ac:dyDescent="0.2">
      <c r="A16" s="4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2022-01-08T09:35:09Z</dcterms:modified>
</cp:coreProperties>
</file>