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B440EF68-EF2D-4EE8-BEC4-A571AC557654}" xr6:coauthVersionLast="44" xr6:coauthVersionMax="44" xr10:uidLastSave="{00000000-0000-0000-0000-000000000000}"/>
  <bookViews>
    <workbookView xWindow="735" yWindow="735" windowWidth="15375" windowHeight="7995" activeTab="1" xr2:uid="{D94C2F8D-8B1F-420D-B87C-1FEE7AEF429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2" l="1"/>
  <c r="J11" i="2"/>
  <c r="J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C4" i="2"/>
  <c r="C5" i="2" s="1"/>
  <c r="C6" i="2" s="1"/>
  <c r="C7" i="2" s="1"/>
  <c r="C8" i="2" s="1"/>
  <c r="C9" i="2" s="1"/>
  <c r="C10" i="2" s="1"/>
  <c r="J14" i="2" l="1"/>
  <c r="J10" i="2"/>
  <c r="J6" i="2"/>
  <c r="J13" i="2"/>
  <c r="J9" i="2"/>
  <c r="J5" i="2"/>
  <c r="J12" i="2"/>
  <c r="J8" i="2"/>
  <c r="C11" i="2"/>
  <c r="C12" i="2" s="1"/>
  <c r="C13" i="2" s="1"/>
  <c r="C14" i="2" s="1"/>
  <c r="J3" i="2" s="1"/>
  <c r="H15" i="2"/>
  <c r="B15" i="2"/>
  <c r="E3" i="2"/>
  <c r="D14" i="2"/>
  <c r="D13" i="2"/>
  <c r="D4" i="2"/>
  <c r="D5" i="2"/>
  <c r="E4" i="2" l="1"/>
  <c r="E5" i="2" s="1"/>
  <c r="D6" i="2" l="1"/>
  <c r="E6" i="2" l="1"/>
  <c r="D7" i="2"/>
  <c r="E7" i="2" s="1"/>
  <c r="D8" i="2" l="1"/>
  <c r="E8" i="2" s="1"/>
  <c r="D9" i="2" l="1"/>
  <c r="E9" i="2" s="1"/>
  <c r="D10" i="2" l="1"/>
  <c r="E10" i="2" s="1"/>
  <c r="J15" i="2" l="1"/>
  <c r="K15" i="2" s="1"/>
  <c r="D11" i="2"/>
  <c r="E11" i="2" s="1"/>
  <c r="D12" i="2"/>
  <c r="D15" i="2" l="1"/>
  <c r="E15" i="2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E12" i="2"/>
  <c r="E13" i="2" s="1"/>
  <c r="E14" i="2" s="1"/>
</calcChain>
</file>

<file path=xl/sharedStrings.xml><?xml version="1.0" encoding="utf-8"?>
<sst xmlns="http://schemas.openxmlformats.org/spreadsheetml/2006/main" count="45" uniqueCount="27">
  <si>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</si>
  <si>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</si>
  <si>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</si>
  <si>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</si>
  <si>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</si>
  <si>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</si>
  <si>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</si>
  <si>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</si>
  <si>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</si>
  <si>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</si>
  <si>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</si>
  <si>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</si>
  <si>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Año 1</t>
  </si>
  <si>
    <t>Año 2</t>
  </si>
  <si>
    <t>RRHH</t>
  </si>
  <si>
    <t>Licencia Raven</t>
  </si>
  <si>
    <t>Licencia MMPI-A</t>
  </si>
  <si>
    <t>Licencia Kuder</t>
  </si>
  <si>
    <t>Patente</t>
  </si>
  <si>
    <t>Infraestructura (servidor nube)</t>
  </si>
  <si>
    <t>Categoria</t>
  </si>
  <si>
    <t>Total</t>
  </si>
  <si>
    <t>Cantidad de usuarios</t>
  </si>
  <si>
    <t>Ingresos mensuales</t>
  </si>
  <si>
    <t>Gastos</t>
  </si>
  <si>
    <t>Costo anual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</si>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</sst>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0" fontId="0" fillId="0" borderId="1" xfId="0" applyBorder="1"/>
    <xf numFmtId="0" fontId="1" fillId="3" borderId="1" xfId="2" applyBorder="1"/>
    <xf numFmtId="0" fontId="0" fillId="2" borderId="1" xfId="1" applyFont="1" applyBorder="1"/>
    <xf numFmtId="1" fontId="0" fillId="0" borderId="1" xfId="0" applyNumberFormat="1" applyBorder="1"/>
    <xf numFmtId="1" fontId="1" fillId="3" borderId="1" xfId="2" applyNumberFormat="1" applyBorder="1"/>
  </cellXfs>
  <cellStyles count="3">
    <cellStyle name="40% - Accent1" xfId="1" builtinId="31"/>
    <cellStyle name="40% - Accent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del primer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93189450822655E-2"/>
          <c:y val="0.12325801301837083"/>
          <c:w val="0.9155931688088037"/>
          <c:h val="0.757249464538359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Gastos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Sheet2!$A$3:$A$14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-6130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3-4AFD-911D-5C39804A4C13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Ingresos mensuales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Sheet2!$A$3:$A$14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Sheet2!$D$3:$D$14</c:f>
              <c:numCache>
                <c:formatCode>0</c:formatCode>
                <c:ptCount val="12"/>
                <c:pt idx="0">
                  <c:v>0</c:v>
                </c:pt>
                <c:pt idx="1">
                  <c:v>70</c:v>
                </c:pt>
                <c:pt idx="2">
                  <c:v>98</c:v>
                </c:pt>
                <c:pt idx="3">
                  <c:v>137.19999999999999</c:v>
                </c:pt>
                <c:pt idx="4">
                  <c:v>192.07999999999998</c:v>
                </c:pt>
                <c:pt idx="5">
                  <c:v>268.91199999999998</c:v>
                </c:pt>
                <c:pt idx="6">
                  <c:v>376.47679999999997</c:v>
                </c:pt>
                <c:pt idx="7">
                  <c:v>527.06751999999994</c:v>
                </c:pt>
                <c:pt idx="8">
                  <c:v>737.89452799999992</c:v>
                </c:pt>
                <c:pt idx="9">
                  <c:v>885.47343359999991</c:v>
                </c:pt>
                <c:pt idx="10">
                  <c:v>1062.5681203199999</c:v>
                </c:pt>
                <c:pt idx="11">
                  <c:v>1275.0817443839999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3-4AFD-911D-5C39804A4C13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Sheet2!$A$3:$A$14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Sheet2!$E$3:$E$14</c:f>
              <c:numCache>
                <c:formatCode>0</c:formatCode>
                <c:ptCount val="12"/>
                <c:pt idx="0">
                  <c:v>-6130</c:v>
                </c:pt>
                <c:pt idx="1">
                  <c:v>-6060</c:v>
                </c:pt>
                <c:pt idx="2">
                  <c:v>-5962</c:v>
                </c:pt>
                <c:pt idx="3">
                  <c:v>-5824.8</c:v>
                </c:pt>
                <c:pt idx="4">
                  <c:v>-5632.72</c:v>
                </c:pt>
                <c:pt idx="5">
                  <c:v>-5363.808</c:v>
                </c:pt>
                <c:pt idx="6">
                  <c:v>-4987.3311999999996</c:v>
                </c:pt>
                <c:pt idx="7">
                  <c:v>-4460.26368</c:v>
                </c:pt>
                <c:pt idx="8">
                  <c:v>-3722.3691520000002</c:v>
                </c:pt>
                <c:pt idx="9">
                  <c:v>-2836.8957184000001</c:v>
                </c:pt>
                <c:pt idx="10">
                  <c:v>-1774.3275980800001</c:v>
                </c:pt>
                <c:pt idx="11">
                  <c:v>-499.24585369600027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3-4AFD-911D-5C39804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667744"/>
        <c:axId val="366668072"/>
        <c:axId val="0"/>
      </c:bar3DChart>
      <c:catAx>
        <c:axId val="3666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8072"/>
        <c:crosses val="autoZero"/>
        <c:auto val="1"/>
        <c:lblAlgn val="ctr"/>
        <c:lblOffset val="100"/>
        <c:noMultiLvlLbl val="0"/>
      </c:catAx>
      <c:valAx>
        <c:axId val="366668072"/>
        <c:scaling>
          <c:orientation val="minMax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layout>
            <c:manualLayout>
              <c:xMode val="edge"/>
              <c:yMode val="edge"/>
              <c:x val="2.2792213133387453E-2"/>
              <c:y val="6.7043206175576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del segundo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93189450822655E-2"/>
          <c:y val="0.12325801301837083"/>
          <c:w val="0.9155931688088037"/>
          <c:h val="0.757249464538359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Gastos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Sheet2!$G$3:$G$14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Sheet2!$H$3:$H$14</c:f>
              <c:numCache>
                <c:formatCode>General</c:formatCode>
                <c:ptCount val="12"/>
                <c:pt idx="0">
                  <c:v>-6130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A-46BE-9E03-D32B0B8C5F21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Ingresos mensuales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Sheet2!$G$3:$G$14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Sheet2!$J$3:$J$14</c:f>
              <c:numCache>
                <c:formatCode>0</c:formatCode>
                <c:ptCount val="12"/>
                <c:pt idx="0">
                  <c:v>1530.0980932607997</c:v>
                </c:pt>
                <c:pt idx="1">
                  <c:v>1836</c:v>
                </c:pt>
                <c:pt idx="2">
                  <c:v>2203.1999999999998</c:v>
                </c:pt>
                <c:pt idx="3">
                  <c:v>2643.8399999999997</c:v>
                </c:pt>
                <c:pt idx="4">
                  <c:v>3172.6079999999997</c:v>
                </c:pt>
                <c:pt idx="5">
                  <c:v>3807.1295999999993</c:v>
                </c:pt>
                <c:pt idx="6">
                  <c:v>4568.555519999999</c:v>
                </c:pt>
                <c:pt idx="7">
                  <c:v>5025.411071999999</c:v>
                </c:pt>
                <c:pt idx="8">
                  <c:v>5527.9521791999996</c:v>
                </c:pt>
                <c:pt idx="9">
                  <c:v>6080.7473971199997</c:v>
                </c:pt>
                <c:pt idx="10">
                  <c:v>6688.8221368320001</c:v>
                </c:pt>
                <c:pt idx="11">
                  <c:v>7357.7043505152005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A-46BE-9E03-D32B0B8C5F21}"/>
            </c:ext>
          </c:extLst>
        </c:ser>
        <c:ser>
          <c:idx val="2"/>
          <c:order val="2"/>
          <c:tx>
            <c:strRef>
              <c:f>Sheet2!$K$2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Sheet2!$G$3:$G$14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Sheet2!$K$3:$K$14</c:f>
              <c:numCache>
                <c:formatCode>General</c:formatCode>
                <c:ptCount val="12"/>
                <c:pt idx="0" formatCode="0">
                  <c:v>-5099.1477604352003</c:v>
                </c:pt>
                <c:pt idx="1">
                  <c:v>-3263.1477604352003</c:v>
                </c:pt>
                <c:pt idx="2">
                  <c:v>-1059.9477604352005</c:v>
                </c:pt>
                <c:pt idx="3">
                  <c:v>1583.8922395647992</c:v>
                </c:pt>
                <c:pt idx="4">
                  <c:v>4756.5002395647989</c:v>
                </c:pt>
                <c:pt idx="5">
                  <c:v>8563.6298395647973</c:v>
                </c:pt>
                <c:pt idx="6">
                  <c:v>13132.185359564795</c:v>
                </c:pt>
                <c:pt idx="7">
                  <c:v>18157.596431564794</c:v>
                </c:pt>
                <c:pt idx="8">
                  <c:v>23685.548610764796</c:v>
                </c:pt>
                <c:pt idx="9">
                  <c:v>29766.296007884797</c:v>
                </c:pt>
                <c:pt idx="10">
                  <c:v>36455.118144716798</c:v>
                </c:pt>
                <c:pt idx="11">
                  <c:v>43812.822495232002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A-46BE-9E03-D32B0B8C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667744"/>
        <c:axId val="366668072"/>
        <c:axId val="0"/>
      </c:bar3DChart>
      <c:catAx>
        <c:axId val="3666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8072"/>
        <c:crosses val="autoZero"/>
        <c:auto val="1"/>
        <c:lblAlgn val="ctr"/>
        <c:lblOffset val="100"/>
        <c:noMultiLvlLbl val="0"/>
      </c:catAx>
      <c:valAx>
        <c:axId val="366668072"/>
        <c:scaling>
          <c:orientation val="minMax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layout>
            <c:manualLayout>
              <c:xMode val="edge"/>
              <c:yMode val="edge"/>
              <c:x val="2.2792213133387453E-2"/>
              <c:y val="6.7043206175576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16</xdr:row>
      <xdr:rowOff>14287</xdr:rowOff>
    </xdr:from>
    <xdr:to>
      <xdr:col>7</xdr:col>
      <xdr:colOff>304801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B4099-189D-422E-BDCB-840E9FE00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295276</xdr:colOff>
      <xdr:row>34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3832E-C6FA-4CFA-A3F3-E135CB92E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2A69-4CE3-4516-9696-A5D09415A0DB}">
  <dimension ref="A1:B8"/>
  <sheetViews>
    <sheetView workbookViewId="0">
      <selection activeCell="D22" sqref="D22"/>
    </sheetView>
  </sheetViews>
  <sheetFormatPr defaultRowHeight="15" x14ac:dyDescent="0.25"/>
  <cols>
    <col min="1" max="1" width="28.85546875" bestFit="1" customWidth="1"/>
    <col min="2" max="2" width="11" customWidth="1"/>
    <col min="11" max="13" width="9.28515625" customWidth="1"/>
  </cols>
  <sheetData>
    <row r="1" spans="1:2" x14ac:dyDescent="0.25">
      <c r="A1" t="s">
        <v>20</v>
      </c>
      <c r="B1" t="s">
        <v>25</v>
      </c>
    </row>
    <row r="2" spans="1:2" x14ac:dyDescent="0.25">
      <c r="A2" t="s">
        <v>14</v>
      </c>
      <c r="B2">
        <v>0</v>
      </c>
    </row>
    <row r="3" spans="1:2" x14ac:dyDescent="0.25">
      <c r="A3" t="s">
        <v>15</v>
      </c>
      <c r="B3">
        <v>-2000</v>
      </c>
    </row>
    <row r="4" spans="1:2" x14ac:dyDescent="0.25">
      <c r="A4" t="s">
        <v>16</v>
      </c>
      <c r="B4">
        <v>-2000</v>
      </c>
    </row>
    <row r="5" spans="1:2" x14ac:dyDescent="0.25">
      <c r="A5" t="s">
        <v>17</v>
      </c>
      <c r="B5">
        <v>-2000</v>
      </c>
    </row>
    <row r="6" spans="1:2" x14ac:dyDescent="0.25">
      <c r="A6" t="s">
        <v>18</v>
      </c>
      <c r="B6">
        <v>-100</v>
      </c>
    </row>
    <row r="7" spans="1:2" x14ac:dyDescent="0.25">
      <c r="A7" t="s">
        <v>19</v>
      </c>
      <c r="B7">
        <v>-30</v>
      </c>
    </row>
    <row r="8" spans="1:2" x14ac:dyDescent="0.25">
      <c r="A8" t="s">
        <v>21</v>
      </c>
      <c r="B8">
        <v>-6130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1575-DB0D-48F6-B5FB-FD408E948C58}">
  <dimension ref="A2:K15"/>
  <sheetViews>
    <sheetView tabSelected="1" topLeftCell="A16" workbookViewId="0">
      <selection activeCell="G2" sqref="G2:K15"/>
    </sheetView>
  </sheetViews>
  <sheetFormatPr defaultRowHeight="15" x14ac:dyDescent="0.25"/>
  <cols>
    <col min="1" max="1" width="7.140625" bestFit="1" customWidth="1"/>
    <col min="2" max="2" width="6.85546875" bestFit="1" customWidth="1"/>
    <col min="3" max="3" width="19.7109375" bestFit="1" customWidth="1"/>
    <col min="4" max="4" width="18.7109375" bestFit="1" customWidth="1"/>
    <col min="5" max="5" width="14" customWidth="1"/>
    <col min="7" max="7" width="7.140625" bestFit="1" customWidth="1"/>
    <col min="8" max="8" width="6.85546875" bestFit="1" customWidth="1"/>
    <col min="9" max="9" width="19.7109375" bestFit="1" customWidth="1"/>
    <col min="10" max="10" width="18.7109375" bestFit="1" customWidth="1"/>
    <col min="11" max="11" width="7" bestFit="1" customWidth="1"/>
  </cols>
  <sheetData>
    <row r="2" spans="1:11" x14ac:dyDescent="0.25">
      <c r="A2" s="1" t="s">
        <v>12</v>
      </c>
      <c r="B2" s="1" t="s">
        <v>24</v>
      </c>
      <c r="C2" s="1" t="s">
        <v>22</v>
      </c>
      <c r="D2" s="1" t="s">
        <v>23</v>
      </c>
      <c r="E2" s="4" t="s">
        <v>26</v>
      </c>
      <c r="G2" s="1" t="s">
        <v>13</v>
      </c>
      <c r="H2" s="1" t="s">
        <v>24</v>
      </c>
      <c r="I2" s="1" t="s">
        <v>22</v>
      </c>
      <c r="J2" s="1" t="s">
        <v>23</v>
      </c>
      <c r="K2" s="4" t="s">
        <v>26</v>
      </c>
    </row>
    <row r="3" spans="1:11" x14ac:dyDescent="0.25">
      <c r="A3" s="1" t="s">
        <v>0</v>
      </c>
      <c r="B3" s="2">
        <v>-6130</v>
      </c>
      <c r="C3" s="5">
        <v>35</v>
      </c>
      <c r="D3" s="5">
        <v>0</v>
      </c>
      <c r="E3" s="5">
        <f>B3+D3</f>
        <v>-6130</v>
      </c>
      <c r="G3" s="1" t="s">
        <v>0</v>
      </c>
      <c r="H3" s="2">
        <v>-6130</v>
      </c>
      <c r="I3" s="5">
        <v>918</v>
      </c>
      <c r="J3" s="5">
        <f>C14*2</f>
        <v>1530.0980932607997</v>
      </c>
      <c r="K3" s="5">
        <f>E15+H3+J3</f>
        <v>-5099.1477604352003</v>
      </c>
    </row>
    <row r="4" spans="1:11" x14ac:dyDescent="0.25">
      <c r="A4" s="1" t="s">
        <v>1</v>
      </c>
      <c r="B4" s="2">
        <v>0</v>
      </c>
      <c r="C4" s="5">
        <f>C3*1.4</f>
        <v>49</v>
      </c>
      <c r="D4" s="5">
        <f t="shared" ref="D4:D12" si="0">C3*2</f>
        <v>70</v>
      </c>
      <c r="E4" s="5">
        <f>E3+B4+D4</f>
        <v>-6060</v>
      </c>
      <c r="G4" s="1" t="s">
        <v>1</v>
      </c>
      <c r="H4" s="2">
        <v>0</v>
      </c>
      <c r="I4" s="5">
        <f>I3*1.2</f>
        <v>1101.5999999999999</v>
      </c>
      <c r="J4" s="5">
        <f>I3*2</f>
        <v>1836</v>
      </c>
      <c r="K4" s="2">
        <f>K3+H4+J4</f>
        <v>-3263.1477604352003</v>
      </c>
    </row>
    <row r="5" spans="1:11" x14ac:dyDescent="0.25">
      <c r="A5" s="1" t="s">
        <v>2</v>
      </c>
      <c r="B5" s="2">
        <v>0</v>
      </c>
      <c r="C5" s="5">
        <f t="shared" ref="C5:C10" si="1">C4*1.4</f>
        <v>68.599999999999994</v>
      </c>
      <c r="D5" s="5">
        <f t="shared" si="0"/>
        <v>98</v>
      </c>
      <c r="E5" s="5">
        <f t="shared" ref="E5:E14" si="2">E4+B5+D5</f>
        <v>-5962</v>
      </c>
      <c r="G5" s="1" t="s">
        <v>2</v>
      </c>
      <c r="H5" s="2">
        <v>0</v>
      </c>
      <c r="I5" s="5">
        <f>I4*1.2</f>
        <v>1321.9199999999998</v>
      </c>
      <c r="J5" s="5">
        <f t="shared" ref="J5:J14" si="3">I4*2</f>
        <v>2203.1999999999998</v>
      </c>
      <c r="K5" s="2">
        <f t="shared" ref="K5:K14" si="4">K4+H5+J5</f>
        <v>-1059.9477604352005</v>
      </c>
    </row>
    <row r="6" spans="1:11" x14ac:dyDescent="0.25">
      <c r="A6" s="1" t="s">
        <v>3</v>
      </c>
      <c r="B6" s="2">
        <v>0</v>
      </c>
      <c r="C6" s="5">
        <f t="shared" si="1"/>
        <v>96.039999999999992</v>
      </c>
      <c r="D6" s="5">
        <f t="shared" si="0"/>
        <v>137.19999999999999</v>
      </c>
      <c r="E6" s="5">
        <f t="shared" si="2"/>
        <v>-5824.8</v>
      </c>
      <c r="G6" s="1" t="s">
        <v>3</v>
      </c>
      <c r="H6" s="2">
        <v>0</v>
      </c>
      <c r="I6" s="5">
        <f>I5*1.2</f>
        <v>1586.3039999999999</v>
      </c>
      <c r="J6" s="5">
        <f t="shared" si="3"/>
        <v>2643.8399999999997</v>
      </c>
      <c r="K6" s="2">
        <f t="shared" si="4"/>
        <v>1583.8922395647992</v>
      </c>
    </row>
    <row r="7" spans="1:11" x14ac:dyDescent="0.25">
      <c r="A7" s="1" t="s">
        <v>4</v>
      </c>
      <c r="B7" s="2">
        <v>0</v>
      </c>
      <c r="C7" s="5">
        <f t="shared" si="1"/>
        <v>134.45599999999999</v>
      </c>
      <c r="D7" s="5">
        <f t="shared" si="0"/>
        <v>192.07999999999998</v>
      </c>
      <c r="E7" s="5">
        <f t="shared" si="2"/>
        <v>-5632.72</v>
      </c>
      <c r="G7" s="1" t="s">
        <v>4</v>
      </c>
      <c r="H7" s="2">
        <v>0</v>
      </c>
      <c r="I7" s="5">
        <f>I6*1.2</f>
        <v>1903.5647999999997</v>
      </c>
      <c r="J7" s="5">
        <f t="shared" si="3"/>
        <v>3172.6079999999997</v>
      </c>
      <c r="K7" s="2">
        <f t="shared" si="4"/>
        <v>4756.5002395647989</v>
      </c>
    </row>
    <row r="8" spans="1:11" x14ac:dyDescent="0.25">
      <c r="A8" s="1" t="s">
        <v>5</v>
      </c>
      <c r="B8" s="2">
        <v>0</v>
      </c>
      <c r="C8" s="5">
        <f t="shared" si="1"/>
        <v>188.23839999999998</v>
      </c>
      <c r="D8" s="5">
        <f t="shared" si="0"/>
        <v>268.91199999999998</v>
      </c>
      <c r="E8" s="5">
        <f t="shared" si="2"/>
        <v>-5363.808</v>
      </c>
      <c r="G8" s="1" t="s">
        <v>5</v>
      </c>
      <c r="H8" s="2">
        <v>0</v>
      </c>
      <c r="I8" s="5">
        <f>I7*1.2</f>
        <v>2284.2777599999995</v>
      </c>
      <c r="J8" s="5">
        <f t="shared" si="3"/>
        <v>3807.1295999999993</v>
      </c>
      <c r="K8" s="2">
        <f t="shared" si="4"/>
        <v>8563.6298395647973</v>
      </c>
    </row>
    <row r="9" spans="1:11" x14ac:dyDescent="0.25">
      <c r="A9" s="1" t="s">
        <v>6</v>
      </c>
      <c r="B9" s="2">
        <v>0</v>
      </c>
      <c r="C9" s="5">
        <f t="shared" si="1"/>
        <v>263.53375999999997</v>
      </c>
      <c r="D9" s="5">
        <f t="shared" si="0"/>
        <v>376.47679999999997</v>
      </c>
      <c r="E9" s="5">
        <f t="shared" si="2"/>
        <v>-4987.3311999999996</v>
      </c>
      <c r="G9" s="1" t="s">
        <v>6</v>
      </c>
      <c r="H9" s="2">
        <v>0</v>
      </c>
      <c r="I9" s="5">
        <f t="shared" ref="I9:I14" si="5">I8*1.1</f>
        <v>2512.7055359999995</v>
      </c>
      <c r="J9" s="5">
        <f t="shared" si="3"/>
        <v>4568.555519999999</v>
      </c>
      <c r="K9" s="2">
        <f t="shared" si="4"/>
        <v>13132.185359564795</v>
      </c>
    </row>
    <row r="10" spans="1:11" x14ac:dyDescent="0.25">
      <c r="A10" s="1" t="s">
        <v>7</v>
      </c>
      <c r="B10" s="2">
        <v>0</v>
      </c>
      <c r="C10" s="5">
        <f t="shared" si="1"/>
        <v>368.94726399999996</v>
      </c>
      <c r="D10" s="5">
        <f t="shared" si="0"/>
        <v>527.06751999999994</v>
      </c>
      <c r="E10" s="5">
        <f t="shared" si="2"/>
        <v>-4460.26368</v>
      </c>
      <c r="G10" s="1" t="s">
        <v>7</v>
      </c>
      <c r="H10" s="2">
        <v>0</v>
      </c>
      <c r="I10" s="5">
        <f t="shared" si="5"/>
        <v>2763.9760895999998</v>
      </c>
      <c r="J10" s="5">
        <f t="shared" si="3"/>
        <v>5025.411071999999</v>
      </c>
      <c r="K10" s="2">
        <f t="shared" si="4"/>
        <v>18157.596431564794</v>
      </c>
    </row>
    <row r="11" spans="1:11" x14ac:dyDescent="0.25">
      <c r="A11" s="1" t="s">
        <v>8</v>
      </c>
      <c r="B11" s="2">
        <v>0</v>
      </c>
      <c r="C11" s="5">
        <f t="shared" ref="C11:C14" si="6">C10*1.2</f>
        <v>442.73671679999995</v>
      </c>
      <c r="D11" s="5">
        <f t="shared" si="0"/>
        <v>737.89452799999992</v>
      </c>
      <c r="E11" s="5">
        <f t="shared" si="2"/>
        <v>-3722.3691520000002</v>
      </c>
      <c r="G11" s="1" t="s">
        <v>8</v>
      </c>
      <c r="H11" s="2">
        <v>0</v>
      </c>
      <c r="I11" s="5">
        <f t="shared" si="5"/>
        <v>3040.3736985599999</v>
      </c>
      <c r="J11" s="5">
        <f t="shared" si="3"/>
        <v>5527.9521791999996</v>
      </c>
      <c r="K11" s="2">
        <f t="shared" si="4"/>
        <v>23685.548610764796</v>
      </c>
    </row>
    <row r="12" spans="1:11" x14ac:dyDescent="0.25">
      <c r="A12" s="1" t="s">
        <v>9</v>
      </c>
      <c r="B12" s="2">
        <v>0</v>
      </c>
      <c r="C12" s="5">
        <f t="shared" si="6"/>
        <v>531.28406015999997</v>
      </c>
      <c r="D12" s="5">
        <f t="shared" si="0"/>
        <v>885.47343359999991</v>
      </c>
      <c r="E12" s="5">
        <f t="shared" si="2"/>
        <v>-2836.8957184000001</v>
      </c>
      <c r="G12" s="1" t="s">
        <v>9</v>
      </c>
      <c r="H12" s="2">
        <v>0</v>
      </c>
      <c r="I12" s="5">
        <f t="shared" si="5"/>
        <v>3344.411068416</v>
      </c>
      <c r="J12" s="5">
        <f t="shared" si="3"/>
        <v>6080.7473971199997</v>
      </c>
      <c r="K12" s="2">
        <f t="shared" si="4"/>
        <v>29766.296007884797</v>
      </c>
    </row>
    <row r="13" spans="1:11" x14ac:dyDescent="0.25">
      <c r="A13" s="1" t="s">
        <v>10</v>
      </c>
      <c r="B13" s="2">
        <v>0</v>
      </c>
      <c r="C13" s="5">
        <f t="shared" si="6"/>
        <v>637.54087219199994</v>
      </c>
      <c r="D13" s="5">
        <f t="shared" ref="D13:D14" si="7">C12*2</f>
        <v>1062.5681203199999</v>
      </c>
      <c r="E13" s="5">
        <f t="shared" si="2"/>
        <v>-1774.3275980800001</v>
      </c>
      <c r="G13" s="1" t="s">
        <v>10</v>
      </c>
      <c r="H13" s="2">
        <v>0</v>
      </c>
      <c r="I13" s="5">
        <f t="shared" si="5"/>
        <v>3678.8521752576003</v>
      </c>
      <c r="J13" s="5">
        <f t="shared" si="3"/>
        <v>6688.8221368320001</v>
      </c>
      <c r="K13" s="2">
        <f t="shared" si="4"/>
        <v>36455.118144716798</v>
      </c>
    </row>
    <row r="14" spans="1:11" x14ac:dyDescent="0.25">
      <c r="A14" s="1" t="s">
        <v>11</v>
      </c>
      <c r="B14" s="2">
        <v>0</v>
      </c>
      <c r="C14" s="5">
        <f t="shared" si="6"/>
        <v>765.04904663039986</v>
      </c>
      <c r="D14" s="5">
        <f t="shared" si="7"/>
        <v>1275.0817443839999</v>
      </c>
      <c r="E14" s="5">
        <f t="shared" si="2"/>
        <v>-499.24585369600027</v>
      </c>
      <c r="G14" s="1" t="s">
        <v>11</v>
      </c>
      <c r="H14" s="2">
        <v>0</v>
      </c>
      <c r="I14" s="5">
        <f t="shared" si="5"/>
        <v>4046.7373927833605</v>
      </c>
      <c r="J14" s="5">
        <f t="shared" si="3"/>
        <v>7357.7043505152005</v>
      </c>
      <c r="K14" s="2">
        <f t="shared" si="4"/>
        <v>43812.822495232002</v>
      </c>
    </row>
    <row r="15" spans="1:11" x14ac:dyDescent="0.25">
      <c r="A15" s="1" t="s">
        <v>21</v>
      </c>
      <c r="B15" s="3">
        <f>SUM(B3:B14)</f>
        <v>-6130</v>
      </c>
      <c r="C15" s="5">
        <v>765.04904663039986</v>
      </c>
      <c r="D15" s="6">
        <f>SUM(D3:D14)</f>
        <v>5630.7541463039997</v>
      </c>
      <c r="E15" s="5">
        <f t="shared" ref="E15" si="8">B15+D15</f>
        <v>-499.24585369600027</v>
      </c>
      <c r="G15" s="1" t="s">
        <v>21</v>
      </c>
      <c r="H15" s="3">
        <f>SUM(H3:H14)</f>
        <v>-6130</v>
      </c>
      <c r="I15" s="5">
        <v>3372.2811606528007</v>
      </c>
      <c r="J15" s="6">
        <f>SUM(J3:J14)</f>
        <v>50442.068348927998</v>
      </c>
      <c r="K15" s="2">
        <f t="shared" ref="K15" si="9">H15+J15</f>
        <v>44312.068348927998</v>
      </c>
    </row>
  </sheetData>
  <conditionalFormatting sqref="A15:E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E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K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K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Mediavilla</dc:creator>
  <cp:lastModifiedBy>Administrator</cp:lastModifiedBy>
  <dcterms:created xsi:type="dcterms:W3CDTF">2019-09-01T14:23:18Z</dcterms:created>
  <dcterms:modified xsi:type="dcterms:W3CDTF">2019-09-09T10:53:14Z</dcterms:modified>
</cp:coreProperties>
</file>